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726" windowHeight="8192" windowWidth="16384" xWindow="0" yWindow="0"/>
  </bookViews>
  <sheets>
    <sheet name="Empresas operadoras" sheetId="1" state="visible" r:id="rId2"/>
    <sheet name="Locales" sheetId="2" state="visible" r:id="rId3"/>
    <sheet name="rappel bares" sheetId="3" state="visible" r:id="rId4"/>
    <sheet name="rappel salón" sheetId="4" state="visible" r:id="rId5"/>
    <sheet name="Glosario y fórmulas de cálculo" sheetId="5" state="visible" r:id="rId6"/>
    <sheet name="KPIs" sheetId="6" state="visible" r:id="rId7"/>
    <sheet name="Notas" sheetId="7" state="visible" r:id="rId8"/>
  </sheets>
  <definedNames>
    <definedName function="false" hidden="true" localSheetId="1" name="_xlnm._FilterDatabase" vbProcedure="false">Locales!$A$1:$DG$408</definedName>
    <definedName function="false" hidden="false" localSheetId="1" name="_xlnm._FilterDatabase" vbProcedure="false">Locales!$A$1:$DG$408</definedName>
    <definedName function="false" hidden="false" localSheetId="1" name="_xlnm._FilterDatabase_0" vbProcedure="false">Locales!$A$1:$DG$408</definedName>
    <definedName function="false" hidden="false" localSheetId="1" name="_xlnm._FilterDatabase_0_0" vbProcedure="false">Locales!$A$1:$DG$408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<sst xmlns="http://schemas.openxmlformats.org/spreadsheetml/2006/main" count="4168" uniqueCount="1247">
  <si>
    <t>ID OPERADORA</t>
  </si>
  <si>
    <t>Empresa operadora</t>
  </si>
  <si>
    <t>CIF/NIF</t>
  </si>
  <si>
    <t>Dirección</t>
  </si>
  <si>
    <t>Población</t>
  </si>
  <si>
    <t>Provincia</t>
  </si>
  <si>
    <t>Acuerdo de reparto SALONES
Liquidación mensual</t>
  </si>
  <si>
    <t>Acuerdo de reparto BARES
Liquidación mensual</t>
  </si>
  <si>
    <t>Retribución adicional
Liquidación mensual</t>
  </si>
  <si>
    <t>Retribución adicional
Liquidación a final de año</t>
  </si>
  <si>
    <t>Emisión de liquidaciones</t>
  </si>
  <si>
    <t>Central de pagos (ccc EH)</t>
  </si>
  <si>
    <t>Eléctricos Charo, S.L</t>
  </si>
  <si>
    <t>B96840632</t>
  </si>
  <si>
    <t>C/ Poeta Antonio Machado 1</t>
  </si>
  <si>
    <t>Mislata</t>
  </si>
  <si>
    <t>Valencia</t>
  </si>
  <si>
    <t>n/a</t>
  </si>
  <si>
    <t>50% del NGR - 0,5% de V en bares</t>
  </si>
  <si>
    <t>1€ máquina /día</t>
  </si>
  <si>
    <t>EH</t>
  </si>
  <si>
    <t>Replay S.L.</t>
  </si>
  <si>
    <t>B46186060</t>
  </si>
  <si>
    <t>C/ Valencia 22</t>
  </si>
  <si>
    <t>50% del NGR</t>
  </si>
  <si>
    <t>Videomani Siglo XXI, S.L</t>
  </si>
  <si>
    <t>B96803101</t>
  </si>
  <si>
    <t>C/ Poeta Antonio Machado 0</t>
  </si>
  <si>
    <t>Recreval 2000, S.L.</t>
  </si>
  <si>
    <t>B96601174</t>
  </si>
  <si>
    <t>C/ Guadalhorce, 33 Bajo</t>
  </si>
  <si>
    <t>Ribarroja</t>
  </si>
  <si>
    <t>2% de V</t>
  </si>
  <si>
    <t>Rappel bar</t>
  </si>
  <si>
    <t>Electrónicos Gandía S.L.</t>
  </si>
  <si>
    <t>B46080131</t>
  </si>
  <si>
    <t>C/ Constitución, 50</t>
  </si>
  <si>
    <t>Real de Gandía</t>
  </si>
  <si>
    <t>Recreativos Amarión, S.L.</t>
  </si>
  <si>
    <t>B53152591</t>
  </si>
  <si>
    <t>C/ San José, 18</t>
  </si>
  <si>
    <t>Almoradí</t>
  </si>
  <si>
    <t>Alicante</t>
  </si>
  <si>
    <t>50% del RN</t>
  </si>
  <si>
    <t>Rappel Salón y rappel bar</t>
  </si>
  <si>
    <t>Morant Chorro, S.L.</t>
  </si>
  <si>
    <t>B53323457</t>
  </si>
  <si>
    <t>C/ DOCTOR FLEMING, Nº23</t>
  </si>
  <si>
    <t>Agost</t>
  </si>
  <si>
    <t>3% de V</t>
  </si>
  <si>
    <t>MªJose Cano</t>
  </si>
  <si>
    <t>22143228R</t>
  </si>
  <si>
    <t>C/ Antonio Maura, 16</t>
  </si>
  <si>
    <t>Elda</t>
  </si>
  <si>
    <t>Rappel salón</t>
  </si>
  <si>
    <t>Binelde Ocio S.L.</t>
  </si>
  <si>
    <t>B63862726</t>
  </si>
  <si>
    <t>Vía Laitena, 51</t>
  </si>
  <si>
    <t>Barcelona</t>
  </si>
  <si>
    <t>70% del RN</t>
  </si>
  <si>
    <t>250€/mes</t>
  </si>
  <si>
    <t>Jaide S.A</t>
  </si>
  <si>
    <t>A12039541</t>
  </si>
  <si>
    <t>Avda. Pérez Galdós, 19</t>
  </si>
  <si>
    <t>Castellón</t>
  </si>
  <si>
    <t>Sorca S.A</t>
  </si>
  <si>
    <t>C/Ramón y Cajal, 29</t>
  </si>
  <si>
    <t>Grupo Egasa</t>
  </si>
  <si>
    <t>varios</t>
  </si>
  <si>
    <t>tbd</t>
  </si>
  <si>
    <t>EGASA vía GTO</t>
  </si>
  <si>
    <t>Bella Ría S.A.</t>
  </si>
  <si>
    <t>A36681971</t>
  </si>
  <si>
    <t>Avd. Florida, nº 66 Bajo</t>
  </si>
  <si>
    <t>Vigo</t>
  </si>
  <si>
    <t>Pontevedra</t>
  </si>
  <si>
    <t>Recreativos Loresa S.A.</t>
  </si>
  <si>
    <t>A-32020703</t>
  </si>
  <si>
    <t>C/Lauro Olmo Nº 2, Bº</t>
  </si>
  <si>
    <t>O Barco de Valdeorras</t>
  </si>
  <si>
    <t>Orense</t>
  </si>
  <si>
    <t>Dengant S.L.</t>
  </si>
  <si>
    <t>B12071031</t>
  </si>
  <si>
    <t>Pg. Ind. Autopista Sur, Nave 4-1º</t>
  </si>
  <si>
    <t>3% de V y hasta un 5% más en función de un rappel</t>
  </si>
  <si>
    <t> Hostel Grau, S.L.</t>
  </si>
  <si>
    <t>B03445889 </t>
  </si>
  <si>
    <t>AVDA. CONSTITUCIÓN ESQ. VINCENTE MOLIS </t>
  </si>
  <si>
    <t> Callosa de Segura</t>
  </si>
  <si>
    <t>3% de V y hasta un 4,5% más en función de un rappel</t>
  </si>
  <si>
    <t> Combar Gestions, S.L.</t>
  </si>
  <si>
    <t>A97988653</t>
  </si>
  <si>
    <t>ALCALDE FRANCISCO LLORCA, 27</t>
  </si>
  <si>
    <t> Oliva</t>
  </si>
  <si>
    <t>Bamatic Siglo 21, S.L.</t>
  </si>
  <si>
    <t>B97128169 </t>
  </si>
  <si>
    <t>C/Valencia, 22 </t>
  </si>
  <si>
    <t> Mislata</t>
  </si>
  <si>
    <t>IMPULSORA TURISTICA ALPAMAN, S.A.</t>
  </si>
  <si>
    <t>A36682433</t>
  </si>
  <si>
    <t>C/GREGORIO ESPINO, 14           </t>
  </si>
  <si>
    <t>VIGO</t>
  </si>
  <si>
    <t>CASEPO, S.A.</t>
  </si>
  <si>
    <t>A32013013</t>
  </si>
  <si>
    <t>C/VALLE INCLAN, 29</t>
  </si>
  <si>
    <t>Ourense</t>
  </si>
  <si>
    <t>Tipo de local</t>
  </si>
  <si>
    <t>Master ID  en córners</t>
  </si>
  <si>
    <t>terminal ID</t>
  </si>
  <si>
    <t>Nombre del local</t>
  </si>
  <si>
    <t>Titular</t>
  </si>
  <si>
    <t>Acuerdo de reparto  al local</t>
  </si>
  <si>
    <t>% s/V  para el bar</t>
  </si>
  <si>
    <t>% s/V  para el op</t>
  </si>
  <si>
    <t>% s/GGR</t>
  </si>
  <si>
    <t>% s/RN</t>
  </si>
  <si>
    <t>attcomercial [€/mes]</t>
  </si>
  <si>
    <t>gastos coexplotación [€/mes]</t>
  </si>
  <si>
    <t>honorario mensual SAT</t>
  </si>
  <si>
    <t>rappel anual</t>
  </si>
  <si>
    <t>ok</t>
  </si>
  <si>
    <t>VENTAS</t>
  </si>
  <si>
    <t>total</t>
  </si>
  <si>
    <t>% GGR Imp</t>
  </si>
  <si>
    <t>Saldo caja</t>
  </si>
  <si>
    <t>GGR Imputable</t>
  </si>
  <si>
    <t>Honorarios bar</t>
  </si>
  <si>
    <t>base honorarios bar</t>
  </si>
  <si>
    <t>Honorarios por aadd</t>
  </si>
  <si>
    <t>Honorarios por SAT</t>
  </si>
  <si>
    <t>Ajustes operativos</t>
  </si>
  <si>
    <t>Honorarios totales del operador</t>
  </si>
  <si>
    <t>Ingresar a EH</t>
  </si>
  <si>
    <t>Central</t>
  </si>
  <si>
    <t>val-1</t>
  </si>
  <si>
    <t>gal-1</t>
  </si>
  <si>
    <t>Total Central</t>
  </si>
  <si>
    <t>Bar</t>
  </si>
  <si>
    <t>RINCÓN DE LA AMISTAD</t>
  </si>
  <si>
    <t>Antonio Gonzalez Guerri</t>
  </si>
  <si>
    <t>52769637R</t>
  </si>
  <si>
    <t>C/ Monterrey, 66</t>
  </si>
  <si>
    <t>CHIRIVELLA</t>
  </si>
  <si>
    <t>1% de V</t>
  </si>
  <si>
    <t>MURA</t>
  </si>
  <si>
    <t>JOSE ANTONIO SOTO GASCO</t>
  </si>
  <si>
    <t>52674674M</t>
  </si>
  <si>
    <t>CL CAMI DE MURA, 7-B-DCHA-3</t>
  </si>
  <si>
    <t>LIRIA</t>
  </si>
  <si>
    <t>Total Eléctricos Charo, S.L</t>
  </si>
  <si>
    <t>PUNTO CERO</t>
  </si>
  <si>
    <t>LLORCASER, S.L.</t>
  </si>
  <si>
    <t>B97139000</t>
  </si>
  <si>
    <t>CL REY DON JAIME, 24</t>
  </si>
  <si>
    <t>KOLO.COM</t>
  </si>
  <si>
    <t>GONZALO GIL VIANA</t>
  </si>
  <si>
    <t>19902149L</t>
  </si>
  <si>
    <t>CL NUEVA, 2</t>
  </si>
  <si>
    <t>FUENTERROBLES</t>
  </si>
  <si>
    <t>MUSICAL</t>
  </si>
  <si>
    <t>MARIA LUISA COCERA NUEVALOS</t>
  </si>
  <si>
    <t>73653924N</t>
  </si>
  <si>
    <t>CL ARRABAL, S/N</t>
  </si>
  <si>
    <t>REQUENA</t>
  </si>
  <si>
    <t>TREINTA Y TRES</t>
  </si>
  <si>
    <t>JESUS JOAQUIN FORADADA TORRECILLAS</t>
  </si>
  <si>
    <t>24368989Y</t>
  </si>
  <si>
    <t>AV LA MUSICA, 6</t>
  </si>
  <si>
    <t>BUÑOL</t>
  </si>
  <si>
    <t>PDTE</t>
  </si>
  <si>
    <t>SAN DANIEL</t>
  </si>
  <si>
    <t>FAITH ONYIA</t>
  </si>
  <si>
    <t>X3436383E</t>
  </si>
  <si>
    <t>CL REY DON JAIME, 16</t>
  </si>
  <si>
    <t>CONCHETA</t>
  </si>
  <si>
    <t>CONCEPCION GIMENO SAN JUAN</t>
  </si>
  <si>
    <t>22611756L</t>
  </si>
  <si>
    <t>CL SANTOS JUSTO Y PASTOR, 29</t>
  </si>
  <si>
    <t>MANISES</t>
  </si>
  <si>
    <t>MARTIN</t>
  </si>
  <si>
    <t>MARTIN DE LA CRUZ MELERO</t>
  </si>
  <si>
    <t>74991834N</t>
  </si>
  <si>
    <t>CL HERNANDEZ LAZARO, 172</t>
  </si>
  <si>
    <t>ALBAL</t>
  </si>
  <si>
    <t>PAQUITO</t>
  </si>
  <si>
    <t>HERMANOS HIGON PEREZ, C.B.</t>
  </si>
  <si>
    <t>E98210164</t>
  </si>
  <si>
    <t>AV DE LA MUSICA, 46</t>
  </si>
  <si>
    <t>ALBORACHE</t>
  </si>
  <si>
    <t>CAFETAL</t>
  </si>
  <si>
    <t>ANI TADEVOSAN</t>
  </si>
  <si>
    <t>X5194635Q</t>
  </si>
  <si>
    <t>CL MIGUEL HERMANDEZ, 14</t>
  </si>
  <si>
    <t>MISLATA</t>
  </si>
  <si>
    <t>LLEDO</t>
  </si>
  <si>
    <t>BAR LLEDO, C.B.</t>
  </si>
  <si>
    <t>E98449762</t>
  </si>
  <si>
    <t>CL PADRE MENDEZ, 144</t>
  </si>
  <si>
    <t>TORRENTE</t>
  </si>
  <si>
    <t>RACO</t>
  </si>
  <si>
    <t>POSADA ELMAR-MAEL, S.L.</t>
  </si>
  <si>
    <t>B98519358</t>
  </si>
  <si>
    <t>POL. IND. EL BONY-CALLE 31 ,1</t>
  </si>
  <si>
    <t>CATARROJA</t>
  </si>
  <si>
    <t>RACONET</t>
  </si>
  <si>
    <t>PILAR JOSE LAFUENTE</t>
  </si>
  <si>
    <t>73548311S</t>
  </si>
  <si>
    <t>AV VALENCIA, 17</t>
  </si>
  <si>
    <t>CASINOS</t>
  </si>
  <si>
    <t>GUIZA</t>
  </si>
  <si>
    <t>FRANCISCO MARIANO SANSANO CULLA</t>
  </si>
  <si>
    <t>45630865S</t>
  </si>
  <si>
    <t>CL GOMEZ FERRER, 71-B-1B RECAY. CL RONDA ESTE</t>
  </si>
  <si>
    <t>KALAKINI, Loriguilla (Valencia), C/ Cervantes, 5</t>
  </si>
  <si>
    <t>Joaquina Onrubia Riber</t>
  </si>
  <si>
    <t>22663858A</t>
  </si>
  <si>
    <t>Calle Cervantes nº5</t>
  </si>
  <si>
    <t>Loriguilla</t>
  </si>
  <si>
    <t>Salón</t>
  </si>
  <si>
    <t>'10103,10104</t>
  </si>
  <si>
    <t>REPLAY SALVADOR PAU</t>
  </si>
  <si>
    <t>C/ Salvador Pau, 1</t>
  </si>
  <si>
    <t>VALENCIA</t>
  </si>
  <si>
    <t>45% del GGR (50% del NGR)</t>
  </si>
  <si>
    <t>'10100,10101</t>
  </si>
  <si>
    <t>REPLAY SAN MARCELINO</t>
  </si>
  <si>
    <t>C/ San Marcelino, 3</t>
  </si>
  <si>
    <t>'10097,10098</t>
  </si>
  <si>
    <t>REPLAY PATERNA</t>
  </si>
  <si>
    <t>C/ Mayor, 50</t>
  </si>
  <si>
    <t>PATERNA</t>
  </si>
  <si>
    <t>'10085,10086</t>
  </si>
  <si>
    <t>REPLAY MONCADA</t>
  </si>
  <si>
    <t>C/ Mayor, 6</t>
  </si>
  <si>
    <t>MONCADA</t>
  </si>
  <si>
    <t>'10088,10089</t>
  </si>
  <si>
    <t>REPLAY MISLATA</t>
  </si>
  <si>
    <t>AVENIDA GREGORIO GEA, 2</t>
  </si>
  <si>
    <t>'10091,10092</t>
  </si>
  <si>
    <t>REPLAY ALACUAS</t>
  </si>
  <si>
    <t>AVENIDA POETA MIGUEL HERNANDEZ, 21</t>
  </si>
  <si>
    <t>ALACUAS</t>
  </si>
  <si>
    <t>'10094,10095</t>
  </si>
  <si>
    <t>REPLAY MANISES</t>
  </si>
  <si>
    <t>CARRETERA RIBARROJA, 58</t>
  </si>
  <si>
    <t>Total Replay S.L.</t>
  </si>
  <si>
    <t>BAR SAN FRANCISCO</t>
  </si>
  <si>
    <t>?</t>
  </si>
  <si>
    <t>CALLE MAESTRO GRANADOS, 21</t>
  </si>
  <si>
    <t>Buñol</t>
  </si>
  <si>
    <t>WINS</t>
  </si>
  <si>
    <t>CALLE BELTRAN BAGUENA, 3</t>
  </si>
  <si>
    <t>COSTA AZUL</t>
  </si>
  <si>
    <t>COSTA AZUL, C.B.</t>
  </si>
  <si>
    <t>E98440506</t>
  </si>
  <si>
    <t>PZ. VIRGEN DEL CASTILLO 3 - RECAY. C/ MONTAN 23</t>
  </si>
  <si>
    <t>MOSET</t>
  </si>
  <si>
    <t>ANA MARIA MARTI CAMILLERI</t>
  </si>
  <si>
    <t>20836882D</t>
  </si>
  <si>
    <t>CL CONCEPCION ARENAL, 14</t>
  </si>
  <si>
    <t>MASANASA</t>
  </si>
  <si>
    <t>ORIGINAL’S</t>
  </si>
  <si>
    <t>JUAN ANTONIO MORENO SANCHIS</t>
  </si>
  <si>
    <t>25419688L</t>
  </si>
  <si>
    <t>CL CASTELLON, 20</t>
  </si>
  <si>
    <t>ESQUINA II</t>
  </si>
  <si>
    <t>CATALINA GONZALEZ PIZARRO</t>
  </si>
  <si>
    <t>52706252G</t>
  </si>
  <si>
    <t>CL VICENTE SALVATIERRA, 11</t>
  </si>
  <si>
    <t>GENESIS</t>
  </si>
  <si>
    <t>JULIAN CABRA MANZANARES</t>
  </si>
  <si>
    <t>73752273J</t>
  </si>
  <si>
    <t>CL ALQUERIA, 6</t>
  </si>
  <si>
    <t>CHESTE</t>
  </si>
  <si>
    <t>BALLESTEROS</t>
  </si>
  <si>
    <t>ANGEL RAUL BALLESTEROS PEIRO</t>
  </si>
  <si>
    <t>53603201E</t>
  </si>
  <si>
    <t>CL ARCIP. NAVARRO NOGEROLES, 15</t>
  </si>
  <si>
    <t>CASA FALCO</t>
  </si>
  <si>
    <t>YENNY RODRIGUEZ MIRANDA</t>
  </si>
  <si>
    <t>Y0331444M</t>
  </si>
  <si>
    <t>CL BAJO SEGURA, 1</t>
  </si>
  <si>
    <t>HNOS. BORJA</t>
  </si>
  <si>
    <t>BORJA VALERA, S.L.</t>
  </si>
  <si>
    <t>B96151402</t>
  </si>
  <si>
    <t>AV BLASCO IBAÑEZ, 45</t>
  </si>
  <si>
    <t>ABUELA</t>
  </si>
  <si>
    <t>DANIEL ALEXANDRE CARDOSO LOPES</t>
  </si>
  <si>
    <t>X3008948X</t>
  </si>
  <si>
    <t>CL SANTA TERESA, 1-B</t>
  </si>
  <si>
    <t>ARAGON</t>
  </si>
  <si>
    <t>ANTONIO PLATERO PEREA</t>
  </si>
  <si>
    <t>73539792Y</t>
  </si>
  <si>
    <t>CL CANAL, 32-B</t>
  </si>
  <si>
    <t>UTIEL</t>
  </si>
  <si>
    <t>JANI II</t>
  </si>
  <si>
    <t>ALEJANDRO ORTIZ TORRERO</t>
  </si>
  <si>
    <t>73540070P</t>
  </si>
  <si>
    <t>CL CANONIGO MUÑOZ, 20</t>
  </si>
  <si>
    <t>RINCON DE POVE (ESTE LOCAL ES EL VILLANUEVA)</t>
  </si>
  <si>
    <t>BAR LAS CADENAS XIRIVELLA, S.L.L.</t>
  </si>
  <si>
    <t>B97180574</t>
  </si>
  <si>
    <t>CL CARMEN ESTELLES, 1 B</t>
  </si>
  <si>
    <t>PLAZA</t>
  </si>
  <si>
    <t>JINARI MARIA- MIOARA</t>
  </si>
  <si>
    <t>X8922756K</t>
  </si>
  <si>
    <t>PL CONSTITUCION, 5</t>
  </si>
  <si>
    <t>CHIVA</t>
  </si>
  <si>
    <t>DELICIAS</t>
  </si>
  <si>
    <t>DAMIAN GISBERT ZAHONERO</t>
  </si>
  <si>
    <t>24366021M</t>
  </si>
  <si>
    <t>AV. RAMON Y CAJAL, 23</t>
  </si>
  <si>
    <t>BONA CUINA III (MAJADAS)</t>
  </si>
  <si>
    <t>JOSE JUAN CADOLAS ESCUDERO</t>
  </si>
  <si>
    <t>44501368W</t>
  </si>
  <si>
    <t>CL DELS FERRERS-CL 11;PAR 28  P.I. LA REVA SEC.13</t>
  </si>
  <si>
    <t>RIBARROJA</t>
  </si>
  <si>
    <t>INSIGNIA , Valencia, C/ Cesar Giorgeta, 1</t>
  </si>
  <si>
    <t>ANTONIO ORTIGOSA REY</t>
  </si>
  <si>
    <t>52743555R</t>
  </si>
  <si>
    <t>C/ Cesar Giorgeta, 0</t>
  </si>
  <si>
    <t>Total Videomani Siglo XXI, S.L</t>
  </si>
  <si>
    <t>ECLIPSE</t>
  </si>
  <si>
    <t>Jorge Cebrián Roldan</t>
  </si>
  <si>
    <t>48404484H</t>
  </si>
  <si>
    <t>Avda. De La Pobla de Vallbona, 33</t>
  </si>
  <si>
    <t>LA ELIANA</t>
  </si>
  <si>
    <t>Total Recreval 2000, S.L.</t>
  </si>
  <si>
    <t>SAN REMO</t>
  </si>
  <si>
    <t>Café bar C.B. San Remo</t>
  </si>
  <si>
    <t>E46342234</t>
  </si>
  <si>
    <t>Avda. Diputación, 14</t>
  </si>
  <si>
    <t>ONTENIENTE</t>
  </si>
  <si>
    <t>CA-COLAU</t>
  </si>
  <si>
    <t>Colau Baricarn S.L.</t>
  </si>
  <si>
    <t>B97184402</t>
  </si>
  <si>
    <t>av. Constitución nº 11</t>
  </si>
  <si>
    <t>MONTICHELVO</t>
  </si>
  <si>
    <t>winston</t>
  </si>
  <si>
    <t>Cayetano David Castello Altur</t>
  </si>
  <si>
    <t>20021952S</t>
  </si>
  <si>
    <t>Cap Sant Antoni 2, Playa de Gandía</t>
  </si>
  <si>
    <t>Gandía</t>
  </si>
  <si>
    <t>Total Electrónicos Gandía S.L.</t>
  </si>
  <si>
    <t>TXEMA</t>
  </si>
  <si>
    <t>José Manuel Sánchez Arenas</t>
  </si>
  <si>
    <t>79106809B</t>
  </si>
  <si>
    <t>C/ Nueve De Octubre, nº 10</t>
  </si>
  <si>
    <t>ALMORADÍ</t>
  </si>
  <si>
    <t>CAFETERIA MI6</t>
  </si>
  <si>
    <t>José Oscar Navarro Rabasco</t>
  </si>
  <si>
    <t>48379255C</t>
  </si>
  <si>
    <t>C/ Docor Fleming esquina C/ Mayor, nº 14</t>
  </si>
  <si>
    <t>BAR IRLANDA</t>
  </si>
  <si>
    <t>Inmiver J.L. Morales S.L.</t>
  </si>
  <si>
    <t>B54131966</t>
  </si>
  <si>
    <t>C/ Granados,nº 5</t>
  </si>
  <si>
    <t>SALON LAS VEGAS</t>
  </si>
  <si>
    <t>Recreativos Amarión S.L.</t>
  </si>
  <si>
    <t>Plaza de la Constitución, 16</t>
  </si>
  <si>
    <t>Total Recreativos Amarión, S.L.</t>
  </si>
  <si>
    <t>BAR LA SENDA</t>
  </si>
  <si>
    <t>Juan Francisco García Martínez</t>
  </si>
  <si>
    <t>48569184S</t>
  </si>
  <si>
    <t>C/ La Escandella, nº 103</t>
  </si>
  <si>
    <t>AGOST</t>
  </si>
  <si>
    <t>Total Morant Chorro, S.L.</t>
  </si>
  <si>
    <t>'10082,10083</t>
  </si>
  <si>
    <t>SALÓN DE JUEGOS ABAXI</t>
  </si>
  <si>
    <t>ELDA</t>
  </si>
  <si>
    <t>Total MªJose Cano</t>
  </si>
  <si>
    <t>Binelde Ocio S.L</t>
  </si>
  <si>
    <t>SALÓN DE JUEGOS CROUPIER</t>
  </si>
  <si>
    <t>Vía laietana, 51</t>
  </si>
  <si>
    <t>CASTELLÓN</t>
  </si>
  <si>
    <t>70% del RN y 250€/mes</t>
  </si>
  <si>
    <t>Total Binelde Ocio S.L</t>
  </si>
  <si>
    <t>Bingo</t>
  </si>
  <si>
    <t>BINGO REY DON JAIME</t>
  </si>
  <si>
    <t>Total Jaide S.A</t>
  </si>
  <si>
    <t>Sorca S.A.</t>
  </si>
  <si>
    <t>BINGO GRAN CASTELLÓN</t>
  </si>
  <si>
    <t>A12039542</t>
  </si>
  <si>
    <t>Total Sorca S.A.</t>
  </si>
  <si>
    <t>Bar Guillermo</t>
  </si>
  <si>
    <t>C/ Santa Quiteria, 210</t>
  </si>
  <si>
    <t>Almazora</t>
  </si>
  <si>
    <t>LA EXTREMEÑA</t>
  </si>
  <si>
    <t>C/ Doctor Rodríguez de la Fuente, 50</t>
  </si>
  <si>
    <t>María Dolores</t>
  </si>
  <si>
    <t>Calle Teniente Coronel Alfonso Pelecha, 3</t>
  </si>
  <si>
    <t>La Pobla de Vallbona</t>
  </si>
  <si>
    <t>TRAGO I MOSS</t>
  </si>
  <si>
    <t>calle Poeta Llorente, 141</t>
  </si>
  <si>
    <t>BOLERA</t>
  </si>
  <si>
    <t>Calle Veinticinco de Abril, 57 izq.</t>
  </si>
  <si>
    <t>Cullera</t>
  </si>
  <si>
    <t>PARADISE</t>
  </si>
  <si>
    <t>Calle Pla de Larc, 52</t>
  </si>
  <si>
    <t>Lliria</t>
  </si>
  <si>
    <t>FURS</t>
  </si>
  <si>
    <t>Av. Dels Furs, 22</t>
  </si>
  <si>
    <t>EL CAPO</t>
  </si>
  <si>
    <t>Calle Duque de Lliria, 99</t>
  </si>
  <si>
    <t>ABEL</t>
  </si>
  <si>
    <t>Calle José Antonio, 55</t>
  </si>
  <si>
    <t>MANOLO (antes TONI)</t>
  </si>
  <si>
    <t>Calle Manuel López  Varela, 6 bajo</t>
  </si>
  <si>
    <t>XIXONA</t>
  </si>
  <si>
    <t>Calle Joncar, 2</t>
  </si>
  <si>
    <t>Pobla de Farnals</t>
  </si>
  <si>
    <t>CASTILLA</t>
  </si>
  <si>
    <t>Calle castillo de Cullera (La Torre), 14</t>
  </si>
  <si>
    <t>PLAY BOY</t>
  </si>
  <si>
    <t>Calle Guillermo Roch, 19</t>
  </si>
  <si>
    <t>3 ROSAS</t>
  </si>
  <si>
    <t>Calle Jose María Martinez Aviño, 35</t>
  </si>
  <si>
    <t>Manises</t>
  </si>
  <si>
    <t>MAITE (antes XUANET)</t>
  </si>
  <si>
    <t>Calle Ferrandis Luna Esq. Juan de Rivera, 15</t>
  </si>
  <si>
    <t>LA TERRAZA DEL FRAILE</t>
  </si>
  <si>
    <t>Vicente lladró 12</t>
  </si>
  <si>
    <t>Almassera</t>
  </si>
  <si>
    <t>APETECE</t>
  </si>
  <si>
    <t>Avda. Dels Furs, 14</t>
  </si>
  <si>
    <t>CANTONET DE VANE</t>
  </si>
  <si>
    <t>Calle Tomás y Valiente, 1</t>
  </si>
  <si>
    <t>Aldaia</t>
  </si>
  <si>
    <t>PUB 9NOKAO</t>
  </si>
  <si>
    <t>Calle Metge Don Josep, 26</t>
  </si>
  <si>
    <t>Museros</t>
  </si>
  <si>
    <t>EL BUDHA</t>
  </si>
  <si>
    <t>C/ Pintor Pinazo , 1</t>
  </si>
  <si>
    <t>PUB HEJUMA</t>
  </si>
  <si>
    <t>C/ San Jose, 61</t>
  </si>
  <si>
    <t>Almusafes</t>
  </si>
  <si>
    <t>BAR LA BARBERIA</t>
  </si>
  <si>
    <t>c/ Vicente Marí Hernandez, 6</t>
  </si>
  <si>
    <t>Alcasser</t>
  </si>
  <si>
    <t>JOANGIE</t>
  </si>
  <si>
    <t>c/ Acacias 8</t>
  </si>
  <si>
    <t>BURGER WORLD</t>
  </si>
  <si>
    <t>c/ Río Nervión, 11</t>
  </si>
  <si>
    <t>SAMOA</t>
  </si>
  <si>
    <t>c/ Santa Barbara, 51</t>
  </si>
  <si>
    <t>Benifaio</t>
  </si>
  <si>
    <t>LA ÚLTIMA Y NOS VAMOS</t>
  </si>
  <si>
    <t>c/ Profesor Ángel Lacalle, 1</t>
  </si>
  <si>
    <t>LA TABERNA</t>
  </si>
  <si>
    <t>c/ L'Hort D'Agusti, 8 bajo</t>
  </si>
  <si>
    <t>ALAMEDA</t>
  </si>
  <si>
    <t>c/ Peñiscola, 7</t>
  </si>
  <si>
    <t>BASI</t>
  </si>
  <si>
    <t>c/ La Unión, 5</t>
  </si>
  <si>
    <t>Quart de Poblet</t>
  </si>
  <si>
    <t>CA MANEL</t>
  </si>
  <si>
    <t>c/ Utxana, 45</t>
  </si>
  <si>
    <t>Sueca</t>
  </si>
  <si>
    <t>CAFETERIA EL BOCAITO</t>
  </si>
  <si>
    <t>Avda. Barcelona 92 Nº114 local 3</t>
  </si>
  <si>
    <t>Torrente</t>
  </si>
  <si>
    <t>ANITA</t>
  </si>
  <si>
    <t>Av. Pais Valencia, 78</t>
  </si>
  <si>
    <t>Betera</t>
  </si>
  <si>
    <t>LOS GOYOS</t>
  </si>
  <si>
    <t>AV. Cortes Valencianes, 11</t>
  </si>
  <si>
    <t>L'Alcudia de Crespins</t>
  </si>
  <si>
    <t>Café – Café</t>
  </si>
  <si>
    <t>C/ Nuestra señora de los Ángeles, 11</t>
  </si>
  <si>
    <t>Paterna</t>
  </si>
  <si>
    <t>EL FRANCES</t>
  </si>
  <si>
    <t>av. Rambleta, 54</t>
  </si>
  <si>
    <t>Catarroja</t>
  </si>
  <si>
    <t>CASA OLI</t>
  </si>
  <si>
    <t>C/ Gaspar Aguilar, 34B</t>
  </si>
  <si>
    <t>TE ODIO</t>
  </si>
  <si>
    <t>C/ Vinaroz, 3 bajo</t>
  </si>
  <si>
    <t>PENSAT I FET</t>
  </si>
  <si>
    <t>C/ Figueres (esq. c/Vte. Alexandre), 4</t>
  </si>
  <si>
    <t>Massamagrell</t>
  </si>
  <si>
    <t>CANELA Y CLAVO</t>
  </si>
  <si>
    <t>C/ Justo y Pastor, 15  bajo</t>
  </si>
  <si>
    <t>PARQUESOL</t>
  </si>
  <si>
    <t>calle Trinquete, 54</t>
  </si>
  <si>
    <t>CERVECERIA OS CASTROS</t>
  </si>
  <si>
    <t>GENERAL SAN JURGO, 142</t>
  </si>
  <si>
    <t>A Coruña</t>
  </si>
  <si>
    <t>1% sobre Ventas</t>
  </si>
  <si>
    <t>NOCHE Y DIA II</t>
  </si>
  <si>
    <t>CL. JOSE LUIS BUGALLAL MARCHESI, 18</t>
  </si>
  <si>
    <t>NOCHE Y DIA III</t>
  </si>
  <si>
    <t>SALVADOR DE MADARIAGA, 66</t>
  </si>
  <si>
    <t>FEUDO</t>
  </si>
  <si>
    <t>CL. PANADERAS, 53</t>
  </si>
  <si>
    <t>OLIMPICO</t>
  </si>
  <si>
    <t>CLl. DE LA TORRE, 78</t>
  </si>
  <si>
    <t>BEOS</t>
  </si>
  <si>
    <t>CL. RIO SIL, 57</t>
  </si>
  <si>
    <t>CARBALLO</t>
  </si>
  <si>
    <t>BOLERA PONTEDEUME</t>
  </si>
  <si>
    <t>CL SANTIAGO, 28-30</t>
  </si>
  <si>
    <t>PONTEDEUME</t>
  </si>
  <si>
    <t>AS BOAS ESTRELA CARRAL</t>
  </si>
  <si>
    <t>CL. PARAISO, 31</t>
  </si>
  <si>
    <t>CARRAL</t>
  </si>
  <si>
    <t>GURMA</t>
  </si>
  <si>
    <t>RUA AS LAGOAS, 3</t>
  </si>
  <si>
    <t>CAMBRE</t>
  </si>
  <si>
    <t>MANUREVA</t>
  </si>
  <si>
    <t>CL. EUROPA, 15</t>
  </si>
  <si>
    <t>SILANDEIRO</t>
  </si>
  <si>
    <t>Av. CHILE, 8</t>
  </si>
  <si>
    <t>ZERO CAFÉ</t>
  </si>
  <si>
    <t>LOS MALLOS , 73</t>
  </si>
  <si>
    <t>7+7</t>
  </si>
  <si>
    <t>RUA FRANCISCO AÑON, 1</t>
  </si>
  <si>
    <t>XENTES</t>
  </si>
  <si>
    <t>ANGEL SENRA FERNANDEZ, 27-29.</t>
  </si>
  <si>
    <t>BURGO – CULLEREDO</t>
  </si>
  <si>
    <t>KARAOKE TROPICO</t>
  </si>
  <si>
    <t>CARRETERA DE CASTILLA 437</t>
  </si>
  <si>
    <t>NARON</t>
  </si>
  <si>
    <t>RONNIE</t>
  </si>
  <si>
    <t>CARRETERA DE CEDEIRA 140</t>
  </si>
  <si>
    <t>KENSINGTON</t>
  </si>
  <si>
    <t>Carretera De Castilla, 832</t>
  </si>
  <si>
    <t>Naron</t>
  </si>
  <si>
    <t>ROBLES</t>
  </si>
  <si>
    <t>Cruce de Lago, 17</t>
  </si>
  <si>
    <t>Valdoviño</t>
  </si>
  <si>
    <t>A FEIRA</t>
  </si>
  <si>
    <t>Isla Herbosa, 2-4</t>
  </si>
  <si>
    <t>Ferrol</t>
  </si>
  <si>
    <t>JUPE</t>
  </si>
  <si>
    <t>C/ALGECIRAS 62</t>
  </si>
  <si>
    <t>NEDA</t>
  </si>
  <si>
    <t>LA PEÑA</t>
  </si>
  <si>
    <t>C/ORTIGUEIRA  14</t>
  </si>
  <si>
    <t>FERROL</t>
  </si>
  <si>
    <t>FOLSOM</t>
  </si>
  <si>
    <t>C/ Cataluña, 21</t>
  </si>
  <si>
    <t>J.L.</t>
  </si>
  <si>
    <t>C/TABOADA ROCA 6</t>
  </si>
  <si>
    <t>MELIDE</t>
  </si>
  <si>
    <t>A SKINA</t>
  </si>
  <si>
    <t>Doctor Vila, 38</t>
  </si>
  <si>
    <t>A Rua</t>
  </si>
  <si>
    <t>O café</t>
  </si>
  <si>
    <t>c/ Colombia, 2</t>
  </si>
  <si>
    <t>ZIG ZAG</t>
  </si>
  <si>
    <t>Abdon Blanco, 8</t>
  </si>
  <si>
    <t>Barco Valdeorras</t>
  </si>
  <si>
    <t>O PITON</t>
  </si>
  <si>
    <t>Dr. Quiroga, 12</t>
  </si>
  <si>
    <t>Petin</t>
  </si>
  <si>
    <t>ESTUDIO 34</t>
  </si>
  <si>
    <t>FRAY ROSENDO SALVADO Nº9</t>
  </si>
  <si>
    <t>Santiago de Compostela</t>
  </si>
  <si>
    <t>TABANISCAS</t>
  </si>
  <si>
    <t>RUA TABANISCAS 17</t>
  </si>
  <si>
    <t>MERLEGO</t>
  </si>
  <si>
    <t>C/ANGUSTIA 22</t>
  </si>
  <si>
    <t>DON BUDI</t>
  </si>
  <si>
    <t>AVDA. MAHIA 78</t>
  </si>
  <si>
    <t>BERTAMIRANS (AMES)</t>
  </si>
  <si>
    <t>OMAHA</t>
  </si>
  <si>
    <t>C/ SAN PEDRO DE MEZONZO, 28</t>
  </si>
  <si>
    <t>The Breems Tabern</t>
  </si>
  <si>
    <t>María Pita, 24</t>
  </si>
  <si>
    <t>CAFETERIA RIAL</t>
  </si>
  <si>
    <t>C/SANTIAGO DE CHILE 15</t>
  </si>
  <si>
    <t>BULLDOG</t>
  </si>
  <si>
    <t>C/MEDIODIA 28</t>
  </si>
  <si>
    <t>ORDENES</t>
  </si>
  <si>
    <t>A NAVE DE VIDAN</t>
  </si>
  <si>
    <t>C/MESTRA VICTORIA MIGUEZ 44</t>
  </si>
  <si>
    <t>COLISEO</t>
  </si>
  <si>
    <t>UXIO NOVONEYRA 2, BJ IZQUIERDA</t>
  </si>
  <si>
    <t>RIBEIRA</t>
  </si>
  <si>
    <t>BRISAS</t>
  </si>
  <si>
    <t>RUA CASTELAO 2</t>
  </si>
  <si>
    <t>POBRA DO CARAMIÑAL</t>
  </si>
  <si>
    <t>CACHARELA</t>
  </si>
  <si>
    <t>CONSTITUCION 69</t>
  </si>
  <si>
    <t>BOIRO</t>
  </si>
  <si>
    <t>BASKET</t>
  </si>
  <si>
    <t>DR. FLEMMING, nº 1</t>
  </si>
  <si>
    <t>Lugo</t>
  </si>
  <si>
    <t>CASABLANCA</t>
  </si>
  <si>
    <t>AV. LA CORUÑA, 60</t>
  </si>
  <si>
    <t>CASA BALBINA</t>
  </si>
  <si>
    <t>Benigno Rivera, Poligono Ceao, s/n</t>
  </si>
  <si>
    <t>AREA DE SERVICIO CORGO MADRID</t>
  </si>
  <si>
    <t>San Bartolomeu A6 Km 4, s/n</t>
  </si>
  <si>
    <t>O CORGO</t>
  </si>
  <si>
    <t>AREA DE SERVICIO CORGO LA CORUÑA</t>
  </si>
  <si>
    <t>San Bartolomeu A6 Km 48, s/n</t>
  </si>
  <si>
    <t>ALUMBRE</t>
  </si>
  <si>
    <t>Celanova, 89</t>
  </si>
  <si>
    <t>BARBADAS</t>
  </si>
  <si>
    <t>PICAPAO</t>
  </si>
  <si>
    <t>Ctra. Orense – Maceda, Km 9 La Zamorana</t>
  </si>
  <si>
    <t>O Pereiro de Aguiar</t>
  </si>
  <si>
    <t>AVENIDA</t>
  </si>
  <si>
    <t>Avda. De Madrid, 7</t>
  </si>
  <si>
    <t>Xinzo de Limia</t>
  </si>
  <si>
    <t>CASA PEPE</t>
  </si>
  <si>
    <t>Os Olmos, 17</t>
  </si>
  <si>
    <t>LALIN</t>
  </si>
  <si>
    <t>ALFONSELLE</t>
  </si>
  <si>
    <t>Av. Luis Gonzalez Taboada, 33</t>
  </si>
  <si>
    <t>ROSALEDA</t>
  </si>
  <si>
    <t>Luis Gonzalez Taboada, 26</t>
  </si>
  <si>
    <t>VENECIA</t>
  </si>
  <si>
    <t>Manuel Alonso, 1</t>
  </si>
  <si>
    <t>GONDOMAR</t>
  </si>
  <si>
    <t>LUADA</t>
  </si>
  <si>
    <t>Rua Jose Regojo, 8</t>
  </si>
  <si>
    <t>REDONDELA</t>
  </si>
  <si>
    <t>REVI</t>
  </si>
  <si>
    <t>Manuel de Castro, 23</t>
  </si>
  <si>
    <t>SANTA CLAUS</t>
  </si>
  <si>
    <t>Rocio, 58</t>
  </si>
  <si>
    <t>OKEY</t>
  </si>
  <si>
    <t>Julián Valverde – Sabaris</t>
  </si>
  <si>
    <t>BAYONA</t>
  </si>
  <si>
    <t>BUGUS</t>
  </si>
  <si>
    <t>Granxola – Estás</t>
  </si>
  <si>
    <t>TOMIÑO</t>
  </si>
  <si>
    <t>SIGLO XXI VIGO</t>
  </si>
  <si>
    <t>Urzaiz, 163</t>
  </si>
  <si>
    <t>EL CIELO</t>
  </si>
  <si>
    <t>ORDOÑEZ, 2</t>
  </si>
  <si>
    <t>TUI</t>
  </si>
  <si>
    <t>ANTOXO</t>
  </si>
  <si>
    <t>Cerquido, s/n</t>
  </si>
  <si>
    <t>Salceda De Caselas</t>
  </si>
  <si>
    <t>SILT</t>
  </si>
  <si>
    <t>UXIO NOVONEYRA, 54</t>
  </si>
  <si>
    <t>CAHANTADA</t>
  </si>
  <si>
    <t>LA IGUANA</t>
  </si>
  <si>
    <t>DE GRANXA LOCAL 1 25</t>
  </si>
  <si>
    <t>OXIGENO</t>
  </si>
  <si>
    <t>CELSO EMILIO</t>
  </si>
  <si>
    <t>CELANOVA</t>
  </si>
  <si>
    <t>BOTICA</t>
  </si>
  <si>
    <t>C/ COMPOSTELA 22</t>
  </si>
  <si>
    <t>OUTES</t>
  </si>
  <si>
    <t>MUS</t>
  </si>
  <si>
    <t>Antela Conde, 11</t>
  </si>
  <si>
    <t>ANDREA</t>
  </si>
  <si>
    <t>Rua Buxo, 17</t>
  </si>
  <si>
    <t>INDIO</t>
  </si>
  <si>
    <t>c/sada de Area, 38</t>
  </si>
  <si>
    <t>SADA</t>
  </si>
  <si>
    <t>BOMBONERA</t>
  </si>
  <si>
    <t>c/Vicente Risco,esquina castelao</t>
  </si>
  <si>
    <t>VILAR DO COLO</t>
  </si>
  <si>
    <t>C/astano esq. Catroventos, PG-3 B</t>
  </si>
  <si>
    <t>FENE</t>
  </si>
  <si>
    <t>CHAN DE AMOEDO</t>
  </si>
  <si>
    <t>Amoedo, chan de Amoedo, s/n</t>
  </si>
  <si>
    <t>PAZOS DE BORBEN</t>
  </si>
  <si>
    <t>NASYRA</t>
  </si>
  <si>
    <t>Chan da porte, parcela 4</t>
  </si>
  <si>
    <t>ARBO</t>
  </si>
  <si>
    <t>FOKKER</t>
  </si>
  <si>
    <t>Peinador Torroso, 21</t>
  </si>
  <si>
    <t>MOS</t>
  </si>
  <si>
    <t>DAIKEVEL</t>
  </si>
  <si>
    <t>CARRETERA DE CATABOIS, 339-341</t>
  </si>
  <si>
    <t>NEWS</t>
  </si>
  <si>
    <t>AVDA DE TARAMANCOS,2-</t>
  </si>
  <si>
    <t>NOYA</t>
  </si>
  <si>
    <t>BRISAY</t>
  </si>
  <si>
    <t>AVDA ALCALDE PORTANET, 33</t>
  </si>
  <si>
    <t>BARQUEIRO</t>
  </si>
  <si>
    <t>Avda de la Coruña, 257</t>
  </si>
  <si>
    <t>CENTRAL</t>
  </si>
  <si>
    <t>Avda. Francisco Gil Zamora, 34</t>
  </si>
  <si>
    <t>Avión</t>
  </si>
  <si>
    <t>A BORNEIRA</t>
  </si>
  <si>
    <t>Juan Manuel Pereira 2</t>
  </si>
  <si>
    <t>Redondela</t>
  </si>
  <si>
    <t>DUCA</t>
  </si>
  <si>
    <t>Marque de Valterra 7</t>
  </si>
  <si>
    <t>M DE MARQUESA</t>
  </si>
  <si>
    <t>C/Rosalia de Castro, 4-6</t>
  </si>
  <si>
    <t>Santa Comba</t>
  </si>
  <si>
    <t>MIRAVALLE NORTE</t>
  </si>
  <si>
    <t>Avda Castrelos, 188</t>
  </si>
  <si>
    <t>DIA CAFETERIA</t>
  </si>
  <si>
    <t>Infesta-Curras, s/n</t>
  </si>
  <si>
    <t>San Cibrao Das Viñas</t>
  </si>
  <si>
    <t>POLIGONO</t>
  </si>
  <si>
    <t>Avda do Concello, 1</t>
  </si>
  <si>
    <t>Catoira</t>
  </si>
  <si>
    <t>PONY EXPRESS</t>
  </si>
  <si>
    <t>Poligono Inustrial Milladoiro, 97-b2</t>
  </si>
  <si>
    <t>Ames</t>
  </si>
  <si>
    <t>CH EL ABUELO PINTOS</t>
  </si>
  <si>
    <t>Colon 17</t>
  </si>
  <si>
    <t>Tui</t>
  </si>
  <si>
    <t>CASA MARIN</t>
  </si>
  <si>
    <t>Curro S/N</t>
  </si>
  <si>
    <t>Barro</t>
  </si>
  <si>
    <t>SIETE 2</t>
  </si>
  <si>
    <t>Noalla S/N</t>
  </si>
  <si>
    <t>Sanxenxo</t>
  </si>
  <si>
    <t>O ARGUIÑANO</t>
  </si>
  <si>
    <t>Diego Pazos, 72</t>
  </si>
  <si>
    <t>Sarria</t>
  </si>
  <si>
    <t>A BOLERA</t>
  </si>
  <si>
    <t>Plaza Mayor, 9</t>
  </si>
  <si>
    <t>Meira</t>
  </si>
  <si>
    <t>OASIS</t>
  </si>
  <si>
    <t>Circunvalacion</t>
  </si>
  <si>
    <t>Cuntis</t>
  </si>
  <si>
    <t>MARADENTRO</t>
  </si>
  <si>
    <t>Villalonga villar 18</t>
  </si>
  <si>
    <t>BUGUS LATINO</t>
  </si>
  <si>
    <t>Los Rosales Bloque D P-2, Montouto</t>
  </si>
  <si>
    <t>TEO</t>
  </si>
  <si>
    <t>WAKA WAKA</t>
  </si>
  <si>
    <t>Tui – La Guardia Carregal 5</t>
  </si>
  <si>
    <t>Tomiño</t>
  </si>
  <si>
    <t>BEIRAMAR</t>
  </si>
  <si>
    <t>Castrelos 167 bajo</t>
  </si>
  <si>
    <t>SHERATON</t>
  </si>
  <si>
    <t>Plaza Jose Mogimes 11</t>
  </si>
  <si>
    <t>Nigran</t>
  </si>
  <si>
    <t>COYOTE</t>
  </si>
  <si>
    <t>Monterreal 22</t>
  </si>
  <si>
    <t>Bayona</t>
  </si>
  <si>
    <t>EL UNO</t>
  </si>
  <si>
    <t>Ezequiel Massoni 79</t>
  </si>
  <si>
    <t>Marin</t>
  </si>
  <si>
    <t>EQUS</t>
  </si>
  <si>
    <t>Avda Navarra, 1</t>
  </si>
  <si>
    <t>BEBEDEIRO DO RAPOSO</t>
  </si>
  <si>
    <t>Alameda, Edificio San Francisco</t>
  </si>
  <si>
    <t>ASUBIO</t>
  </si>
  <si>
    <t>Avda Vilaboa, 73</t>
  </si>
  <si>
    <t>CULLEREDO</t>
  </si>
  <si>
    <t>MUIÑO ROXO</t>
  </si>
  <si>
    <t>Ronda de Outeiro, nº 324</t>
  </si>
  <si>
    <t>PUERTO MAR</t>
  </si>
  <si>
    <t>Avenida Garcia Naveira, nº 63</t>
  </si>
  <si>
    <t>BETANZOS</t>
  </si>
  <si>
    <t>BORA</t>
  </si>
  <si>
    <t>Plaza Palloza, nº 2-3</t>
  </si>
  <si>
    <t>PERLA DO MUIÑO</t>
  </si>
  <si>
    <t>Avda Someso, nº 7</t>
  </si>
  <si>
    <t>BUGUS PEGONEGRO</t>
  </si>
  <si>
    <t>Carretera de Santiago, nº 10</t>
  </si>
  <si>
    <t>CURTIS</t>
  </si>
  <si>
    <t>CHIC</t>
  </si>
  <si>
    <t>Tumbio pegonegro 1</t>
  </si>
  <si>
    <t>Gondomar</t>
  </si>
  <si>
    <t>AVENIDA TUI</t>
  </si>
  <si>
    <t>Camelias 77</t>
  </si>
  <si>
    <t>DANUBIO AZUL</t>
  </si>
  <si>
    <t>Avenida Portugal 30</t>
  </si>
  <si>
    <t>A ADEGA</t>
  </si>
  <si>
    <t>Beade Saa 114</t>
  </si>
  <si>
    <t>GRAN VIA</t>
  </si>
  <si>
    <t>Saians 11 (Rua Seis)</t>
  </si>
  <si>
    <t>Moraña</t>
  </si>
  <si>
    <t>ICE</t>
  </si>
  <si>
    <t>Benito Vigo 23</t>
  </si>
  <si>
    <t>Estrada</t>
  </si>
  <si>
    <t>ROCHA</t>
  </si>
  <si>
    <t>Avenida America 1</t>
  </si>
  <si>
    <t>PILAR</t>
  </si>
  <si>
    <t>Rosalia de Castro 14</t>
  </si>
  <si>
    <t>cuntis</t>
  </si>
  <si>
    <t>EDU</t>
  </si>
  <si>
    <t>Plaza Mayor  nº 7</t>
  </si>
  <si>
    <t>Villalba  (Muimenta)</t>
  </si>
  <si>
    <t>LORENZO</t>
  </si>
  <si>
    <t>c/Emilio Pardo Bazan b-47</t>
  </si>
  <si>
    <t>VIDAL+3</t>
  </si>
  <si>
    <t>C/ del mar, bloque 8, 23</t>
  </si>
  <si>
    <t>Fene</t>
  </si>
  <si>
    <t>DALLAS</t>
  </si>
  <si>
    <t>c/Reyes catalólicos,50</t>
  </si>
  <si>
    <t>THE QUESTION</t>
  </si>
  <si>
    <t>c/ Vivero, 1</t>
  </si>
  <si>
    <t>TOSAL</t>
  </si>
  <si>
    <t>c/rof carballo, 2</t>
  </si>
  <si>
    <t>A XANELA</t>
  </si>
  <si>
    <t>Avda de la Coruña, 343</t>
  </si>
  <si>
    <t>ALICIA</t>
  </si>
  <si>
    <t>AGRA DEL ORZAN, 5.</t>
  </si>
  <si>
    <t>FLANDES</t>
  </si>
  <si>
    <t>RONDA DE OUTEIRO, 287</t>
  </si>
  <si>
    <t>ORILLAMAR, 76</t>
  </si>
  <si>
    <t>QUERCUS</t>
  </si>
  <si>
    <t>TRAVESIA MEICENDE, 204</t>
  </si>
  <si>
    <t>ARTEIXO</t>
  </si>
  <si>
    <t>KRISTAL</t>
  </si>
  <si>
    <t>RAXEL, 10</t>
  </si>
  <si>
    <t>MIÑO</t>
  </si>
  <si>
    <t>LUAR</t>
  </si>
  <si>
    <t>SAGRADA FAMILIA, 4</t>
  </si>
  <si>
    <t>CAFÉ BAR PEPE</t>
  </si>
  <si>
    <t>Avda Buenos Aires 179</t>
  </si>
  <si>
    <t>KEDAKI</t>
  </si>
  <si>
    <t>C/Pardiñeiros, Edificio Gran Via, nº 9. Milladoiro</t>
  </si>
  <si>
    <t>NEW YORK</t>
  </si>
  <si>
    <t>C/Salgueiriños de abajo, nº 4</t>
  </si>
  <si>
    <t>OBRADOIRO</t>
  </si>
  <si>
    <t>Plaza da Mahia nº 10 bajo- Bertamirans</t>
  </si>
  <si>
    <t>AXEXO</t>
  </si>
  <si>
    <t>C/Aduananº 16 -Ponte</t>
  </si>
  <si>
    <t>Padron</t>
  </si>
  <si>
    <t>GALLAECIA</t>
  </si>
  <si>
    <t>Lugar A Contiña nº 18</t>
  </si>
  <si>
    <t>Porto do Son</t>
  </si>
  <si>
    <t>MAZARICOS</t>
  </si>
  <si>
    <t>Ronda da Cruxa nº 3 Milladoiro</t>
  </si>
  <si>
    <t>ALAMEDA MARIN</t>
  </si>
  <si>
    <t>Tras el Pilar nº 7</t>
  </si>
  <si>
    <t>TERRAMAR</t>
  </si>
  <si>
    <t>Mendez nuñez 30</t>
  </si>
  <si>
    <t>TRESELE</t>
  </si>
  <si>
    <t>PARDO BAJO, 7</t>
  </si>
  <si>
    <t>RINCON DE ANTONIO</t>
  </si>
  <si>
    <t>RUA DO REPICHO , 25</t>
  </si>
  <si>
    <t>OLEIROS</t>
  </si>
  <si>
    <t>LA CENTRAL</t>
  </si>
  <si>
    <t>CAMIÑO DE REPICHO, 2</t>
  </si>
  <si>
    <t>BALTAR</t>
  </si>
  <si>
    <t>RIO MANDEO, 4</t>
  </si>
  <si>
    <t>O MUÑICO</t>
  </si>
  <si>
    <t>RIBADOS, 16</t>
  </si>
  <si>
    <t>CONCHEIROS 31</t>
  </si>
  <si>
    <t>AVDA. DE LUGO , 20- A</t>
  </si>
  <si>
    <t>O MAIO</t>
  </si>
  <si>
    <t>CONCHEIROS , 31</t>
  </si>
  <si>
    <t>NOVA XEIRA</t>
  </si>
  <si>
    <t>Mollet del Valles, 8</t>
  </si>
  <si>
    <t>G-63</t>
  </si>
  <si>
    <t>LUGAR DE SIGUEIRO, 11</t>
  </si>
  <si>
    <t>CASQUEIROS 2</t>
  </si>
  <si>
    <t>Cancelas, 63</t>
  </si>
  <si>
    <t>SAN CARRODIO</t>
  </si>
  <si>
    <t>RUA DO CASTRO, 10</t>
  </si>
  <si>
    <t>ARZUA</t>
  </si>
  <si>
    <t>TRASGOS</t>
  </si>
  <si>
    <t>CRUCEIRO</t>
  </si>
  <si>
    <t>THE CORRS</t>
  </si>
  <si>
    <t>MARQUES DE FIGUEROA,39</t>
  </si>
  <si>
    <t>LA CUEVA</t>
  </si>
  <si>
    <t>CRTA. DE CEDEIRA, 49</t>
  </si>
  <si>
    <t>A CAPELA</t>
  </si>
  <si>
    <t>CRTA. DE CATABOIS, 649</t>
  </si>
  <si>
    <t>TRIVECA</t>
  </si>
  <si>
    <t>Santa Liberata 6</t>
  </si>
  <si>
    <t>Baiona</t>
  </si>
  <si>
    <t>FORNO DE ANXELA</t>
  </si>
  <si>
    <t>De Domingo Etcheverria, 3</t>
  </si>
  <si>
    <t>ERIKA</t>
  </si>
  <si>
    <t>LARAÑO- LAMAS</t>
  </si>
  <si>
    <t>BURGUER BOLERA</t>
  </si>
  <si>
    <t>RUA DO CASTRO, S/N</t>
  </si>
  <si>
    <t>NOITES DE PEDRA</t>
  </si>
  <si>
    <t>RUA DO MUIÑO, 8</t>
  </si>
  <si>
    <t>ORDES</t>
  </si>
  <si>
    <t>PERNAS</t>
  </si>
  <si>
    <t>RAMBLA, 3</t>
  </si>
  <si>
    <t>PORTO DO SON</t>
  </si>
  <si>
    <t>PORTO</t>
  </si>
  <si>
    <t>IGNACIO VARELA ( PONTEVEA ), 25</t>
  </si>
  <si>
    <t>HERMY</t>
  </si>
  <si>
    <t>DO COTON, 6</t>
  </si>
  <si>
    <t>NEGREIRA</t>
  </si>
  <si>
    <t>A RUA MESON</t>
  </si>
  <si>
    <t>La garrida – Valladares 372</t>
  </si>
  <si>
    <t>A CABANA</t>
  </si>
  <si>
    <t>Estacion 18</t>
  </si>
  <si>
    <t>EL CUBANO</t>
  </si>
  <si>
    <t>Fermin Garcia 5</t>
  </si>
  <si>
    <t>Caldas de Reis</t>
  </si>
  <si>
    <t>EXCALIBUR</t>
  </si>
  <si>
    <t>Sobrelavilla, 19</t>
  </si>
  <si>
    <t>Neda</t>
  </si>
  <si>
    <t>ZAPATA</t>
  </si>
  <si>
    <t>C/Manuel Quiroga, 4</t>
  </si>
  <si>
    <t>SKY</t>
  </si>
  <si>
    <t>Avda del Bierzo, 42</t>
  </si>
  <si>
    <t>RAPOSO</t>
  </si>
  <si>
    <t>La Constitución, 9</t>
  </si>
  <si>
    <t>Trives</t>
  </si>
  <si>
    <t>D ORIXEN</t>
  </si>
  <si>
    <t>c/ Real 49</t>
  </si>
  <si>
    <t>Quiroga</t>
  </si>
  <si>
    <t>ANTAS ULLA</t>
  </si>
  <si>
    <t>Calvo Sotelo, 165</t>
  </si>
  <si>
    <t>CIENTOUNVINOS</t>
  </si>
  <si>
    <t>c/Rio Miño, 3</t>
  </si>
  <si>
    <t>La Fabrica</t>
  </si>
  <si>
    <t>c/Rio Miño, 6</t>
  </si>
  <si>
    <t>RAXERIA DA FONTE</t>
  </si>
  <si>
    <t>c/ Nova, 15</t>
  </si>
  <si>
    <t>CASA DO GRANDE</t>
  </si>
  <si>
    <t>Crta Nacional VI, km-513, nº 5</t>
  </si>
  <si>
    <t>Otero de Rei</t>
  </si>
  <si>
    <t>XAROPE</t>
  </si>
  <si>
    <t>Plaza del puente, 8</t>
  </si>
  <si>
    <t>Friol</t>
  </si>
  <si>
    <t>O KORREO</t>
  </si>
  <si>
    <t>c/Saude, 1</t>
  </si>
  <si>
    <t>A Pastoriza</t>
  </si>
  <si>
    <t>ESTRELLA</t>
  </si>
  <si>
    <t>c/ Diputación, 8</t>
  </si>
  <si>
    <t>Guitiriz</t>
  </si>
  <si>
    <t>COCOS</t>
  </si>
  <si>
    <t>Travesia De La Estrella, 2</t>
  </si>
  <si>
    <t>LA OFICINA</t>
  </si>
  <si>
    <t>ENTREPEÑAS, 34</t>
  </si>
  <si>
    <t>SAN PAULO</t>
  </si>
  <si>
    <t>RONDA DE NELLE, 19</t>
  </si>
  <si>
    <t>O DE ANDRES</t>
  </si>
  <si>
    <t>MONASTERIO DE BERGONDO ,</t>
  </si>
  <si>
    <t>TOULOUSE</t>
  </si>
  <si>
    <t>FONTAN, 4</t>
  </si>
  <si>
    <t>CORUÑA</t>
  </si>
  <si>
    <t>TUS</t>
  </si>
  <si>
    <t>C/ Rio Ser 19</t>
  </si>
  <si>
    <t>TRIKETA</t>
  </si>
  <si>
    <t>Arenal 22</t>
  </si>
  <si>
    <t>PRITON</t>
  </si>
  <si>
    <t>Avda Fragoso, 9</t>
  </si>
  <si>
    <t>BOCADOS</t>
  </si>
  <si>
    <t>Iglesia Matama 154</t>
  </si>
  <si>
    <t>ATENEA CORUJO</t>
  </si>
  <si>
    <t>Torreeira 30</t>
  </si>
  <si>
    <t>Mos</t>
  </si>
  <si>
    <t>ECOS</t>
  </si>
  <si>
    <t>Camposancos 219</t>
  </si>
  <si>
    <t>BAHIA BLANCA</t>
  </si>
  <si>
    <t>Urzaiz 35</t>
  </si>
  <si>
    <t>TREBOADA</t>
  </si>
  <si>
    <t>Travesia de Vigo 168</t>
  </si>
  <si>
    <t>NAMELS</t>
  </si>
  <si>
    <t>A Goulla 31</t>
  </si>
  <si>
    <t>Meis</t>
  </si>
  <si>
    <t>POISSY</t>
  </si>
  <si>
    <t>Camilo Jose Cela 9</t>
  </si>
  <si>
    <t>Vilagarcia</t>
  </si>
  <si>
    <t>PLEAMAR</t>
  </si>
  <si>
    <t>Vazquez 40</t>
  </si>
  <si>
    <t>Vila de Cruces</t>
  </si>
  <si>
    <t>MUNDIAL</t>
  </si>
  <si>
    <t>Avda da playa 5</t>
  </si>
  <si>
    <t>Cambados</t>
  </si>
  <si>
    <t>VINITOS</t>
  </si>
  <si>
    <t>Calle Loureiro Crespo 11</t>
  </si>
  <si>
    <t>O MERCADO</t>
  </si>
  <si>
    <t>Calle La Mariña 26</t>
  </si>
  <si>
    <t>Vilagarcia de Arousa</t>
  </si>
  <si>
    <t>LA TERRACITA</t>
  </si>
  <si>
    <t>Martinez Garrido 98</t>
  </si>
  <si>
    <t>Avda Florida, 41</t>
  </si>
  <si>
    <t>MAKOKI</t>
  </si>
  <si>
    <t>C/ Adan y Eva, 4</t>
  </si>
  <si>
    <t>CUATROCAMINOS</t>
  </si>
  <si>
    <t>C/ Conde de Fenosa,56</t>
  </si>
  <si>
    <t>Barco de Valdeorras</t>
  </si>
  <si>
    <t>LEIRA</t>
  </si>
  <si>
    <t>C/ Progreso, 37</t>
  </si>
  <si>
    <t>A´LAXA</t>
  </si>
  <si>
    <t>C/Rosalia de Castro, s/n</t>
  </si>
  <si>
    <t>AS CANLES</t>
  </si>
  <si>
    <t>c/Eduardo Pondal, 20</t>
  </si>
  <si>
    <t>CAMIÑO DE SANTIAGO</t>
  </si>
  <si>
    <t>XENXIDES- OLIEROS-SALMON</t>
  </si>
  <si>
    <t>TABERNA DAS FONTIÑAS</t>
  </si>
  <si>
    <t>CALLE ARCAY, Nº 42</t>
  </si>
  <si>
    <t>VAL DO DUBRA</t>
  </si>
  <si>
    <t>A DE CARLOS</t>
  </si>
  <si>
    <t>LUGAR DE BOA, Nº 38</t>
  </si>
  <si>
    <t>AVENIDA_CAMBADOS</t>
  </si>
  <si>
    <t>CALLE AGRA Nº 45 – XUÑO</t>
  </si>
  <si>
    <t>TIO GILITO</t>
  </si>
  <si>
    <t>Vilariño, s/n</t>
  </si>
  <si>
    <t>CAMBADOS</t>
  </si>
  <si>
    <t>FONTE D´OURO</t>
  </si>
  <si>
    <t>Calle Nueva, 32</t>
  </si>
  <si>
    <t>ROMA</t>
  </si>
  <si>
    <t>Vilaboa, 187</t>
  </si>
  <si>
    <t>Culleredo</t>
  </si>
  <si>
    <t>CAFÉ VENECIA</t>
  </si>
  <si>
    <t>c/Julia Minguillon, 7</t>
  </si>
  <si>
    <t>LIM</t>
  </si>
  <si>
    <t>Rua Traves</t>
  </si>
  <si>
    <t>Oroso-Sigueiro</t>
  </si>
  <si>
    <t>O CURRUNCHO</t>
  </si>
  <si>
    <t>C/Ramon Cabanillas 3B</t>
  </si>
  <si>
    <t>ARENAL</t>
  </si>
  <si>
    <t>Santa Lucia, 25-Piñeiro</t>
  </si>
  <si>
    <t>BAR LATINO</t>
  </si>
  <si>
    <t>C/Amor Ruibal, 21</t>
  </si>
  <si>
    <t>CHUCO</t>
  </si>
  <si>
    <t>Republica Argentina 26</t>
  </si>
  <si>
    <t>GRILO</t>
  </si>
  <si>
    <t>C/Rosalia Castro, 18</t>
  </si>
  <si>
    <t>Sotomayor</t>
  </si>
  <si>
    <t>STAR-83</t>
  </si>
  <si>
    <t>Ctra Castrelo-P Braxa-Km30</t>
  </si>
  <si>
    <t>Padrenda</t>
  </si>
  <si>
    <t>O PORTAL</t>
  </si>
  <si>
    <t>Lugar Outomuro 30</t>
  </si>
  <si>
    <t>Cartelle</t>
  </si>
  <si>
    <t>JJR</t>
  </si>
  <si>
    <t>C/ Casa Lomberte, 2</t>
  </si>
  <si>
    <t>Allariz</t>
  </si>
  <si>
    <t>VISTA REAL</t>
  </si>
  <si>
    <t>C/ Colombia 25</t>
  </si>
  <si>
    <t>´PRA</t>
  </si>
  <si>
    <t>Lugar Coron, 20</t>
  </si>
  <si>
    <t>Vilanova de Arousa</t>
  </si>
  <si>
    <t>ESMORGA</t>
  </si>
  <si>
    <t>Duquesa de Alba, 21</t>
  </si>
  <si>
    <t>Monforte de Lemos</t>
  </si>
  <si>
    <t>SAN TELMO</t>
  </si>
  <si>
    <t>C/ Canteiros, 1</t>
  </si>
  <si>
    <t>Carballiño</t>
  </si>
  <si>
    <t>G.B.</t>
  </si>
  <si>
    <t>SALORIO SUAREZ - CC VENTORRILLO , LOCAL Nº 3</t>
  </si>
  <si>
    <t>A TASCA</t>
  </si>
  <si>
    <t>Meicende, 202</t>
  </si>
  <si>
    <t>Arteixo</t>
  </si>
  <si>
    <t>XIADA</t>
  </si>
  <si>
    <t>Rua da Canteira, 11</t>
  </si>
  <si>
    <t>Ordes</t>
  </si>
  <si>
    <t>O LAR DE ADRIAN</t>
  </si>
  <si>
    <t>Ponte Carreira, 7</t>
  </si>
  <si>
    <t>Frades</t>
  </si>
  <si>
    <t>ZUM ZUM</t>
  </si>
  <si>
    <t>Carril das Flores, 30</t>
  </si>
  <si>
    <t>lugo</t>
  </si>
  <si>
    <t>MARBELLA</t>
  </si>
  <si>
    <t>C/ Republica del Salvador, 28</t>
  </si>
  <si>
    <t>SPORT</t>
  </si>
  <si>
    <t>C/ Miguel de Cervantes, 32</t>
  </si>
  <si>
    <t>Vilamartin de Valdeorras</t>
  </si>
  <si>
    <t>O café DE MANUELA (Oroso)</t>
  </si>
  <si>
    <t>C/ Republica Argentina,35</t>
  </si>
  <si>
    <t>ROYCA</t>
  </si>
  <si>
    <t>C/Xuncal 7, Sigëiro</t>
  </si>
  <si>
    <t>Oroso</t>
  </si>
  <si>
    <t>COPAS ROTAS</t>
  </si>
  <si>
    <t>C/ Rosalía de Castro, 65</t>
  </si>
  <si>
    <t>COLMENA</t>
  </si>
  <si>
    <t>Rua Nova, 39</t>
  </si>
  <si>
    <t>BOHIO</t>
  </si>
  <si>
    <t>Travesia Porto Carreiro, 1</t>
  </si>
  <si>
    <t>CARIDE</t>
  </si>
  <si>
    <t>Calle Manuel Pereira, 9</t>
  </si>
  <si>
    <t>COMPAN AND GO</t>
  </si>
  <si>
    <t>Rua do Ensino, 1</t>
  </si>
  <si>
    <t>MACLAREN'S</t>
  </si>
  <si>
    <t>Pilar, 10</t>
  </si>
  <si>
    <t>LA ESTACION</t>
  </si>
  <si>
    <t>Castañal, 5</t>
  </si>
  <si>
    <t>Ponteareas</t>
  </si>
  <si>
    <t>MESON FISTERRA</t>
  </si>
  <si>
    <t>Baixada ao Vao, 63</t>
  </si>
  <si>
    <t>DEJA VU</t>
  </si>
  <si>
    <t>C/García Prieto, 33 bajo</t>
  </si>
  <si>
    <t>GAVIOTA</t>
  </si>
  <si>
    <t>C/ Manuel de Castro</t>
  </si>
  <si>
    <t>O REGATO</t>
  </si>
  <si>
    <t>C/Ramiro Pacual. Local C1 18</t>
  </si>
  <si>
    <t>SOL BOWLING</t>
  </si>
  <si>
    <t>SANTA CRISTINA, 10</t>
  </si>
  <si>
    <t>SANTA CRISTINA</t>
  </si>
  <si>
    <t>UP LOUNGE</t>
  </si>
  <si>
    <t>C/Constitución, 14</t>
  </si>
  <si>
    <t>KATAY, CAFETERIA</t>
  </si>
  <si>
    <t>C/ Garcia Lorca, 10</t>
  </si>
  <si>
    <t>Total Grupo Egasa</t>
  </si>
  <si>
    <t>16031, 16032,16291, 16292</t>
  </si>
  <si>
    <t>Bingo Costa Verde</t>
  </si>
  <si>
    <t>Total IMPULSORA TURISTICA ALPAMAN, S.A.</t>
  </si>
  <si>
    <t>16033, 16035</t>
  </si>
  <si>
    <t>Total CASEPO, S.A.</t>
  </si>
  <si>
    <t>Solpark Barón de Carcer</t>
  </si>
  <si>
    <t>Av del Barón de Cárcer 31</t>
  </si>
  <si>
    <t>Solpark Torrent</t>
  </si>
  <si>
    <t>Avenida del País Valenciano, 33</t>
  </si>
  <si>
    <t>16001, 16002</t>
  </si>
  <si>
    <t>Solpark calle barcelona</t>
  </si>
  <si>
    <t>C/ BARCELONA, 46</t>
  </si>
  <si>
    <t>16003, 16004</t>
  </si>
  <si>
    <t>Solpark cuatro caminos</t>
  </si>
  <si>
    <t>C/ RAMON Y CAJAL, S/N, (C.C.CUATRO CAMINOS)</t>
  </si>
  <si>
    <t>16005, 16006</t>
  </si>
  <si>
    <t>Solpark calle estrella</t>
  </si>
  <si>
    <t>C/ ESTRELLA, 13,</t>
  </si>
  <si>
    <t>16007, 16008</t>
  </si>
  <si>
    <t>Solpark san nicolas</t>
  </si>
  <si>
    <t>C/ SAN NICOLÁS, 11</t>
  </si>
  <si>
    <t>16009, 16010</t>
  </si>
  <si>
    <t>Solpark espacio coruña</t>
  </si>
  <si>
    <t>C.C. ESPACIO CORUÑA, SOMESO</t>
  </si>
  <si>
    <t>16011, 16012, 16048, 16104</t>
  </si>
  <si>
    <t>Solpark senra</t>
  </si>
  <si>
    <t>C/ SENRA, 19,</t>
  </si>
  <si>
    <t>16013, 16014</t>
  </si>
  <si>
    <t>Solpark cancelas</t>
  </si>
  <si>
    <t>AVDA CAMIÑO CENTRAL-C.C AS CANCELAS, LOCAL 2.13</t>
  </si>
  <si>
    <t>16015, 16016</t>
  </si>
  <si>
    <t>Solpark calle real</t>
  </si>
  <si>
    <t>C/ REAL, 88,</t>
  </si>
  <si>
    <t>16017, 16018</t>
  </si>
  <si>
    <t>Solpark odeon</t>
  </si>
  <si>
    <t>C.C. DOLCEVITA ODEÓN (Poligono de la GANDARA) LOCAL 62-65,</t>
  </si>
  <si>
    <t>16019, 16020</t>
  </si>
  <si>
    <t>Solpark pontevedra</t>
  </si>
  <si>
    <t>C/LOUREIRO CRESPO, 7</t>
  </si>
  <si>
    <t>16021, 16022, 16034</t>
  </si>
  <si>
    <t>Solpark urzaiz</t>
  </si>
  <si>
    <t>C/ URZAIZ, 18</t>
  </si>
  <si>
    <t>16023, 16024</t>
  </si>
  <si>
    <t>Solpark gran via</t>
  </si>
  <si>
    <t>C/ MIRADOIRO, 2, VIGO (C.C. GRAN VÍA)</t>
  </si>
  <si>
    <t>16027, 16028</t>
  </si>
  <si>
    <t>Solpark pontevella</t>
  </si>
  <si>
    <t>C/ RIBEIRA SACRA, 50 / C.C. PONTE VELLA</t>
  </si>
  <si>
    <t>16029, 16030</t>
  </si>
  <si>
    <t>Solpark as murallas</t>
  </si>
  <si>
    <t>PLAZA CONSTITUCION, S/N (ESTACION AUTOBUSES),</t>
  </si>
  <si>
    <t>16025, 16026</t>
  </si>
  <si>
    <t>Salon Progreso</t>
  </si>
  <si>
    <t>C/ Progreso, 127</t>
  </si>
  <si>
    <t>16151, 16070, 16051, 16058,</t>
  </si>
  <si>
    <t>Bingo Castelo Real</t>
  </si>
  <si>
    <t>Total Bella Ría S.A.</t>
  </si>
  <si>
    <t>Cafetería Patricia</t>
  </si>
  <si>
    <t>Losada Nuñez S.L.</t>
  </si>
  <si>
    <t>B27171560</t>
  </si>
  <si>
    <t>C/ San Pedro S/N</t>
  </si>
  <si>
    <t>Cafetería en Boca</t>
  </si>
  <si>
    <t>A32020703</t>
  </si>
  <si>
    <t>C/Hermanos Dequidt, Nº 8 Bº</t>
  </si>
  <si>
    <t>Total Recreativos Loresa S.A.</t>
  </si>
  <si>
    <t>MESON LOREDANA</t>
  </si>
  <si>
    <t>Iliuta Mariana Loredana</t>
  </si>
  <si>
    <t>X8906424L</t>
  </si>
  <si>
    <t>CL SALVADOR GUINOT, 40</t>
  </si>
  <si>
    <t>BAR LLOBREGAT</t>
  </si>
  <si>
    <t>Jose R. Carretero Soler</t>
  </si>
  <si>
    <t>19082501E</t>
  </si>
  <si>
    <t>AV. VALENCIA, 55</t>
  </si>
  <si>
    <t>Casrellón</t>
  </si>
  <si>
    <t>Total Dengant S.L.</t>
  </si>
  <si>
    <t>TBC</t>
  </si>
  <si>
    <t>BAR TONI , Lliria (Valencia), C/ Llano del Arco, 50</t>
  </si>
  <si>
    <t>CAFÃ‰ DE SUSANA, Valencia, Carretera de Lliria, 48</t>
  </si>
  <si>
    <t>Central Office Valencia, Valencia, Arzobispo FabÃ­an y Fuero 17</t>
  </si>
  <si>
    <t>ENTRE MEDIAS, Valencia, PL, Armada EspaÃ±ola, 2</t>
  </si>
  <si>
    <t>FERU (STATUS) CERRADO, Ontinyent, Av, Conde Torrefiel, 8 bajo</t>
  </si>
  <si>
    <t>LA MOTA, L' Alcudia, Avda, Cooperativa AgrÃ­cola Verge De L'Oreto, 24</t>
  </si>
  <si>
    <t>Andressa, A CoruÃ±a, Avda, Del Ejercito, 16</t>
  </si>
  <si>
    <t>Andurinas, Sarria (Lugo), C/ Mayor 29</t>
  </si>
  <si>
    <t>Bariloche, Naron (A CoruÃ±a), Crta, Castilla, 709</t>
  </si>
  <si>
    <t>CENTRAL OFFICE VIGO, Vigo, C/ Alcalde Portanet nÂº33</t>
  </si>
  <si>
    <t>DegustaciÃ³n, A CoruÃ±a, C/ Enrique MariÃ±as 9- Bajo</t>
  </si>
  <si>
    <t>Divina Comedia, Pontedeume (A CoruÃ±a), C/ Ricardo Sanchez, 13</t>
  </si>
  <si>
    <t>JR, Lalin (Pontevedra), Melida, 6</t>
  </si>
  <si>
    <t>La Taperia, Sarria (Lugo), C/ Calvo Sotelo, 211</t>
  </si>
  <si>
    <t>Lara (BAJA), Ferrol (A CrouÃ±a), Plaza de Ultramar, 5-6</t>
  </si>
  <si>
    <t>Las Palmeras, Quiroga (Lugo), C/ Galicia, 1</t>
  </si>
  <si>
    <t>Lembranza, San Amaro (Ourense), Principal, 23</t>
  </si>
  <si>
    <t>Maravilla, ValdoviÃ±o (A CoruÃ±a), Vilaboa, S/N</t>
  </si>
  <si>
    <t>O Cafe de Manuela, Ordes (A CoruÃ±a), C/ Alfonso Senra, 136</t>
  </si>
  <si>
    <t>Orsay, A CoruÃ±a, CONCEPCIÃ“N ARENAL, 8</t>
  </si>
  <si>
    <t>Os Castros, PantÃ³n (Lugo), Lugar Campo da Feira, Ferreira s/n</t>
  </si>
  <si>
    <t>Santa Cruz, Ordes (A CoruÃ±a), Santa Cruz de Montaos, s/n</t>
  </si>
  <si>
    <t>Tojo (BAJA), Castro del Rey (Lugo), Industrial Parecela, 2</t>
  </si>
  <si>
    <t>Variante, Vivero (Lugo), C/ De Ferrol, 29</t>
  </si>
  <si>
    <t>Ziros, Sarria (Lugo), Comandante Manso, 11</t>
  </si>
  <si>
    <t>Total TBC</t>
  </si>
  <si>
    <t>Total general</t>
  </si>
  <si>
    <t>Adicionalmente, al final de cada año de contrato, el Proveedor  recibirá un rappel por local en función de sus respectivas ventas anuales, cuyo importe se recoge en el siguiente cuadro:</t>
  </si>
  <si>
    <t>Ventas bar</t>
  </si>
  <si>
    <t>% adicional rappel</t>
  </si>
  <si>
    <t>Rappel        por bar</t>
  </si>
  <si>
    <t>Rappel ofrecido a Dengat:</t>
  </si>
  <si>
    <t>Ventas mensuales medias</t>
  </si>
  <si>
    <t>[Ventas totales mes/Nº de bares]</t>
  </si>
  <si>
    <t>4.000€&lt;= V &lt; 6.000€</t>
  </si>
  <si>
    <t>6.000€&lt;= V &lt; 8.000€</t>
  </si>
  <si>
    <t>8.000€&lt;= V &lt; 10.000€</t>
  </si>
  <si>
    <t>10.000€&lt;= V &lt; 12.000€</t>
  </si>
  <si>
    <t>V &gt;= 12.000€</t>
  </si>
  <si>
    <t>Ventas salón</t>
  </si>
  <si>
    <t>Rappel  del salón</t>
  </si>
  <si>
    <t>V</t>
  </si>
  <si>
    <t>Venta apuestas</t>
  </si>
  <si>
    <t>P</t>
  </si>
  <si>
    <t>Pago premios</t>
  </si>
  <si>
    <t>GGR</t>
  </si>
  <si>
    <t>Ingreso bruto juego)</t>
  </si>
  <si>
    <t>=V-P</t>
  </si>
  <si>
    <t>T</t>
  </si>
  <si>
    <t>Tasa</t>
  </si>
  <si>
    <t>=10% GGR</t>
  </si>
  <si>
    <t>NGR</t>
  </si>
  <si>
    <t>ingreso neto de juego</t>
  </si>
  <si>
    <t>=GGR-T</t>
  </si>
  <si>
    <t>GI</t>
  </si>
  <si>
    <t>gastos imputables</t>
  </si>
  <si>
    <t>RN</t>
  </si>
  <si>
    <t>Resultado neto</t>
  </si>
  <si>
    <t>=NGR-GI</t>
  </si>
  <si>
    <t>ventas</t>
  </si>
  <si>
    <t>pagos caja</t>
  </si>
  <si>
    <t>saldo caja</t>
  </si>
  <si>
    <t>ggrImputable</t>
  </si>
  <si>
    <t>GALICIA</t>
  </si>
  <si>
    <t>TOTAL</t>
  </si>
  <si>
    <t>Los datos fiscales de las operadoras está en la pestaña "Empresas operadoras"</t>
  </si>
  <si>
    <t>En la pestaña "FacturasEH" están los datos de liquidación de los locales -bares y córners- de terceros (no grupo Egasa)</t>
  </si>
  <si>
    <t>Datos fiscales de los locales</t>
  </si>
  <si>
    <t>Columnas A a K</t>
  </si>
  <si>
    <t>Ventas de cada mes de 2013 y total</t>
  </si>
  <si>
    <t>Columnas W a AJ</t>
  </si>
  <si>
    <t>Saldo de caja de las operaciones (cobros por venta de tickets menos premios de tickets en el local) de cada mes de 2013 y total</t>
  </si>
  <si>
    <t>Columnas AL a AY</t>
  </si>
  <si>
    <t>Margen de los tickets del local por cada mes de 2013 y total</t>
  </si>
  <si>
    <t>Columnas BA a BN</t>
  </si>
  <si>
    <t>Honorarios para el propietario del bar (factura a emitir por el bar al operador de máquina B) = base + iva</t>
  </si>
  <si>
    <t>Columnas BP a CC</t>
  </si>
  <si>
    <t>Base de los honorarios para el propietario del bar (factura a emitir por el bar al operador de máquina B)</t>
  </si>
  <si>
    <t>Columnas CD a CR</t>
  </si>
  <si>
    <t>Liquiación del operador a EH</t>
  </si>
  <si>
    <t>Columnas DX a EK</t>
  </si>
  <si>
    <t>Honorarios del operador de hostelería por apuestas</t>
  </si>
  <si>
    <t>Columnas CU a DG</t>
  </si>
  <si>
    <t>Honorarios del operador por recaudación y SAT primer nivel</t>
  </si>
  <si>
    <t>Columnas DI a DV</t>
  </si>
  <si>
    <t>Para ingresar en la cuenta de Egasa Hattrick (saldo de caja - honorarios operador)</t>
  </si>
  <si>
    <t>Columnas EM a EZ</t>
  </si>
</sst>
</file>

<file path=xl/styles.xml><?xml version="1.0" encoding="utf-8"?>
<styleSheet xmlns="http://schemas.openxmlformats.org/spreadsheetml/2006/main">
  <numFmts count="14">
    <numFmt formatCode="GENERAL" numFmtId="164"/>
    <numFmt formatCode="0.00" numFmtId="165"/>
    <numFmt formatCode="0.00%" numFmtId="166"/>
    <numFmt formatCode="MMM\-YY" numFmtId="167"/>
    <numFmt formatCode="0%" numFmtId="168"/>
    <numFmt formatCode="0.0%" numFmtId="169"/>
    <numFmt formatCode="#,##0.00" numFmtId="170"/>
    <numFmt formatCode="_-* #,##0.00&quot; €&quot;_-;\-* #,##0.00&quot; €&quot;_-;_-* \-??&quot; €&quot;_-;_-@_-" numFmtId="171"/>
    <numFmt formatCode="#,##0" numFmtId="172"/>
    <numFmt formatCode="0" numFmtId="173"/>
    <numFmt formatCode="0.0" numFmtId="174"/>
    <numFmt formatCode="M/D/YYYY" numFmtId="175"/>
    <numFmt formatCode="#,##0&quot; €&quot;;[RED]\-#,##0&quot; €&quot;" numFmtId="176"/>
    <numFmt formatCode="#,##0.00&quot; €&quot;" numFmtId="177"/>
  </numFmts>
  <fonts count="13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1"/>
    </font>
    <font>
      <name val="Calibri"/>
      <charset val="1"/>
      <family val="2"/>
      <b val="true"/>
      <sz val="11"/>
    </font>
    <font>
      <name val="Calibri"/>
      <charset val="1"/>
      <family val="2"/>
      <sz val="11"/>
    </font>
    <font>
      <name val="Calibri"/>
      <charset val="1"/>
      <family val="2"/>
      <color rgb="FF006100"/>
      <sz val="11"/>
    </font>
    <font>
      <name val="Calibri"/>
      <charset val="1"/>
      <family val="2"/>
      <color rgb="FFFFFFFF"/>
      <sz val="11"/>
    </font>
    <font>
      <name val="Calibri"/>
      <charset val="1"/>
      <family val="2"/>
      <sz val="10"/>
    </font>
    <font>
      <name val="Calibri"/>
      <charset val="1"/>
      <family val="2"/>
      <color rgb="FF9C0006"/>
      <sz val="11"/>
    </font>
    <font>
      <name val="Calibri"/>
      <charset val="1"/>
      <family val="2"/>
      <color rgb="FF333399"/>
      <sz val="11"/>
    </font>
    <font>
      <name val="Calibri"/>
      <charset val="1"/>
      <family val="2"/>
      <color rgb="FF000000"/>
      <sz val="10.5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B7DEE8"/>
      </patternFill>
    </fill>
    <fill>
      <patternFill patternType="solid">
        <fgColor rgb="FFFFFFCC"/>
        <bgColor rgb="FFFDEADA"/>
      </patternFill>
    </fill>
    <fill>
      <patternFill patternType="solid">
        <fgColor rgb="FFB7DEE8"/>
        <bgColor rgb="FFC6EFCE"/>
      </patternFill>
    </fill>
    <fill>
      <patternFill patternType="solid">
        <fgColor rgb="FFC0504D"/>
        <bgColor rgb="FF993366"/>
      </patternFill>
    </fill>
    <fill>
      <patternFill patternType="solid">
        <fgColor rgb="FFD99694"/>
        <bgColor rgb="FFB2B2B2"/>
      </patternFill>
    </fill>
    <fill>
      <patternFill patternType="solid">
        <fgColor rgb="FFFFC7CE"/>
        <bgColor rgb="FFFFCC99"/>
      </patternFill>
    </fill>
    <fill>
      <patternFill patternType="solid">
        <fgColor rgb="FFFFCC99"/>
        <bgColor rgb="FFFFC7CE"/>
      </patternFill>
    </fill>
    <fill>
      <patternFill patternType="solid">
        <fgColor rgb="FFD9D9D9"/>
        <bgColor rgb="FFB7DEE8"/>
      </patternFill>
    </fill>
    <fill>
      <patternFill patternType="solid">
        <fgColor rgb="FFFDEADA"/>
        <bgColor rgb="FFF2F2F2"/>
      </patternFill>
    </fill>
    <fill>
      <patternFill patternType="solid">
        <fgColor rgb="FF808080"/>
        <bgColor rgb="FF969696"/>
      </patternFill>
    </fill>
    <fill>
      <patternFill patternType="solid">
        <fgColor rgb="FF4F6228"/>
        <bgColor rgb="FF333333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DEADA"/>
      </patternFill>
    </fill>
  </fills>
  <borders count="8">
    <border diagonalDown="false" diagonalUp="false">
      <left/>
      <right/>
      <top/>
      <bottom/>
      <diagonal/>
    </border>
    <border diagonalDown="false" diagonalUp="false">
      <left style="thick">
        <color rgb="FFB2B2B2"/>
      </left>
      <right style="thick">
        <color rgb="FFB2B2B2"/>
      </right>
      <top style="thick">
        <color rgb="FFB2B2B2"/>
      </top>
      <bottom style="thick">
        <color rgb="FFB2B2B2"/>
      </bottom>
      <diagonal/>
    </border>
    <border diagonalDown="false" diagonalUp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/>
      <right/>
      <top style="thick"/>
      <bottom/>
      <diagonal/>
    </border>
    <border diagonalDown="false" diagonalUp="false">
      <left/>
      <right/>
      <top/>
      <bottom style="thick"/>
      <diagonal/>
    </border>
    <border diagonalDown="false" diagonalUp="false">
      <left/>
      <right/>
      <top/>
      <bottom style="thick">
        <color rgb="FFFDEADA"/>
      </bottom>
      <diagonal/>
    </border>
    <border diagonalDown="false" diagonalUp="false">
      <left/>
      <right/>
      <top style="thick">
        <color rgb="FFFDEADA"/>
      </top>
      <bottom style="thick">
        <color rgb="FFFDEADA"/>
      </bottom>
      <diagonal/>
    </border>
  </borders>
  <cellStyleXfs count="29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true" applyBorder="true" applyFont="true" applyProtection="true" borderId="0" fillId="0" fontId="0" numFmtId="171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7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3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4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5" fontId="8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6" fontId="8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9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7" fontId="1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8" fontId="11" numFmtId="164">
      <alignment horizontal="general" indent="0" shrinkToFit="false" textRotation="0" vertical="bottom" wrapText="false"/>
      <protection hidden="false" locked="true"/>
    </xf>
  </cellStyleXfs>
  <cellXfs count="12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3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" fillId="9" fontId="4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9" fontId="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3" fillId="9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9" fontId="4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3" fillId="9" fontId="4" numFmtId="164" xfId="0">
      <alignment horizontal="general" indent="0" shrinkToFit="false" textRotation="0" vertical="center" wrapText="true"/>
      <protection hidden="false" locked="true"/>
    </xf>
    <xf applyAlignment="true" applyBorder="true" applyFont="false" applyProtection="false" borderId="3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false" applyProtection="false" borderId="3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3" fillId="0" fontId="0" numFmtId="164" xfId="0">
      <alignment horizontal="left" indent="0" shrinkToFit="false" textRotation="0" vertical="bottom" wrapText="true"/>
      <protection hidden="false" locked="true"/>
    </xf>
    <xf applyAlignment="true" applyBorder="true" applyFont="false" applyProtection="false" borderId="3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0" fontId="0" numFmtId="164" xfId="0">
      <alignment horizontal="left" indent="0" shrinkToFit="false" textRotation="0" vertical="bottom" wrapText="true"/>
      <protection hidden="false" locked="true"/>
    </xf>
    <xf applyAlignment="tru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9" fontId="0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3" fillId="9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3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0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3" fillId="1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10" fontId="0" numFmtId="165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" fillId="1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10" fontId="0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3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11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11" fontId="5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11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11" fontId="5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" fillId="11" fontId="5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true" borderId="3" fillId="2" fontId="6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2" fontId="6" numFmtId="167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6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3" fontId="6" numFmtId="164" xfId="2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3" fontId="6" numFmtId="167" xfId="21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6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4" fontId="6" numFmtId="164" xfId="22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4" fontId="6" numFmtId="167" xfId="22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5" fontId="6" numFmtId="164" xfId="23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5" fontId="6" numFmtId="167" xfId="23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6" fontId="6" numFmtId="164" xfId="2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6" fontId="6" numFmtId="167" xfId="2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3" fontId="6" numFmtId="164" xfId="23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3" fontId="6" numFmtId="167" xfId="23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12" fontId="8" numFmtId="164" xfId="23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12" fontId="8" numFmtId="167" xfId="23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10" fontId="6" numFmtId="165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" fillId="10" fontId="0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1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10" fontId="0" numFmtId="168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10" fontId="0" numFmtId="169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3" fillId="0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0" fontId="4" numFmtId="166" xfId="19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10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10" fontId="0" numFmtId="170" xfId="17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1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10" fontId="5" numFmtId="165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" fillId="10" fontId="4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1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10" fontId="4" numFmtId="168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10" fontId="4" numFmtId="169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3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4" numFmtId="170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1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10" fontId="4" numFmtId="170" xfId="1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10" fontId="6" numFmtId="172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10" fontId="6" numFmtId="173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10" fontId="6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10" fontId="5" numFmtId="172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10" fontId="5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3" fillId="1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10" fontId="5" numFmtId="173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1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1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10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" fillId="1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" fillId="10" fontId="0" numFmtId="17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10" fontId="4" numFmtId="17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3" fillId="10" fontId="6" numFmtId="164" xfId="25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10" fontId="6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3" fillId="10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10" fontId="6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3" fillId="10" fontId="6" numFmtId="164" xfId="2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10" fontId="6" numFmtId="164" xfId="27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3" fillId="10" fontId="0" numFmtId="164" xfId="2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10" fontId="6" numFmtId="175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3" fillId="10" fontId="6" numFmtId="164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10" fontId="5" numFmtId="164" xfId="25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1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13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0" fontId="0" numFmtId="171" xfId="17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0" numFmtId="17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9" fontId="0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76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6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14" fontId="0" numFmtId="176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14" fontId="0" numFmtId="166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0" fontId="0" numFmtId="176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0" fontId="0" numFmtId="166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9" fontId="12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9" fontId="12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12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12" numFmtId="168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14" fontId="12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14" fontId="12" numFmtId="168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0" fontId="12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0" fontId="12" numFmtId="168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9" fontId="0" numFmtId="164" xfId="0">
      <alignment horizontal="justify" indent="0" shrinkToFit="false" textRotation="0" vertical="center" wrapText="true"/>
      <protection hidden="false" locked="true"/>
    </xf>
    <xf applyAlignment="true" applyBorder="true" applyFont="true" applyProtection="false" borderId="5" fillId="14" fontId="0" numFmtId="176" xfId="0">
      <alignment horizontal="center" indent="0" shrinkToFit="false" textRotation="0" vertical="center" wrapText="true"/>
      <protection hidden="false" locked="true"/>
    </xf>
    <xf applyAlignment="false" applyBorder="false" applyFont="true" applyProtection="false" borderId="0" fillId="9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0" fontId="0" numFmtId="177" xfId="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0" fillId="0" fontId="0" numFmtId="177" xfId="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7" fillId="0" fontId="0" numFmtId="177" xfId="0">
      <alignment horizontal="general" indent="0" shrinkToFit="false" textRotation="0" vertical="top" wrapText="false"/>
      <protection hidden="false" locked="true"/>
    </xf>
    <xf applyAlignment="false" applyBorder="false" applyFont="true" applyProtection="false" borderId="0" fillId="0" fontId="0" numFmtId="17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0" fontId="4" numFmtId="177" xfId="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7" fillId="0" fontId="4" numFmtId="177" xfId="0">
      <alignment horizontal="general" indent="0" shrinkToFit="false" textRotation="0" vertical="top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left" indent="0" shrinkToFit="false" textRotation="0" vertical="bottom" wrapText="false"/>
      <protection hidden="false" locked="true"/>
    </xf>
  </cellXfs>
  <cellStyles count="15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Good" xfId="20"/>
    <cellStyle builtinId="54" customBuiltin="true" name="Excel Built-in Excel Built-in Excel Built-in Note" xfId="21"/>
    <cellStyle builtinId="54" customBuiltin="true" name="Excel Built-in Excel Built-in Excel Built-in 40% - Accent5" xfId="22"/>
    <cellStyle builtinId="54" customBuiltin="true" name="Excel Built-in Excel Built-in Excel Built-in Accent2" xfId="23"/>
    <cellStyle builtinId="54" customBuiltin="true" name="Excel Built-in Excel Built-in Excel Built-in 60% - Accent2" xfId="24"/>
    <cellStyle builtinId="54" customBuiltin="true" name="Excel Built-in Excel Built-in Normal 2" xfId="25"/>
    <cellStyle builtinId="54" customBuiltin="true" name="Excel Built-in Excel Built-in Normal 3" xfId="26"/>
    <cellStyle builtinId="54" customBuiltin="true" name="Excel Built-in Excel Built-in Excel Built-in Bad" xfId="27"/>
    <cellStyle builtinId="54" customBuiltin="true" name="Excel Built-in Excel Built-in Entrada 2" xfId="28"/>
  </cellStyles>
  <dxfs count="3">
    <dxf>
      <font>
        <name val="Calibri"/>
        <charset val="1"/>
        <family val="2"/>
        <color rgb="FF000000"/>
        <sz val="11"/>
      </font>
      <numFmt formatCode="GENERAL" numFmtId="164"/>
      <fill>
        <patternFill>
          <bgColor rgb="FF92D050"/>
        </patternFill>
      </fill>
    </dxf>
    <dxf>
      <font>
        <name val="Calibri"/>
        <charset val="1"/>
        <family val="2"/>
        <color rgb="FF000000"/>
        <sz val="11"/>
      </font>
      <numFmt formatCode="GENERAL" numFmtId="164"/>
      <fill>
        <patternFill>
          <bgColor rgb="FF92D050"/>
        </patternFill>
      </fill>
    </dxf>
    <dxf>
      <font>
        <name val="Calibri"/>
        <charset val="1"/>
        <family val="2"/>
        <color rgb="FF000000"/>
        <sz val="11"/>
      </font>
      <numFmt formatCode="GENERAL" numFmtId="164"/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4F6228"/>
      <rgbColor rgb="FF800080"/>
      <rgbColor rgb="FF008080"/>
      <rgbColor rgb="FFB2B2B2"/>
      <rgbColor rgb="FF808080"/>
      <rgbColor rgb="FF9999FF"/>
      <rgbColor rgb="FFC0504D"/>
      <rgbColor rgb="FFFFFFCC"/>
      <rgbColor rgb="FFF2F2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DEADA"/>
      <rgbColor rgb="FFB7DEE8"/>
      <rgbColor rgb="FFFFC7CE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B21" activeCellId="0" pane="topLeft" sqref="B21"/>
    </sheetView>
  </sheetViews>
  <sheetFormatPr defaultRowHeight="13.3"/>
  <cols>
    <col collapsed="false" hidden="false" max="1" min="1" style="1" width="17.1376518218624"/>
    <col collapsed="false" hidden="false" max="2" min="2" style="1" width="33.1417004048583"/>
    <col collapsed="false" hidden="false" max="3" min="3" style="2" width="11.5708502024291"/>
    <col collapsed="false" hidden="false" max="4" min="4" style="1" width="26.4210526315789"/>
    <col collapsed="false" hidden="false" max="5" min="5" style="1" width="29.7165991902834"/>
    <col collapsed="false" hidden="false" max="6" min="6" style="1" width="11.4251012145749"/>
    <col collapsed="false" hidden="false" max="7" min="7" style="1" width="40.4251012145749"/>
    <col collapsed="false" hidden="false" max="8" min="8" style="2" width="47.1376518218623"/>
    <col collapsed="false" hidden="false" max="9" min="9" style="1" width="27.8502024291498"/>
    <col collapsed="false" hidden="false" max="10" min="10" style="2" width="34.7125506072874"/>
    <col collapsed="false" hidden="false" max="11" min="11" style="1" width="23.2793522267206"/>
    <col collapsed="false" hidden="false" max="1025" min="12" style="1" width="9.1417004048583"/>
  </cols>
  <sheetData>
    <row collapsed="false" customFormat="true" customHeight="false" hidden="false" ht="28.95" outlineLevel="0" r="1" s="8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6" t="s">
        <v>7</v>
      </c>
      <c r="I1" s="7" t="s">
        <v>8</v>
      </c>
      <c r="J1" s="6" t="s">
        <v>9</v>
      </c>
      <c r="K1" s="7" t="s">
        <v>10</v>
      </c>
    </row>
    <row collapsed="false" customFormat="false" customHeight="false" hidden="false" ht="13.3" outlineLevel="0" r="2">
      <c r="A2" s="1" t="n">
        <v>0</v>
      </c>
      <c r="B2" s="1" t="s">
        <v>11</v>
      </c>
      <c r="G2" s="9"/>
      <c r="H2" s="10"/>
      <c r="K2" s="11"/>
    </row>
    <row collapsed="false" customFormat="false" customHeight="false" hidden="false" ht="14" outlineLevel="0" r="3">
      <c r="A3" s="1" t="n">
        <v>1</v>
      </c>
      <c r="B3" s="1" t="s">
        <v>12</v>
      </c>
      <c r="C3" s="2" t="s">
        <v>13</v>
      </c>
      <c r="D3" s="1" t="s">
        <v>14</v>
      </c>
      <c r="E3" s="1" t="s">
        <v>15</v>
      </c>
      <c r="F3" s="1" t="s">
        <v>16</v>
      </c>
      <c r="G3" s="9" t="s">
        <v>17</v>
      </c>
      <c r="H3" s="10" t="s">
        <v>18</v>
      </c>
      <c r="I3" s="1" t="s">
        <v>19</v>
      </c>
      <c r="J3" s="2" t="s">
        <v>17</v>
      </c>
      <c r="K3" s="11" t="s">
        <v>20</v>
      </c>
    </row>
    <row collapsed="false" customFormat="false" customHeight="false" hidden="false" ht="14" outlineLevel="0" r="4">
      <c r="A4" s="1" t="n">
        <v>2</v>
      </c>
      <c r="B4" s="1" t="s">
        <v>21</v>
      </c>
      <c r="C4" s="2" t="s">
        <v>22</v>
      </c>
      <c r="D4" s="1" t="s">
        <v>23</v>
      </c>
      <c r="E4" s="1" t="s">
        <v>15</v>
      </c>
      <c r="F4" s="1" t="s">
        <v>16</v>
      </c>
      <c r="G4" s="9" t="s">
        <v>24</v>
      </c>
      <c r="H4" s="10" t="s">
        <v>18</v>
      </c>
      <c r="I4" s="1" t="s">
        <v>19</v>
      </c>
      <c r="J4" s="2" t="s">
        <v>17</v>
      </c>
      <c r="K4" s="11" t="s">
        <v>20</v>
      </c>
    </row>
    <row collapsed="false" customFormat="false" customHeight="false" hidden="false" ht="14" outlineLevel="0" r="5">
      <c r="A5" s="1" t="n">
        <v>3</v>
      </c>
      <c r="B5" s="1" t="s">
        <v>25</v>
      </c>
      <c r="C5" s="2" t="s">
        <v>26</v>
      </c>
      <c r="D5" s="1" t="s">
        <v>27</v>
      </c>
      <c r="E5" s="1" t="s">
        <v>15</v>
      </c>
      <c r="F5" s="1" t="s">
        <v>16</v>
      </c>
      <c r="G5" s="9" t="s">
        <v>17</v>
      </c>
      <c r="H5" s="10" t="s">
        <v>18</v>
      </c>
      <c r="I5" s="1" t="s">
        <v>19</v>
      </c>
      <c r="J5" s="2" t="s">
        <v>17</v>
      </c>
      <c r="K5" s="11" t="s">
        <v>20</v>
      </c>
    </row>
    <row collapsed="false" customFormat="false" customHeight="false" hidden="false" ht="14" outlineLevel="0" r="6">
      <c r="A6" s="1" t="n">
        <v>4</v>
      </c>
      <c r="B6" s="1" t="s">
        <v>28</v>
      </c>
      <c r="C6" s="2" t="s">
        <v>29</v>
      </c>
      <c r="D6" s="1" t="s">
        <v>30</v>
      </c>
      <c r="E6" s="1" t="s">
        <v>31</v>
      </c>
      <c r="F6" s="1" t="s">
        <v>16</v>
      </c>
      <c r="G6" s="9" t="s">
        <v>17</v>
      </c>
      <c r="H6" s="10" t="s">
        <v>32</v>
      </c>
      <c r="I6" s="1" t="s">
        <v>19</v>
      </c>
      <c r="J6" s="12" t="s">
        <v>33</v>
      </c>
      <c r="K6" s="11" t="s">
        <v>20</v>
      </c>
    </row>
    <row collapsed="false" customFormat="false" customHeight="false" hidden="false" ht="14" outlineLevel="0" r="7">
      <c r="A7" s="1" t="n">
        <v>5</v>
      </c>
      <c r="B7" s="1" t="s">
        <v>34</v>
      </c>
      <c r="C7" s="2" t="s">
        <v>35</v>
      </c>
      <c r="D7" s="1" t="s">
        <v>36</v>
      </c>
      <c r="E7" s="1" t="s">
        <v>37</v>
      </c>
      <c r="F7" s="1" t="s">
        <v>16</v>
      </c>
      <c r="G7" s="9" t="s">
        <v>17</v>
      </c>
      <c r="H7" s="10" t="s">
        <v>32</v>
      </c>
      <c r="I7" s="1" t="s">
        <v>19</v>
      </c>
      <c r="J7" s="12" t="s">
        <v>33</v>
      </c>
      <c r="K7" s="11" t="s">
        <v>20</v>
      </c>
    </row>
    <row collapsed="false" customFormat="false" customHeight="false" hidden="false" ht="14" outlineLevel="0" r="8">
      <c r="A8" s="1" t="n">
        <v>6</v>
      </c>
      <c r="B8" s="1" t="s">
        <v>38</v>
      </c>
      <c r="C8" s="2" t="s">
        <v>39</v>
      </c>
      <c r="D8" s="1" t="s">
        <v>40</v>
      </c>
      <c r="E8" s="1" t="s">
        <v>41</v>
      </c>
      <c r="F8" s="1" t="s">
        <v>42</v>
      </c>
      <c r="G8" s="9" t="s">
        <v>43</v>
      </c>
      <c r="H8" s="10" t="s">
        <v>32</v>
      </c>
      <c r="I8" s="1" t="s">
        <v>19</v>
      </c>
      <c r="J8" s="12" t="s">
        <v>44</v>
      </c>
      <c r="K8" s="11" t="s">
        <v>20</v>
      </c>
    </row>
    <row collapsed="false" customFormat="false" customHeight="false" hidden="false" ht="14" outlineLevel="0" r="9">
      <c r="A9" s="1" t="n">
        <v>7</v>
      </c>
      <c r="B9" s="1" t="s">
        <v>45</v>
      </c>
      <c r="C9" s="2" t="s">
        <v>46</v>
      </c>
      <c r="D9" s="1" t="s">
        <v>47</v>
      </c>
      <c r="E9" s="1" t="s">
        <v>48</v>
      </c>
      <c r="F9" s="1" t="s">
        <v>42</v>
      </c>
      <c r="G9" s="9" t="s">
        <v>17</v>
      </c>
      <c r="H9" s="10" t="s">
        <v>49</v>
      </c>
      <c r="I9" s="1" t="s">
        <v>19</v>
      </c>
      <c r="J9" s="12" t="s">
        <v>33</v>
      </c>
      <c r="K9" s="11" t="s">
        <v>20</v>
      </c>
    </row>
    <row collapsed="false" customFormat="false" customHeight="false" hidden="false" ht="14" outlineLevel="0" r="10">
      <c r="A10" s="13" t="n">
        <v>8</v>
      </c>
      <c r="B10" s="13" t="s">
        <v>50</v>
      </c>
      <c r="C10" s="2" t="s">
        <v>51</v>
      </c>
      <c r="D10" s="13" t="s">
        <v>52</v>
      </c>
      <c r="E10" s="1" t="s">
        <v>53</v>
      </c>
      <c r="F10" s="1" t="s">
        <v>42</v>
      </c>
      <c r="G10" s="9" t="s">
        <v>43</v>
      </c>
      <c r="H10" s="2" t="s">
        <v>17</v>
      </c>
      <c r="I10" s="1" t="s">
        <v>19</v>
      </c>
      <c r="J10" s="10" t="s">
        <v>54</v>
      </c>
      <c r="K10" s="11" t="s">
        <v>20</v>
      </c>
    </row>
    <row collapsed="false" customFormat="false" customHeight="false" hidden="false" ht="13.3" outlineLevel="0" r="11">
      <c r="A11" s="1" t="n">
        <v>9</v>
      </c>
      <c r="B11" s="1" t="s">
        <v>55</v>
      </c>
      <c r="C11" s="2" t="s">
        <v>56</v>
      </c>
      <c r="D11" s="1" t="s">
        <v>57</v>
      </c>
      <c r="E11" s="1" t="s">
        <v>58</v>
      </c>
      <c r="F11" s="1" t="s">
        <v>58</v>
      </c>
      <c r="G11" s="1" t="s">
        <v>59</v>
      </c>
      <c r="H11" s="2" t="s">
        <v>17</v>
      </c>
      <c r="I11" s="1" t="s">
        <v>60</v>
      </c>
      <c r="J11" s="2" t="s">
        <v>17</v>
      </c>
      <c r="K11" s="11" t="s">
        <v>20</v>
      </c>
    </row>
    <row collapsed="false" customFormat="false" customHeight="false" hidden="false" ht="13.3" outlineLevel="0" r="12">
      <c r="A12" s="13" t="n">
        <v>10</v>
      </c>
      <c r="B12" s="14" t="s">
        <v>61</v>
      </c>
      <c r="C12" s="2" t="s">
        <v>62</v>
      </c>
      <c r="D12" s="1" t="s">
        <v>63</v>
      </c>
      <c r="E12" s="1" t="s">
        <v>64</v>
      </c>
      <c r="F12" s="1" t="s">
        <v>64</v>
      </c>
      <c r="G12" s="1" t="s">
        <v>59</v>
      </c>
      <c r="H12" s="2" t="s">
        <v>17</v>
      </c>
      <c r="I12" s="1" t="s">
        <v>60</v>
      </c>
      <c r="J12" s="2" t="s">
        <v>17</v>
      </c>
      <c r="K12" s="11" t="s">
        <v>20</v>
      </c>
    </row>
    <row collapsed="false" customFormat="false" customHeight="false" hidden="false" ht="13.3" outlineLevel="0" r="13">
      <c r="A13" s="1" t="n">
        <v>11</v>
      </c>
      <c r="B13" s="1" t="s">
        <v>65</v>
      </c>
      <c r="C13" s="2" t="s">
        <v>62</v>
      </c>
      <c r="D13" s="1" t="s">
        <v>66</v>
      </c>
      <c r="E13" s="1" t="s">
        <v>64</v>
      </c>
      <c r="F13" s="1" t="s">
        <v>64</v>
      </c>
      <c r="G13" s="1" t="s">
        <v>59</v>
      </c>
      <c r="H13" s="2" t="s">
        <v>17</v>
      </c>
      <c r="I13" s="1" t="s">
        <v>60</v>
      </c>
      <c r="J13" s="2" t="s">
        <v>17</v>
      </c>
      <c r="K13" s="11" t="s">
        <v>20</v>
      </c>
    </row>
    <row collapsed="false" customFormat="false" customHeight="false" hidden="false" ht="14" outlineLevel="0" r="14">
      <c r="A14" s="13" t="n">
        <v>12</v>
      </c>
      <c r="B14" s="1" t="s">
        <v>67</v>
      </c>
      <c r="C14" s="15" t="s">
        <v>68</v>
      </c>
      <c r="D14" s="16" t="s">
        <v>69</v>
      </c>
      <c r="E14" s="16" t="s">
        <v>69</v>
      </c>
      <c r="F14" s="16" t="s">
        <v>69</v>
      </c>
      <c r="G14" s="9" t="s">
        <v>43</v>
      </c>
      <c r="H14" s="10" t="s">
        <v>32</v>
      </c>
      <c r="I14" s="1" t="s">
        <v>19</v>
      </c>
      <c r="J14" s="12" t="s">
        <v>44</v>
      </c>
      <c r="K14" s="11" t="s">
        <v>70</v>
      </c>
    </row>
    <row collapsed="false" customFormat="false" customHeight="false" hidden="false" ht="14" outlineLevel="0" r="15">
      <c r="A15" s="13" t="n">
        <v>13</v>
      </c>
      <c r="B15" s="14" t="s">
        <v>71</v>
      </c>
      <c r="C15" s="17" t="s">
        <v>72</v>
      </c>
      <c r="D15" s="14" t="s">
        <v>73</v>
      </c>
      <c r="E15" s="14" t="s">
        <v>74</v>
      </c>
      <c r="F15" s="14" t="s">
        <v>75</v>
      </c>
      <c r="G15" s="9" t="s">
        <v>43</v>
      </c>
      <c r="H15" s="2" t="s">
        <v>17</v>
      </c>
      <c r="I15" s="2" t="s">
        <v>17</v>
      </c>
      <c r="J15" s="10" t="s">
        <v>54</v>
      </c>
      <c r="K15" s="11" t="s">
        <v>20</v>
      </c>
    </row>
    <row collapsed="false" customFormat="false" customHeight="false" hidden="false" ht="14" outlineLevel="0" r="16">
      <c r="A16" s="13" t="n">
        <v>14</v>
      </c>
      <c r="B16" s="1" t="s">
        <v>76</v>
      </c>
      <c r="C16" s="2" t="s">
        <v>77</v>
      </c>
      <c r="D16" s="1" t="s">
        <v>78</v>
      </c>
      <c r="E16" s="1" t="s">
        <v>79</v>
      </c>
      <c r="F16" s="1" t="s">
        <v>80</v>
      </c>
      <c r="G16" s="9" t="s">
        <v>17</v>
      </c>
      <c r="H16" s="10" t="s">
        <v>32</v>
      </c>
      <c r="I16" s="2" t="s">
        <v>17</v>
      </c>
      <c r="J16" s="12" t="s">
        <v>33</v>
      </c>
      <c r="K16" s="11" t="s">
        <v>20</v>
      </c>
    </row>
    <row collapsed="false" customFormat="false" customHeight="false" hidden="false" ht="13.3" outlineLevel="0" r="17">
      <c r="A17" s="13" t="n">
        <v>15</v>
      </c>
      <c r="B17" s="13" t="s">
        <v>81</v>
      </c>
      <c r="C17" s="17" t="s">
        <v>82</v>
      </c>
      <c r="D17" s="1" t="s">
        <v>83</v>
      </c>
      <c r="E17" s="14" t="s">
        <v>64</v>
      </c>
      <c r="F17" s="14" t="s">
        <v>64</v>
      </c>
      <c r="G17" s="1" t="s">
        <v>17</v>
      </c>
      <c r="H17" s="1" t="s">
        <v>84</v>
      </c>
      <c r="I17" s="1" t="s">
        <v>19</v>
      </c>
      <c r="J17" s="1" t="s">
        <v>17</v>
      </c>
      <c r="K17" s="11" t="s">
        <v>20</v>
      </c>
    </row>
    <row collapsed="false" customFormat="false" customHeight="false" hidden="false" ht="13.3" outlineLevel="0" r="18">
      <c r="A18" s="14" t="n">
        <v>16</v>
      </c>
      <c r="B18" s="14" t="s">
        <v>85</v>
      </c>
      <c r="C18" s="18" t="s">
        <v>86</v>
      </c>
      <c r="D18" s="19" t="s">
        <v>87</v>
      </c>
      <c r="E18" s="19" t="s">
        <v>88</v>
      </c>
      <c r="F18" s="19" t="s">
        <v>42</v>
      </c>
      <c r="G18" s="19" t="s">
        <v>17</v>
      </c>
      <c r="H18" s="1" t="s">
        <v>89</v>
      </c>
      <c r="I18" s="1" t="s">
        <v>19</v>
      </c>
      <c r="J18" s="1" t="s">
        <v>17</v>
      </c>
      <c r="K18" s="11" t="s">
        <v>20</v>
      </c>
    </row>
    <row collapsed="false" customFormat="false" customHeight="false" hidden="false" ht="13.3" outlineLevel="0" r="19">
      <c r="A19" s="14" t="n">
        <v>17</v>
      </c>
      <c r="B19" s="14" t="s">
        <v>90</v>
      </c>
      <c r="C19" s="18" t="s">
        <v>91</v>
      </c>
      <c r="D19" s="19" t="s">
        <v>92</v>
      </c>
      <c r="E19" s="19" t="s">
        <v>93</v>
      </c>
      <c r="F19" s="19" t="s">
        <v>16</v>
      </c>
      <c r="G19" s="19" t="s">
        <v>17</v>
      </c>
      <c r="H19" s="1" t="s">
        <v>84</v>
      </c>
      <c r="I19" s="1" t="s">
        <v>19</v>
      </c>
      <c r="J19" s="1" t="s">
        <v>17</v>
      </c>
      <c r="K19" s="11" t="s">
        <v>20</v>
      </c>
    </row>
    <row collapsed="false" customFormat="false" customHeight="false" hidden="false" ht="14" outlineLevel="0" r="20">
      <c r="A20" s="14" t="n">
        <v>18</v>
      </c>
      <c r="B20" s="14" t="s">
        <v>94</v>
      </c>
      <c r="C20" s="17" t="s">
        <v>95</v>
      </c>
      <c r="D20" s="19" t="s">
        <v>96</v>
      </c>
      <c r="E20" s="19" t="s">
        <v>97</v>
      </c>
      <c r="F20" s="19" t="s">
        <v>16</v>
      </c>
      <c r="G20" s="19" t="s">
        <v>17</v>
      </c>
      <c r="H20" s="10" t="s">
        <v>18</v>
      </c>
      <c r="I20" s="1" t="s">
        <v>19</v>
      </c>
      <c r="J20" s="2" t="s">
        <v>17</v>
      </c>
      <c r="K20" s="11" t="s">
        <v>20</v>
      </c>
    </row>
    <row collapsed="false" customFormat="false" customHeight="false" hidden="false" ht="14" outlineLevel="0" r="21">
      <c r="A21" s="1" t="n">
        <v>19</v>
      </c>
      <c r="B21" s="14" t="s">
        <v>98</v>
      </c>
      <c r="C21" s="17" t="s">
        <v>99</v>
      </c>
      <c r="D21" s="14" t="s">
        <v>100</v>
      </c>
      <c r="E21" s="14" t="s">
        <v>101</v>
      </c>
      <c r="F21" s="14" t="s">
        <v>75</v>
      </c>
      <c r="G21" s="20" t="s">
        <v>43</v>
      </c>
      <c r="H21" s="2" t="s">
        <v>17</v>
      </c>
      <c r="I21" s="2" t="s">
        <v>17</v>
      </c>
      <c r="J21" s="10" t="s">
        <v>54</v>
      </c>
      <c r="K21" s="11" t="s">
        <v>20</v>
      </c>
    </row>
    <row collapsed="false" customFormat="false" customHeight="false" hidden="false" ht="14" outlineLevel="0" r="22">
      <c r="A22" s="1" t="n">
        <v>20</v>
      </c>
      <c r="B22" s="14" t="s">
        <v>102</v>
      </c>
      <c r="C22" s="17" t="s">
        <v>103</v>
      </c>
      <c r="D22" s="14" t="s">
        <v>104</v>
      </c>
      <c r="E22" s="14" t="s">
        <v>105</v>
      </c>
      <c r="F22" s="14" t="s">
        <v>105</v>
      </c>
      <c r="G22" s="9" t="s">
        <v>43</v>
      </c>
      <c r="H22" s="2" t="s">
        <v>17</v>
      </c>
      <c r="I22" s="2" t="s">
        <v>17</v>
      </c>
      <c r="J22" s="10" t="s">
        <v>54</v>
      </c>
      <c r="K22" s="11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Q410"/>
  <sheetViews>
    <sheetView colorId="64" defaultGridColor="true" rightToLeft="false" showFormulas="false" showGridLines="true" showOutlineSymbols="true" showRowColHeaders="true" showZeros="true" tabSelected="true" topLeftCell="A335" view="normal" windowProtection="false" workbookViewId="0" zoomScale="85" zoomScaleNormal="85" zoomScalePageLayoutView="100">
      <selection activeCell="E355" activeCellId="0" pane="topLeft" sqref="E355"/>
    </sheetView>
  </sheetViews>
  <sheetFormatPr defaultRowHeight="13.3"/>
  <cols>
    <col collapsed="false" hidden="false" max="1" min="1" style="21" width="5.85425101214575"/>
    <col collapsed="false" hidden="false" max="2" min="2" style="21" width="22.1457489878542"/>
    <col collapsed="false" hidden="false" max="3" min="3" style="21" width="14.1417004048583"/>
    <col collapsed="false" hidden="false" max="4" min="4" style="22" width="22.1457489878542"/>
    <col collapsed="false" hidden="false" max="5" min="5" style="22" width="24.8502024291498"/>
    <col collapsed="false" hidden="false" max="6" min="6" style="21" width="63.5708502024291"/>
    <col collapsed="false" hidden="false" max="7" min="7" style="21" width="37.5708502024291"/>
    <col collapsed="false" hidden="false" max="8" min="8" style="21" width="10.8542510121457"/>
    <col collapsed="false" hidden="false" max="9" min="9" style="21" width="58.5708502024291"/>
    <col collapsed="false" hidden="false" max="10" min="10" style="21" width="28.5708502024291"/>
    <col collapsed="false" hidden="false" max="11" min="11" style="21" width="12.995951417004"/>
    <col collapsed="false" hidden="false" max="12" min="12" style="23" width="27.7165991902834"/>
    <col collapsed="false" hidden="false" max="13" min="13" style="21" width="23.2793522267206"/>
    <col collapsed="false" hidden="false" max="14" min="14" style="21" width="19.8542510121458"/>
    <col collapsed="false" hidden="false" max="15" min="15" style="24" width="18.004048582996"/>
    <col collapsed="false" hidden="false" max="17" min="16" style="21" width="11.1417004048583"/>
    <col collapsed="false" hidden="false" max="18" min="18" style="21" width="10.4251012145749"/>
    <col collapsed="false" hidden="false" max="19" min="19" style="21" width="9.1417004048583"/>
    <col collapsed="false" hidden="false" max="21" min="20" style="21" width="12.2834008097166"/>
    <col collapsed="false" hidden="false" max="22" min="22" style="14" width="10.5708502024292"/>
    <col collapsed="false" hidden="false" max="23" min="23" style="14" width="10.2834008097166"/>
    <col collapsed="false" hidden="false" max="24" min="24" style="14" width="21.4251012145749"/>
    <col collapsed="false" hidden="true" max="36" min="25" style="14" width="0"/>
    <col collapsed="false" hidden="false" max="37" min="37" style="25" width="16.2834008097166"/>
    <col collapsed="false" hidden="false" max="38" min="38" style="14" width="10.995951417004"/>
    <col collapsed="false" hidden="false" max="39" min="39" style="14" width="13.9959514170041"/>
    <col collapsed="false" hidden="true" max="51" min="40" style="14" width="0"/>
    <col collapsed="false" hidden="false" max="52" min="52" style="14" width="3.57085020242915"/>
    <col collapsed="false" hidden="false" max="53" min="53" style="14" width="9.1417004048583"/>
    <col collapsed="false" hidden="false" max="54" min="54" style="14" width="13.5668016194332"/>
    <col collapsed="false" hidden="true" max="66" min="55" style="14" width="0"/>
    <col collapsed="false" hidden="false" max="67" min="67" style="14" width="2.42914979757085"/>
    <col collapsed="false" hidden="false" max="68" min="68" style="14" width="13.9959514170041"/>
    <col collapsed="false" hidden="false" max="69" min="69" style="14" width="8.4251012145749"/>
    <col collapsed="false" hidden="true" max="81" min="70" style="14" width="0"/>
    <col collapsed="false" hidden="false" max="82" min="82" style="14" width="2.2834008097166"/>
    <col collapsed="false" hidden="false" max="84" min="83" style="14" width="8.57085020242915"/>
    <col collapsed="false" hidden="true" max="96" min="85" style="14" width="0"/>
    <col collapsed="false" hidden="false" max="97" min="97" style="14" width="3.1417004048583"/>
    <col collapsed="false" hidden="false" max="98" min="98" style="14" width="19.4251012145749"/>
    <col collapsed="false" hidden="false" max="99" min="99" style="14" width="9.1417004048583"/>
    <col collapsed="false" hidden="true" max="111" min="100" style="14" width="0"/>
    <col collapsed="false" hidden="false" max="112" min="112" style="14" width="2.57085020242915"/>
    <col collapsed="false" hidden="false" max="113" min="113" style="14" width="19.1376518218624"/>
    <col collapsed="false" hidden="false" max="114" min="114" style="14" width="8.85425101214575"/>
    <col collapsed="false" hidden="true" max="126" min="115" style="14" width="0"/>
    <col collapsed="false" hidden="false" max="127" min="127" style="14" width="2.42914979757085"/>
    <col collapsed="false" hidden="false" max="128" min="128" style="14" width="19.1376518218624"/>
    <col collapsed="false" hidden="false" max="129" min="129" style="14" width="8.85425101214575"/>
    <col collapsed="false" hidden="true" max="141" min="130" style="14" width="0"/>
    <col collapsed="false" hidden="false" max="142" min="142" style="14" width="1.42914979757085"/>
    <col collapsed="false" hidden="false" max="143" min="143" style="14" width="1.28744939271255"/>
    <col collapsed="false" hidden="false" max="144" min="144" style="14" width="28.7165991902834"/>
    <col collapsed="false" hidden="true" max="156" min="145" style="14" width="0"/>
    <col collapsed="false" hidden="false" max="157" min="157" style="14" width="9.1417004048583"/>
    <col collapsed="false" hidden="false" max="158" min="158" style="14" width="1"/>
    <col collapsed="false" hidden="false" max="159" min="159" style="14" width="12.2834008097166"/>
    <col collapsed="false" hidden="false" max="160" min="160" style="14" width="15.2834008097166"/>
    <col collapsed="false" hidden="true" max="172" min="161" style="14" width="0"/>
    <col collapsed="false" hidden="false" max="173" min="173" style="14" width="19.1376518218624"/>
    <col collapsed="false" hidden="false" max="1025" min="174" style="14" width="9.1417004048583"/>
  </cols>
  <sheetData>
    <row collapsed="false" customFormat="true" customHeight="true" hidden="false" ht="24" outlineLevel="0" r="1" s="39">
      <c r="A1" s="26" t="s">
        <v>0</v>
      </c>
      <c r="B1" s="26" t="s">
        <v>1</v>
      </c>
      <c r="C1" s="26" t="s">
        <v>106</v>
      </c>
      <c r="D1" s="27" t="s">
        <v>107</v>
      </c>
      <c r="E1" s="27" t="s">
        <v>108</v>
      </c>
      <c r="F1" s="26" t="s">
        <v>109</v>
      </c>
      <c r="G1" s="26" t="s">
        <v>110</v>
      </c>
      <c r="H1" s="26" t="s">
        <v>2</v>
      </c>
      <c r="I1" s="26" t="s">
        <v>3</v>
      </c>
      <c r="J1" s="26" t="s">
        <v>4</v>
      </c>
      <c r="K1" s="26" t="s">
        <v>5</v>
      </c>
      <c r="L1" s="28" t="s">
        <v>111</v>
      </c>
      <c r="M1" s="29" t="s">
        <v>10</v>
      </c>
      <c r="N1" s="29" t="s">
        <v>112</v>
      </c>
      <c r="O1" s="30" t="s">
        <v>113</v>
      </c>
      <c r="P1" s="29" t="s">
        <v>114</v>
      </c>
      <c r="Q1" s="29" t="s">
        <v>115</v>
      </c>
      <c r="R1" s="29" t="s">
        <v>116</v>
      </c>
      <c r="S1" s="29" t="s">
        <v>117</v>
      </c>
      <c r="T1" s="29" t="s">
        <v>118</v>
      </c>
      <c r="U1" s="29" t="s">
        <v>119</v>
      </c>
      <c r="V1" s="29" t="s">
        <v>120</v>
      </c>
      <c r="W1" s="31" t="s">
        <v>121</v>
      </c>
      <c r="X1" s="32" t="n">
        <v>41275</v>
      </c>
      <c r="Y1" s="32" t="n">
        <v>41306</v>
      </c>
      <c r="Z1" s="32" t="n">
        <v>41334</v>
      </c>
      <c r="AA1" s="32" t="n">
        <v>41365</v>
      </c>
      <c r="AB1" s="32" t="n">
        <v>41395</v>
      </c>
      <c r="AC1" s="32" t="n">
        <v>41426</v>
      </c>
      <c r="AD1" s="32" t="n">
        <v>41456</v>
      </c>
      <c r="AE1" s="32" t="n">
        <v>41487</v>
      </c>
      <c r="AF1" s="32" t="n">
        <v>41518</v>
      </c>
      <c r="AG1" s="32" t="n">
        <v>41548</v>
      </c>
      <c r="AH1" s="32" t="n">
        <v>41579</v>
      </c>
      <c r="AI1" s="32" t="n">
        <v>41609</v>
      </c>
      <c r="AJ1" s="31" t="s">
        <v>122</v>
      </c>
      <c r="AK1" s="33" t="s">
        <v>123</v>
      </c>
      <c r="AL1" s="34" t="s">
        <v>124</v>
      </c>
      <c r="AM1" s="35" t="n">
        <v>41275</v>
      </c>
      <c r="AN1" s="35" t="n">
        <v>41306</v>
      </c>
      <c r="AO1" s="35" t="n">
        <v>41334</v>
      </c>
      <c r="AP1" s="35" t="n">
        <v>41365</v>
      </c>
      <c r="AQ1" s="35" t="n">
        <v>41395</v>
      </c>
      <c r="AR1" s="35" t="n">
        <v>41426</v>
      </c>
      <c r="AS1" s="35" t="n">
        <v>41456</v>
      </c>
      <c r="AT1" s="35" t="n">
        <v>41487</v>
      </c>
      <c r="AU1" s="35" t="n">
        <v>41518</v>
      </c>
      <c r="AV1" s="35" t="n">
        <v>41548</v>
      </c>
      <c r="AW1" s="35" t="n">
        <v>41579</v>
      </c>
      <c r="AX1" s="35" t="n">
        <v>41609</v>
      </c>
      <c r="AY1" s="34" t="s">
        <v>122</v>
      </c>
      <c r="AZ1" s="36"/>
      <c r="BA1" s="37" t="s">
        <v>125</v>
      </c>
      <c r="BB1" s="38" t="n">
        <v>41275</v>
      </c>
      <c r="BC1" s="38" t="n">
        <v>41306</v>
      </c>
      <c r="BD1" s="38" t="n">
        <v>41334</v>
      </c>
      <c r="BE1" s="38" t="n">
        <v>41365</v>
      </c>
      <c r="BF1" s="38" t="n">
        <v>41395</v>
      </c>
      <c r="BG1" s="38" t="n">
        <v>41426</v>
      </c>
      <c r="BH1" s="38" t="n">
        <v>41456</v>
      </c>
      <c r="BI1" s="38" t="n">
        <v>41487</v>
      </c>
      <c r="BJ1" s="38" t="n">
        <v>41518</v>
      </c>
      <c r="BK1" s="38" t="n">
        <v>41548</v>
      </c>
      <c r="BL1" s="38" t="n">
        <v>41579</v>
      </c>
      <c r="BM1" s="38" t="n">
        <v>41609</v>
      </c>
      <c r="BN1" s="37" t="s">
        <v>122</v>
      </c>
      <c r="BP1" s="40" t="s">
        <v>126</v>
      </c>
      <c r="BQ1" s="41" t="n">
        <v>41275</v>
      </c>
      <c r="BR1" s="41" t="n">
        <v>41306</v>
      </c>
      <c r="BS1" s="41" t="n">
        <v>41334</v>
      </c>
      <c r="BT1" s="41" t="n">
        <v>41365</v>
      </c>
      <c r="BU1" s="41" t="n">
        <v>41395</v>
      </c>
      <c r="BV1" s="41" t="n">
        <v>41426</v>
      </c>
      <c r="BW1" s="41" t="n">
        <v>41456</v>
      </c>
      <c r="BX1" s="41" t="n">
        <v>41487</v>
      </c>
      <c r="BY1" s="41" t="n">
        <v>41518</v>
      </c>
      <c r="BZ1" s="41" t="n">
        <v>41548</v>
      </c>
      <c r="CA1" s="41" t="n">
        <v>41579</v>
      </c>
      <c r="CB1" s="41" t="n">
        <v>41609</v>
      </c>
      <c r="CC1" s="40" t="s">
        <v>122</v>
      </c>
      <c r="CE1" s="42" t="s">
        <v>127</v>
      </c>
      <c r="CF1" s="43" t="n">
        <v>41275</v>
      </c>
      <c r="CG1" s="43" t="n">
        <v>41306</v>
      </c>
      <c r="CH1" s="43" t="n">
        <v>41334</v>
      </c>
      <c r="CI1" s="43" t="n">
        <v>41365</v>
      </c>
      <c r="CJ1" s="43" t="n">
        <v>41395</v>
      </c>
      <c r="CK1" s="43" t="n">
        <v>41426</v>
      </c>
      <c r="CL1" s="43" t="n">
        <v>41456</v>
      </c>
      <c r="CM1" s="43" t="n">
        <v>41487</v>
      </c>
      <c r="CN1" s="43" t="n">
        <v>41518</v>
      </c>
      <c r="CO1" s="43" t="n">
        <v>41548</v>
      </c>
      <c r="CP1" s="43" t="n">
        <v>41579</v>
      </c>
      <c r="CQ1" s="43" t="n">
        <v>41609</v>
      </c>
      <c r="CR1" s="42" t="s">
        <v>122</v>
      </c>
      <c r="CT1" s="40" t="s">
        <v>128</v>
      </c>
      <c r="CU1" s="41" t="n">
        <v>41275</v>
      </c>
      <c r="CV1" s="41" t="n">
        <v>41306</v>
      </c>
      <c r="CW1" s="41" t="n">
        <v>41334</v>
      </c>
      <c r="CX1" s="41" t="n">
        <v>41365</v>
      </c>
      <c r="CY1" s="41" t="n">
        <v>41395</v>
      </c>
      <c r="CZ1" s="41" t="n">
        <v>41426</v>
      </c>
      <c r="DA1" s="41" t="n">
        <v>41456</v>
      </c>
      <c r="DB1" s="41" t="n">
        <v>41487</v>
      </c>
      <c r="DC1" s="41" t="n">
        <v>41518</v>
      </c>
      <c r="DD1" s="41" t="n">
        <v>41548</v>
      </c>
      <c r="DE1" s="41" t="n">
        <v>41579</v>
      </c>
      <c r="DF1" s="41" t="n">
        <v>41609</v>
      </c>
      <c r="DG1" s="40" t="s">
        <v>122</v>
      </c>
      <c r="DI1" s="40" t="s">
        <v>129</v>
      </c>
      <c r="DJ1" s="41" t="n">
        <v>41275</v>
      </c>
      <c r="DK1" s="41" t="n">
        <v>41306</v>
      </c>
      <c r="DL1" s="41" t="n">
        <v>41334</v>
      </c>
      <c r="DM1" s="41" t="n">
        <v>41365</v>
      </c>
      <c r="DN1" s="41" t="n">
        <v>41395</v>
      </c>
      <c r="DO1" s="41" t="n">
        <v>41426</v>
      </c>
      <c r="DP1" s="41" t="n">
        <v>41456</v>
      </c>
      <c r="DQ1" s="41" t="n">
        <v>41487</v>
      </c>
      <c r="DR1" s="41" t="n">
        <v>41518</v>
      </c>
      <c r="DS1" s="41" t="n">
        <v>41548</v>
      </c>
      <c r="DT1" s="41" t="n">
        <v>41579</v>
      </c>
      <c r="DU1" s="41" t="n">
        <v>41609</v>
      </c>
      <c r="DV1" s="40" t="s">
        <v>122</v>
      </c>
      <c r="DX1" s="44" t="s">
        <v>130</v>
      </c>
      <c r="DY1" s="45" t="n">
        <v>41275</v>
      </c>
      <c r="DZ1" s="45" t="n">
        <v>41306</v>
      </c>
      <c r="EA1" s="45" t="n">
        <v>41334</v>
      </c>
      <c r="EB1" s="45" t="n">
        <v>41365</v>
      </c>
      <c r="EC1" s="45" t="n">
        <v>41395</v>
      </c>
      <c r="ED1" s="45" t="n">
        <v>41426</v>
      </c>
      <c r="EE1" s="45" t="n">
        <v>41456</v>
      </c>
      <c r="EF1" s="45" t="n">
        <v>41487</v>
      </c>
      <c r="EG1" s="45" t="n">
        <v>41518</v>
      </c>
      <c r="EH1" s="45" t="n">
        <v>41548</v>
      </c>
      <c r="EI1" s="45" t="n">
        <v>41579</v>
      </c>
      <c r="EJ1" s="45" t="n">
        <v>41609</v>
      </c>
      <c r="EK1" s="44" t="s">
        <v>122</v>
      </c>
      <c r="EN1" s="40" t="s">
        <v>131</v>
      </c>
      <c r="EO1" s="41" t="n">
        <v>41275</v>
      </c>
      <c r="EP1" s="41" t="n">
        <v>41306</v>
      </c>
      <c r="EQ1" s="41" t="n">
        <v>41334</v>
      </c>
      <c r="ER1" s="41" t="n">
        <v>41365</v>
      </c>
      <c r="ES1" s="41" t="n">
        <v>41395</v>
      </c>
      <c r="ET1" s="41" t="n">
        <v>41426</v>
      </c>
      <c r="EU1" s="41" t="n">
        <v>41456</v>
      </c>
      <c r="EV1" s="41" t="n">
        <v>41487</v>
      </c>
      <c r="EW1" s="41" t="n">
        <v>41518</v>
      </c>
      <c r="EX1" s="41" t="n">
        <v>41548</v>
      </c>
      <c r="EY1" s="41" t="n">
        <v>41579</v>
      </c>
      <c r="EZ1" s="41" t="n">
        <v>41609</v>
      </c>
      <c r="FA1" s="40" t="s">
        <v>122</v>
      </c>
      <c r="FC1" s="46" t="s">
        <v>132</v>
      </c>
      <c r="FD1" s="47" t="n">
        <v>41275</v>
      </c>
      <c r="FE1" s="47" t="n">
        <v>41306</v>
      </c>
      <c r="FF1" s="47" t="n">
        <v>41334</v>
      </c>
      <c r="FG1" s="47" t="n">
        <v>41365</v>
      </c>
      <c r="FH1" s="47" t="n">
        <v>41395</v>
      </c>
      <c r="FI1" s="47" t="n">
        <v>41426</v>
      </c>
      <c r="FJ1" s="47" t="n">
        <v>41456</v>
      </c>
      <c r="FK1" s="47" t="n">
        <v>41487</v>
      </c>
      <c r="FL1" s="47" t="n">
        <v>41518</v>
      </c>
      <c r="FM1" s="47" t="n">
        <v>41548</v>
      </c>
      <c r="FN1" s="47" t="n">
        <v>41579</v>
      </c>
      <c r="FO1" s="47" t="n">
        <v>41609</v>
      </c>
      <c r="FP1" s="46" t="s">
        <v>122</v>
      </c>
    </row>
    <row collapsed="false" customFormat="false" customHeight="true" hidden="false" ht="15" outlineLevel="2" r="2">
      <c r="A2" s="21" t="n">
        <v>0</v>
      </c>
      <c r="B2" s="21" t="s">
        <v>133</v>
      </c>
      <c r="D2" s="48" t="str">
        <f aca="false">+E2</f>
        <v>val-1</v>
      </c>
      <c r="E2" s="48" t="s">
        <v>134</v>
      </c>
      <c r="L2" s="49"/>
      <c r="M2" s="50"/>
      <c r="N2" s="51"/>
      <c r="O2" s="52"/>
      <c r="P2" s="51"/>
      <c r="Q2" s="51"/>
      <c r="R2" s="50"/>
      <c r="S2" s="50"/>
      <c r="T2" s="50"/>
      <c r="U2" s="50"/>
      <c r="X2" s="53" t="n">
        <v>0</v>
      </c>
      <c r="Y2" s="53" t="n">
        <v>0</v>
      </c>
      <c r="Z2" s="53" t="n">
        <v>0</v>
      </c>
      <c r="AA2" s="53" t="n">
        <v>0</v>
      </c>
      <c r="AB2" s="53" t="n">
        <v>0</v>
      </c>
      <c r="AC2" s="53" t="n">
        <v>0</v>
      </c>
      <c r="AD2" s="53" t="n">
        <v>0</v>
      </c>
      <c r="AE2" s="53" t="n">
        <v>0</v>
      </c>
      <c r="AF2" s="53" t="n">
        <v>0</v>
      </c>
      <c r="AG2" s="53" t="n">
        <v>0</v>
      </c>
      <c r="AH2" s="53" t="n">
        <v>0</v>
      </c>
      <c r="AI2" s="53" t="n">
        <v>0</v>
      </c>
      <c r="AJ2" s="53" t="n">
        <f aca="false">+SUM(X2:AI2)</f>
        <v>0</v>
      </c>
      <c r="AK2" s="54" t="e">
        <f aca="false">+BB2/X2</f>
        <v>#DIV/0!</v>
      </c>
      <c r="AL2" s="53"/>
      <c r="AM2" s="53" t="e">
        <f aca="false">+VLOOKUP($D2,['file:///home/lab/repositories/luckia.facturador/com.luckia.biller.deploy/src/main/resources/bootstrap/info_presencial_2014.xlsx']saldo_cons!$a$2:$n$1048576,3,0)</f>
        <v>#VALUE!</v>
      </c>
      <c r="AN2" s="53" t="e">
        <f aca="false">+VLOOKUP($D2,['file:///home/lab/repositories/luckia.facturador/com.luckia.biller.deploy/src/main/resources/bootstrap/info_presencial_2014.xlsx']saldo_cons!$a$2:$n$1048576,4,0)</f>
        <v>#VALUE!</v>
      </c>
      <c r="AO2" s="53" t="e">
        <f aca="false">+VLOOKUP($D2,['file:///home/lab/repositories/luckia.facturador/com.luckia.biller.deploy/src/main/resources/bootstrap/info_presencial_2014.xlsx']saldo_cons!$a$2:$n$1048576,5,0)</f>
        <v>#VALUE!</v>
      </c>
      <c r="AP2" s="53" t="e">
        <f aca="false">+VLOOKUP($D2,['file:///home/lab/repositories/luckia.facturador/com.luckia.biller.deploy/src/main/resources/bootstrap/info_presencial_2014.xlsx']saldo_cons!$a$2:$n$1048576,6,0)</f>
        <v>#VALUE!</v>
      </c>
      <c r="AQ2" s="53" t="e">
        <f aca="false">+VLOOKUP($D2,['file:///home/lab/repositories/luckia.facturador/com.luckia.biller.deploy/src/main/resources/bootstrap/info_presencial_2014.xlsx']saldo_cons!$a$2:$n$1048576,7,0)</f>
        <v>#VALUE!</v>
      </c>
      <c r="AR2" s="53" t="e">
        <f aca="false">+VLOOKUP($D2,['file:///home/lab/repositories/luckia.facturador/com.luckia.biller.deploy/src/main/resources/bootstrap/info_presencial_2014.xlsx']saldo_cons!$a$2:$n$1048576,8,0)</f>
        <v>#VALUE!</v>
      </c>
      <c r="AS2" s="53" t="e">
        <f aca="false">+VLOOKUP($D2,['file:///home/lab/repositories/luckia.facturador/com.luckia.biller.deploy/src/main/resources/bootstrap/info_presencial_2014.xlsx']saldo_cons!$a$2:$n$1048576,9,0)</f>
        <v>#VALUE!</v>
      </c>
      <c r="AT2" s="53" t="e">
        <f aca="false">+VLOOKUP($D2,['file:///home/lab/repositories/luckia.facturador/com.luckia.biller.deploy/src/main/resources/bootstrap/info_presencial_2014.xlsx']saldo_cons!$a$2:$n$1048576,10,0)</f>
        <v>#VALUE!</v>
      </c>
      <c r="AU2" s="53" t="e">
        <f aca="false">+VLOOKUP($D2,['file:///home/lab/repositories/luckia.facturador/com.luckia.biller.deploy/src/main/resources/bootstrap/info_presencial_2014.xlsx']saldo_cons!$a$2:$n$1048576,11,0)</f>
        <v>#VALUE!</v>
      </c>
      <c r="AV2" s="53" t="e">
        <f aca="false">+VLOOKUP($D2,['file:///home/lab/repositories/luckia.facturador/com.luckia.biller.deploy/src/main/resources/bootstrap/info_presencial_2014.xlsx']saldo_cons!$a$2:$n$1048576,12,0)</f>
        <v>#VALUE!</v>
      </c>
      <c r="AW2" s="53" t="e">
        <f aca="false">+VLOOKUP($D2,['file:///home/lab/repositories/luckia.facturador/com.luckia.biller.deploy/src/main/resources/bootstrap/info_presencial_2014.xlsx']saldo_cons!$a$2:$n$1048576,13,0)</f>
        <v>#VALUE!</v>
      </c>
      <c r="AX2" s="53" t="e">
        <f aca="false">+VLOOKUP($D2,['file:///home/lab/repositories/luckia.facturador/com.luckia.biller.deploy/src/main/resources/bootstrap/info_presencial_2014.xlsx']saldo_cons!$a$2:$n$1048576,14,0)</f>
        <v>#VALUE!</v>
      </c>
      <c r="AY2" s="53" t="n">
        <f aca="false">+SUM(AM2:AX2)</f>
        <v>-11739.74</v>
      </c>
      <c r="AZ2" s="53"/>
      <c r="BA2" s="53"/>
      <c r="BB2" s="53" t="n">
        <v>0</v>
      </c>
      <c r="BC2" s="53" t="e">
        <f aca="false">+VLOOKUP($D2,['file:///home/lab/repositories/luckia.facturador/com.luckia.biller.deploy/src/main/resources/bootstrap/info_presencial_2014.xlsx']ggr_cons!$a$2:$n$1048576,4,0)</f>
        <v>#VALUE!</v>
      </c>
      <c r="BD2" s="53" t="e">
        <f aca="false">+VLOOKUP($D2,['file:///home/lab/repositories/luckia.facturador/com.luckia.biller.deploy/src/main/resources/bootstrap/info_presencial_2014.xlsx']ggr_cons!$a$2:$n$1048576,5,0)</f>
        <v>#VALUE!</v>
      </c>
      <c r="BE2" s="53" t="e">
        <f aca="false">+VLOOKUP($D2,['file:///home/lab/repositories/luckia.facturador/com.luckia.biller.deploy/src/main/resources/bootstrap/info_presencial_2014.xlsx']ggr_cons!$a$2:$n$1048576,6,0)</f>
        <v>#VALUE!</v>
      </c>
      <c r="BF2" s="53" t="e">
        <f aca="false">+VLOOKUP($D2,['file:///home/lab/repositories/luckia.facturador/com.luckia.biller.deploy/src/main/resources/bootstrap/info_presencial_2014.xlsx']ggr_cons!$a$2:$n$1048576,7,0)</f>
        <v>#VALUE!</v>
      </c>
      <c r="BG2" s="53" t="e">
        <f aca="false">+VLOOKUP($D2,['file:///home/lab/repositories/luckia.facturador/com.luckia.biller.deploy/src/main/resources/bootstrap/info_presencial_2014.xlsx']ggr_cons!$a$2:$n$1048576,8,0)</f>
        <v>#VALUE!</v>
      </c>
      <c r="BH2" s="53" t="e">
        <f aca="false">+VLOOKUP($D2,['file:///home/lab/repositories/luckia.facturador/com.luckia.biller.deploy/src/main/resources/bootstrap/info_presencial_2014.xlsx']ggr_cons!$a$2:$n$1048576,9,0)</f>
        <v>#VALUE!</v>
      </c>
      <c r="BI2" s="53" t="e">
        <f aca="false">+VLOOKUP($D2,['file:///home/lab/repositories/luckia.facturador/com.luckia.biller.deploy/src/main/resources/bootstrap/info_presencial_2014.xlsx']ggr_cons!$a$2:$n$1048576,10,0)</f>
        <v>#VALUE!</v>
      </c>
      <c r="BJ2" s="53" t="e">
        <f aca="false">+VLOOKUP($D2,['file:///home/lab/repositories/luckia.facturador/com.luckia.biller.deploy/src/main/resources/bootstrap/info_presencial_2014.xlsx']ggr_cons!$a$2:$n$1048576,11,0)</f>
        <v>#VALUE!</v>
      </c>
      <c r="BK2" s="53" t="e">
        <f aca="false">+VLOOKUP($D2,['file:///home/lab/repositories/luckia.facturador/com.luckia.biller.deploy/src/main/resources/bootstrap/info_presencial_2014.xlsx']ggr_cons!$a$2:$n$1048576,12,0)</f>
        <v>#VALUE!</v>
      </c>
      <c r="BL2" s="53" t="e">
        <f aca="false">+VLOOKUP($D2,['file:///home/lab/repositories/luckia.facturador/com.luckia.biller.deploy/src/main/resources/bootstrap/info_presencial_2014.xlsx']ggr_cons!$a$2:$n$1048576,13,0)</f>
        <v>#VALUE!</v>
      </c>
      <c r="BM2" s="53" t="e">
        <f aca="false">+VLOOKUP($D2,['file:///home/lab/repositories/luckia.facturador/com.luckia.biller.deploy/src/main/resources/bootstrap/info_presencial_2014.xlsx']ggr_cons!$a$2:$n$1048576,14,0)</f>
        <v>#VALUE!</v>
      </c>
      <c r="BN2" s="53" t="e">
        <f aca="false">+SUM(BB2:BM2)</f>
        <v>#VALUE!</v>
      </c>
      <c r="BO2" s="53"/>
      <c r="BP2" s="53"/>
      <c r="BQ2" s="55" t="n">
        <f aca="false">+$N2*X2</f>
        <v>0</v>
      </c>
      <c r="BR2" s="55" t="n">
        <f aca="false">+$N2*Y2</f>
        <v>0</v>
      </c>
      <c r="BS2" s="55" t="n">
        <f aca="false">+$N2*Z2</f>
        <v>0</v>
      </c>
      <c r="BT2" s="55" t="n">
        <f aca="false">+$N2*AA2</f>
        <v>0</v>
      </c>
      <c r="BU2" s="55" t="n">
        <f aca="false">+$N2*AB2</f>
        <v>0</v>
      </c>
      <c r="BV2" s="55" t="n">
        <f aca="false">+$N2*AC2</f>
        <v>0</v>
      </c>
      <c r="BW2" s="55" t="n">
        <f aca="false">+$N2*AD2</f>
        <v>0</v>
      </c>
      <c r="BX2" s="55" t="n">
        <f aca="false">+$N2*AE2</f>
        <v>0</v>
      </c>
      <c r="BY2" s="55" t="n">
        <f aca="false">+$N2*AF2</f>
        <v>0</v>
      </c>
      <c r="BZ2" s="55" t="n">
        <f aca="false">+$N2*AG2</f>
        <v>0</v>
      </c>
      <c r="CA2" s="55" t="n">
        <f aca="false">+$N2*AH2</f>
        <v>0</v>
      </c>
      <c r="CB2" s="55" t="n">
        <f aca="false">+$N2*AI2</f>
        <v>0</v>
      </c>
      <c r="CC2" s="55" t="n">
        <f aca="false">+SUM(BQ2:CB2)</f>
        <v>0</v>
      </c>
      <c r="CD2" s="53"/>
      <c r="CE2" s="55" t="n">
        <v>1.21</v>
      </c>
      <c r="CF2" s="55" t="n">
        <f aca="false">+BQ2/$CE$2</f>
        <v>0</v>
      </c>
      <c r="CG2" s="55" t="n">
        <f aca="false">+BR2/$CE$2</f>
        <v>0</v>
      </c>
      <c r="CH2" s="55" t="n">
        <f aca="false">+BS2/$CE$2</f>
        <v>0</v>
      </c>
      <c r="CI2" s="55" t="n">
        <f aca="false">+BT2/$CE$2</f>
        <v>0</v>
      </c>
      <c r="CJ2" s="55" t="n">
        <f aca="false">+BU2/$CE$2</f>
        <v>0</v>
      </c>
      <c r="CK2" s="55" t="n">
        <f aca="false">+BV2/$CE$2</f>
        <v>0</v>
      </c>
      <c r="CL2" s="55" t="n">
        <f aca="false">+BW2/$CE$2</f>
        <v>0</v>
      </c>
      <c r="CM2" s="55" t="n">
        <f aca="false">+BX2/$CE$2</f>
        <v>0</v>
      </c>
      <c r="CN2" s="55" t="n">
        <f aca="false">+BY2/$CE$2</f>
        <v>0</v>
      </c>
      <c r="CO2" s="55" t="n">
        <f aca="false">+BZ2/$CE$2</f>
        <v>0</v>
      </c>
      <c r="CP2" s="55" t="n">
        <f aca="false">+CA2/$CE$2</f>
        <v>0</v>
      </c>
      <c r="CQ2" s="55" t="n">
        <f aca="false">+CB2/$CE$2</f>
        <v>0</v>
      </c>
      <c r="CR2" s="55" t="n">
        <f aca="false">+CC2/$CE$2</f>
        <v>0</v>
      </c>
      <c r="CS2" s="53"/>
      <c r="CT2" s="53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5"/>
      <c r="DH2" s="53"/>
      <c r="DJ2" s="14" t="n">
        <f aca="false">+IF(X2=0,0,$T2)</f>
        <v>0</v>
      </c>
      <c r="DK2" s="14" t="n">
        <f aca="false">+IF(Y2=0,0,$T2)</f>
        <v>0</v>
      </c>
      <c r="DL2" s="14" t="n">
        <f aca="false">+IF(Z2=0,0,$T2)</f>
        <v>0</v>
      </c>
      <c r="DM2" s="14" t="n">
        <f aca="false">+IF(AA2=0,0,$T2)</f>
        <v>0</v>
      </c>
      <c r="DN2" s="14" t="n">
        <f aca="false">+IF(AB2=0,0,$T2)</f>
        <v>0</v>
      </c>
      <c r="DO2" s="14" t="n">
        <f aca="false">+IF(AC2=0,0,$T2)</f>
        <v>0</v>
      </c>
      <c r="DP2" s="14" t="n">
        <f aca="false">+IF(AD2=0,0,$T2)</f>
        <v>0</v>
      </c>
      <c r="DQ2" s="14" t="n">
        <f aca="false">+IF(AE2=0,0,$T2)</f>
        <v>0</v>
      </c>
      <c r="DR2" s="14" t="n">
        <f aca="false">+IF(AF2=0,0,$T2)</f>
        <v>0</v>
      </c>
      <c r="DS2" s="14" t="n">
        <f aca="false">+IF(AG2=0,0,$T2)</f>
        <v>0</v>
      </c>
      <c r="DT2" s="14" t="n">
        <f aca="false">+IF(AH2=0,0,$T2)</f>
        <v>0</v>
      </c>
      <c r="DU2" s="14" t="n">
        <f aca="false">+IF(AI2=0,0,$T2)</f>
        <v>0</v>
      </c>
      <c r="DV2" s="55" t="n">
        <f aca="false">+SUM(DJ2:DU2)</f>
        <v>0</v>
      </c>
      <c r="DY2" s="14" t="n">
        <v>0</v>
      </c>
      <c r="DZ2" s="14" t="n">
        <v>0</v>
      </c>
      <c r="EA2" s="14" t="n">
        <v>0</v>
      </c>
      <c r="EB2" s="14" t="n">
        <v>0</v>
      </c>
      <c r="EC2" s="14" t="n">
        <v>0</v>
      </c>
      <c r="ED2" s="14" t="n">
        <v>0</v>
      </c>
      <c r="EE2" s="14" t="n">
        <v>0</v>
      </c>
      <c r="EF2" s="14" t="n">
        <v>0</v>
      </c>
      <c r="EG2" s="14" t="n">
        <v>0</v>
      </c>
      <c r="EH2" s="14" t="n">
        <v>0</v>
      </c>
      <c r="EI2" s="14" t="n">
        <v>0</v>
      </c>
      <c r="EJ2" s="14" t="n">
        <v>0</v>
      </c>
      <c r="EK2" s="55" t="n">
        <f aca="false">+SUM(DY2:EJ2)</f>
        <v>0</v>
      </c>
      <c r="EO2" s="53" t="n">
        <f aca="false">+CU2+DJ2-DY2/2</f>
        <v>0</v>
      </c>
      <c r="EP2" s="53" t="n">
        <f aca="false">+CV2+DK2-DZ2/2</f>
        <v>0</v>
      </c>
      <c r="EQ2" s="53" t="n">
        <f aca="false">+CW2+DL2-EA2/2</f>
        <v>0</v>
      </c>
      <c r="ER2" s="53" t="n">
        <f aca="false">+CX2+DM2-EB2/2</f>
        <v>0</v>
      </c>
      <c r="ES2" s="53" t="n">
        <f aca="false">+CY2+DN2-EC2/2</f>
        <v>0</v>
      </c>
      <c r="ET2" s="53" t="n">
        <f aca="false">+CZ2+DO2-ED2/2</f>
        <v>0</v>
      </c>
      <c r="EU2" s="53" t="n">
        <f aca="false">+DA2+DP2-EE2/2</f>
        <v>0</v>
      </c>
      <c r="EV2" s="53" t="n">
        <f aca="false">+DB2+DQ2-EF2/2</f>
        <v>0</v>
      </c>
      <c r="EW2" s="53" t="n">
        <f aca="false">+DC2+DR2-EG2/2</f>
        <v>0</v>
      </c>
      <c r="EX2" s="53" t="n">
        <f aca="false">+DD2+DS2-EH2/2</f>
        <v>0</v>
      </c>
      <c r="EY2" s="53" t="n">
        <f aca="false">+DE2+DT2-EI2/2</f>
        <v>0</v>
      </c>
      <c r="EZ2" s="53" t="n">
        <f aca="false">+DF2+DU2-EJ2/2</f>
        <v>0</v>
      </c>
      <c r="FA2" s="55" t="n">
        <f aca="false">+SUM(EO2:EZ2)</f>
        <v>0</v>
      </c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3"/>
    </row>
    <row collapsed="false" customFormat="false" customHeight="true" hidden="false" ht="15" outlineLevel="2" r="3">
      <c r="A3" s="21" t="n">
        <v>0</v>
      </c>
      <c r="B3" s="21" t="s">
        <v>133</v>
      </c>
      <c r="D3" s="48" t="str">
        <f aca="false">+E3</f>
        <v>gal-1</v>
      </c>
      <c r="E3" s="48" t="s">
        <v>135</v>
      </c>
      <c r="L3" s="49"/>
      <c r="M3" s="50"/>
      <c r="N3" s="51"/>
      <c r="O3" s="52"/>
      <c r="P3" s="51"/>
      <c r="Q3" s="51"/>
      <c r="R3" s="50"/>
      <c r="S3" s="50"/>
      <c r="T3" s="50"/>
      <c r="U3" s="50"/>
      <c r="X3" s="53" t="n">
        <v>0</v>
      </c>
      <c r="Y3" s="53" t="n">
        <v>0</v>
      </c>
      <c r="Z3" s="53" t="n">
        <v>0</v>
      </c>
      <c r="AA3" s="53" t="n">
        <v>0</v>
      </c>
      <c r="AB3" s="53" t="n">
        <v>0</v>
      </c>
      <c r="AC3" s="53" t="n">
        <v>0</v>
      </c>
      <c r="AD3" s="53" t="n">
        <v>0</v>
      </c>
      <c r="AE3" s="53" t="n">
        <v>0</v>
      </c>
      <c r="AF3" s="53" t="n">
        <v>0</v>
      </c>
      <c r="AG3" s="53" t="n">
        <v>0</v>
      </c>
      <c r="AH3" s="53" t="n">
        <v>0</v>
      </c>
      <c r="AI3" s="53" t="n">
        <v>0</v>
      </c>
      <c r="AJ3" s="53" t="n">
        <f aca="false">+SUM(X3:AI3)</f>
        <v>0</v>
      </c>
      <c r="AK3" s="54" t="e">
        <f aca="false">+BB3/X3</f>
        <v>#DIV/0!</v>
      </c>
      <c r="AL3" s="53"/>
      <c r="AM3" s="53" t="e">
        <f aca="false">+VLOOKUP($D3,['file:///home/lab/repositories/luckia.facturador/com.luckia.biller.deploy/src/main/resources/bootstrap/info_presencial_2014.xlsx']saldo_cons!$a$2:$n$1048576,3,0)</f>
        <v>#VALUE!</v>
      </c>
      <c r="AN3" s="53" t="e">
        <f aca="false">+VLOOKUP($D3,['file:///home/lab/repositories/luckia.facturador/com.luckia.biller.deploy/src/main/resources/bootstrap/info_presencial_2014.xlsx']saldo_cons!$a$2:$n$1048576,4,0)</f>
        <v>#VALUE!</v>
      </c>
      <c r="AO3" s="53" t="e">
        <f aca="false">+VLOOKUP($D3,['file:///home/lab/repositories/luckia.facturador/com.luckia.biller.deploy/src/main/resources/bootstrap/info_presencial_2014.xlsx']saldo_cons!$a$2:$n$1048576,5,0)</f>
        <v>#VALUE!</v>
      </c>
      <c r="AP3" s="53" t="e">
        <f aca="false">+VLOOKUP($D3,['file:///home/lab/repositories/luckia.facturador/com.luckia.biller.deploy/src/main/resources/bootstrap/info_presencial_2014.xlsx']saldo_cons!$a$2:$n$1048576,6,0)</f>
        <v>#VALUE!</v>
      </c>
      <c r="AQ3" s="53" t="e">
        <f aca="false">+VLOOKUP($D3,['file:///home/lab/repositories/luckia.facturador/com.luckia.biller.deploy/src/main/resources/bootstrap/info_presencial_2014.xlsx']saldo_cons!$a$2:$n$1048576,7,0)</f>
        <v>#VALUE!</v>
      </c>
      <c r="AR3" s="53" t="e">
        <f aca="false">+VLOOKUP($D3,['file:///home/lab/repositories/luckia.facturador/com.luckia.biller.deploy/src/main/resources/bootstrap/info_presencial_2014.xlsx']saldo_cons!$a$2:$n$1048576,8,0)</f>
        <v>#VALUE!</v>
      </c>
      <c r="AS3" s="53" t="e">
        <f aca="false">+VLOOKUP($D3,['file:///home/lab/repositories/luckia.facturador/com.luckia.biller.deploy/src/main/resources/bootstrap/info_presencial_2014.xlsx']saldo_cons!$a$2:$n$1048576,9,0)</f>
        <v>#VALUE!</v>
      </c>
      <c r="AT3" s="53" t="e">
        <f aca="false">+VLOOKUP($D3,['file:///home/lab/repositories/luckia.facturador/com.luckia.biller.deploy/src/main/resources/bootstrap/info_presencial_2014.xlsx']saldo_cons!$a$2:$n$1048576,10,0)</f>
        <v>#VALUE!</v>
      </c>
      <c r="AU3" s="53" t="e">
        <f aca="false">+VLOOKUP($D3,['file:///home/lab/repositories/luckia.facturador/com.luckia.biller.deploy/src/main/resources/bootstrap/info_presencial_2014.xlsx']saldo_cons!$a$2:$n$1048576,11,0)</f>
        <v>#VALUE!</v>
      </c>
      <c r="AV3" s="53" t="e">
        <f aca="false">+VLOOKUP($D3,['file:///home/lab/repositories/luckia.facturador/com.luckia.biller.deploy/src/main/resources/bootstrap/info_presencial_2014.xlsx']saldo_cons!$a$2:$n$1048576,12,0)</f>
        <v>#VALUE!</v>
      </c>
      <c r="AW3" s="53" t="e">
        <f aca="false">+VLOOKUP($D3,['file:///home/lab/repositories/luckia.facturador/com.luckia.biller.deploy/src/main/resources/bootstrap/info_presencial_2014.xlsx']saldo_cons!$a$2:$n$1048576,13,0)</f>
        <v>#VALUE!</v>
      </c>
      <c r="AX3" s="53" t="e">
        <f aca="false">+VLOOKUP($D3,['file:///home/lab/repositories/luckia.facturador/com.luckia.biller.deploy/src/main/resources/bootstrap/info_presencial_2014.xlsx']saldo_cons!$a$2:$n$1048576,14,0)</f>
        <v>#VALUE!</v>
      </c>
      <c r="AY3" s="53" t="n">
        <f aca="false">+SUM(AM3:AX3)</f>
        <v>-139495.87</v>
      </c>
      <c r="AZ3" s="53"/>
      <c r="BA3" s="53"/>
      <c r="BB3" s="53" t="n">
        <v>0</v>
      </c>
      <c r="BC3" s="53" t="e">
        <f aca="false">+VLOOKUP($D3,['file:///home/lab/repositories/luckia.facturador/com.luckia.biller.deploy/src/main/resources/bootstrap/info_presencial_2014.xlsx']ggr_cons!$a$2:$n$1048576,4,0)</f>
        <v>#VALUE!</v>
      </c>
      <c r="BD3" s="53" t="e">
        <f aca="false">+VLOOKUP($D3,['file:///home/lab/repositories/luckia.facturador/com.luckia.biller.deploy/src/main/resources/bootstrap/info_presencial_2014.xlsx']ggr_cons!$a$2:$n$1048576,5,0)</f>
        <v>#VALUE!</v>
      </c>
      <c r="BE3" s="53" t="e">
        <f aca="false">+VLOOKUP($D3,['file:///home/lab/repositories/luckia.facturador/com.luckia.biller.deploy/src/main/resources/bootstrap/info_presencial_2014.xlsx']ggr_cons!$a$2:$n$1048576,6,0)</f>
        <v>#VALUE!</v>
      </c>
      <c r="BF3" s="53" t="e">
        <f aca="false">+VLOOKUP($D3,['file:///home/lab/repositories/luckia.facturador/com.luckia.biller.deploy/src/main/resources/bootstrap/info_presencial_2014.xlsx']ggr_cons!$a$2:$n$1048576,7,0)</f>
        <v>#VALUE!</v>
      </c>
      <c r="BG3" s="53" t="e">
        <f aca="false">+VLOOKUP($D3,['file:///home/lab/repositories/luckia.facturador/com.luckia.biller.deploy/src/main/resources/bootstrap/info_presencial_2014.xlsx']ggr_cons!$a$2:$n$1048576,8,0)</f>
        <v>#VALUE!</v>
      </c>
      <c r="BH3" s="53" t="e">
        <f aca="false">+VLOOKUP($D3,['file:///home/lab/repositories/luckia.facturador/com.luckia.biller.deploy/src/main/resources/bootstrap/info_presencial_2014.xlsx']ggr_cons!$a$2:$n$1048576,9,0)</f>
        <v>#VALUE!</v>
      </c>
      <c r="BI3" s="53" t="e">
        <f aca="false">+VLOOKUP($D3,['file:///home/lab/repositories/luckia.facturador/com.luckia.biller.deploy/src/main/resources/bootstrap/info_presencial_2014.xlsx']ggr_cons!$a$2:$n$1048576,10,0)</f>
        <v>#VALUE!</v>
      </c>
      <c r="BJ3" s="53" t="e">
        <f aca="false">+VLOOKUP($D3,['file:///home/lab/repositories/luckia.facturador/com.luckia.biller.deploy/src/main/resources/bootstrap/info_presencial_2014.xlsx']ggr_cons!$a$2:$n$1048576,11,0)</f>
        <v>#VALUE!</v>
      </c>
      <c r="BK3" s="53" t="e">
        <f aca="false">+VLOOKUP($D3,['file:///home/lab/repositories/luckia.facturador/com.luckia.biller.deploy/src/main/resources/bootstrap/info_presencial_2014.xlsx']ggr_cons!$a$2:$n$1048576,12,0)</f>
        <v>#VALUE!</v>
      </c>
      <c r="BL3" s="53" t="e">
        <f aca="false">+VLOOKUP($D3,['file:///home/lab/repositories/luckia.facturador/com.luckia.biller.deploy/src/main/resources/bootstrap/info_presencial_2014.xlsx']ggr_cons!$a$2:$n$1048576,13,0)</f>
        <v>#VALUE!</v>
      </c>
      <c r="BM3" s="53" t="e">
        <f aca="false">+VLOOKUP($D3,['file:///home/lab/repositories/luckia.facturador/com.luckia.biller.deploy/src/main/resources/bootstrap/info_presencial_2014.xlsx']ggr_cons!$a$2:$n$1048576,14,0)</f>
        <v>#VALUE!</v>
      </c>
      <c r="BN3" s="53" t="e">
        <f aca="false">+SUM(BB3:BM3)</f>
        <v>#VALUE!</v>
      </c>
      <c r="BO3" s="53"/>
      <c r="BP3" s="53"/>
      <c r="BQ3" s="55" t="n">
        <f aca="false">+$N3*X3</f>
        <v>0</v>
      </c>
      <c r="BR3" s="55" t="n">
        <f aca="false">+$N3*Y3</f>
        <v>0</v>
      </c>
      <c r="BS3" s="55" t="n">
        <f aca="false">+$N3*Z3</f>
        <v>0</v>
      </c>
      <c r="BT3" s="55" t="n">
        <f aca="false">+$N3*AA3</f>
        <v>0</v>
      </c>
      <c r="BU3" s="55" t="n">
        <f aca="false">+$N3*AB3</f>
        <v>0</v>
      </c>
      <c r="BV3" s="55" t="n">
        <f aca="false">+$N3*AC3</f>
        <v>0</v>
      </c>
      <c r="BW3" s="55" t="n">
        <f aca="false">+$N3*AD3</f>
        <v>0</v>
      </c>
      <c r="BX3" s="55" t="n">
        <f aca="false">+$N3*AE3</f>
        <v>0</v>
      </c>
      <c r="BY3" s="55" t="n">
        <f aca="false">+$N3*AF3</f>
        <v>0</v>
      </c>
      <c r="BZ3" s="55" t="n">
        <f aca="false">+$N3*AG3</f>
        <v>0</v>
      </c>
      <c r="CA3" s="55" t="n">
        <f aca="false">+$N3*AH3</f>
        <v>0</v>
      </c>
      <c r="CB3" s="55" t="n">
        <f aca="false">+$N3*AI3</f>
        <v>0</v>
      </c>
      <c r="CC3" s="55" t="n">
        <f aca="false">+SUM(BQ3:CB3)</f>
        <v>0</v>
      </c>
      <c r="CD3" s="53"/>
      <c r="CE3" s="55"/>
      <c r="CF3" s="55" t="n">
        <f aca="false">+BQ3/$CE$2</f>
        <v>0</v>
      </c>
      <c r="CG3" s="55" t="n">
        <f aca="false">+BR3/$CE$2</f>
        <v>0</v>
      </c>
      <c r="CH3" s="55" t="n">
        <f aca="false">+BS3/$CE$2</f>
        <v>0</v>
      </c>
      <c r="CI3" s="55" t="n">
        <f aca="false">+BT3/$CE$2</f>
        <v>0</v>
      </c>
      <c r="CJ3" s="55" t="n">
        <f aca="false">+BU3/$CE$2</f>
        <v>0</v>
      </c>
      <c r="CK3" s="55" t="n">
        <f aca="false">+BV3/$CE$2</f>
        <v>0</v>
      </c>
      <c r="CL3" s="55" t="n">
        <f aca="false">+BW3/$CE$2</f>
        <v>0</v>
      </c>
      <c r="CM3" s="55" t="n">
        <f aca="false">+BX3/$CE$2</f>
        <v>0</v>
      </c>
      <c r="CN3" s="55" t="n">
        <f aca="false">+BY3/$CE$2</f>
        <v>0</v>
      </c>
      <c r="CO3" s="55" t="n">
        <f aca="false">+BZ3/$CE$2</f>
        <v>0</v>
      </c>
      <c r="CP3" s="55" t="n">
        <f aca="false">+CA3/$CE$2</f>
        <v>0</v>
      </c>
      <c r="CQ3" s="55" t="n">
        <f aca="false">+CB3/$CE$2</f>
        <v>0</v>
      </c>
      <c r="CR3" s="55" t="n">
        <f aca="false">+CC3/$CE$2</f>
        <v>0</v>
      </c>
      <c r="CS3" s="53"/>
      <c r="CT3" s="53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5"/>
      <c r="DH3" s="53"/>
      <c r="DJ3" s="14" t="n">
        <f aca="false">+IF(X3=0,0,$T3)</f>
        <v>0</v>
      </c>
      <c r="DK3" s="14" t="n">
        <f aca="false">+IF(Y3=0,0,$T3)</f>
        <v>0</v>
      </c>
      <c r="DL3" s="14" t="n">
        <f aca="false">+IF(Z3=0,0,$T3)</f>
        <v>0</v>
      </c>
      <c r="DM3" s="14" t="n">
        <f aca="false">+IF(AA3=0,0,$T3)</f>
        <v>0</v>
      </c>
      <c r="DN3" s="14" t="n">
        <f aca="false">+IF(AB3=0,0,$T3)</f>
        <v>0</v>
      </c>
      <c r="DO3" s="14" t="n">
        <f aca="false">+IF(AC3=0,0,$T3)</f>
        <v>0</v>
      </c>
      <c r="DP3" s="14" t="n">
        <f aca="false">+IF(AD3=0,0,$T3)</f>
        <v>0</v>
      </c>
      <c r="DQ3" s="14" t="n">
        <f aca="false">+IF(AE3=0,0,$T3)</f>
        <v>0</v>
      </c>
      <c r="DR3" s="14" t="n">
        <f aca="false">+IF(AF3=0,0,$T3)</f>
        <v>0</v>
      </c>
      <c r="DS3" s="14" t="n">
        <f aca="false">+IF(AG3=0,0,$T3)</f>
        <v>0</v>
      </c>
      <c r="DT3" s="14" t="n">
        <f aca="false">+IF(AH3=0,0,$T3)</f>
        <v>0</v>
      </c>
      <c r="DU3" s="14" t="n">
        <f aca="false">+IF(AI3=0,0,$T3)</f>
        <v>0</v>
      </c>
      <c r="DV3" s="55" t="n">
        <f aca="false">+SUM(DJ3:DU3)</f>
        <v>0</v>
      </c>
      <c r="DY3" s="14" t="n">
        <v>0</v>
      </c>
      <c r="DZ3" s="14" t="n">
        <v>0</v>
      </c>
      <c r="EA3" s="14" t="n">
        <v>0</v>
      </c>
      <c r="EB3" s="14" t="n">
        <v>0</v>
      </c>
      <c r="EC3" s="14" t="n">
        <v>0</v>
      </c>
      <c r="ED3" s="14" t="n">
        <v>0</v>
      </c>
      <c r="EE3" s="14" t="n">
        <v>0</v>
      </c>
      <c r="EF3" s="14" t="n">
        <v>0</v>
      </c>
      <c r="EG3" s="14" t="n">
        <v>0</v>
      </c>
      <c r="EH3" s="14" t="n">
        <v>0</v>
      </c>
      <c r="EI3" s="14" t="n">
        <v>0</v>
      </c>
      <c r="EJ3" s="14" t="n">
        <v>0</v>
      </c>
      <c r="EK3" s="55" t="n">
        <f aca="false">+SUM(DY3:EJ3)</f>
        <v>0</v>
      </c>
      <c r="EO3" s="53" t="n">
        <f aca="false">+CU3+DJ3-DY3/2</f>
        <v>0</v>
      </c>
      <c r="EP3" s="53" t="n">
        <f aca="false">+CV3+DK3-DZ3/2</f>
        <v>0</v>
      </c>
      <c r="EQ3" s="53" t="n">
        <f aca="false">+CW3+DL3-EA3/2</f>
        <v>0</v>
      </c>
      <c r="ER3" s="53" t="n">
        <f aca="false">+CX3+DM3-EB3/2</f>
        <v>0</v>
      </c>
      <c r="ES3" s="53" t="n">
        <f aca="false">+CY3+DN3-EC3/2</f>
        <v>0</v>
      </c>
      <c r="ET3" s="53" t="n">
        <f aca="false">+CZ3+DO3-ED3/2</f>
        <v>0</v>
      </c>
      <c r="EU3" s="53" t="n">
        <f aca="false">+DA3+DP3-EE3/2</f>
        <v>0</v>
      </c>
      <c r="EV3" s="53" t="n">
        <f aca="false">+DB3+DQ3-EF3/2</f>
        <v>0</v>
      </c>
      <c r="EW3" s="53" t="n">
        <f aca="false">+DC3+DR3-EG3/2</f>
        <v>0</v>
      </c>
      <c r="EX3" s="53" t="n">
        <f aca="false">+DD3+DS3-EH3/2</f>
        <v>0</v>
      </c>
      <c r="EY3" s="53" t="n">
        <f aca="false">+DE3+DT3-EI3/2</f>
        <v>0</v>
      </c>
      <c r="EZ3" s="53" t="n">
        <f aca="false">+DF3+DU3-EJ3/2</f>
        <v>0</v>
      </c>
      <c r="FA3" s="55" t="n">
        <f aca="false">+SUM(EO3:EZ3)</f>
        <v>0</v>
      </c>
      <c r="FD3" s="53"/>
      <c r="FE3" s="53"/>
      <c r="FF3" s="53"/>
      <c r="FG3" s="53"/>
      <c r="FH3" s="53"/>
      <c r="FI3" s="53"/>
      <c r="FJ3" s="53"/>
      <c r="FK3" s="53"/>
      <c r="FL3" s="53"/>
      <c r="FM3" s="53"/>
      <c r="FN3" s="53"/>
      <c r="FO3" s="53"/>
      <c r="FP3" s="53"/>
    </row>
    <row collapsed="false" customFormat="true" customHeight="true" hidden="false" ht="15" outlineLevel="1" r="4" s="63">
      <c r="A4" s="57"/>
      <c r="B4" s="57" t="s">
        <v>136</v>
      </c>
      <c r="C4" s="57"/>
      <c r="D4" s="58"/>
      <c r="E4" s="58"/>
      <c r="F4" s="57"/>
      <c r="G4" s="57"/>
      <c r="H4" s="57"/>
      <c r="I4" s="57"/>
      <c r="J4" s="57"/>
      <c r="K4" s="57"/>
      <c r="L4" s="59"/>
      <c r="M4" s="60"/>
      <c r="N4" s="61"/>
      <c r="O4" s="62"/>
      <c r="P4" s="61"/>
      <c r="Q4" s="61"/>
      <c r="R4" s="60"/>
      <c r="S4" s="60"/>
      <c r="T4" s="60"/>
      <c r="U4" s="60"/>
      <c r="X4" s="64" t="n">
        <f aca="false">SUBTOTAL(9,X2:X3)</f>
        <v>0</v>
      </c>
      <c r="Y4" s="64" t="n">
        <f aca="false">SUBTOTAL(9,Y2:Y3)</f>
        <v>0</v>
      </c>
      <c r="Z4" s="64" t="n">
        <f aca="false">SUBTOTAL(9,Z2:Z3)</f>
        <v>0</v>
      </c>
      <c r="AA4" s="64" t="n">
        <f aca="false">SUBTOTAL(9,AA2:AA3)</f>
        <v>0</v>
      </c>
      <c r="AB4" s="64" t="n">
        <f aca="false">SUBTOTAL(9,AB2:AB3)</f>
        <v>0</v>
      </c>
      <c r="AC4" s="64" t="n">
        <f aca="false">SUBTOTAL(9,AC2:AC3)</f>
        <v>0</v>
      </c>
      <c r="AD4" s="64" t="n">
        <f aca="false">SUBTOTAL(9,AD2:AD3)</f>
        <v>0</v>
      </c>
      <c r="AE4" s="64" t="n">
        <f aca="false">SUBTOTAL(9,AE2:AE3)</f>
        <v>0</v>
      </c>
      <c r="AF4" s="64" t="n">
        <f aca="false">SUBTOTAL(9,AF2:AF3)</f>
        <v>0</v>
      </c>
      <c r="AG4" s="64" t="n">
        <f aca="false">SUBTOTAL(9,AG2:AG3)</f>
        <v>0</v>
      </c>
      <c r="AH4" s="64" t="n">
        <f aca="false">SUBTOTAL(9,AH2:AH3)</f>
        <v>0</v>
      </c>
      <c r="AI4" s="64" t="n">
        <f aca="false">SUBTOTAL(9,AI2:AI3)</f>
        <v>0</v>
      </c>
      <c r="AJ4" s="64" t="n">
        <f aca="false">SUBTOTAL(9,AJ2:AJ3)</f>
        <v>0</v>
      </c>
      <c r="AK4" s="54" t="e">
        <f aca="false">+BB4/X4</f>
        <v>#DIV/0!</v>
      </c>
      <c r="AL4" s="64"/>
      <c r="AM4" s="64" t="n">
        <f aca="false">SUBTOTAL(9,AM2:AM3)</f>
        <v>-151235.61</v>
      </c>
      <c r="AN4" s="64" t="n">
        <f aca="false">SUBTOTAL(9,AN2:AN3)</f>
        <v>0</v>
      </c>
      <c r="AO4" s="64" t="n">
        <f aca="false">SUBTOTAL(9,AO2:AO3)</f>
        <v>0</v>
      </c>
      <c r="AP4" s="64" t="n">
        <f aca="false">SUBTOTAL(9,AP2:AP3)</f>
        <v>0</v>
      </c>
      <c r="AQ4" s="64" t="n">
        <f aca="false">SUBTOTAL(9,AQ2:AQ3)</f>
        <v>0</v>
      </c>
      <c r="AR4" s="64" t="n">
        <f aca="false">SUBTOTAL(9,AR2:AR3)</f>
        <v>0</v>
      </c>
      <c r="AS4" s="64" t="n">
        <f aca="false">SUBTOTAL(9,AS2:AS3)</f>
        <v>0</v>
      </c>
      <c r="AT4" s="64" t="n">
        <f aca="false">SUBTOTAL(9,AT2:AT3)</f>
        <v>0</v>
      </c>
      <c r="AU4" s="64" t="n">
        <f aca="false">SUBTOTAL(9,AU2:AU3)</f>
        <v>0</v>
      </c>
      <c r="AV4" s="64" t="n">
        <f aca="false">SUBTOTAL(9,AV2:AV3)</f>
        <v>0</v>
      </c>
      <c r="AW4" s="64" t="n">
        <f aca="false">SUBTOTAL(9,AW2:AW3)</f>
        <v>0</v>
      </c>
      <c r="AX4" s="64" t="n">
        <f aca="false">SUBTOTAL(9,AX2:AX3)</f>
        <v>0</v>
      </c>
      <c r="AY4" s="64" t="n">
        <f aca="false">SUBTOTAL(9,AY2:AY3)</f>
        <v>-151235.61</v>
      </c>
      <c r="AZ4" s="64"/>
      <c r="BA4" s="64"/>
      <c r="BB4" s="64" t="n">
        <f aca="false">SUBTOTAL(9,BB2:BB3)</f>
        <v>0</v>
      </c>
      <c r="BC4" s="64" t="e">
        <f aca="false">SUBTOTAL(9,BC2:BC3)</f>
        <v>#VALUE!</v>
      </c>
      <c r="BD4" s="64" t="e">
        <f aca="false">SUBTOTAL(9,BD2:BD3)</f>
        <v>#VALUE!</v>
      </c>
      <c r="BE4" s="64" t="e">
        <f aca="false">SUBTOTAL(9,BE2:BE3)</f>
        <v>#VALUE!</v>
      </c>
      <c r="BF4" s="64" t="e">
        <f aca="false">SUBTOTAL(9,BF2:BF3)</f>
        <v>#VALUE!</v>
      </c>
      <c r="BG4" s="64" t="e">
        <f aca="false">SUBTOTAL(9,BG2:BG3)</f>
        <v>#VALUE!</v>
      </c>
      <c r="BH4" s="64" t="e">
        <f aca="false">SUBTOTAL(9,BH2:BH3)</f>
        <v>#VALUE!</v>
      </c>
      <c r="BI4" s="64" t="e">
        <f aca="false">SUBTOTAL(9,BI2:BI3)</f>
        <v>#VALUE!</v>
      </c>
      <c r="BJ4" s="64" t="e">
        <f aca="false">SUBTOTAL(9,BJ2:BJ3)</f>
        <v>#VALUE!</v>
      </c>
      <c r="BK4" s="64" t="e">
        <f aca="false">SUBTOTAL(9,BK2:BK3)</f>
        <v>#VALUE!</v>
      </c>
      <c r="BL4" s="64" t="e">
        <f aca="false">SUBTOTAL(9,BL2:BL3)</f>
        <v>#VALUE!</v>
      </c>
      <c r="BM4" s="64" t="e">
        <f aca="false">SUBTOTAL(9,BM2:BM3)</f>
        <v>#VALUE!</v>
      </c>
      <c r="BN4" s="64" t="e">
        <f aca="false">SUBTOTAL(9,BN2:BN3)</f>
        <v>#VALUE!</v>
      </c>
      <c r="BO4" s="64"/>
      <c r="BP4" s="64"/>
      <c r="BQ4" s="65" t="n">
        <f aca="false">SUBTOTAL(9,BQ2:BQ3)</f>
        <v>0</v>
      </c>
      <c r="BR4" s="65" t="n">
        <f aca="false">SUBTOTAL(9,BR2:BR3)</f>
        <v>0</v>
      </c>
      <c r="BS4" s="65" t="n">
        <f aca="false">SUBTOTAL(9,BS2:BS3)</f>
        <v>0</v>
      </c>
      <c r="BT4" s="65" t="n">
        <f aca="false">SUBTOTAL(9,BT2:BT3)</f>
        <v>0</v>
      </c>
      <c r="BU4" s="65" t="n">
        <f aca="false">SUBTOTAL(9,BU2:BU3)</f>
        <v>0</v>
      </c>
      <c r="BV4" s="65" t="n">
        <f aca="false">SUBTOTAL(9,BV2:BV3)</f>
        <v>0</v>
      </c>
      <c r="BW4" s="65" t="n">
        <f aca="false">SUBTOTAL(9,BW2:BW3)</f>
        <v>0</v>
      </c>
      <c r="BX4" s="65" t="n">
        <f aca="false">SUBTOTAL(9,BX2:BX3)</f>
        <v>0</v>
      </c>
      <c r="BY4" s="65" t="n">
        <f aca="false">SUBTOTAL(9,BY2:BY3)</f>
        <v>0</v>
      </c>
      <c r="BZ4" s="65" t="n">
        <f aca="false">SUBTOTAL(9,BZ2:BZ3)</f>
        <v>0</v>
      </c>
      <c r="CA4" s="65" t="n">
        <f aca="false">SUBTOTAL(9,CA2:CA3)</f>
        <v>0</v>
      </c>
      <c r="CB4" s="65" t="n">
        <f aca="false">SUBTOTAL(9,CB2:CB3)</f>
        <v>0</v>
      </c>
      <c r="CC4" s="65" t="n">
        <f aca="false">SUBTOTAL(9,CC2:CC3)</f>
        <v>0</v>
      </c>
      <c r="CD4" s="64"/>
      <c r="CE4" s="65"/>
      <c r="CF4" s="65" t="n">
        <f aca="false">SUBTOTAL(9,CF2:CF3)</f>
        <v>0</v>
      </c>
      <c r="CG4" s="65" t="n">
        <f aca="false">SUBTOTAL(9,CG2:CG3)</f>
        <v>0</v>
      </c>
      <c r="CH4" s="65" t="n">
        <f aca="false">SUBTOTAL(9,CH2:CH3)</f>
        <v>0</v>
      </c>
      <c r="CI4" s="65" t="n">
        <f aca="false">SUBTOTAL(9,CI2:CI3)</f>
        <v>0</v>
      </c>
      <c r="CJ4" s="65" t="n">
        <f aca="false">SUBTOTAL(9,CJ2:CJ3)</f>
        <v>0</v>
      </c>
      <c r="CK4" s="65" t="n">
        <f aca="false">SUBTOTAL(9,CK2:CK3)</f>
        <v>0</v>
      </c>
      <c r="CL4" s="65" t="n">
        <f aca="false">SUBTOTAL(9,CL2:CL3)</f>
        <v>0</v>
      </c>
      <c r="CM4" s="65" t="n">
        <f aca="false">SUBTOTAL(9,CM2:CM3)</f>
        <v>0</v>
      </c>
      <c r="CN4" s="65" t="n">
        <f aca="false">SUBTOTAL(9,CN2:CN3)</f>
        <v>0</v>
      </c>
      <c r="CO4" s="65" t="n">
        <f aca="false">SUBTOTAL(9,CO2:CO3)</f>
        <v>0</v>
      </c>
      <c r="CP4" s="65" t="n">
        <f aca="false">SUBTOTAL(9,CP2:CP3)</f>
        <v>0</v>
      </c>
      <c r="CQ4" s="65" t="n">
        <f aca="false">SUBTOTAL(9,CQ2:CQ3)</f>
        <v>0</v>
      </c>
      <c r="CR4" s="65" t="n">
        <f aca="false">SUBTOTAL(9,CR2:CR3)</f>
        <v>0</v>
      </c>
      <c r="CS4" s="64"/>
      <c r="CT4" s="64"/>
      <c r="CU4" s="66" t="n">
        <f aca="false">SUBTOTAL(9,CU2:CU3)</f>
        <v>0</v>
      </c>
      <c r="CV4" s="66" t="n">
        <f aca="false">SUBTOTAL(9,CV2:CV3)</f>
        <v>0</v>
      </c>
      <c r="CW4" s="66" t="n">
        <f aca="false">SUBTOTAL(9,CW2:CW3)</f>
        <v>0</v>
      </c>
      <c r="CX4" s="66" t="n">
        <f aca="false">SUBTOTAL(9,CX2:CX3)</f>
        <v>0</v>
      </c>
      <c r="CY4" s="66" t="n">
        <f aca="false">SUBTOTAL(9,CY2:CY3)</f>
        <v>0</v>
      </c>
      <c r="CZ4" s="66" t="n">
        <f aca="false">SUBTOTAL(9,CZ2:CZ3)</f>
        <v>0</v>
      </c>
      <c r="DA4" s="66" t="n">
        <f aca="false">SUBTOTAL(9,DA2:DA3)</f>
        <v>0</v>
      </c>
      <c r="DB4" s="66" t="n">
        <f aca="false">SUBTOTAL(9,DB2:DB3)</f>
        <v>0</v>
      </c>
      <c r="DC4" s="66" t="n">
        <f aca="false">SUBTOTAL(9,DC2:DC3)</f>
        <v>0</v>
      </c>
      <c r="DD4" s="66" t="n">
        <f aca="false">SUBTOTAL(9,DD2:DD3)</f>
        <v>0</v>
      </c>
      <c r="DE4" s="66" t="n">
        <f aca="false">SUBTOTAL(9,DE2:DE3)</f>
        <v>0</v>
      </c>
      <c r="DF4" s="66" t="n">
        <f aca="false">SUBTOTAL(9,DF2:DF3)</f>
        <v>0</v>
      </c>
      <c r="DG4" s="65" t="n">
        <f aca="false">SUBTOTAL(9,DG2:DG3)</f>
        <v>0</v>
      </c>
      <c r="DH4" s="64"/>
      <c r="DJ4" s="63" t="n">
        <f aca="false">SUBTOTAL(9,DJ2:DJ3)</f>
        <v>0</v>
      </c>
      <c r="DK4" s="63" t="n">
        <f aca="false">SUBTOTAL(9,DK2:DK3)</f>
        <v>0</v>
      </c>
      <c r="DL4" s="63" t="n">
        <f aca="false">SUBTOTAL(9,DL2:DL3)</f>
        <v>0</v>
      </c>
      <c r="DM4" s="63" t="n">
        <f aca="false">SUBTOTAL(9,DM2:DM3)</f>
        <v>0</v>
      </c>
      <c r="DN4" s="63" t="n">
        <f aca="false">SUBTOTAL(9,DN2:DN3)</f>
        <v>0</v>
      </c>
      <c r="DO4" s="63" t="n">
        <f aca="false">SUBTOTAL(9,DO2:DO3)</f>
        <v>0</v>
      </c>
      <c r="DP4" s="63" t="n">
        <f aca="false">SUBTOTAL(9,DP2:DP3)</f>
        <v>0</v>
      </c>
      <c r="DQ4" s="63" t="n">
        <f aca="false">SUBTOTAL(9,DQ2:DQ3)</f>
        <v>0</v>
      </c>
      <c r="DR4" s="63" t="n">
        <f aca="false">SUBTOTAL(9,DR2:DR3)</f>
        <v>0</v>
      </c>
      <c r="DS4" s="63" t="n">
        <f aca="false">SUBTOTAL(9,DS2:DS3)</f>
        <v>0</v>
      </c>
      <c r="DT4" s="63" t="n">
        <f aca="false">SUBTOTAL(9,DT2:DT3)</f>
        <v>0</v>
      </c>
      <c r="DU4" s="63" t="n">
        <f aca="false">SUBTOTAL(9,DU2:DU3)</f>
        <v>0</v>
      </c>
      <c r="DV4" s="65" t="n">
        <f aca="false">SUBTOTAL(9,DV2:DV3)</f>
        <v>0</v>
      </c>
      <c r="DY4" s="63" t="n">
        <f aca="false">SUBTOTAL(9,DY2:DY3)</f>
        <v>0</v>
      </c>
      <c r="DZ4" s="63" t="n">
        <f aca="false">SUBTOTAL(9,DZ2:DZ3)</f>
        <v>0</v>
      </c>
      <c r="EA4" s="63" t="n">
        <f aca="false">SUBTOTAL(9,EA2:EA3)</f>
        <v>0</v>
      </c>
      <c r="EB4" s="63" t="n">
        <f aca="false">SUBTOTAL(9,EB2:EB3)</f>
        <v>0</v>
      </c>
      <c r="EC4" s="63" t="n">
        <f aca="false">SUBTOTAL(9,EC2:EC3)</f>
        <v>0</v>
      </c>
      <c r="ED4" s="63" t="n">
        <f aca="false">SUBTOTAL(9,ED2:ED3)</f>
        <v>0</v>
      </c>
      <c r="EE4" s="63" t="n">
        <f aca="false">SUBTOTAL(9,EE2:EE3)</f>
        <v>0</v>
      </c>
      <c r="EF4" s="63" t="n">
        <f aca="false">SUBTOTAL(9,EF2:EF3)</f>
        <v>0</v>
      </c>
      <c r="EG4" s="63" t="n">
        <f aca="false">SUBTOTAL(9,EG2:EG3)</f>
        <v>0</v>
      </c>
      <c r="EH4" s="63" t="n">
        <f aca="false">SUBTOTAL(9,EH2:EH3)</f>
        <v>0</v>
      </c>
      <c r="EI4" s="63" t="n">
        <f aca="false">SUBTOTAL(9,EI2:EI3)</f>
        <v>0</v>
      </c>
      <c r="EJ4" s="63" t="n">
        <f aca="false">SUBTOTAL(9,EJ2:EJ3)</f>
        <v>0</v>
      </c>
      <c r="EK4" s="65" t="n">
        <f aca="false">SUBTOTAL(9,EK2:EK3)</f>
        <v>0</v>
      </c>
      <c r="EN4" s="63" t="n">
        <f aca="false">SUBTOTAL(9,EN2:EN3)</f>
        <v>0</v>
      </c>
      <c r="EO4" s="64" t="n">
        <f aca="false">SUBTOTAL(9,EO2:EO3)</f>
        <v>0</v>
      </c>
      <c r="EP4" s="64" t="n">
        <f aca="false">SUBTOTAL(9,EP2:EP3)</f>
        <v>0</v>
      </c>
      <c r="EQ4" s="64" t="n">
        <f aca="false">SUBTOTAL(9,EQ2:EQ3)</f>
        <v>0</v>
      </c>
      <c r="ER4" s="64" t="n">
        <f aca="false">SUBTOTAL(9,ER2:ER3)</f>
        <v>0</v>
      </c>
      <c r="ES4" s="64" t="n">
        <f aca="false">SUBTOTAL(9,ES2:ES3)</f>
        <v>0</v>
      </c>
      <c r="ET4" s="64" t="n">
        <f aca="false">SUBTOTAL(9,ET2:ET3)</f>
        <v>0</v>
      </c>
      <c r="EU4" s="64" t="n">
        <f aca="false">SUBTOTAL(9,EU2:EU3)</f>
        <v>0</v>
      </c>
      <c r="EV4" s="64" t="n">
        <f aca="false">SUBTOTAL(9,EV2:EV3)</f>
        <v>0</v>
      </c>
      <c r="EW4" s="64" t="n">
        <f aca="false">SUBTOTAL(9,EW2:EW3)</f>
        <v>0</v>
      </c>
      <c r="EX4" s="64" t="n">
        <f aca="false">SUBTOTAL(9,EX2:EX3)</f>
        <v>0</v>
      </c>
      <c r="EY4" s="64" t="n">
        <f aca="false">SUBTOTAL(9,EY2:EY3)</f>
        <v>0</v>
      </c>
      <c r="EZ4" s="64" t="n">
        <f aca="false">SUBTOTAL(9,EZ2:EZ3)</f>
        <v>0</v>
      </c>
      <c r="FA4" s="65" t="n">
        <f aca="false">SUBTOTAL(9,FA2:FA3)</f>
        <v>0</v>
      </c>
      <c r="FD4" s="64" t="n">
        <f aca="false">SUBTOTAL(9,FD2:FD3)</f>
        <v>0</v>
      </c>
      <c r="FE4" s="64" t="n">
        <f aca="false">SUBTOTAL(9,FE2:FE3)</f>
        <v>0</v>
      </c>
      <c r="FF4" s="64" t="n">
        <f aca="false">SUBTOTAL(9,FF2:FF3)</f>
        <v>0</v>
      </c>
      <c r="FG4" s="64" t="n">
        <f aca="false">SUBTOTAL(9,FG2:FG3)</f>
        <v>0</v>
      </c>
      <c r="FH4" s="64" t="n">
        <f aca="false">SUBTOTAL(9,FH2:FH3)</f>
        <v>0</v>
      </c>
      <c r="FI4" s="64" t="n">
        <f aca="false">SUBTOTAL(9,FI2:FI3)</f>
        <v>0</v>
      </c>
      <c r="FJ4" s="64" t="n">
        <f aca="false">SUBTOTAL(9,FJ2:FJ3)</f>
        <v>0</v>
      </c>
      <c r="FK4" s="64" t="n">
        <f aca="false">SUBTOTAL(9,FK2:FK3)</f>
        <v>0</v>
      </c>
      <c r="FL4" s="64" t="n">
        <f aca="false">SUBTOTAL(9,FL2:FL3)</f>
        <v>0</v>
      </c>
      <c r="FM4" s="64" t="n">
        <f aca="false">SUBTOTAL(9,FM2:FM3)</f>
        <v>0</v>
      </c>
      <c r="FN4" s="64" t="n">
        <f aca="false">SUBTOTAL(9,FN2:FN3)</f>
        <v>0</v>
      </c>
      <c r="FO4" s="64" t="n">
        <f aca="false">SUBTOTAL(9,FO2:FO3)</f>
        <v>0</v>
      </c>
      <c r="FP4" s="64" t="n">
        <f aca="false">SUBTOTAL(9,FP2:FP3)</f>
        <v>0</v>
      </c>
    </row>
    <row collapsed="false" customFormat="false" customHeight="true" hidden="false" ht="15" outlineLevel="2" r="5">
      <c r="A5" s="21" t="n">
        <v>1</v>
      </c>
      <c r="B5" s="21" t="s">
        <v>12</v>
      </c>
      <c r="C5" s="21" t="s">
        <v>137</v>
      </c>
      <c r="D5" s="67" t="n">
        <f aca="false">+E5</f>
        <v>10119</v>
      </c>
      <c r="E5" s="68" t="n">
        <v>10119</v>
      </c>
      <c r="F5" s="21" t="s">
        <v>138</v>
      </c>
      <c r="G5" s="21" t="s">
        <v>139</v>
      </c>
      <c r="H5" s="21" t="s">
        <v>140</v>
      </c>
      <c r="I5" s="21" t="s">
        <v>141</v>
      </c>
      <c r="J5" s="21" t="s">
        <v>142</v>
      </c>
      <c r="K5" s="21" t="s">
        <v>16</v>
      </c>
      <c r="L5" s="49" t="s">
        <v>143</v>
      </c>
      <c r="M5" s="50" t="s">
        <v>20</v>
      </c>
      <c r="N5" s="51" t="n">
        <v>0.01</v>
      </c>
      <c r="O5" s="52" t="n">
        <v>-0.005</v>
      </c>
      <c r="P5" s="51" t="n">
        <v>0.45</v>
      </c>
      <c r="Q5" s="51" t="n">
        <v>0</v>
      </c>
      <c r="R5" s="50" t="n">
        <v>0</v>
      </c>
      <c r="S5" s="50" t="n">
        <v>0</v>
      </c>
      <c r="T5" s="50" t="n">
        <v>30</v>
      </c>
      <c r="U5" s="50"/>
      <c r="X5" s="53" t="e">
        <f aca="false">+VLOOKUP($D5,['file:///home/lab/repositories/luckia.facturador/com.luckia.biller.deploy/src/main/resources/bootstrap/info_presencial_2014.xlsx']venta_neta_cons!$a$2:$n$1048576,3,0)</f>
        <v>#VALUE!</v>
      </c>
      <c r="Y5" s="53" t="e">
        <f aca="false">+VLOOKUP($D5,['file:///home/lab/repositories/luckia.facturador/com.luckia.biller.deploy/src/main/resources/bootstrap/info_presencial_2014.xlsx']venta_neta_cons!$a$2:$n$1048576,4,0)</f>
        <v>#VALUE!</v>
      </c>
      <c r="Z5" s="53" t="e">
        <f aca="false">+VLOOKUP($D5,['file:///home/lab/repositories/luckia.facturador/com.luckia.biller.deploy/src/main/resources/bootstrap/info_presencial_2014.xlsx']venta_neta_cons!$a$2:$n$1048576,5,0)</f>
        <v>#VALUE!</v>
      </c>
      <c r="AA5" s="53" t="e">
        <f aca="false">+VLOOKUP($D5,['file:///home/lab/repositories/luckia.facturador/com.luckia.biller.deploy/src/main/resources/bootstrap/info_presencial_2014.xlsx']venta_neta_cons!$a$2:$n$1048576,6,0)</f>
        <v>#VALUE!</v>
      </c>
      <c r="AB5" s="53" t="e">
        <f aca="false">+VLOOKUP($D5,['file:///home/lab/repositories/luckia.facturador/com.luckia.biller.deploy/src/main/resources/bootstrap/info_presencial_2014.xlsx']venta_neta_cons!$a$2:$n$1048576,7,0)</f>
        <v>#VALUE!</v>
      </c>
      <c r="AC5" s="53" t="e">
        <f aca="false">+VLOOKUP($D5,['file:///home/lab/repositories/luckia.facturador/com.luckia.biller.deploy/src/main/resources/bootstrap/info_presencial_2014.xlsx']venta_neta_cons!$a$2:$n$1048576,8,0)</f>
        <v>#VALUE!</v>
      </c>
      <c r="AD5" s="53" t="e">
        <f aca="false">+VLOOKUP($D5,['file:///home/lab/repositories/luckia.facturador/com.luckia.biller.deploy/src/main/resources/bootstrap/info_presencial_2014.xlsx']venta_neta_cons!$a$2:$n$1048576,9,0)</f>
        <v>#VALUE!</v>
      </c>
      <c r="AE5" s="53" t="e">
        <f aca="false">+VLOOKUP($D5,['file:///home/lab/repositories/luckia.facturador/com.luckia.biller.deploy/src/main/resources/bootstrap/info_presencial_2014.xlsx']venta_neta_cons!$a$2:$n$1048576,10,0)</f>
        <v>#VALUE!</v>
      </c>
      <c r="AF5" s="53" t="e">
        <f aca="false">+VLOOKUP($D5,['file:///home/lab/repositories/luckia.facturador/com.luckia.biller.deploy/src/main/resources/bootstrap/info_presencial_2014.xlsx']venta_neta_cons!$a$2:$n$1048576,11,0)</f>
        <v>#VALUE!</v>
      </c>
      <c r="AG5" s="53" t="e">
        <f aca="false">+VLOOKUP($D5,['file:///home/lab/repositories/luckia.facturador/com.luckia.biller.deploy/src/main/resources/bootstrap/info_presencial_2014.xlsx']venta_neta_cons!$a$2:$n$1048576,12,0)</f>
        <v>#VALUE!</v>
      </c>
      <c r="AH5" s="53" t="e">
        <f aca="false">+VLOOKUP($D5,['file:///home/lab/repositories/luckia.facturador/com.luckia.biller.deploy/src/main/resources/bootstrap/info_presencial_2014.xlsx']venta_neta_cons!$a$2:$n$1048576,13,0)</f>
        <v>#VALUE!</v>
      </c>
      <c r="AI5" s="53" t="e">
        <f aca="false">+VLOOKUP($D5,['file:///home/lab/repositories/luckia.facturador/com.luckia.biller.deploy/src/main/resources/bootstrap/info_presencial_2014.xlsx']venta_neta_cons!$a$2:$n$1048576,14,0)</f>
        <v>#VALUE!</v>
      </c>
      <c r="AJ5" s="53" t="e">
        <f aca="false">+VLOOKUP($D5,['file:///home/lab/repositories/luckia.facturador/com.luckia.biller.deploy/src/main/resources/bootstrap/info_presencial_2014.xlsx']venta_neta_cons!$a$2:$n$1048576,3,0)</f>
        <v>#VALUE!</v>
      </c>
      <c r="AK5" s="54" t="n">
        <f aca="false">+BB5/X5</f>
        <v>0.16335737840066</v>
      </c>
      <c r="AL5" s="53"/>
      <c r="AM5" s="53" t="e">
        <f aca="false">+VLOOKUP($D5,['file:///home/lab/repositories/luckia.facturador/com.luckia.biller.deploy/src/main/resources/bootstrap/info_presencial_2014.xlsx']saldo_cons!$a$2:$n$1048576,3,0)</f>
        <v>#VALUE!</v>
      </c>
      <c r="AN5" s="53" t="e">
        <f aca="false">+VLOOKUP($D5,['file:///home/lab/repositories/luckia.facturador/com.luckia.biller.deploy/src/main/resources/bootstrap/info_presencial_2014.xlsx']saldo_cons!$a$2:$n$1048576,4,0)</f>
        <v>#VALUE!</v>
      </c>
      <c r="AO5" s="53" t="e">
        <f aca="false">+VLOOKUP($D5,['file:///home/lab/repositories/luckia.facturador/com.luckia.biller.deploy/src/main/resources/bootstrap/info_presencial_2014.xlsx']saldo_cons!$a$2:$n$1048576,5,0)</f>
        <v>#VALUE!</v>
      </c>
      <c r="AP5" s="53" t="e">
        <f aca="false">+VLOOKUP($D5,['file:///home/lab/repositories/luckia.facturador/com.luckia.biller.deploy/src/main/resources/bootstrap/info_presencial_2014.xlsx']saldo_cons!$a$2:$n$1048576,6,0)</f>
        <v>#VALUE!</v>
      </c>
      <c r="AQ5" s="53" t="e">
        <f aca="false">+VLOOKUP($D5,['file:///home/lab/repositories/luckia.facturador/com.luckia.biller.deploy/src/main/resources/bootstrap/info_presencial_2014.xlsx']saldo_cons!$a$2:$n$1048576,7,0)</f>
        <v>#VALUE!</v>
      </c>
      <c r="AR5" s="53" t="e">
        <f aca="false">+VLOOKUP($D5,['file:///home/lab/repositories/luckia.facturador/com.luckia.biller.deploy/src/main/resources/bootstrap/info_presencial_2014.xlsx']saldo_cons!$a$2:$n$1048576,8,0)</f>
        <v>#VALUE!</v>
      </c>
      <c r="AS5" s="53" t="e">
        <f aca="false">+VLOOKUP($D5,['file:///home/lab/repositories/luckia.facturador/com.luckia.biller.deploy/src/main/resources/bootstrap/info_presencial_2014.xlsx']saldo_cons!$a$2:$n$1048576,9,0)</f>
        <v>#VALUE!</v>
      </c>
      <c r="AT5" s="53" t="e">
        <f aca="false">+VLOOKUP($D5,['file:///home/lab/repositories/luckia.facturador/com.luckia.biller.deploy/src/main/resources/bootstrap/info_presencial_2014.xlsx']saldo_cons!$a$2:$n$1048576,10,0)</f>
        <v>#VALUE!</v>
      </c>
      <c r="AU5" s="53" t="e">
        <f aca="false">+VLOOKUP($D5,['file:///home/lab/repositories/luckia.facturador/com.luckia.biller.deploy/src/main/resources/bootstrap/info_presencial_2014.xlsx']saldo_cons!$a$2:$n$1048576,11,0)</f>
        <v>#VALUE!</v>
      </c>
      <c r="AV5" s="53" t="e">
        <f aca="false">+VLOOKUP($D5,['file:///home/lab/repositories/luckia.facturador/com.luckia.biller.deploy/src/main/resources/bootstrap/info_presencial_2014.xlsx']saldo_cons!$a$2:$n$1048576,12,0)</f>
        <v>#VALUE!</v>
      </c>
      <c r="AW5" s="53" t="e">
        <f aca="false">+VLOOKUP($D5,['file:///home/lab/repositories/luckia.facturador/com.luckia.biller.deploy/src/main/resources/bootstrap/info_presencial_2014.xlsx']saldo_cons!$a$2:$n$1048576,13,0)</f>
        <v>#VALUE!</v>
      </c>
      <c r="AX5" s="53" t="e">
        <f aca="false">+VLOOKUP($D5,['file:///home/lab/repositories/luckia.facturador/com.luckia.biller.deploy/src/main/resources/bootstrap/info_presencial_2014.xlsx']saldo_cons!$a$2:$n$1048576,14,0)</f>
        <v>#VALUE!</v>
      </c>
      <c r="AY5" s="53" t="n">
        <f aca="false">+SUM(AM5:AX5)</f>
        <v>2459.06</v>
      </c>
      <c r="AZ5" s="53"/>
      <c r="BA5" s="53"/>
      <c r="BB5" s="53" t="e">
        <f aca="false">+VLOOKUP($D5,['file:///home/lab/repositories/luckia.facturador/com.luckia.biller.deploy/src/main/resources/bootstrap/info_presencial_2014.xlsx']ggr_cons!$a$2:$n$1048576,3,0)</f>
        <v>#VALUE!</v>
      </c>
      <c r="BC5" s="53" t="e">
        <f aca="false">+VLOOKUP($D5,['file:///home/lab/repositories/luckia.facturador/com.luckia.biller.deploy/src/main/resources/bootstrap/info_presencial_2014.xlsx']ggr_cons!$a$2:$n$1048576,4,0)</f>
        <v>#VALUE!</v>
      </c>
      <c r="BD5" s="53" t="e">
        <f aca="false">+VLOOKUP($D5,['file:///home/lab/repositories/luckia.facturador/com.luckia.biller.deploy/src/main/resources/bootstrap/info_presencial_2014.xlsx']ggr_cons!$a$2:$n$1048576,5,0)</f>
        <v>#VALUE!</v>
      </c>
      <c r="BE5" s="53" t="e">
        <f aca="false">+VLOOKUP($D5,['file:///home/lab/repositories/luckia.facturador/com.luckia.biller.deploy/src/main/resources/bootstrap/info_presencial_2014.xlsx']ggr_cons!$a$2:$n$1048576,6,0)</f>
        <v>#VALUE!</v>
      </c>
      <c r="BF5" s="53" t="e">
        <f aca="false">+VLOOKUP($D5,['file:///home/lab/repositories/luckia.facturador/com.luckia.biller.deploy/src/main/resources/bootstrap/info_presencial_2014.xlsx']ggr_cons!$a$2:$n$1048576,7,0)</f>
        <v>#VALUE!</v>
      </c>
      <c r="BG5" s="53" t="e">
        <f aca="false">+VLOOKUP($D5,['file:///home/lab/repositories/luckia.facturador/com.luckia.biller.deploy/src/main/resources/bootstrap/info_presencial_2014.xlsx']ggr_cons!$a$2:$n$1048576,8,0)</f>
        <v>#VALUE!</v>
      </c>
      <c r="BH5" s="53" t="e">
        <f aca="false">+VLOOKUP($D5,['file:///home/lab/repositories/luckia.facturador/com.luckia.biller.deploy/src/main/resources/bootstrap/info_presencial_2014.xlsx']ggr_cons!$a$2:$n$1048576,9,0)</f>
        <v>#VALUE!</v>
      </c>
      <c r="BI5" s="53" t="e">
        <f aca="false">+VLOOKUP($D5,['file:///home/lab/repositories/luckia.facturador/com.luckia.biller.deploy/src/main/resources/bootstrap/info_presencial_2014.xlsx']ggr_cons!$a$2:$n$1048576,10,0)</f>
        <v>#VALUE!</v>
      </c>
      <c r="BJ5" s="53" t="e">
        <f aca="false">+VLOOKUP($D5,['file:///home/lab/repositories/luckia.facturador/com.luckia.biller.deploy/src/main/resources/bootstrap/info_presencial_2014.xlsx']ggr_cons!$a$2:$n$1048576,11,0)</f>
        <v>#VALUE!</v>
      </c>
      <c r="BK5" s="53" t="e">
        <f aca="false">+VLOOKUP($D5,['file:///home/lab/repositories/luckia.facturador/com.luckia.biller.deploy/src/main/resources/bootstrap/info_presencial_2014.xlsx']ggr_cons!$a$2:$n$1048576,12,0)</f>
        <v>#VALUE!</v>
      </c>
      <c r="BL5" s="53" t="e">
        <f aca="false">+VLOOKUP($D5,['file:///home/lab/repositories/luckia.facturador/com.luckia.biller.deploy/src/main/resources/bootstrap/info_presencial_2014.xlsx']ggr_cons!$a$2:$n$1048576,13,0)</f>
        <v>#VALUE!</v>
      </c>
      <c r="BM5" s="53" t="e">
        <f aca="false">+VLOOKUP($D5,['file:///home/lab/repositories/luckia.facturador/com.luckia.biller.deploy/src/main/resources/bootstrap/info_presencial_2014.xlsx']ggr_cons!$a$2:$n$1048576,14,0)</f>
        <v>#VALUE!</v>
      </c>
      <c r="BN5" s="53" t="n">
        <f aca="false">+SUM(BB5:BM5)</f>
        <v>792.61</v>
      </c>
      <c r="BO5" s="53"/>
      <c r="BP5" s="53"/>
      <c r="BQ5" s="55" t="n">
        <f aca="false">+$N5*X5</f>
        <v>48.52</v>
      </c>
      <c r="BR5" s="55" t="n">
        <f aca="false">+$N5*Y5</f>
        <v>0</v>
      </c>
      <c r="BS5" s="55" t="n">
        <f aca="false">+$N5*Z5</f>
        <v>0</v>
      </c>
      <c r="BT5" s="55" t="n">
        <f aca="false">+$N5*AA5</f>
        <v>0</v>
      </c>
      <c r="BU5" s="55" t="n">
        <f aca="false">+$N5*AB5</f>
        <v>0</v>
      </c>
      <c r="BV5" s="55" t="n">
        <f aca="false">+$N5*AC5</f>
        <v>0</v>
      </c>
      <c r="BW5" s="55" t="n">
        <f aca="false">+$N5*AD5</f>
        <v>0</v>
      </c>
      <c r="BX5" s="55" t="n">
        <f aca="false">+$N5*AE5</f>
        <v>0</v>
      </c>
      <c r="BY5" s="55" t="n">
        <f aca="false">+$N5*AF5</f>
        <v>0</v>
      </c>
      <c r="BZ5" s="55" t="n">
        <f aca="false">+$N5*AG5</f>
        <v>0</v>
      </c>
      <c r="CA5" s="55" t="n">
        <f aca="false">+$N5*AH5</f>
        <v>0</v>
      </c>
      <c r="CB5" s="55" t="n">
        <f aca="false">+$N5*AI5</f>
        <v>0</v>
      </c>
      <c r="CC5" s="55" t="n">
        <f aca="false">+SUM(BQ5:CB5)</f>
        <v>48.52</v>
      </c>
      <c r="CD5" s="53"/>
      <c r="CE5" s="55"/>
      <c r="CF5" s="55" t="n">
        <f aca="false">+BQ5/$CE$2</f>
        <v>40.099173553719</v>
      </c>
      <c r="CG5" s="55" t="n">
        <f aca="false">+BR5/$CE$2</f>
        <v>0</v>
      </c>
      <c r="CH5" s="55" t="n">
        <f aca="false">+BS5/$CE$2</f>
        <v>0</v>
      </c>
      <c r="CI5" s="55" t="n">
        <f aca="false">+BT5/$CE$2</f>
        <v>0</v>
      </c>
      <c r="CJ5" s="55" t="n">
        <f aca="false">+BU5/$CE$2</f>
        <v>0</v>
      </c>
      <c r="CK5" s="55" t="n">
        <f aca="false">+BV5/$CE$2</f>
        <v>0</v>
      </c>
      <c r="CL5" s="55" t="n">
        <f aca="false">+BW5/$CE$2</f>
        <v>0</v>
      </c>
      <c r="CM5" s="55" t="n">
        <f aca="false">+BX5/$CE$2</f>
        <v>0</v>
      </c>
      <c r="CN5" s="55" t="n">
        <f aca="false">+BY5/$CE$2</f>
        <v>0</v>
      </c>
      <c r="CO5" s="55" t="n">
        <f aca="false">+BZ5/$CE$2</f>
        <v>0</v>
      </c>
      <c r="CP5" s="55" t="n">
        <f aca="false">+CA5/$CE$2</f>
        <v>0</v>
      </c>
      <c r="CQ5" s="55" t="n">
        <f aca="false">+CB5/$CE$2</f>
        <v>0</v>
      </c>
      <c r="CR5" s="55" t="n">
        <f aca="false">+CC5/$CE$2</f>
        <v>40.099173553719</v>
      </c>
      <c r="CS5" s="53"/>
      <c r="CT5" s="53"/>
      <c r="CU5" s="56" t="n">
        <f aca="false">+$O5*X5+$P5*BB5+$Q5*(0.9*BB5+$S5)+$R5</f>
        <v>332.4145</v>
      </c>
      <c r="CV5" s="56" t="n">
        <f aca="false">+$O5*Y5+$P5*BC5+$Q5*(0.9*BC5+$S5)+$R5</f>
        <v>0</v>
      </c>
      <c r="CW5" s="56" t="n">
        <f aca="false">+$O5*Z5+$P5*BD5+$Q5*(0.9*BD5+$S5)+$R5</f>
        <v>0</v>
      </c>
      <c r="CX5" s="56" t="n">
        <f aca="false">+$O5*AA5+$P5*BE5+$Q5*(0.9*BE5+$S5)+$R5</f>
        <v>0</v>
      </c>
      <c r="CY5" s="56" t="n">
        <f aca="false">+$O5*AB5+$P5*BF5+$Q5*(0.9*BF5+$S5)+$R5</f>
        <v>0</v>
      </c>
      <c r="CZ5" s="56" t="n">
        <f aca="false">+$O5*AC5+$P5*BG5+$Q5*(0.9*BG5+$S5)+$R5</f>
        <v>0</v>
      </c>
      <c r="DA5" s="56" t="n">
        <f aca="false">+$O5*AD5+$P5*BH5+$Q5*(0.9*BH5+$S5)+$R5</f>
        <v>0</v>
      </c>
      <c r="DB5" s="56" t="n">
        <f aca="false">+$O5*AE5+$P5*BI5+$Q5*(0.9*BI5+$S5)+$R5</f>
        <v>0</v>
      </c>
      <c r="DC5" s="56" t="n">
        <f aca="false">+$O5*AF5+$P5*BJ5+$Q5*(0.9*BJ5+$S5)+$R5</f>
        <v>0</v>
      </c>
      <c r="DD5" s="56" t="n">
        <f aca="false">+$O5*AG5+$P5*BK5+$Q5*(0.9*BK5+$S5)+$R5</f>
        <v>0</v>
      </c>
      <c r="DE5" s="56" t="n">
        <f aca="false">+$O5*AH5+$P5*BL5+$Q5*(0.9*BL5+$S5)+$R5</f>
        <v>0</v>
      </c>
      <c r="DF5" s="56" t="n">
        <f aca="false">+$O5*AI5+$P5*BM5+$Q5*(0.9*BM5+$S5)+$R5</f>
        <v>0</v>
      </c>
      <c r="DG5" s="55" t="n">
        <f aca="false">+SUM(CU5:DF5)</f>
        <v>332.4145</v>
      </c>
      <c r="DH5" s="53"/>
      <c r="DJ5" s="14" t="n">
        <f aca="false">+IF(X5=0,0,$T5)</f>
        <v>30</v>
      </c>
      <c r="DK5" s="14" t="n">
        <f aca="false">+IF(Y5=0,0,$T5)</f>
        <v>0</v>
      </c>
      <c r="DL5" s="14" t="n">
        <f aca="false">+IF(Z5=0,0,$T5)</f>
        <v>0</v>
      </c>
      <c r="DM5" s="14" t="n">
        <f aca="false">+IF(AA5=0,0,$T5)</f>
        <v>0</v>
      </c>
      <c r="DN5" s="14" t="n">
        <f aca="false">+IF(AB5=0,0,$T5)</f>
        <v>0</v>
      </c>
      <c r="DO5" s="14" t="n">
        <f aca="false">+IF(AC5=0,0,$T5)</f>
        <v>0</v>
      </c>
      <c r="DP5" s="14" t="n">
        <f aca="false">+IF(AD5=0,0,$T5)</f>
        <v>0</v>
      </c>
      <c r="DQ5" s="14" t="n">
        <f aca="false">+IF(AE5=0,0,$T5)</f>
        <v>0</v>
      </c>
      <c r="DR5" s="14" t="n">
        <f aca="false">+IF(AF5=0,0,$T5)</f>
        <v>0</v>
      </c>
      <c r="DS5" s="14" t="n">
        <f aca="false">+IF(AG5=0,0,$T5)</f>
        <v>0</v>
      </c>
      <c r="DT5" s="14" t="n">
        <f aca="false">+IF(AH5=0,0,$T5)</f>
        <v>0</v>
      </c>
      <c r="DU5" s="14" t="n">
        <f aca="false">+IF(AI5=0,0,$T5)</f>
        <v>0</v>
      </c>
      <c r="DV5" s="55" t="n">
        <f aca="false">+SUM(DJ5:DU5)</f>
        <v>30</v>
      </c>
      <c r="DY5" s="14" t="n">
        <v>0</v>
      </c>
      <c r="DZ5" s="14" t="n">
        <v>0</v>
      </c>
      <c r="EA5" s="14" t="n">
        <v>0</v>
      </c>
      <c r="EB5" s="14" t="n">
        <v>0</v>
      </c>
      <c r="EC5" s="14" t="n">
        <v>0</v>
      </c>
      <c r="ED5" s="14" t="n">
        <v>0</v>
      </c>
      <c r="EE5" s="14" t="n">
        <v>0</v>
      </c>
      <c r="EF5" s="14" t="n">
        <v>0</v>
      </c>
      <c r="EG5" s="14" t="n">
        <v>0</v>
      </c>
      <c r="EH5" s="14" t="n">
        <v>0</v>
      </c>
      <c r="EI5" s="14" t="n">
        <v>0</v>
      </c>
      <c r="EJ5" s="14" t="n">
        <v>0</v>
      </c>
      <c r="EK5" s="55" t="n">
        <f aca="false">+SUM(DY5:EJ5)</f>
        <v>0</v>
      </c>
      <c r="EO5" s="53" t="n">
        <f aca="false">+CU5+DJ5-DY5/2</f>
        <v>362.4145</v>
      </c>
      <c r="EP5" s="53" t="n">
        <f aca="false">+CV5+DK5-DZ5/2</f>
        <v>0</v>
      </c>
      <c r="EQ5" s="53" t="n">
        <f aca="false">+CW5+DL5-EA5/2</f>
        <v>0</v>
      </c>
      <c r="ER5" s="53" t="n">
        <f aca="false">+CX5+DM5-EB5/2</f>
        <v>0</v>
      </c>
      <c r="ES5" s="53" t="n">
        <f aca="false">+CY5+DN5-EC5/2</f>
        <v>0</v>
      </c>
      <c r="ET5" s="53" t="n">
        <f aca="false">+CZ5+DO5-ED5/2</f>
        <v>0</v>
      </c>
      <c r="EU5" s="53" t="n">
        <f aca="false">+DA5+DP5-EE5/2</f>
        <v>0</v>
      </c>
      <c r="EV5" s="53" t="n">
        <f aca="false">+DB5+DQ5-EF5/2</f>
        <v>0</v>
      </c>
      <c r="EW5" s="53" t="n">
        <f aca="false">+DC5+DR5-EG5/2</f>
        <v>0</v>
      </c>
      <c r="EX5" s="53" t="n">
        <f aca="false">+DD5+DS5-EH5/2</f>
        <v>0</v>
      </c>
      <c r="EY5" s="53" t="n">
        <f aca="false">+DE5+DT5-EI5/2</f>
        <v>0</v>
      </c>
      <c r="EZ5" s="53" t="n">
        <f aca="false">+DF5+DU5-EJ5/2</f>
        <v>0</v>
      </c>
      <c r="FA5" s="55" t="n">
        <f aca="false">+SUM(EO5:EZ5)</f>
        <v>362.4145</v>
      </c>
      <c r="FD5" s="53" t="n">
        <f aca="false">+AM5-EO5-DY5</f>
        <v>2096.6455</v>
      </c>
      <c r="FE5" s="53" t="n">
        <f aca="false">+AN5-EP5-DZ5</f>
        <v>0</v>
      </c>
      <c r="FF5" s="53" t="n">
        <f aca="false">+AO5-EQ5-EA5</f>
        <v>0</v>
      </c>
      <c r="FG5" s="53" t="n">
        <f aca="false">+AP5-ER5-EB5</f>
        <v>0</v>
      </c>
      <c r="FH5" s="53" t="n">
        <f aca="false">+AQ5-ES5-EC5</f>
        <v>0</v>
      </c>
      <c r="FI5" s="53" t="n">
        <f aca="false">+AR5-ET5-ED5</f>
        <v>0</v>
      </c>
      <c r="FJ5" s="53" t="n">
        <f aca="false">+AS5-EU5-EE5</f>
        <v>0</v>
      </c>
      <c r="FK5" s="53" t="n">
        <f aca="false">+AT5-EV5-EF5</f>
        <v>0</v>
      </c>
      <c r="FL5" s="53" t="n">
        <f aca="false">+AU5-EW5-EG5</f>
        <v>0</v>
      </c>
      <c r="FM5" s="53" t="n">
        <f aca="false">+AV5-EX5-EH5</f>
        <v>0</v>
      </c>
      <c r="FN5" s="53" t="n">
        <f aca="false">+AW5-EY5-EI5</f>
        <v>0</v>
      </c>
      <c r="FO5" s="53" t="n">
        <f aca="false">+AX5-EZ5-EJ5</f>
        <v>0</v>
      </c>
      <c r="FP5" s="53" t="n">
        <f aca="false">+AY5-FA5</f>
        <v>2096.6455</v>
      </c>
    </row>
    <row collapsed="false" customFormat="false" customHeight="true" hidden="false" ht="15" outlineLevel="2" r="6">
      <c r="A6" s="21" t="n">
        <v>1</v>
      </c>
      <c r="B6" s="21" t="s">
        <v>12</v>
      </c>
      <c r="C6" s="21" t="s">
        <v>137</v>
      </c>
      <c r="D6" s="67" t="n">
        <f aca="false">+E6</f>
        <v>10049</v>
      </c>
      <c r="E6" s="69" t="n">
        <v>10049</v>
      </c>
      <c r="F6" s="21" t="s">
        <v>144</v>
      </c>
      <c r="G6" s="21" t="s">
        <v>145</v>
      </c>
      <c r="H6" s="21" t="s">
        <v>146</v>
      </c>
      <c r="I6" s="21" t="s">
        <v>147</v>
      </c>
      <c r="J6" s="21" t="s">
        <v>148</v>
      </c>
      <c r="K6" s="21" t="s">
        <v>16</v>
      </c>
      <c r="L6" s="49" t="s">
        <v>143</v>
      </c>
      <c r="M6" s="50" t="s">
        <v>20</v>
      </c>
      <c r="N6" s="51" t="n">
        <v>0.01</v>
      </c>
      <c r="O6" s="52" t="n">
        <v>-0.005</v>
      </c>
      <c r="P6" s="51" t="n">
        <v>0.45</v>
      </c>
      <c r="Q6" s="51" t="n">
        <v>0</v>
      </c>
      <c r="R6" s="50" t="n">
        <v>0</v>
      </c>
      <c r="S6" s="50" t="n">
        <v>0</v>
      </c>
      <c r="T6" s="50" t="n">
        <v>30</v>
      </c>
      <c r="U6" s="50"/>
      <c r="X6" s="53" t="e">
        <f aca="false">+VLOOKUP($D6,['file:///home/lab/repositories/luckia.facturador/com.luckia.biller.deploy/src/main/resources/bootstrap/info_presencial_2014.xlsx']venta_neta_cons!$a$2:$n$1048576,3,0)</f>
        <v>#VALUE!</v>
      </c>
      <c r="Y6" s="53" t="e">
        <f aca="false">+VLOOKUP($D6,['file:///home/lab/repositories/luckia.facturador/com.luckia.biller.deploy/src/main/resources/bootstrap/info_presencial_2014.xlsx']venta_neta_cons!$a$2:$n$1048576,4,0)</f>
        <v>#VALUE!</v>
      </c>
      <c r="Z6" s="53" t="e">
        <f aca="false">+VLOOKUP($D6,['file:///home/lab/repositories/luckia.facturador/com.luckia.biller.deploy/src/main/resources/bootstrap/info_presencial_2014.xlsx']venta_neta_cons!$a$2:$n$1048576,5,0)</f>
        <v>#VALUE!</v>
      </c>
      <c r="AA6" s="53" t="e">
        <f aca="false">+VLOOKUP($D6,['file:///home/lab/repositories/luckia.facturador/com.luckia.biller.deploy/src/main/resources/bootstrap/info_presencial_2014.xlsx']venta_neta_cons!$a$2:$n$1048576,6,0)</f>
        <v>#VALUE!</v>
      </c>
      <c r="AB6" s="53" t="e">
        <f aca="false">+VLOOKUP($D6,['file:///home/lab/repositories/luckia.facturador/com.luckia.biller.deploy/src/main/resources/bootstrap/info_presencial_2014.xlsx']venta_neta_cons!$a$2:$n$1048576,7,0)</f>
        <v>#VALUE!</v>
      </c>
      <c r="AC6" s="53" t="e">
        <f aca="false">+VLOOKUP($D6,['file:///home/lab/repositories/luckia.facturador/com.luckia.biller.deploy/src/main/resources/bootstrap/info_presencial_2014.xlsx']venta_neta_cons!$a$2:$n$1048576,8,0)</f>
        <v>#VALUE!</v>
      </c>
      <c r="AD6" s="53" t="e">
        <f aca="false">+VLOOKUP($D6,['file:///home/lab/repositories/luckia.facturador/com.luckia.biller.deploy/src/main/resources/bootstrap/info_presencial_2014.xlsx']venta_neta_cons!$a$2:$n$1048576,9,0)</f>
        <v>#VALUE!</v>
      </c>
      <c r="AE6" s="53" t="e">
        <f aca="false">+VLOOKUP($D6,['file:///home/lab/repositories/luckia.facturador/com.luckia.biller.deploy/src/main/resources/bootstrap/info_presencial_2014.xlsx']venta_neta_cons!$a$2:$n$1048576,10,0)</f>
        <v>#VALUE!</v>
      </c>
      <c r="AF6" s="53" t="e">
        <f aca="false">+VLOOKUP($D6,['file:///home/lab/repositories/luckia.facturador/com.luckia.biller.deploy/src/main/resources/bootstrap/info_presencial_2014.xlsx']venta_neta_cons!$a$2:$n$1048576,11,0)</f>
        <v>#VALUE!</v>
      </c>
      <c r="AG6" s="53" t="e">
        <f aca="false">+VLOOKUP($D6,['file:///home/lab/repositories/luckia.facturador/com.luckia.biller.deploy/src/main/resources/bootstrap/info_presencial_2014.xlsx']venta_neta_cons!$a$2:$n$1048576,12,0)</f>
        <v>#VALUE!</v>
      </c>
      <c r="AH6" s="53" t="e">
        <f aca="false">+VLOOKUP($D6,['file:///home/lab/repositories/luckia.facturador/com.luckia.biller.deploy/src/main/resources/bootstrap/info_presencial_2014.xlsx']venta_neta_cons!$a$2:$n$1048576,13,0)</f>
        <v>#VALUE!</v>
      </c>
      <c r="AI6" s="53" t="e">
        <f aca="false">+VLOOKUP($D6,['file:///home/lab/repositories/luckia.facturador/com.luckia.biller.deploy/src/main/resources/bootstrap/info_presencial_2014.xlsx']venta_neta_cons!$a$2:$n$1048576,14,0)</f>
        <v>#VALUE!</v>
      </c>
      <c r="AJ6" s="53" t="n">
        <f aca="false">+SUM(X6:AI6)</f>
        <v>306</v>
      </c>
      <c r="AK6" s="54" t="n">
        <f aca="false">+BB6/X6</f>
        <v>0.713202614379085</v>
      </c>
      <c r="AL6" s="53"/>
      <c r="AM6" s="53" t="e">
        <f aca="false">+VLOOKUP($D6,['file:///home/lab/repositories/luckia.facturador/com.luckia.biller.deploy/src/main/resources/bootstrap/info_presencial_2014.xlsx']saldo_cons!$a$2:$n$1048576,3,0)</f>
        <v>#VALUE!</v>
      </c>
      <c r="AN6" s="53" t="e">
        <f aca="false">+VLOOKUP($D6,['file:///home/lab/repositories/luckia.facturador/com.luckia.biller.deploy/src/main/resources/bootstrap/info_presencial_2014.xlsx']saldo_cons!$a$2:$n$1048576,4,0)</f>
        <v>#VALUE!</v>
      </c>
      <c r="AO6" s="53" t="e">
        <f aca="false">+VLOOKUP($D6,['file:///home/lab/repositories/luckia.facturador/com.luckia.biller.deploy/src/main/resources/bootstrap/info_presencial_2014.xlsx']saldo_cons!$a$2:$n$1048576,5,0)</f>
        <v>#VALUE!</v>
      </c>
      <c r="AP6" s="53" t="e">
        <f aca="false">+VLOOKUP($D6,['file:///home/lab/repositories/luckia.facturador/com.luckia.biller.deploy/src/main/resources/bootstrap/info_presencial_2014.xlsx']saldo_cons!$a$2:$n$1048576,6,0)</f>
        <v>#VALUE!</v>
      </c>
      <c r="AQ6" s="53" t="e">
        <f aca="false">+VLOOKUP($D6,['file:///home/lab/repositories/luckia.facturador/com.luckia.biller.deploy/src/main/resources/bootstrap/info_presencial_2014.xlsx']saldo_cons!$a$2:$n$1048576,7,0)</f>
        <v>#VALUE!</v>
      </c>
      <c r="AR6" s="53" t="e">
        <f aca="false">+VLOOKUP($D6,['file:///home/lab/repositories/luckia.facturador/com.luckia.biller.deploy/src/main/resources/bootstrap/info_presencial_2014.xlsx']saldo_cons!$a$2:$n$1048576,8,0)</f>
        <v>#VALUE!</v>
      </c>
      <c r="AS6" s="53" t="e">
        <f aca="false">+VLOOKUP($D6,['file:///home/lab/repositories/luckia.facturador/com.luckia.biller.deploy/src/main/resources/bootstrap/info_presencial_2014.xlsx']saldo_cons!$a$2:$n$1048576,9,0)</f>
        <v>#VALUE!</v>
      </c>
      <c r="AT6" s="53" t="e">
        <f aca="false">+VLOOKUP($D6,['file:///home/lab/repositories/luckia.facturador/com.luckia.biller.deploy/src/main/resources/bootstrap/info_presencial_2014.xlsx']saldo_cons!$a$2:$n$1048576,10,0)</f>
        <v>#VALUE!</v>
      </c>
      <c r="AU6" s="53" t="e">
        <f aca="false">+VLOOKUP($D6,['file:///home/lab/repositories/luckia.facturador/com.luckia.biller.deploy/src/main/resources/bootstrap/info_presencial_2014.xlsx']saldo_cons!$a$2:$n$1048576,11,0)</f>
        <v>#VALUE!</v>
      </c>
      <c r="AV6" s="53" t="e">
        <f aca="false">+VLOOKUP($D6,['file:///home/lab/repositories/luckia.facturador/com.luckia.biller.deploy/src/main/resources/bootstrap/info_presencial_2014.xlsx']saldo_cons!$a$2:$n$1048576,12,0)</f>
        <v>#VALUE!</v>
      </c>
      <c r="AW6" s="53" t="e">
        <f aca="false">+VLOOKUP($D6,['file:///home/lab/repositories/luckia.facturador/com.luckia.biller.deploy/src/main/resources/bootstrap/info_presencial_2014.xlsx']saldo_cons!$a$2:$n$1048576,13,0)</f>
        <v>#VALUE!</v>
      </c>
      <c r="AX6" s="53" t="e">
        <f aca="false">+VLOOKUP($D6,['file:///home/lab/repositories/luckia.facturador/com.luckia.biller.deploy/src/main/resources/bootstrap/info_presencial_2014.xlsx']saldo_cons!$a$2:$n$1048576,14,0)</f>
        <v>#VALUE!</v>
      </c>
      <c r="AY6" s="53" t="n">
        <f aca="false">+SUM(AM6:AX6)</f>
        <v>218.24</v>
      </c>
      <c r="AZ6" s="53"/>
      <c r="BA6" s="53"/>
      <c r="BB6" s="53" t="e">
        <f aca="false">+VLOOKUP($D6,['file:///home/lab/repositories/luckia.facturador/com.luckia.biller.deploy/src/main/resources/bootstrap/info_presencial_2014.xlsx']ggr_cons!$a$2:$n$1048576,3,0)</f>
        <v>#VALUE!</v>
      </c>
      <c r="BC6" s="53" t="e">
        <f aca="false">+VLOOKUP($D6,['file:///home/lab/repositories/luckia.facturador/com.luckia.biller.deploy/src/main/resources/bootstrap/info_presencial_2014.xlsx']ggr_cons!$a$2:$n$1048576,4,0)</f>
        <v>#VALUE!</v>
      </c>
      <c r="BD6" s="53" t="e">
        <f aca="false">+VLOOKUP($D6,['file:///home/lab/repositories/luckia.facturador/com.luckia.biller.deploy/src/main/resources/bootstrap/info_presencial_2014.xlsx']ggr_cons!$a$2:$n$1048576,5,0)</f>
        <v>#VALUE!</v>
      </c>
      <c r="BE6" s="53" t="e">
        <f aca="false">+VLOOKUP($D6,['file:///home/lab/repositories/luckia.facturador/com.luckia.biller.deploy/src/main/resources/bootstrap/info_presencial_2014.xlsx']ggr_cons!$a$2:$n$1048576,6,0)</f>
        <v>#VALUE!</v>
      </c>
      <c r="BF6" s="53" t="e">
        <f aca="false">+VLOOKUP($D6,['file:///home/lab/repositories/luckia.facturador/com.luckia.biller.deploy/src/main/resources/bootstrap/info_presencial_2014.xlsx']ggr_cons!$a$2:$n$1048576,7,0)</f>
        <v>#VALUE!</v>
      </c>
      <c r="BG6" s="53" t="e">
        <f aca="false">+VLOOKUP($D6,['file:///home/lab/repositories/luckia.facturador/com.luckia.biller.deploy/src/main/resources/bootstrap/info_presencial_2014.xlsx']ggr_cons!$a$2:$n$1048576,8,0)</f>
        <v>#VALUE!</v>
      </c>
      <c r="BH6" s="53" t="e">
        <f aca="false">+VLOOKUP($D6,['file:///home/lab/repositories/luckia.facturador/com.luckia.biller.deploy/src/main/resources/bootstrap/info_presencial_2014.xlsx']ggr_cons!$a$2:$n$1048576,9,0)</f>
        <v>#VALUE!</v>
      </c>
      <c r="BI6" s="53" t="e">
        <f aca="false">+VLOOKUP($D6,['file:///home/lab/repositories/luckia.facturador/com.luckia.biller.deploy/src/main/resources/bootstrap/info_presencial_2014.xlsx']ggr_cons!$a$2:$n$1048576,10,0)</f>
        <v>#VALUE!</v>
      </c>
      <c r="BJ6" s="53" t="e">
        <f aca="false">+VLOOKUP($D6,['file:///home/lab/repositories/luckia.facturador/com.luckia.biller.deploy/src/main/resources/bootstrap/info_presencial_2014.xlsx']ggr_cons!$a$2:$n$1048576,11,0)</f>
        <v>#VALUE!</v>
      </c>
      <c r="BK6" s="53" t="e">
        <f aca="false">+VLOOKUP($D6,['file:///home/lab/repositories/luckia.facturador/com.luckia.biller.deploy/src/main/resources/bootstrap/info_presencial_2014.xlsx']ggr_cons!$a$2:$n$1048576,12,0)</f>
        <v>#VALUE!</v>
      </c>
      <c r="BL6" s="53" t="e">
        <f aca="false">+VLOOKUP($D6,['file:///home/lab/repositories/luckia.facturador/com.luckia.biller.deploy/src/main/resources/bootstrap/info_presencial_2014.xlsx']ggr_cons!$a$2:$n$1048576,13,0)</f>
        <v>#VALUE!</v>
      </c>
      <c r="BM6" s="53" t="e">
        <f aca="false">+VLOOKUP($D6,['file:///home/lab/repositories/luckia.facturador/com.luckia.biller.deploy/src/main/resources/bootstrap/info_presencial_2014.xlsx']ggr_cons!$a$2:$n$1048576,14,0)</f>
        <v>#VALUE!</v>
      </c>
      <c r="BN6" s="53" t="n">
        <f aca="false">+SUM(BB6:BM6)</f>
        <v>218.24</v>
      </c>
      <c r="BO6" s="53"/>
      <c r="BP6" s="53"/>
      <c r="BQ6" s="55" t="n">
        <f aca="false">+$N6*X6</f>
        <v>3.06</v>
      </c>
      <c r="BR6" s="55" t="n">
        <f aca="false">+$N6*Y6</f>
        <v>0</v>
      </c>
      <c r="BS6" s="55" t="n">
        <f aca="false">+$N6*Z6</f>
        <v>0</v>
      </c>
      <c r="BT6" s="55" t="n">
        <f aca="false">+$N6*AA6</f>
        <v>0</v>
      </c>
      <c r="BU6" s="55" t="n">
        <f aca="false">+$N6*AB6</f>
        <v>0</v>
      </c>
      <c r="BV6" s="55" t="n">
        <f aca="false">+$N6*AC6</f>
        <v>0</v>
      </c>
      <c r="BW6" s="55" t="n">
        <f aca="false">+$N6*AD6</f>
        <v>0</v>
      </c>
      <c r="BX6" s="55" t="n">
        <f aca="false">+$N6*AE6</f>
        <v>0</v>
      </c>
      <c r="BY6" s="55" t="n">
        <f aca="false">+$N6*AF6</f>
        <v>0</v>
      </c>
      <c r="BZ6" s="55" t="n">
        <f aca="false">+$N6*AG6</f>
        <v>0</v>
      </c>
      <c r="CA6" s="55" t="n">
        <f aca="false">+$N6*AH6</f>
        <v>0</v>
      </c>
      <c r="CB6" s="55" t="n">
        <f aca="false">+$N6*AI6</f>
        <v>0</v>
      </c>
      <c r="CC6" s="55" t="n">
        <f aca="false">+SUM(BQ6:CB6)</f>
        <v>3.06</v>
      </c>
      <c r="CD6" s="53"/>
      <c r="CE6" s="55"/>
      <c r="CF6" s="55" t="n">
        <f aca="false">+BQ6/$CE$2</f>
        <v>2.52892561983471</v>
      </c>
      <c r="CG6" s="55" t="n">
        <f aca="false">+BR6/$CE$2</f>
        <v>0</v>
      </c>
      <c r="CH6" s="55" t="n">
        <f aca="false">+BS6/$CE$2</f>
        <v>0</v>
      </c>
      <c r="CI6" s="55" t="n">
        <f aca="false">+BT6/$CE$2</f>
        <v>0</v>
      </c>
      <c r="CJ6" s="55" t="n">
        <f aca="false">+BU6/$CE$2</f>
        <v>0</v>
      </c>
      <c r="CK6" s="55" t="n">
        <f aca="false">+BV6/$CE$2</f>
        <v>0</v>
      </c>
      <c r="CL6" s="55" t="n">
        <f aca="false">+BW6/$CE$2</f>
        <v>0</v>
      </c>
      <c r="CM6" s="55" t="n">
        <f aca="false">+BX6/$CE$2</f>
        <v>0</v>
      </c>
      <c r="CN6" s="55" t="n">
        <f aca="false">+BY6/$CE$2</f>
        <v>0</v>
      </c>
      <c r="CO6" s="55" t="n">
        <f aca="false">+BZ6/$CE$2</f>
        <v>0</v>
      </c>
      <c r="CP6" s="55" t="n">
        <f aca="false">+CA6/$CE$2</f>
        <v>0</v>
      </c>
      <c r="CQ6" s="55" t="n">
        <f aca="false">+CB6/$CE$2</f>
        <v>0</v>
      </c>
      <c r="CR6" s="55" t="n">
        <f aca="false">+CC6/$CE$2</f>
        <v>2.52892561983471</v>
      </c>
      <c r="CS6" s="53"/>
      <c r="CT6" s="53"/>
      <c r="CU6" s="56" t="n">
        <f aca="false">+$O6*X6+$P6*BB6+$Q6*(0.9*BB6+$S6)+$R6</f>
        <v>96.678</v>
      </c>
      <c r="CV6" s="56" t="n">
        <f aca="false">+$O6*Y6+$P6*BC6+$Q6*(0.9*BC6+$S6)+$R6</f>
        <v>0</v>
      </c>
      <c r="CW6" s="56" t="n">
        <f aca="false">+$O6*Z6+$P6*BD6+$Q6*(0.9*BD6+$S6)+$R6</f>
        <v>0</v>
      </c>
      <c r="CX6" s="56" t="n">
        <f aca="false">+$O6*AA6+$P6*BE6+$Q6*(0.9*BE6+$S6)+$R6</f>
        <v>0</v>
      </c>
      <c r="CY6" s="56" t="n">
        <f aca="false">+$O6*AB6+$P6*BF6+$Q6*(0.9*BF6+$S6)+$R6</f>
        <v>0</v>
      </c>
      <c r="CZ6" s="56" t="n">
        <f aca="false">+$O6*AC6+$P6*BG6+$Q6*(0.9*BG6+$S6)+$R6</f>
        <v>0</v>
      </c>
      <c r="DA6" s="56" t="n">
        <f aca="false">+$O6*AD6+$P6*BH6+$Q6*(0.9*BH6+$S6)+$R6</f>
        <v>0</v>
      </c>
      <c r="DB6" s="56" t="n">
        <f aca="false">+$O6*AE6+$P6*BI6+$Q6*(0.9*BI6+$S6)+$R6</f>
        <v>0</v>
      </c>
      <c r="DC6" s="56" t="n">
        <f aca="false">+$O6*AF6+$P6*BJ6+$Q6*(0.9*BJ6+$S6)+$R6</f>
        <v>0</v>
      </c>
      <c r="DD6" s="56" t="n">
        <f aca="false">+$O6*AG6+$P6*BK6+$Q6*(0.9*BK6+$S6)+$R6</f>
        <v>0</v>
      </c>
      <c r="DE6" s="56" t="n">
        <f aca="false">+$O6*AH6+$P6*BL6+$Q6*(0.9*BL6+$S6)+$R6</f>
        <v>0</v>
      </c>
      <c r="DF6" s="56" t="n">
        <f aca="false">+$O6*AI6+$P6*BM6+$Q6*(0.9*BM6+$S6)+$R6</f>
        <v>0</v>
      </c>
      <c r="DG6" s="55" t="n">
        <f aca="false">+SUM(CU6:DF6)</f>
        <v>96.678</v>
      </c>
      <c r="DH6" s="53"/>
      <c r="DJ6" s="14" t="n">
        <f aca="false">+IF(X6=0,0,$T6)</f>
        <v>30</v>
      </c>
      <c r="DK6" s="14" t="n">
        <f aca="false">+IF(Y6=0,0,$T6)</f>
        <v>0</v>
      </c>
      <c r="DL6" s="14" t="n">
        <f aca="false">+IF(Z6=0,0,$T6)</f>
        <v>0</v>
      </c>
      <c r="DM6" s="14" t="n">
        <f aca="false">+IF(AA6=0,0,$T6)</f>
        <v>0</v>
      </c>
      <c r="DN6" s="14" t="n">
        <f aca="false">+IF(AB6=0,0,$T6)</f>
        <v>0</v>
      </c>
      <c r="DO6" s="14" t="n">
        <f aca="false">+IF(AC6=0,0,$T6)</f>
        <v>0</v>
      </c>
      <c r="DP6" s="14" t="n">
        <f aca="false">+IF(AD6=0,0,$T6)</f>
        <v>0</v>
      </c>
      <c r="DQ6" s="14" t="n">
        <f aca="false">+IF(AE6=0,0,$T6)</f>
        <v>0</v>
      </c>
      <c r="DR6" s="14" t="n">
        <f aca="false">+IF(AF6=0,0,$T6)</f>
        <v>0</v>
      </c>
      <c r="DS6" s="14" t="n">
        <f aca="false">+IF(AG6=0,0,$T6)</f>
        <v>0</v>
      </c>
      <c r="DT6" s="14" t="n">
        <f aca="false">+IF(AH6=0,0,$T6)</f>
        <v>0</v>
      </c>
      <c r="DU6" s="14" t="n">
        <f aca="false">+IF(AI6=0,0,$T6)</f>
        <v>0</v>
      </c>
      <c r="DV6" s="55" t="n">
        <f aca="false">+SUM(DJ6:DU6)</f>
        <v>30</v>
      </c>
      <c r="DY6" s="14" t="n">
        <v>0</v>
      </c>
      <c r="DZ6" s="14" t="n">
        <v>0</v>
      </c>
      <c r="EA6" s="14" t="n">
        <v>0</v>
      </c>
      <c r="EB6" s="14" t="n">
        <v>0</v>
      </c>
      <c r="EC6" s="14" t="n">
        <v>0</v>
      </c>
      <c r="ED6" s="14" t="n">
        <v>0</v>
      </c>
      <c r="EE6" s="14" t="n">
        <v>0</v>
      </c>
      <c r="EF6" s="14" t="n">
        <v>0</v>
      </c>
      <c r="EG6" s="14" t="n">
        <v>0</v>
      </c>
      <c r="EH6" s="14" t="n">
        <v>0</v>
      </c>
      <c r="EI6" s="14" t="n">
        <v>0</v>
      </c>
      <c r="EJ6" s="14" t="n">
        <v>0</v>
      </c>
      <c r="EK6" s="55" t="n">
        <f aca="false">+SUM(DY6:EJ6)</f>
        <v>0</v>
      </c>
      <c r="EO6" s="53" t="n">
        <f aca="false">+CU6+DJ6-DY6/2</f>
        <v>126.678</v>
      </c>
      <c r="EP6" s="53" t="n">
        <f aca="false">+CV6+DK6-DZ6/2</f>
        <v>0</v>
      </c>
      <c r="EQ6" s="53" t="n">
        <f aca="false">+CW6+DL6-EA6/2</f>
        <v>0</v>
      </c>
      <c r="ER6" s="53" t="n">
        <f aca="false">+CX6+DM6-EB6/2</f>
        <v>0</v>
      </c>
      <c r="ES6" s="53" t="n">
        <f aca="false">+CY6+DN6-EC6/2</f>
        <v>0</v>
      </c>
      <c r="ET6" s="53" t="n">
        <f aca="false">+CZ6+DO6-ED6/2</f>
        <v>0</v>
      </c>
      <c r="EU6" s="53" t="n">
        <f aca="false">+DA6+DP6-EE6/2</f>
        <v>0</v>
      </c>
      <c r="EV6" s="53" t="n">
        <f aca="false">+DB6+DQ6-EF6/2</f>
        <v>0</v>
      </c>
      <c r="EW6" s="53" t="n">
        <f aca="false">+DC6+DR6-EG6/2</f>
        <v>0</v>
      </c>
      <c r="EX6" s="53" t="n">
        <f aca="false">+DD6+DS6-EH6/2</f>
        <v>0</v>
      </c>
      <c r="EY6" s="53" t="n">
        <f aca="false">+DE6+DT6-EI6/2</f>
        <v>0</v>
      </c>
      <c r="EZ6" s="53" t="n">
        <f aca="false">+DF6+DU6-EJ6/2</f>
        <v>0</v>
      </c>
      <c r="FA6" s="55" t="n">
        <f aca="false">+SUM(EO6:EZ6)</f>
        <v>126.678</v>
      </c>
      <c r="FD6" s="53" t="n">
        <f aca="false">+AM6-EO6-DY6</f>
        <v>91.562</v>
      </c>
      <c r="FE6" s="53" t="n">
        <f aca="false">+AN6-EP6-DZ6</f>
        <v>0</v>
      </c>
      <c r="FF6" s="53" t="n">
        <f aca="false">+AO6-EQ6-EA6</f>
        <v>0</v>
      </c>
      <c r="FG6" s="53" t="n">
        <f aca="false">+AP6-ER6-EB6</f>
        <v>0</v>
      </c>
      <c r="FH6" s="53" t="n">
        <f aca="false">+AQ6-ES6-EC6</f>
        <v>0</v>
      </c>
      <c r="FI6" s="53" t="n">
        <f aca="false">+AR6-ET6-ED6</f>
        <v>0</v>
      </c>
      <c r="FJ6" s="53" t="n">
        <f aca="false">+AS6-EU6-EE6</f>
        <v>0</v>
      </c>
      <c r="FK6" s="53" t="n">
        <f aca="false">+AT6-EV6-EF6</f>
        <v>0</v>
      </c>
      <c r="FL6" s="53" t="n">
        <f aca="false">+AU6-EW6-EG6</f>
        <v>0</v>
      </c>
      <c r="FM6" s="53" t="n">
        <f aca="false">+AV6-EX6-EH6</f>
        <v>0</v>
      </c>
      <c r="FN6" s="53" t="n">
        <f aca="false">+AW6-EY6-EI6</f>
        <v>0</v>
      </c>
      <c r="FO6" s="53" t="n">
        <f aca="false">+AX6-EZ6-EJ6</f>
        <v>0</v>
      </c>
      <c r="FP6" s="53" t="n">
        <f aca="false">+AY6-FA6</f>
        <v>91.562</v>
      </c>
    </row>
    <row collapsed="false" customFormat="true" customHeight="true" hidden="false" ht="15" outlineLevel="1" r="7" s="63">
      <c r="A7" s="57"/>
      <c r="B7" s="57" t="s">
        <v>149</v>
      </c>
      <c r="C7" s="57"/>
      <c r="D7" s="70"/>
      <c r="E7" s="71"/>
      <c r="F7" s="57"/>
      <c r="G7" s="57"/>
      <c r="H7" s="57"/>
      <c r="I7" s="57"/>
      <c r="J7" s="57"/>
      <c r="K7" s="57"/>
      <c r="L7" s="59"/>
      <c r="M7" s="60"/>
      <c r="N7" s="61"/>
      <c r="O7" s="62"/>
      <c r="P7" s="61"/>
      <c r="Q7" s="61"/>
      <c r="R7" s="60"/>
      <c r="S7" s="60"/>
      <c r="T7" s="60"/>
      <c r="U7" s="60"/>
      <c r="X7" s="64" t="n">
        <f aca="false">SUBTOTAL(9,X5:X6)</f>
        <v>5158</v>
      </c>
      <c r="Y7" s="64" t="n">
        <f aca="false">SUBTOTAL(9,Y5:Y6)</f>
        <v>0</v>
      </c>
      <c r="Z7" s="64" t="n">
        <f aca="false">SUBTOTAL(9,Z5:Z6)</f>
        <v>0</v>
      </c>
      <c r="AA7" s="64" t="n">
        <f aca="false">SUBTOTAL(9,AA5:AA6)</f>
        <v>0</v>
      </c>
      <c r="AB7" s="64" t="n">
        <f aca="false">SUBTOTAL(9,AB5:AB6)</f>
        <v>0</v>
      </c>
      <c r="AC7" s="64" t="n">
        <f aca="false">SUBTOTAL(9,AC5:AC6)</f>
        <v>0</v>
      </c>
      <c r="AD7" s="64" t="n">
        <f aca="false">SUBTOTAL(9,AD5:AD6)</f>
        <v>0</v>
      </c>
      <c r="AE7" s="64" t="n">
        <f aca="false">SUBTOTAL(9,AE5:AE6)</f>
        <v>0</v>
      </c>
      <c r="AF7" s="64" t="n">
        <f aca="false">SUBTOTAL(9,AF5:AF6)</f>
        <v>0</v>
      </c>
      <c r="AG7" s="64" t="n">
        <f aca="false">SUBTOTAL(9,AG5:AG6)</f>
        <v>0</v>
      </c>
      <c r="AH7" s="64" t="n">
        <f aca="false">SUBTOTAL(9,AH5:AH6)</f>
        <v>0</v>
      </c>
      <c r="AI7" s="64" t="n">
        <f aca="false">SUBTOTAL(9,AI5:AI6)</f>
        <v>0</v>
      </c>
      <c r="AJ7" s="64" t="n">
        <f aca="false">SUBTOTAL(9,AJ5:AJ6)</f>
        <v>5158</v>
      </c>
      <c r="AK7" s="54" t="n">
        <f aca="false">+BB7/X7</f>
        <v>0.195977122915859</v>
      </c>
      <c r="AL7" s="64"/>
      <c r="AM7" s="64" t="n">
        <f aca="false">SUBTOTAL(9,AM5:AM6)</f>
        <v>2677.3</v>
      </c>
      <c r="AN7" s="64" t="n">
        <f aca="false">SUBTOTAL(9,AN5:AN6)</f>
        <v>0</v>
      </c>
      <c r="AO7" s="64" t="n">
        <f aca="false">SUBTOTAL(9,AO5:AO6)</f>
        <v>0</v>
      </c>
      <c r="AP7" s="64" t="n">
        <f aca="false">SUBTOTAL(9,AP5:AP6)</f>
        <v>0</v>
      </c>
      <c r="AQ7" s="64" t="n">
        <f aca="false">SUBTOTAL(9,AQ5:AQ6)</f>
        <v>0</v>
      </c>
      <c r="AR7" s="64" t="n">
        <f aca="false">SUBTOTAL(9,AR5:AR6)</f>
        <v>0</v>
      </c>
      <c r="AS7" s="64" t="n">
        <f aca="false">SUBTOTAL(9,AS5:AS6)</f>
        <v>0</v>
      </c>
      <c r="AT7" s="64" t="n">
        <f aca="false">SUBTOTAL(9,AT5:AT6)</f>
        <v>0</v>
      </c>
      <c r="AU7" s="64" t="n">
        <f aca="false">SUBTOTAL(9,AU5:AU6)</f>
        <v>0</v>
      </c>
      <c r="AV7" s="64" t="n">
        <f aca="false">SUBTOTAL(9,AV5:AV6)</f>
        <v>0</v>
      </c>
      <c r="AW7" s="64" t="n">
        <f aca="false">SUBTOTAL(9,AW5:AW6)</f>
        <v>0</v>
      </c>
      <c r="AX7" s="64" t="n">
        <f aca="false">SUBTOTAL(9,AX5:AX6)</f>
        <v>0</v>
      </c>
      <c r="AY7" s="64" t="n">
        <f aca="false">SUBTOTAL(9,AY5:AY6)</f>
        <v>2677.3</v>
      </c>
      <c r="AZ7" s="64"/>
      <c r="BA7" s="64"/>
      <c r="BB7" s="64" t="n">
        <f aca="false">SUBTOTAL(9,BB5:BB6)</f>
        <v>1010.85</v>
      </c>
      <c r="BC7" s="64" t="n">
        <f aca="false">SUBTOTAL(9,BC5:BC6)</f>
        <v>0</v>
      </c>
      <c r="BD7" s="64" t="n">
        <f aca="false">SUBTOTAL(9,BD5:BD6)</f>
        <v>0</v>
      </c>
      <c r="BE7" s="64" t="n">
        <f aca="false">SUBTOTAL(9,BE5:BE6)</f>
        <v>0</v>
      </c>
      <c r="BF7" s="64" t="n">
        <f aca="false">SUBTOTAL(9,BF5:BF6)</f>
        <v>0</v>
      </c>
      <c r="BG7" s="64" t="n">
        <f aca="false">SUBTOTAL(9,BG5:BG6)</f>
        <v>0</v>
      </c>
      <c r="BH7" s="64" t="n">
        <f aca="false">SUBTOTAL(9,BH5:BH6)</f>
        <v>0</v>
      </c>
      <c r="BI7" s="64" t="n">
        <f aca="false">SUBTOTAL(9,BI5:BI6)</f>
        <v>0</v>
      </c>
      <c r="BJ7" s="64" t="n">
        <f aca="false">SUBTOTAL(9,BJ5:BJ6)</f>
        <v>0</v>
      </c>
      <c r="BK7" s="64" t="n">
        <f aca="false">SUBTOTAL(9,BK5:BK6)</f>
        <v>0</v>
      </c>
      <c r="BL7" s="64" t="n">
        <f aca="false">SUBTOTAL(9,BL5:BL6)</f>
        <v>0</v>
      </c>
      <c r="BM7" s="64" t="n">
        <f aca="false">SUBTOTAL(9,BM5:BM6)</f>
        <v>0</v>
      </c>
      <c r="BN7" s="64" t="n">
        <f aca="false">SUBTOTAL(9,BN5:BN6)</f>
        <v>1010.85</v>
      </c>
      <c r="BO7" s="64"/>
      <c r="BP7" s="64"/>
      <c r="BQ7" s="65" t="n">
        <f aca="false">SUBTOTAL(9,BQ5:BQ6)</f>
        <v>51.58</v>
      </c>
      <c r="BR7" s="65" t="n">
        <f aca="false">SUBTOTAL(9,BR5:BR6)</f>
        <v>0</v>
      </c>
      <c r="BS7" s="65" t="n">
        <f aca="false">SUBTOTAL(9,BS5:BS6)</f>
        <v>0</v>
      </c>
      <c r="BT7" s="65" t="n">
        <f aca="false">SUBTOTAL(9,BT5:BT6)</f>
        <v>0</v>
      </c>
      <c r="BU7" s="65" t="n">
        <f aca="false">SUBTOTAL(9,BU5:BU6)</f>
        <v>0</v>
      </c>
      <c r="BV7" s="65" t="n">
        <f aca="false">SUBTOTAL(9,BV5:BV6)</f>
        <v>0</v>
      </c>
      <c r="BW7" s="65" t="n">
        <f aca="false">SUBTOTAL(9,BW5:BW6)</f>
        <v>0</v>
      </c>
      <c r="BX7" s="65" t="n">
        <f aca="false">SUBTOTAL(9,BX5:BX6)</f>
        <v>0</v>
      </c>
      <c r="BY7" s="65" t="n">
        <f aca="false">SUBTOTAL(9,BY5:BY6)</f>
        <v>0</v>
      </c>
      <c r="BZ7" s="65" t="n">
        <f aca="false">SUBTOTAL(9,BZ5:BZ6)</f>
        <v>0</v>
      </c>
      <c r="CA7" s="65" t="n">
        <f aca="false">SUBTOTAL(9,CA5:CA6)</f>
        <v>0</v>
      </c>
      <c r="CB7" s="65" t="n">
        <f aca="false">SUBTOTAL(9,CB5:CB6)</f>
        <v>0</v>
      </c>
      <c r="CC7" s="65" t="n">
        <f aca="false">SUBTOTAL(9,CC5:CC6)</f>
        <v>51.58</v>
      </c>
      <c r="CD7" s="64"/>
      <c r="CE7" s="65"/>
      <c r="CF7" s="65" t="n">
        <f aca="false">SUBTOTAL(9,CF5:CF6)</f>
        <v>42.6280991735537</v>
      </c>
      <c r="CG7" s="65" t="n">
        <f aca="false">SUBTOTAL(9,CG5:CG6)</f>
        <v>0</v>
      </c>
      <c r="CH7" s="65" t="n">
        <f aca="false">SUBTOTAL(9,CH5:CH6)</f>
        <v>0</v>
      </c>
      <c r="CI7" s="65" t="n">
        <f aca="false">SUBTOTAL(9,CI5:CI6)</f>
        <v>0</v>
      </c>
      <c r="CJ7" s="65" t="n">
        <f aca="false">SUBTOTAL(9,CJ5:CJ6)</f>
        <v>0</v>
      </c>
      <c r="CK7" s="65" t="n">
        <f aca="false">SUBTOTAL(9,CK5:CK6)</f>
        <v>0</v>
      </c>
      <c r="CL7" s="65" t="n">
        <f aca="false">SUBTOTAL(9,CL5:CL6)</f>
        <v>0</v>
      </c>
      <c r="CM7" s="65" t="n">
        <f aca="false">SUBTOTAL(9,CM5:CM6)</f>
        <v>0</v>
      </c>
      <c r="CN7" s="65" t="n">
        <f aca="false">SUBTOTAL(9,CN5:CN6)</f>
        <v>0</v>
      </c>
      <c r="CO7" s="65" t="n">
        <f aca="false">SUBTOTAL(9,CO5:CO6)</f>
        <v>0</v>
      </c>
      <c r="CP7" s="65" t="n">
        <f aca="false">SUBTOTAL(9,CP5:CP6)</f>
        <v>0</v>
      </c>
      <c r="CQ7" s="65" t="n">
        <f aca="false">SUBTOTAL(9,CQ5:CQ6)</f>
        <v>0</v>
      </c>
      <c r="CR7" s="65" t="n">
        <f aca="false">SUBTOTAL(9,CR5:CR6)</f>
        <v>42.6280991735537</v>
      </c>
      <c r="CS7" s="64"/>
      <c r="CT7" s="64"/>
      <c r="CU7" s="66" t="n">
        <f aca="false">SUBTOTAL(9,CU5:CU6)</f>
        <v>429.0925</v>
      </c>
      <c r="CV7" s="66" t="n">
        <f aca="false">SUBTOTAL(9,CV5:CV6)</f>
        <v>0</v>
      </c>
      <c r="CW7" s="66" t="n">
        <f aca="false">SUBTOTAL(9,CW5:CW6)</f>
        <v>0</v>
      </c>
      <c r="CX7" s="66" t="n">
        <f aca="false">SUBTOTAL(9,CX5:CX6)</f>
        <v>0</v>
      </c>
      <c r="CY7" s="66" t="n">
        <f aca="false">SUBTOTAL(9,CY5:CY6)</f>
        <v>0</v>
      </c>
      <c r="CZ7" s="66" t="n">
        <f aca="false">SUBTOTAL(9,CZ5:CZ6)</f>
        <v>0</v>
      </c>
      <c r="DA7" s="66" t="n">
        <f aca="false">SUBTOTAL(9,DA5:DA6)</f>
        <v>0</v>
      </c>
      <c r="DB7" s="66" t="n">
        <f aca="false">SUBTOTAL(9,DB5:DB6)</f>
        <v>0</v>
      </c>
      <c r="DC7" s="66" t="n">
        <f aca="false">SUBTOTAL(9,DC5:DC6)</f>
        <v>0</v>
      </c>
      <c r="DD7" s="66" t="n">
        <f aca="false">SUBTOTAL(9,DD5:DD6)</f>
        <v>0</v>
      </c>
      <c r="DE7" s="66" t="n">
        <f aca="false">SUBTOTAL(9,DE5:DE6)</f>
        <v>0</v>
      </c>
      <c r="DF7" s="66" t="n">
        <f aca="false">SUBTOTAL(9,DF5:DF6)</f>
        <v>0</v>
      </c>
      <c r="DG7" s="65" t="n">
        <f aca="false">SUBTOTAL(9,DG5:DG6)</f>
        <v>429.0925</v>
      </c>
      <c r="DH7" s="64"/>
      <c r="DJ7" s="63" t="n">
        <f aca="false">SUBTOTAL(9,DJ5:DJ6)</f>
        <v>60</v>
      </c>
      <c r="DK7" s="63" t="n">
        <f aca="false">SUBTOTAL(9,DK5:DK6)</f>
        <v>0</v>
      </c>
      <c r="DL7" s="63" t="n">
        <f aca="false">SUBTOTAL(9,DL5:DL6)</f>
        <v>0</v>
      </c>
      <c r="DM7" s="63" t="n">
        <f aca="false">SUBTOTAL(9,DM5:DM6)</f>
        <v>0</v>
      </c>
      <c r="DN7" s="63" t="n">
        <f aca="false">SUBTOTAL(9,DN5:DN6)</f>
        <v>0</v>
      </c>
      <c r="DO7" s="63" t="n">
        <f aca="false">SUBTOTAL(9,DO5:DO6)</f>
        <v>0</v>
      </c>
      <c r="DP7" s="63" t="n">
        <f aca="false">SUBTOTAL(9,DP5:DP6)</f>
        <v>0</v>
      </c>
      <c r="DQ7" s="63" t="n">
        <f aca="false">SUBTOTAL(9,DQ5:DQ6)</f>
        <v>0</v>
      </c>
      <c r="DR7" s="63" t="n">
        <f aca="false">SUBTOTAL(9,DR5:DR6)</f>
        <v>0</v>
      </c>
      <c r="DS7" s="63" t="n">
        <f aca="false">SUBTOTAL(9,DS5:DS6)</f>
        <v>0</v>
      </c>
      <c r="DT7" s="63" t="n">
        <f aca="false">SUBTOTAL(9,DT5:DT6)</f>
        <v>0</v>
      </c>
      <c r="DU7" s="63" t="n">
        <f aca="false">SUBTOTAL(9,DU5:DU6)</f>
        <v>0</v>
      </c>
      <c r="DV7" s="65" t="n">
        <f aca="false">SUBTOTAL(9,DV5:DV6)</f>
        <v>60</v>
      </c>
      <c r="DY7" s="63" t="n">
        <f aca="false">SUBTOTAL(9,DY5:DY6)</f>
        <v>0</v>
      </c>
      <c r="DZ7" s="63" t="n">
        <f aca="false">SUBTOTAL(9,DZ5:DZ6)</f>
        <v>0</v>
      </c>
      <c r="EA7" s="63" t="n">
        <f aca="false">SUBTOTAL(9,EA5:EA6)</f>
        <v>0</v>
      </c>
      <c r="EB7" s="63" t="n">
        <f aca="false">SUBTOTAL(9,EB5:EB6)</f>
        <v>0</v>
      </c>
      <c r="EC7" s="63" t="n">
        <f aca="false">SUBTOTAL(9,EC5:EC6)</f>
        <v>0</v>
      </c>
      <c r="ED7" s="63" t="n">
        <f aca="false">SUBTOTAL(9,ED5:ED6)</f>
        <v>0</v>
      </c>
      <c r="EE7" s="63" t="n">
        <f aca="false">SUBTOTAL(9,EE5:EE6)</f>
        <v>0</v>
      </c>
      <c r="EF7" s="63" t="n">
        <f aca="false">SUBTOTAL(9,EF5:EF6)</f>
        <v>0</v>
      </c>
      <c r="EG7" s="63" t="n">
        <f aca="false">SUBTOTAL(9,EG5:EG6)</f>
        <v>0</v>
      </c>
      <c r="EH7" s="63" t="n">
        <f aca="false">SUBTOTAL(9,EH5:EH6)</f>
        <v>0</v>
      </c>
      <c r="EI7" s="63" t="n">
        <f aca="false">SUBTOTAL(9,EI5:EI6)</f>
        <v>0</v>
      </c>
      <c r="EJ7" s="63" t="n">
        <f aca="false">SUBTOTAL(9,EJ5:EJ6)</f>
        <v>0</v>
      </c>
      <c r="EK7" s="65" t="n">
        <f aca="false">SUBTOTAL(9,EK5:EK6)</f>
        <v>0</v>
      </c>
      <c r="EN7" s="63" t="n">
        <f aca="false">SUBTOTAL(9,EN5:EN6)</f>
        <v>0</v>
      </c>
      <c r="EO7" s="64" t="n">
        <f aca="false">SUBTOTAL(9,EO5:EO6)</f>
        <v>489.0925</v>
      </c>
      <c r="EP7" s="64" t="n">
        <f aca="false">SUBTOTAL(9,EP5:EP6)</f>
        <v>0</v>
      </c>
      <c r="EQ7" s="64" t="n">
        <f aca="false">SUBTOTAL(9,EQ5:EQ6)</f>
        <v>0</v>
      </c>
      <c r="ER7" s="64" t="n">
        <f aca="false">SUBTOTAL(9,ER5:ER6)</f>
        <v>0</v>
      </c>
      <c r="ES7" s="64" t="n">
        <f aca="false">SUBTOTAL(9,ES5:ES6)</f>
        <v>0</v>
      </c>
      <c r="ET7" s="64" t="n">
        <f aca="false">SUBTOTAL(9,ET5:ET6)</f>
        <v>0</v>
      </c>
      <c r="EU7" s="64" t="n">
        <f aca="false">SUBTOTAL(9,EU5:EU6)</f>
        <v>0</v>
      </c>
      <c r="EV7" s="64" t="n">
        <f aca="false">SUBTOTAL(9,EV5:EV6)</f>
        <v>0</v>
      </c>
      <c r="EW7" s="64" t="n">
        <f aca="false">SUBTOTAL(9,EW5:EW6)</f>
        <v>0</v>
      </c>
      <c r="EX7" s="64" t="n">
        <f aca="false">SUBTOTAL(9,EX5:EX6)</f>
        <v>0</v>
      </c>
      <c r="EY7" s="64" t="n">
        <f aca="false">SUBTOTAL(9,EY5:EY6)</f>
        <v>0</v>
      </c>
      <c r="EZ7" s="64" t="n">
        <f aca="false">SUBTOTAL(9,EZ5:EZ6)</f>
        <v>0</v>
      </c>
      <c r="FA7" s="65" t="n">
        <f aca="false">SUBTOTAL(9,FA5:FA6)</f>
        <v>489.0925</v>
      </c>
      <c r="FD7" s="64" t="n">
        <f aca="false">SUBTOTAL(9,FD5:FD6)</f>
        <v>2188.2075</v>
      </c>
      <c r="FE7" s="64" t="n">
        <f aca="false">SUBTOTAL(9,FE5:FE6)</f>
        <v>0</v>
      </c>
      <c r="FF7" s="64" t="n">
        <f aca="false">SUBTOTAL(9,FF5:FF6)</f>
        <v>0</v>
      </c>
      <c r="FG7" s="64" t="n">
        <f aca="false">SUBTOTAL(9,FG5:FG6)</f>
        <v>0</v>
      </c>
      <c r="FH7" s="64" t="n">
        <f aca="false">SUBTOTAL(9,FH5:FH6)</f>
        <v>0</v>
      </c>
      <c r="FI7" s="64" t="n">
        <f aca="false">SUBTOTAL(9,FI5:FI6)</f>
        <v>0</v>
      </c>
      <c r="FJ7" s="64" t="n">
        <f aca="false">SUBTOTAL(9,FJ5:FJ6)</f>
        <v>0</v>
      </c>
      <c r="FK7" s="64" t="n">
        <f aca="false">SUBTOTAL(9,FK5:FK6)</f>
        <v>0</v>
      </c>
      <c r="FL7" s="64" t="n">
        <f aca="false">SUBTOTAL(9,FL5:FL6)</f>
        <v>0</v>
      </c>
      <c r="FM7" s="64" t="n">
        <f aca="false">SUBTOTAL(9,FM5:FM6)</f>
        <v>0</v>
      </c>
      <c r="FN7" s="64" t="n">
        <f aca="false">SUBTOTAL(9,FN5:FN6)</f>
        <v>0</v>
      </c>
      <c r="FO7" s="64" t="n">
        <f aca="false">SUBTOTAL(9,FO5:FO6)</f>
        <v>0</v>
      </c>
      <c r="FP7" s="64" t="n">
        <f aca="false">SUBTOTAL(9,FP5:FP6)</f>
        <v>2188.2075</v>
      </c>
    </row>
    <row collapsed="false" customFormat="false" customHeight="true" hidden="false" ht="15" outlineLevel="2" r="8">
      <c r="A8" s="21" t="n">
        <v>2</v>
      </c>
      <c r="B8" s="21" t="s">
        <v>21</v>
      </c>
      <c r="C8" s="21" t="s">
        <v>137</v>
      </c>
      <c r="D8" s="67" t="n">
        <f aca="false">+E8</f>
        <v>10123</v>
      </c>
      <c r="E8" s="69" t="n">
        <v>10123</v>
      </c>
      <c r="F8" s="21" t="s">
        <v>150</v>
      </c>
      <c r="G8" s="21" t="s">
        <v>151</v>
      </c>
      <c r="H8" s="21" t="s">
        <v>152</v>
      </c>
      <c r="I8" s="21" t="s">
        <v>153</v>
      </c>
      <c r="J8" s="21" t="s">
        <v>142</v>
      </c>
      <c r="K8" s="21" t="s">
        <v>16</v>
      </c>
      <c r="L8" s="49" t="s">
        <v>143</v>
      </c>
      <c r="M8" s="50" t="s">
        <v>20</v>
      </c>
      <c r="N8" s="51" t="n">
        <v>0.01</v>
      </c>
      <c r="O8" s="52" t="n">
        <v>-0.005</v>
      </c>
      <c r="P8" s="51" t="n">
        <v>0.45</v>
      </c>
      <c r="Q8" s="51" t="n">
        <v>0</v>
      </c>
      <c r="R8" s="50" t="n">
        <v>0</v>
      </c>
      <c r="S8" s="50" t="n">
        <v>0</v>
      </c>
      <c r="T8" s="50" t="n">
        <v>30</v>
      </c>
      <c r="U8" s="50"/>
      <c r="X8" s="53" t="e">
        <f aca="false">+VLOOKUP($D8,['file:///home/lab/repositories/luckia.facturador/com.luckia.biller.deploy/src/main/resources/bootstrap/info_presencial_2014.xlsx']venta_neta_cons!$a$2:$n$1048576,3,0)</f>
        <v>#VALUE!</v>
      </c>
      <c r="Y8" s="53" t="e">
        <f aca="false">+VLOOKUP($D8,['file:///home/lab/repositories/luckia.facturador/com.luckia.biller.deploy/src/main/resources/bootstrap/info_presencial_2014.xlsx']venta_neta_cons!$a$2:$n$1048576,4,0)</f>
        <v>#VALUE!</v>
      </c>
      <c r="Z8" s="53" t="e">
        <f aca="false">+VLOOKUP($D8,['file:///home/lab/repositories/luckia.facturador/com.luckia.biller.deploy/src/main/resources/bootstrap/info_presencial_2014.xlsx']venta_neta_cons!$a$2:$n$1048576,5,0)</f>
        <v>#VALUE!</v>
      </c>
      <c r="AA8" s="53" t="e">
        <f aca="false">+VLOOKUP($D8,['file:///home/lab/repositories/luckia.facturador/com.luckia.biller.deploy/src/main/resources/bootstrap/info_presencial_2014.xlsx']venta_neta_cons!$a$2:$n$1048576,6,0)</f>
        <v>#VALUE!</v>
      </c>
      <c r="AB8" s="53" t="e">
        <f aca="false">+VLOOKUP($D8,['file:///home/lab/repositories/luckia.facturador/com.luckia.biller.deploy/src/main/resources/bootstrap/info_presencial_2014.xlsx']venta_neta_cons!$a$2:$n$1048576,7,0)</f>
        <v>#VALUE!</v>
      </c>
      <c r="AC8" s="53" t="e">
        <f aca="false">+VLOOKUP($D8,['file:///home/lab/repositories/luckia.facturador/com.luckia.biller.deploy/src/main/resources/bootstrap/info_presencial_2014.xlsx']venta_neta_cons!$a$2:$n$1048576,8,0)</f>
        <v>#VALUE!</v>
      </c>
      <c r="AD8" s="53" t="e">
        <f aca="false">+VLOOKUP($D8,['file:///home/lab/repositories/luckia.facturador/com.luckia.biller.deploy/src/main/resources/bootstrap/info_presencial_2014.xlsx']venta_neta_cons!$a$2:$n$1048576,9,0)</f>
        <v>#VALUE!</v>
      </c>
      <c r="AE8" s="53" t="e">
        <f aca="false">+VLOOKUP($D8,['file:///home/lab/repositories/luckia.facturador/com.luckia.biller.deploy/src/main/resources/bootstrap/info_presencial_2014.xlsx']venta_neta_cons!$a$2:$n$1048576,10,0)</f>
        <v>#VALUE!</v>
      </c>
      <c r="AF8" s="53" t="e">
        <f aca="false">+VLOOKUP($D8,['file:///home/lab/repositories/luckia.facturador/com.luckia.biller.deploy/src/main/resources/bootstrap/info_presencial_2014.xlsx']venta_neta_cons!$a$2:$n$1048576,11,0)</f>
        <v>#VALUE!</v>
      </c>
      <c r="AG8" s="53" t="e">
        <f aca="false">+VLOOKUP($D8,['file:///home/lab/repositories/luckia.facturador/com.luckia.biller.deploy/src/main/resources/bootstrap/info_presencial_2014.xlsx']venta_neta_cons!$a$2:$n$1048576,12,0)</f>
        <v>#VALUE!</v>
      </c>
      <c r="AH8" s="53" t="e">
        <f aca="false">+VLOOKUP($D8,['file:///home/lab/repositories/luckia.facturador/com.luckia.biller.deploy/src/main/resources/bootstrap/info_presencial_2014.xlsx']venta_neta_cons!$a$2:$n$1048576,13,0)</f>
        <v>#VALUE!</v>
      </c>
      <c r="AI8" s="53" t="e">
        <f aca="false">+VLOOKUP($D8,['file:///home/lab/repositories/luckia.facturador/com.luckia.biller.deploy/src/main/resources/bootstrap/info_presencial_2014.xlsx']venta_neta_cons!$a$2:$n$1048576,14,0)</f>
        <v>#VALUE!</v>
      </c>
      <c r="AJ8" s="53" t="n">
        <f aca="false">+SUM(X8:AI8)</f>
        <v>369</v>
      </c>
      <c r="AK8" s="54" t="n">
        <f aca="false">+BB8/X8</f>
        <v>0.596856368563686</v>
      </c>
      <c r="AL8" s="53"/>
      <c r="AM8" s="53" t="e">
        <f aca="false">+VLOOKUP($D8,['file:///home/lab/repositories/luckia.facturador/com.luckia.biller.deploy/src/main/resources/bootstrap/info_presencial_2014.xlsx']saldo_cons!$a$2:$n$1048576,3,0)</f>
        <v>#VALUE!</v>
      </c>
      <c r="AN8" s="53" t="e">
        <f aca="false">+VLOOKUP($D8,['file:///home/lab/repositories/luckia.facturador/com.luckia.biller.deploy/src/main/resources/bootstrap/info_presencial_2014.xlsx']saldo_cons!$a$2:$n$1048576,4,0)</f>
        <v>#VALUE!</v>
      </c>
      <c r="AO8" s="53" t="e">
        <f aca="false">+VLOOKUP($D8,['file:///home/lab/repositories/luckia.facturador/com.luckia.biller.deploy/src/main/resources/bootstrap/info_presencial_2014.xlsx']saldo_cons!$a$2:$n$1048576,5,0)</f>
        <v>#VALUE!</v>
      </c>
      <c r="AP8" s="53" t="e">
        <f aca="false">+VLOOKUP($D8,['file:///home/lab/repositories/luckia.facturador/com.luckia.biller.deploy/src/main/resources/bootstrap/info_presencial_2014.xlsx']saldo_cons!$a$2:$n$1048576,6,0)</f>
        <v>#VALUE!</v>
      </c>
      <c r="AQ8" s="53" t="e">
        <f aca="false">+VLOOKUP($D8,['file:///home/lab/repositories/luckia.facturador/com.luckia.biller.deploy/src/main/resources/bootstrap/info_presencial_2014.xlsx']saldo_cons!$a$2:$n$1048576,7,0)</f>
        <v>#VALUE!</v>
      </c>
      <c r="AR8" s="53" t="e">
        <f aca="false">+VLOOKUP($D8,['file:///home/lab/repositories/luckia.facturador/com.luckia.biller.deploy/src/main/resources/bootstrap/info_presencial_2014.xlsx']saldo_cons!$a$2:$n$1048576,8,0)</f>
        <v>#VALUE!</v>
      </c>
      <c r="AS8" s="53" t="e">
        <f aca="false">+VLOOKUP($D8,['file:///home/lab/repositories/luckia.facturador/com.luckia.biller.deploy/src/main/resources/bootstrap/info_presencial_2014.xlsx']saldo_cons!$a$2:$n$1048576,9,0)</f>
        <v>#VALUE!</v>
      </c>
      <c r="AT8" s="53" t="e">
        <f aca="false">+VLOOKUP($D8,['file:///home/lab/repositories/luckia.facturador/com.luckia.biller.deploy/src/main/resources/bootstrap/info_presencial_2014.xlsx']saldo_cons!$a$2:$n$1048576,10,0)</f>
        <v>#VALUE!</v>
      </c>
      <c r="AU8" s="53" t="e">
        <f aca="false">+VLOOKUP($D8,['file:///home/lab/repositories/luckia.facturador/com.luckia.biller.deploy/src/main/resources/bootstrap/info_presencial_2014.xlsx']saldo_cons!$a$2:$n$1048576,11,0)</f>
        <v>#VALUE!</v>
      </c>
      <c r="AV8" s="53" t="e">
        <f aca="false">+VLOOKUP($D8,['file:///home/lab/repositories/luckia.facturador/com.luckia.biller.deploy/src/main/resources/bootstrap/info_presencial_2014.xlsx']saldo_cons!$a$2:$n$1048576,12,0)</f>
        <v>#VALUE!</v>
      </c>
      <c r="AW8" s="53" t="e">
        <f aca="false">+VLOOKUP($D8,['file:///home/lab/repositories/luckia.facturador/com.luckia.biller.deploy/src/main/resources/bootstrap/info_presencial_2014.xlsx']saldo_cons!$a$2:$n$1048576,13,0)</f>
        <v>#VALUE!</v>
      </c>
      <c r="AX8" s="53" t="e">
        <f aca="false">+VLOOKUP($D8,['file:///home/lab/repositories/luckia.facturador/com.luckia.biller.deploy/src/main/resources/bootstrap/info_presencial_2014.xlsx']saldo_cons!$a$2:$n$1048576,14,0)</f>
        <v>#VALUE!</v>
      </c>
      <c r="AY8" s="53" t="n">
        <f aca="false">+SUM(AM8:AX8)</f>
        <v>220.24</v>
      </c>
      <c r="AZ8" s="53"/>
      <c r="BA8" s="53"/>
      <c r="BB8" s="53" t="e">
        <f aca="false">+VLOOKUP($D8,['file:///home/lab/repositories/luckia.facturador/com.luckia.biller.deploy/src/main/resources/bootstrap/info_presencial_2014.xlsx']ggr_cons!$a$2:$n$1048576,3,0)</f>
        <v>#VALUE!</v>
      </c>
      <c r="BC8" s="53" t="e">
        <f aca="false">+VLOOKUP($D8,['file:///home/lab/repositories/luckia.facturador/com.luckia.biller.deploy/src/main/resources/bootstrap/info_presencial_2014.xlsx']ggr_cons!$a$2:$n$1048576,4,0)</f>
        <v>#VALUE!</v>
      </c>
      <c r="BD8" s="53" t="e">
        <f aca="false">+VLOOKUP($D8,['file:///home/lab/repositories/luckia.facturador/com.luckia.biller.deploy/src/main/resources/bootstrap/info_presencial_2014.xlsx']ggr_cons!$a$2:$n$1048576,5,0)</f>
        <v>#VALUE!</v>
      </c>
      <c r="BE8" s="53" t="e">
        <f aca="false">+VLOOKUP($D8,['file:///home/lab/repositories/luckia.facturador/com.luckia.biller.deploy/src/main/resources/bootstrap/info_presencial_2014.xlsx']ggr_cons!$a$2:$n$1048576,6,0)</f>
        <v>#VALUE!</v>
      </c>
      <c r="BF8" s="53" t="e">
        <f aca="false">+VLOOKUP($D8,['file:///home/lab/repositories/luckia.facturador/com.luckia.biller.deploy/src/main/resources/bootstrap/info_presencial_2014.xlsx']ggr_cons!$a$2:$n$1048576,7,0)</f>
        <v>#VALUE!</v>
      </c>
      <c r="BG8" s="53" t="e">
        <f aca="false">+VLOOKUP($D8,['file:///home/lab/repositories/luckia.facturador/com.luckia.biller.deploy/src/main/resources/bootstrap/info_presencial_2014.xlsx']ggr_cons!$a$2:$n$1048576,8,0)</f>
        <v>#VALUE!</v>
      </c>
      <c r="BH8" s="53" t="e">
        <f aca="false">+VLOOKUP($D8,['file:///home/lab/repositories/luckia.facturador/com.luckia.biller.deploy/src/main/resources/bootstrap/info_presencial_2014.xlsx']ggr_cons!$a$2:$n$1048576,9,0)</f>
        <v>#VALUE!</v>
      </c>
      <c r="BI8" s="53" t="e">
        <f aca="false">+VLOOKUP($D8,['file:///home/lab/repositories/luckia.facturador/com.luckia.biller.deploy/src/main/resources/bootstrap/info_presencial_2014.xlsx']ggr_cons!$a$2:$n$1048576,10,0)</f>
        <v>#VALUE!</v>
      </c>
      <c r="BJ8" s="53" t="e">
        <f aca="false">+VLOOKUP($D8,['file:///home/lab/repositories/luckia.facturador/com.luckia.biller.deploy/src/main/resources/bootstrap/info_presencial_2014.xlsx']ggr_cons!$a$2:$n$1048576,11,0)</f>
        <v>#VALUE!</v>
      </c>
      <c r="BK8" s="53" t="e">
        <f aca="false">+VLOOKUP($D8,['file:///home/lab/repositories/luckia.facturador/com.luckia.biller.deploy/src/main/resources/bootstrap/info_presencial_2014.xlsx']ggr_cons!$a$2:$n$1048576,12,0)</f>
        <v>#VALUE!</v>
      </c>
      <c r="BL8" s="53" t="e">
        <f aca="false">+VLOOKUP($D8,['file:///home/lab/repositories/luckia.facturador/com.luckia.biller.deploy/src/main/resources/bootstrap/info_presencial_2014.xlsx']ggr_cons!$a$2:$n$1048576,13,0)</f>
        <v>#VALUE!</v>
      </c>
      <c r="BM8" s="53" t="e">
        <f aca="false">+VLOOKUP($D8,['file:///home/lab/repositories/luckia.facturador/com.luckia.biller.deploy/src/main/resources/bootstrap/info_presencial_2014.xlsx']ggr_cons!$a$2:$n$1048576,14,0)</f>
        <v>#VALUE!</v>
      </c>
      <c r="BN8" s="53" t="n">
        <f aca="false">+SUM(BB8:BM8)</f>
        <v>220.24</v>
      </c>
      <c r="BO8" s="53"/>
      <c r="BP8" s="53"/>
      <c r="BQ8" s="55" t="n">
        <f aca="false">+$N8*X8</f>
        <v>3.69</v>
      </c>
      <c r="BR8" s="55" t="n">
        <f aca="false">+$N8*Y8</f>
        <v>0</v>
      </c>
      <c r="BS8" s="55" t="n">
        <f aca="false">+$N8*Z8</f>
        <v>0</v>
      </c>
      <c r="BT8" s="55" t="n">
        <f aca="false">+$N8*AA8</f>
        <v>0</v>
      </c>
      <c r="BU8" s="55" t="n">
        <f aca="false">+$N8*AB8</f>
        <v>0</v>
      </c>
      <c r="BV8" s="55" t="n">
        <f aca="false">+$N8*AC8</f>
        <v>0</v>
      </c>
      <c r="BW8" s="55" t="n">
        <f aca="false">+$N8*AD8</f>
        <v>0</v>
      </c>
      <c r="BX8" s="55" t="n">
        <f aca="false">+$N8*AE8</f>
        <v>0</v>
      </c>
      <c r="BY8" s="55" t="n">
        <f aca="false">+$N8*AF8</f>
        <v>0</v>
      </c>
      <c r="BZ8" s="55" t="n">
        <f aca="false">+$N8*AG8</f>
        <v>0</v>
      </c>
      <c r="CA8" s="55" t="n">
        <f aca="false">+$N8*AH8</f>
        <v>0</v>
      </c>
      <c r="CB8" s="55" t="n">
        <f aca="false">+$N8*AI8</f>
        <v>0</v>
      </c>
      <c r="CC8" s="55" t="n">
        <f aca="false">+SUM(BQ8:CB8)</f>
        <v>3.69</v>
      </c>
      <c r="CD8" s="53"/>
      <c r="CE8" s="55"/>
      <c r="CF8" s="55" t="n">
        <f aca="false">+BQ8/$CE$2</f>
        <v>3.0495867768595</v>
      </c>
      <c r="CG8" s="55" t="n">
        <f aca="false">+BR8/$CE$2</f>
        <v>0</v>
      </c>
      <c r="CH8" s="55" t="n">
        <f aca="false">+BS8/$CE$2</f>
        <v>0</v>
      </c>
      <c r="CI8" s="55" t="n">
        <f aca="false">+BT8/$CE$2</f>
        <v>0</v>
      </c>
      <c r="CJ8" s="55" t="n">
        <f aca="false">+BU8/$CE$2</f>
        <v>0</v>
      </c>
      <c r="CK8" s="55" t="n">
        <f aca="false">+BV8/$CE$2</f>
        <v>0</v>
      </c>
      <c r="CL8" s="55" t="n">
        <f aca="false">+BW8/$CE$2</f>
        <v>0</v>
      </c>
      <c r="CM8" s="55" t="n">
        <f aca="false">+BX8/$CE$2</f>
        <v>0</v>
      </c>
      <c r="CN8" s="55" t="n">
        <f aca="false">+BY8/$CE$2</f>
        <v>0</v>
      </c>
      <c r="CO8" s="55" t="n">
        <f aca="false">+BZ8/$CE$2</f>
        <v>0</v>
      </c>
      <c r="CP8" s="55" t="n">
        <f aca="false">+CA8/$CE$2</f>
        <v>0</v>
      </c>
      <c r="CQ8" s="55" t="n">
        <f aca="false">+CB8/$CE$2</f>
        <v>0</v>
      </c>
      <c r="CR8" s="55" t="n">
        <f aca="false">+CC8/$CE$2</f>
        <v>3.0495867768595</v>
      </c>
      <c r="CS8" s="53"/>
      <c r="CT8" s="53"/>
      <c r="CU8" s="56" t="n">
        <f aca="false">+$O8*X8+$P8*BB8+$Q8*(0.9*BB8+$S8)+$R8</f>
        <v>97.263</v>
      </c>
      <c r="CV8" s="56" t="n">
        <f aca="false">+$O8*Y8+$P8*BC8+$Q8*(0.9*BC8+$S8)+$R8</f>
        <v>0</v>
      </c>
      <c r="CW8" s="56" t="n">
        <f aca="false">+$O8*Z8+$P8*BD8+$Q8*(0.9*BD8+$S8)+$R8</f>
        <v>0</v>
      </c>
      <c r="CX8" s="56" t="n">
        <f aca="false">+$O8*AA8+$P8*BE8+$Q8*(0.9*BE8+$S8)+$R8</f>
        <v>0</v>
      </c>
      <c r="CY8" s="56" t="n">
        <f aca="false">+$O8*AB8+$P8*BF8+$Q8*(0.9*BF8+$S8)+$R8</f>
        <v>0</v>
      </c>
      <c r="CZ8" s="56" t="n">
        <f aca="false">+$O8*AC8+$P8*BG8+$Q8*(0.9*BG8+$S8)+$R8</f>
        <v>0</v>
      </c>
      <c r="DA8" s="56" t="n">
        <f aca="false">+$O8*AD8+$P8*BH8+$Q8*(0.9*BH8+$S8)+$R8</f>
        <v>0</v>
      </c>
      <c r="DB8" s="56" t="n">
        <f aca="false">+$O8*AE8+$P8*BI8+$Q8*(0.9*BI8+$S8)+$R8</f>
        <v>0</v>
      </c>
      <c r="DC8" s="56" t="n">
        <f aca="false">+$O8*AF8+$P8*BJ8+$Q8*(0.9*BJ8+$S8)+$R8</f>
        <v>0</v>
      </c>
      <c r="DD8" s="56" t="n">
        <f aca="false">+$O8*AG8+$P8*BK8+$Q8*(0.9*BK8+$S8)+$R8</f>
        <v>0</v>
      </c>
      <c r="DE8" s="56" t="n">
        <f aca="false">+$O8*AH8+$P8*BL8+$Q8*(0.9*BL8+$S8)+$R8</f>
        <v>0</v>
      </c>
      <c r="DF8" s="56" t="n">
        <f aca="false">+$O8*AI8+$P8*BM8+$Q8*(0.9*BM8+$S8)+$R8</f>
        <v>0</v>
      </c>
      <c r="DG8" s="55" t="n">
        <f aca="false">+SUM(CU8:DF8)</f>
        <v>97.263</v>
      </c>
      <c r="DH8" s="53"/>
      <c r="DJ8" s="14" t="n">
        <f aca="false">+IF(X8=0,0,$T8)</f>
        <v>30</v>
      </c>
      <c r="DK8" s="14" t="n">
        <f aca="false">+IF(Y8=0,0,$T8)</f>
        <v>0</v>
      </c>
      <c r="DL8" s="14" t="n">
        <f aca="false">+IF(Z8=0,0,$T8)</f>
        <v>0</v>
      </c>
      <c r="DM8" s="14" t="n">
        <f aca="false">+IF(AA8=0,0,$T8)</f>
        <v>0</v>
      </c>
      <c r="DN8" s="14" t="n">
        <f aca="false">+IF(AB8=0,0,$T8)</f>
        <v>0</v>
      </c>
      <c r="DO8" s="14" t="n">
        <f aca="false">+IF(AC8=0,0,$T8)</f>
        <v>0</v>
      </c>
      <c r="DP8" s="14" t="n">
        <f aca="false">+IF(AD8=0,0,$T8)</f>
        <v>0</v>
      </c>
      <c r="DQ8" s="14" t="n">
        <f aca="false">+IF(AE8=0,0,$T8)</f>
        <v>0</v>
      </c>
      <c r="DR8" s="14" t="n">
        <f aca="false">+IF(AF8=0,0,$T8)</f>
        <v>0</v>
      </c>
      <c r="DS8" s="14" t="n">
        <f aca="false">+IF(AG8=0,0,$T8)</f>
        <v>0</v>
      </c>
      <c r="DT8" s="14" t="n">
        <f aca="false">+IF(AH8=0,0,$T8)</f>
        <v>0</v>
      </c>
      <c r="DU8" s="14" t="n">
        <f aca="false">+IF(AI8=0,0,$T8)</f>
        <v>0</v>
      </c>
      <c r="DV8" s="55" t="n">
        <f aca="false">+SUM(DJ8:DU8)</f>
        <v>30</v>
      </c>
      <c r="DY8" s="14" t="n">
        <v>0</v>
      </c>
      <c r="DZ8" s="14" t="n">
        <v>0</v>
      </c>
      <c r="EA8" s="14" t="n">
        <v>0</v>
      </c>
      <c r="EB8" s="14" t="n">
        <v>0</v>
      </c>
      <c r="EC8" s="14" t="n">
        <v>0</v>
      </c>
      <c r="ED8" s="14" t="n">
        <v>0</v>
      </c>
      <c r="EE8" s="14" t="n">
        <v>0</v>
      </c>
      <c r="EF8" s="14" t="n">
        <v>0</v>
      </c>
      <c r="EG8" s="14" t="n">
        <v>0</v>
      </c>
      <c r="EH8" s="14" t="n">
        <v>0</v>
      </c>
      <c r="EI8" s="14" t="n">
        <v>0</v>
      </c>
      <c r="EJ8" s="14" t="n">
        <v>0</v>
      </c>
      <c r="EK8" s="55" t="n">
        <f aca="false">+SUM(DY8:EJ8)</f>
        <v>0</v>
      </c>
      <c r="EO8" s="53" t="n">
        <f aca="false">+CU8+DJ8-DY8/2</f>
        <v>127.263</v>
      </c>
      <c r="EP8" s="53" t="n">
        <f aca="false">+CV8+DK8-DZ8/2</f>
        <v>0</v>
      </c>
      <c r="EQ8" s="53" t="n">
        <f aca="false">+CW8+DL8-EA8/2</f>
        <v>0</v>
      </c>
      <c r="ER8" s="53" t="n">
        <f aca="false">+CX8+DM8-EB8/2</f>
        <v>0</v>
      </c>
      <c r="ES8" s="53" t="n">
        <f aca="false">+CY8+DN8-EC8/2</f>
        <v>0</v>
      </c>
      <c r="ET8" s="53" t="n">
        <f aca="false">+CZ8+DO8-ED8/2</f>
        <v>0</v>
      </c>
      <c r="EU8" s="53" t="n">
        <f aca="false">+DA8+DP8-EE8/2</f>
        <v>0</v>
      </c>
      <c r="EV8" s="53" t="n">
        <f aca="false">+DB8+DQ8-EF8/2</f>
        <v>0</v>
      </c>
      <c r="EW8" s="53" t="n">
        <f aca="false">+DC8+DR8-EG8/2</f>
        <v>0</v>
      </c>
      <c r="EX8" s="53" t="n">
        <f aca="false">+DD8+DS8-EH8/2</f>
        <v>0</v>
      </c>
      <c r="EY8" s="53" t="n">
        <f aca="false">+DE8+DT8-EI8/2</f>
        <v>0</v>
      </c>
      <c r="EZ8" s="53" t="n">
        <f aca="false">+DF8+DU8-EJ8/2</f>
        <v>0</v>
      </c>
      <c r="FA8" s="55" t="n">
        <f aca="false">+SUM(EO8:EZ8)</f>
        <v>127.263</v>
      </c>
      <c r="FD8" s="53" t="n">
        <f aca="false">+AM8-EO8-DY8</f>
        <v>92.977</v>
      </c>
      <c r="FE8" s="53" t="n">
        <f aca="false">+AN8-EP8-DZ8</f>
        <v>0</v>
      </c>
      <c r="FF8" s="53" t="n">
        <f aca="false">+AO8-EQ8-EA8</f>
        <v>0</v>
      </c>
      <c r="FG8" s="53" t="n">
        <f aca="false">+AP8-ER8-EB8</f>
        <v>0</v>
      </c>
      <c r="FH8" s="53" t="n">
        <f aca="false">+AQ8-ES8-EC8</f>
        <v>0</v>
      </c>
      <c r="FI8" s="53" t="n">
        <f aca="false">+AR8-ET8-ED8</f>
        <v>0</v>
      </c>
      <c r="FJ8" s="53" t="n">
        <f aca="false">+AS8-EU8-EE8</f>
        <v>0</v>
      </c>
      <c r="FK8" s="53" t="n">
        <f aca="false">+AT8-EV8-EF8</f>
        <v>0</v>
      </c>
      <c r="FL8" s="53" t="n">
        <f aca="false">+AU8-EW8-EG8</f>
        <v>0</v>
      </c>
      <c r="FM8" s="53" t="n">
        <f aca="false">+AV8-EX8-EH8</f>
        <v>0</v>
      </c>
      <c r="FN8" s="53" t="n">
        <f aca="false">+AW8-EY8-EI8</f>
        <v>0</v>
      </c>
      <c r="FO8" s="53" t="n">
        <f aca="false">+AX8-EZ8-EJ8</f>
        <v>0</v>
      </c>
      <c r="FP8" s="53" t="n">
        <f aca="false">+AY8-FA8</f>
        <v>92.977</v>
      </c>
    </row>
    <row collapsed="false" customFormat="false" customHeight="true" hidden="false" ht="15" outlineLevel="2" r="9">
      <c r="A9" s="21" t="n">
        <v>2</v>
      </c>
      <c r="B9" s="21" t="s">
        <v>21</v>
      </c>
      <c r="C9" s="21" t="s">
        <v>137</v>
      </c>
      <c r="D9" s="67" t="n">
        <f aca="false">+E9</f>
        <v>10120</v>
      </c>
      <c r="E9" s="69" t="n">
        <v>10120</v>
      </c>
      <c r="F9" s="21" t="s">
        <v>154</v>
      </c>
      <c r="G9" s="21" t="s">
        <v>155</v>
      </c>
      <c r="H9" s="21" t="s">
        <v>156</v>
      </c>
      <c r="I9" s="21" t="s">
        <v>157</v>
      </c>
      <c r="J9" s="21" t="s">
        <v>158</v>
      </c>
      <c r="K9" s="21" t="s">
        <v>16</v>
      </c>
      <c r="L9" s="49" t="s">
        <v>143</v>
      </c>
      <c r="M9" s="50" t="s">
        <v>20</v>
      </c>
      <c r="N9" s="51" t="n">
        <v>0.01</v>
      </c>
      <c r="O9" s="52" t="n">
        <v>-0.005</v>
      </c>
      <c r="P9" s="51" t="n">
        <v>0.45</v>
      </c>
      <c r="Q9" s="51" t="n">
        <v>0</v>
      </c>
      <c r="R9" s="50" t="n">
        <v>0</v>
      </c>
      <c r="S9" s="50" t="n">
        <v>0</v>
      </c>
      <c r="T9" s="50" t="n">
        <v>30</v>
      </c>
      <c r="U9" s="50"/>
      <c r="X9" s="53" t="e">
        <f aca="false">+VLOOKUP($D9,['file:///home/lab/repositories/luckia.facturador/com.luckia.biller.deploy/src/main/resources/bootstrap/info_presencial_2014.xlsx']venta_neta_cons!$a$2:$n$1048576,3,0)</f>
        <v>#VALUE!</v>
      </c>
      <c r="Y9" s="53" t="e">
        <f aca="false">+VLOOKUP($D9,['file:///home/lab/repositories/luckia.facturador/com.luckia.biller.deploy/src/main/resources/bootstrap/info_presencial_2014.xlsx']venta_neta_cons!$a$2:$n$1048576,4,0)</f>
        <v>#VALUE!</v>
      </c>
      <c r="Z9" s="53" t="e">
        <f aca="false">+VLOOKUP($D9,['file:///home/lab/repositories/luckia.facturador/com.luckia.biller.deploy/src/main/resources/bootstrap/info_presencial_2014.xlsx']venta_neta_cons!$a$2:$n$1048576,5,0)</f>
        <v>#VALUE!</v>
      </c>
      <c r="AA9" s="53" t="e">
        <f aca="false">+VLOOKUP($D9,['file:///home/lab/repositories/luckia.facturador/com.luckia.biller.deploy/src/main/resources/bootstrap/info_presencial_2014.xlsx']venta_neta_cons!$a$2:$n$1048576,6,0)</f>
        <v>#VALUE!</v>
      </c>
      <c r="AB9" s="53" t="e">
        <f aca="false">+VLOOKUP($D9,['file:///home/lab/repositories/luckia.facturador/com.luckia.biller.deploy/src/main/resources/bootstrap/info_presencial_2014.xlsx']venta_neta_cons!$a$2:$n$1048576,7,0)</f>
        <v>#VALUE!</v>
      </c>
      <c r="AC9" s="53" t="e">
        <f aca="false">+VLOOKUP($D9,['file:///home/lab/repositories/luckia.facturador/com.luckia.biller.deploy/src/main/resources/bootstrap/info_presencial_2014.xlsx']venta_neta_cons!$a$2:$n$1048576,8,0)</f>
        <v>#VALUE!</v>
      </c>
      <c r="AD9" s="53" t="e">
        <f aca="false">+VLOOKUP($D9,['file:///home/lab/repositories/luckia.facturador/com.luckia.biller.deploy/src/main/resources/bootstrap/info_presencial_2014.xlsx']venta_neta_cons!$a$2:$n$1048576,9,0)</f>
        <v>#VALUE!</v>
      </c>
      <c r="AE9" s="53" t="e">
        <f aca="false">+VLOOKUP($D9,['file:///home/lab/repositories/luckia.facturador/com.luckia.biller.deploy/src/main/resources/bootstrap/info_presencial_2014.xlsx']venta_neta_cons!$a$2:$n$1048576,10,0)</f>
        <v>#VALUE!</v>
      </c>
      <c r="AF9" s="53" t="e">
        <f aca="false">+VLOOKUP($D9,['file:///home/lab/repositories/luckia.facturador/com.luckia.biller.deploy/src/main/resources/bootstrap/info_presencial_2014.xlsx']venta_neta_cons!$a$2:$n$1048576,11,0)</f>
        <v>#VALUE!</v>
      </c>
      <c r="AG9" s="53" t="e">
        <f aca="false">+VLOOKUP($D9,['file:///home/lab/repositories/luckia.facturador/com.luckia.biller.deploy/src/main/resources/bootstrap/info_presencial_2014.xlsx']venta_neta_cons!$a$2:$n$1048576,12,0)</f>
        <v>#VALUE!</v>
      </c>
      <c r="AH9" s="53" t="e">
        <f aca="false">+VLOOKUP($D9,['file:///home/lab/repositories/luckia.facturador/com.luckia.biller.deploy/src/main/resources/bootstrap/info_presencial_2014.xlsx']venta_neta_cons!$a$2:$n$1048576,13,0)</f>
        <v>#VALUE!</v>
      </c>
      <c r="AI9" s="53" t="e">
        <f aca="false">+VLOOKUP($D9,['file:///home/lab/repositories/luckia.facturador/com.luckia.biller.deploy/src/main/resources/bootstrap/info_presencial_2014.xlsx']venta_neta_cons!$a$2:$n$1048576,14,0)</f>
        <v>#VALUE!</v>
      </c>
      <c r="AJ9" s="53" t="n">
        <f aca="false">+SUM(X9:AI9)</f>
        <v>1123</v>
      </c>
      <c r="AK9" s="54" t="n">
        <f aca="false">+BB9/X9</f>
        <v>0.0843187889581479</v>
      </c>
      <c r="AL9" s="53"/>
      <c r="AM9" s="53" t="e">
        <f aca="false">+VLOOKUP($D9,['file:///home/lab/repositories/luckia.facturador/com.luckia.biller.deploy/src/main/resources/bootstrap/info_presencial_2014.xlsx']saldo_cons!$a$2:$n$1048576,3,0)</f>
        <v>#VALUE!</v>
      </c>
      <c r="AN9" s="53" t="e">
        <f aca="false">+VLOOKUP($D9,['file:///home/lab/repositories/luckia.facturador/com.luckia.biller.deploy/src/main/resources/bootstrap/info_presencial_2014.xlsx']saldo_cons!$a$2:$n$1048576,4,0)</f>
        <v>#VALUE!</v>
      </c>
      <c r="AO9" s="53" t="e">
        <f aca="false">+VLOOKUP($D9,['file:///home/lab/repositories/luckia.facturador/com.luckia.biller.deploy/src/main/resources/bootstrap/info_presencial_2014.xlsx']saldo_cons!$a$2:$n$1048576,5,0)</f>
        <v>#VALUE!</v>
      </c>
      <c r="AP9" s="53" t="e">
        <f aca="false">+VLOOKUP($D9,['file:///home/lab/repositories/luckia.facturador/com.luckia.biller.deploy/src/main/resources/bootstrap/info_presencial_2014.xlsx']saldo_cons!$a$2:$n$1048576,6,0)</f>
        <v>#VALUE!</v>
      </c>
      <c r="AQ9" s="53" t="e">
        <f aca="false">+VLOOKUP($D9,['file:///home/lab/repositories/luckia.facturador/com.luckia.biller.deploy/src/main/resources/bootstrap/info_presencial_2014.xlsx']saldo_cons!$a$2:$n$1048576,7,0)</f>
        <v>#VALUE!</v>
      </c>
      <c r="AR9" s="53" t="e">
        <f aca="false">+VLOOKUP($D9,['file:///home/lab/repositories/luckia.facturador/com.luckia.biller.deploy/src/main/resources/bootstrap/info_presencial_2014.xlsx']saldo_cons!$a$2:$n$1048576,8,0)</f>
        <v>#VALUE!</v>
      </c>
      <c r="AS9" s="53" t="e">
        <f aca="false">+VLOOKUP($D9,['file:///home/lab/repositories/luckia.facturador/com.luckia.biller.deploy/src/main/resources/bootstrap/info_presencial_2014.xlsx']saldo_cons!$a$2:$n$1048576,9,0)</f>
        <v>#VALUE!</v>
      </c>
      <c r="AT9" s="53" t="e">
        <f aca="false">+VLOOKUP($D9,['file:///home/lab/repositories/luckia.facturador/com.luckia.biller.deploy/src/main/resources/bootstrap/info_presencial_2014.xlsx']saldo_cons!$a$2:$n$1048576,10,0)</f>
        <v>#VALUE!</v>
      </c>
      <c r="AU9" s="53" t="e">
        <f aca="false">+VLOOKUP($D9,['file:///home/lab/repositories/luckia.facturador/com.luckia.biller.deploy/src/main/resources/bootstrap/info_presencial_2014.xlsx']saldo_cons!$a$2:$n$1048576,11,0)</f>
        <v>#VALUE!</v>
      </c>
      <c r="AV9" s="53" t="e">
        <f aca="false">+VLOOKUP($D9,['file:///home/lab/repositories/luckia.facturador/com.luckia.biller.deploy/src/main/resources/bootstrap/info_presencial_2014.xlsx']saldo_cons!$a$2:$n$1048576,12,0)</f>
        <v>#VALUE!</v>
      </c>
      <c r="AW9" s="53" t="e">
        <f aca="false">+VLOOKUP($D9,['file:///home/lab/repositories/luckia.facturador/com.luckia.biller.deploy/src/main/resources/bootstrap/info_presencial_2014.xlsx']saldo_cons!$a$2:$n$1048576,13,0)</f>
        <v>#VALUE!</v>
      </c>
      <c r="AX9" s="53" t="e">
        <f aca="false">+VLOOKUP($D9,['file:///home/lab/repositories/luckia.facturador/com.luckia.biller.deploy/src/main/resources/bootstrap/info_presencial_2014.xlsx']saldo_cons!$a$2:$n$1048576,14,0)</f>
        <v>#VALUE!</v>
      </c>
      <c r="AY9" s="53" t="n">
        <f aca="false">+SUM(AM9:AX9)</f>
        <v>94.6900000000001</v>
      </c>
      <c r="AZ9" s="53"/>
      <c r="BA9" s="53"/>
      <c r="BB9" s="53" t="e">
        <f aca="false">+VLOOKUP($D9,['file:///home/lab/repositories/luckia.facturador/com.luckia.biller.deploy/src/main/resources/bootstrap/info_presencial_2014.xlsx']ggr_cons!$a$2:$n$1048576,3,0)</f>
        <v>#VALUE!</v>
      </c>
      <c r="BC9" s="53" t="e">
        <f aca="false">+VLOOKUP($D9,['file:///home/lab/repositories/luckia.facturador/com.luckia.biller.deploy/src/main/resources/bootstrap/info_presencial_2014.xlsx']ggr_cons!$a$2:$n$1048576,4,0)</f>
        <v>#VALUE!</v>
      </c>
      <c r="BD9" s="53" t="e">
        <f aca="false">+VLOOKUP($D9,['file:///home/lab/repositories/luckia.facturador/com.luckia.biller.deploy/src/main/resources/bootstrap/info_presencial_2014.xlsx']ggr_cons!$a$2:$n$1048576,5,0)</f>
        <v>#VALUE!</v>
      </c>
      <c r="BE9" s="53" t="e">
        <f aca="false">+VLOOKUP($D9,['file:///home/lab/repositories/luckia.facturador/com.luckia.biller.deploy/src/main/resources/bootstrap/info_presencial_2014.xlsx']ggr_cons!$a$2:$n$1048576,6,0)</f>
        <v>#VALUE!</v>
      </c>
      <c r="BF9" s="53" t="e">
        <f aca="false">+VLOOKUP($D9,['file:///home/lab/repositories/luckia.facturador/com.luckia.biller.deploy/src/main/resources/bootstrap/info_presencial_2014.xlsx']ggr_cons!$a$2:$n$1048576,7,0)</f>
        <v>#VALUE!</v>
      </c>
      <c r="BG9" s="53" t="e">
        <f aca="false">+VLOOKUP($D9,['file:///home/lab/repositories/luckia.facturador/com.luckia.biller.deploy/src/main/resources/bootstrap/info_presencial_2014.xlsx']ggr_cons!$a$2:$n$1048576,8,0)</f>
        <v>#VALUE!</v>
      </c>
      <c r="BH9" s="53" t="e">
        <f aca="false">+VLOOKUP($D9,['file:///home/lab/repositories/luckia.facturador/com.luckia.biller.deploy/src/main/resources/bootstrap/info_presencial_2014.xlsx']ggr_cons!$a$2:$n$1048576,9,0)</f>
        <v>#VALUE!</v>
      </c>
      <c r="BI9" s="53" t="e">
        <f aca="false">+VLOOKUP($D9,['file:///home/lab/repositories/luckia.facturador/com.luckia.biller.deploy/src/main/resources/bootstrap/info_presencial_2014.xlsx']ggr_cons!$a$2:$n$1048576,10,0)</f>
        <v>#VALUE!</v>
      </c>
      <c r="BJ9" s="53" t="e">
        <f aca="false">+VLOOKUP($D9,['file:///home/lab/repositories/luckia.facturador/com.luckia.biller.deploy/src/main/resources/bootstrap/info_presencial_2014.xlsx']ggr_cons!$a$2:$n$1048576,11,0)</f>
        <v>#VALUE!</v>
      </c>
      <c r="BK9" s="53" t="e">
        <f aca="false">+VLOOKUP($D9,['file:///home/lab/repositories/luckia.facturador/com.luckia.biller.deploy/src/main/resources/bootstrap/info_presencial_2014.xlsx']ggr_cons!$a$2:$n$1048576,12,0)</f>
        <v>#VALUE!</v>
      </c>
      <c r="BL9" s="53" t="e">
        <f aca="false">+VLOOKUP($D9,['file:///home/lab/repositories/luckia.facturador/com.luckia.biller.deploy/src/main/resources/bootstrap/info_presencial_2014.xlsx']ggr_cons!$a$2:$n$1048576,13,0)</f>
        <v>#VALUE!</v>
      </c>
      <c r="BM9" s="53" t="e">
        <f aca="false">+VLOOKUP($D9,['file:///home/lab/repositories/luckia.facturador/com.luckia.biller.deploy/src/main/resources/bootstrap/info_presencial_2014.xlsx']ggr_cons!$a$2:$n$1048576,14,0)</f>
        <v>#VALUE!</v>
      </c>
      <c r="BN9" s="53" t="n">
        <f aca="false">+SUM(BB9:BM9)</f>
        <v>94.6900000000001</v>
      </c>
      <c r="BO9" s="53"/>
      <c r="BP9" s="53"/>
      <c r="BQ9" s="55" t="n">
        <f aca="false">+$N9*X9</f>
        <v>11.23</v>
      </c>
      <c r="BR9" s="55" t="n">
        <f aca="false">+$N9*Y9</f>
        <v>0</v>
      </c>
      <c r="BS9" s="55" t="n">
        <f aca="false">+$N9*Z9</f>
        <v>0</v>
      </c>
      <c r="BT9" s="55" t="n">
        <f aca="false">+$N9*AA9</f>
        <v>0</v>
      </c>
      <c r="BU9" s="55" t="n">
        <f aca="false">+$N9*AB9</f>
        <v>0</v>
      </c>
      <c r="BV9" s="55" t="n">
        <f aca="false">+$N9*AC9</f>
        <v>0</v>
      </c>
      <c r="BW9" s="55" t="n">
        <f aca="false">+$N9*AD9</f>
        <v>0</v>
      </c>
      <c r="BX9" s="55" t="n">
        <f aca="false">+$N9*AE9</f>
        <v>0</v>
      </c>
      <c r="BY9" s="55" t="n">
        <f aca="false">+$N9*AF9</f>
        <v>0</v>
      </c>
      <c r="BZ9" s="55" t="n">
        <f aca="false">+$N9*AG9</f>
        <v>0</v>
      </c>
      <c r="CA9" s="55" t="n">
        <f aca="false">+$N9*AH9</f>
        <v>0</v>
      </c>
      <c r="CB9" s="55" t="n">
        <f aca="false">+$N9*AI9</f>
        <v>0</v>
      </c>
      <c r="CC9" s="55" t="n">
        <f aca="false">+SUM(BQ9:CB9)</f>
        <v>11.23</v>
      </c>
      <c r="CD9" s="53"/>
      <c r="CE9" s="55"/>
      <c r="CF9" s="55" t="n">
        <f aca="false">+BQ9/$CE$2</f>
        <v>9.28099173553719</v>
      </c>
      <c r="CG9" s="55" t="n">
        <f aca="false">+BR9/$CE$2</f>
        <v>0</v>
      </c>
      <c r="CH9" s="55" t="n">
        <f aca="false">+BS9/$CE$2</f>
        <v>0</v>
      </c>
      <c r="CI9" s="55" t="n">
        <f aca="false">+BT9/$CE$2</f>
        <v>0</v>
      </c>
      <c r="CJ9" s="55" t="n">
        <f aca="false">+BU9/$CE$2</f>
        <v>0</v>
      </c>
      <c r="CK9" s="55" t="n">
        <f aca="false">+BV9/$CE$2</f>
        <v>0</v>
      </c>
      <c r="CL9" s="55" t="n">
        <f aca="false">+BW9/$CE$2</f>
        <v>0</v>
      </c>
      <c r="CM9" s="55" t="n">
        <f aca="false">+BX9/$CE$2</f>
        <v>0</v>
      </c>
      <c r="CN9" s="55" t="n">
        <f aca="false">+BY9/$CE$2</f>
        <v>0</v>
      </c>
      <c r="CO9" s="55" t="n">
        <f aca="false">+BZ9/$CE$2</f>
        <v>0</v>
      </c>
      <c r="CP9" s="55" t="n">
        <f aca="false">+CA9/$CE$2</f>
        <v>0</v>
      </c>
      <c r="CQ9" s="55" t="n">
        <f aca="false">+CB9/$CE$2</f>
        <v>0</v>
      </c>
      <c r="CR9" s="55" t="n">
        <f aca="false">+CC9/$CE$2</f>
        <v>9.28099173553719</v>
      </c>
      <c r="CS9" s="53"/>
      <c r="CT9" s="53"/>
      <c r="CU9" s="56" t="n">
        <f aca="false">+$O9*X9+$P9*BB9+$Q9*(0.9*BB9+$S9)+$R9</f>
        <v>36.9955</v>
      </c>
      <c r="CV9" s="56" t="n">
        <f aca="false">+$O9*Y9+$P9*BC9+$Q9*(0.9*BC9+$S9)+$R9</f>
        <v>0</v>
      </c>
      <c r="CW9" s="56" t="n">
        <f aca="false">+$O9*Z9+$P9*BD9+$Q9*(0.9*BD9+$S9)+$R9</f>
        <v>0</v>
      </c>
      <c r="CX9" s="56" t="n">
        <f aca="false">+$O9*AA9+$P9*BE9+$Q9*(0.9*BE9+$S9)+$R9</f>
        <v>0</v>
      </c>
      <c r="CY9" s="56" t="n">
        <f aca="false">+$O9*AB9+$P9*BF9+$Q9*(0.9*BF9+$S9)+$R9</f>
        <v>0</v>
      </c>
      <c r="CZ9" s="56" t="n">
        <f aca="false">+$O9*AC9+$P9*BG9+$Q9*(0.9*BG9+$S9)+$R9</f>
        <v>0</v>
      </c>
      <c r="DA9" s="56" t="n">
        <f aca="false">+$O9*AD9+$P9*BH9+$Q9*(0.9*BH9+$S9)+$R9</f>
        <v>0</v>
      </c>
      <c r="DB9" s="56" t="n">
        <f aca="false">+$O9*AE9+$P9*BI9+$Q9*(0.9*BI9+$S9)+$R9</f>
        <v>0</v>
      </c>
      <c r="DC9" s="56" t="n">
        <f aca="false">+$O9*AF9+$P9*BJ9+$Q9*(0.9*BJ9+$S9)+$R9</f>
        <v>0</v>
      </c>
      <c r="DD9" s="56" t="n">
        <f aca="false">+$O9*AG9+$P9*BK9+$Q9*(0.9*BK9+$S9)+$R9</f>
        <v>0</v>
      </c>
      <c r="DE9" s="56" t="n">
        <f aca="false">+$O9*AH9+$P9*BL9+$Q9*(0.9*BL9+$S9)+$R9</f>
        <v>0</v>
      </c>
      <c r="DF9" s="56" t="n">
        <f aca="false">+$O9*AI9+$P9*BM9+$Q9*(0.9*BM9+$S9)+$R9</f>
        <v>0</v>
      </c>
      <c r="DG9" s="55" t="n">
        <f aca="false">+SUM(CU9:DF9)</f>
        <v>36.9955</v>
      </c>
      <c r="DH9" s="53"/>
      <c r="DJ9" s="14" t="n">
        <f aca="false">+IF(X9=0,0,$T9)</f>
        <v>30</v>
      </c>
      <c r="DK9" s="14" t="n">
        <f aca="false">+IF(Y9=0,0,$T9)</f>
        <v>0</v>
      </c>
      <c r="DL9" s="14" t="n">
        <f aca="false">+IF(Z9=0,0,$T9)</f>
        <v>0</v>
      </c>
      <c r="DM9" s="14" t="n">
        <f aca="false">+IF(AA9=0,0,$T9)</f>
        <v>0</v>
      </c>
      <c r="DN9" s="14" t="n">
        <f aca="false">+IF(AB9=0,0,$T9)</f>
        <v>0</v>
      </c>
      <c r="DO9" s="14" t="n">
        <f aca="false">+IF(AC9=0,0,$T9)</f>
        <v>0</v>
      </c>
      <c r="DP9" s="14" t="n">
        <f aca="false">+IF(AD9=0,0,$T9)</f>
        <v>0</v>
      </c>
      <c r="DQ9" s="14" t="n">
        <f aca="false">+IF(AE9=0,0,$T9)</f>
        <v>0</v>
      </c>
      <c r="DR9" s="14" t="n">
        <f aca="false">+IF(AF9=0,0,$T9)</f>
        <v>0</v>
      </c>
      <c r="DS9" s="14" t="n">
        <f aca="false">+IF(AG9=0,0,$T9)</f>
        <v>0</v>
      </c>
      <c r="DT9" s="14" t="n">
        <f aca="false">+IF(AH9=0,0,$T9)</f>
        <v>0</v>
      </c>
      <c r="DU9" s="14" t="n">
        <f aca="false">+IF(AI9=0,0,$T9)</f>
        <v>0</v>
      </c>
      <c r="DV9" s="55" t="n">
        <f aca="false">+SUM(DJ9:DU9)</f>
        <v>30</v>
      </c>
      <c r="DY9" s="14" t="n">
        <v>0</v>
      </c>
      <c r="DZ9" s="14" t="n">
        <v>0</v>
      </c>
      <c r="EA9" s="14" t="n">
        <v>0</v>
      </c>
      <c r="EB9" s="14" t="n">
        <v>0</v>
      </c>
      <c r="EC9" s="14" t="n">
        <v>0</v>
      </c>
      <c r="ED9" s="14" t="n">
        <v>0</v>
      </c>
      <c r="EE9" s="14" t="n">
        <v>0</v>
      </c>
      <c r="EF9" s="14" t="n">
        <v>0</v>
      </c>
      <c r="EG9" s="14" t="n">
        <v>0</v>
      </c>
      <c r="EH9" s="14" t="n">
        <v>0</v>
      </c>
      <c r="EI9" s="14" t="n">
        <v>0</v>
      </c>
      <c r="EJ9" s="14" t="n">
        <v>0</v>
      </c>
      <c r="EK9" s="55" t="n">
        <f aca="false">+SUM(DY9:EJ9)</f>
        <v>0</v>
      </c>
      <c r="EO9" s="53" t="n">
        <f aca="false">+CU9+DJ9-DY9/2</f>
        <v>66.9955</v>
      </c>
      <c r="EP9" s="53" t="n">
        <f aca="false">+CV9+DK9-DZ9/2</f>
        <v>0</v>
      </c>
      <c r="EQ9" s="53" t="n">
        <f aca="false">+CW9+DL9-EA9/2</f>
        <v>0</v>
      </c>
      <c r="ER9" s="53" t="n">
        <f aca="false">+CX9+DM9-EB9/2</f>
        <v>0</v>
      </c>
      <c r="ES9" s="53" t="n">
        <f aca="false">+CY9+DN9-EC9/2</f>
        <v>0</v>
      </c>
      <c r="ET9" s="53" t="n">
        <f aca="false">+CZ9+DO9-ED9/2</f>
        <v>0</v>
      </c>
      <c r="EU9" s="53" t="n">
        <f aca="false">+DA9+DP9-EE9/2</f>
        <v>0</v>
      </c>
      <c r="EV9" s="53" t="n">
        <f aca="false">+DB9+DQ9-EF9/2</f>
        <v>0</v>
      </c>
      <c r="EW9" s="53" t="n">
        <f aca="false">+DC9+DR9-EG9/2</f>
        <v>0</v>
      </c>
      <c r="EX9" s="53" t="n">
        <f aca="false">+DD9+DS9-EH9/2</f>
        <v>0</v>
      </c>
      <c r="EY9" s="53" t="n">
        <f aca="false">+DE9+DT9-EI9/2</f>
        <v>0</v>
      </c>
      <c r="EZ9" s="53" t="n">
        <f aca="false">+DF9+DU9-EJ9/2</f>
        <v>0</v>
      </c>
      <c r="FA9" s="55" t="n">
        <f aca="false">+SUM(EO9:EZ9)</f>
        <v>66.9955</v>
      </c>
      <c r="FD9" s="53" t="n">
        <f aca="false">+AM9-EO9-DY9</f>
        <v>27.6945</v>
      </c>
      <c r="FE9" s="53" t="n">
        <f aca="false">+AN9-EP9-DZ9</f>
        <v>0</v>
      </c>
      <c r="FF9" s="53" t="n">
        <f aca="false">+AO9-EQ9-EA9</f>
        <v>0</v>
      </c>
      <c r="FG9" s="53" t="n">
        <f aca="false">+AP9-ER9-EB9</f>
        <v>0</v>
      </c>
      <c r="FH9" s="53" t="n">
        <f aca="false">+AQ9-ES9-EC9</f>
        <v>0</v>
      </c>
      <c r="FI9" s="53" t="n">
        <f aca="false">+AR9-ET9-ED9</f>
        <v>0</v>
      </c>
      <c r="FJ9" s="53" t="n">
        <f aca="false">+AS9-EU9-EE9</f>
        <v>0</v>
      </c>
      <c r="FK9" s="53" t="n">
        <f aca="false">+AT9-EV9-EF9</f>
        <v>0</v>
      </c>
      <c r="FL9" s="53" t="n">
        <f aca="false">+AU9-EW9-EG9</f>
        <v>0</v>
      </c>
      <c r="FM9" s="53" t="n">
        <f aca="false">+AV9-EX9-EH9</f>
        <v>0</v>
      </c>
      <c r="FN9" s="53" t="n">
        <f aca="false">+AW9-EY9-EI9</f>
        <v>0</v>
      </c>
      <c r="FO9" s="53" t="n">
        <f aca="false">+AX9-EZ9-EJ9</f>
        <v>0</v>
      </c>
      <c r="FP9" s="53" t="n">
        <f aca="false">+AY9-FA9</f>
        <v>27.6945</v>
      </c>
    </row>
    <row collapsed="false" customFormat="false" customHeight="true" hidden="false" ht="15" outlineLevel="2" r="10">
      <c r="A10" s="21" t="n">
        <v>2</v>
      </c>
      <c r="B10" s="21" t="s">
        <v>21</v>
      </c>
      <c r="C10" s="21" t="s">
        <v>137</v>
      </c>
      <c r="D10" s="67" t="n">
        <f aca="false">+E10</f>
        <v>10122</v>
      </c>
      <c r="E10" s="69" t="n">
        <v>10122</v>
      </c>
      <c r="F10" s="21" t="s">
        <v>159</v>
      </c>
      <c r="G10" s="21" t="s">
        <v>160</v>
      </c>
      <c r="H10" s="21" t="s">
        <v>161</v>
      </c>
      <c r="I10" s="21" t="s">
        <v>162</v>
      </c>
      <c r="J10" s="21" t="s">
        <v>163</v>
      </c>
      <c r="K10" s="21" t="s">
        <v>16</v>
      </c>
      <c r="L10" s="49" t="s">
        <v>143</v>
      </c>
      <c r="M10" s="50" t="s">
        <v>20</v>
      </c>
      <c r="N10" s="51" t="n">
        <v>0.01</v>
      </c>
      <c r="O10" s="52" t="n">
        <v>-0.005</v>
      </c>
      <c r="P10" s="51" t="n">
        <v>0.45</v>
      </c>
      <c r="Q10" s="51" t="n">
        <v>0</v>
      </c>
      <c r="R10" s="50" t="n">
        <v>0</v>
      </c>
      <c r="S10" s="50" t="n">
        <v>0</v>
      </c>
      <c r="T10" s="50" t="n">
        <v>30</v>
      </c>
      <c r="U10" s="50"/>
      <c r="X10" s="53" t="e">
        <f aca="false">+VLOOKUP($D10,['file:///home/lab/repositories/luckia.facturador/com.luckia.biller.deploy/src/main/resources/bootstrap/info_presencial_2014.xlsx']venta_neta_cons!$a$2:$n$1048576,3,0)</f>
        <v>#VALUE!</v>
      </c>
      <c r="Y10" s="53" t="e">
        <f aca="false">+VLOOKUP($D10,['file:///home/lab/repositories/luckia.facturador/com.luckia.biller.deploy/src/main/resources/bootstrap/info_presencial_2014.xlsx']venta_neta_cons!$a$2:$n$1048576,4,0)</f>
        <v>#VALUE!</v>
      </c>
      <c r="Z10" s="53" t="e">
        <f aca="false">+VLOOKUP($D10,['file:///home/lab/repositories/luckia.facturador/com.luckia.biller.deploy/src/main/resources/bootstrap/info_presencial_2014.xlsx']venta_neta_cons!$a$2:$n$1048576,5,0)</f>
        <v>#VALUE!</v>
      </c>
      <c r="AA10" s="53" t="e">
        <f aca="false">+VLOOKUP($D10,['file:///home/lab/repositories/luckia.facturador/com.luckia.biller.deploy/src/main/resources/bootstrap/info_presencial_2014.xlsx']venta_neta_cons!$a$2:$n$1048576,6,0)</f>
        <v>#VALUE!</v>
      </c>
      <c r="AB10" s="53" t="e">
        <f aca="false">+VLOOKUP($D10,['file:///home/lab/repositories/luckia.facturador/com.luckia.biller.deploy/src/main/resources/bootstrap/info_presencial_2014.xlsx']venta_neta_cons!$a$2:$n$1048576,7,0)</f>
        <v>#VALUE!</v>
      </c>
      <c r="AC10" s="53" t="e">
        <f aca="false">+VLOOKUP($D10,['file:///home/lab/repositories/luckia.facturador/com.luckia.biller.deploy/src/main/resources/bootstrap/info_presencial_2014.xlsx']venta_neta_cons!$a$2:$n$1048576,8,0)</f>
        <v>#VALUE!</v>
      </c>
      <c r="AD10" s="53" t="e">
        <f aca="false">+VLOOKUP($D10,['file:///home/lab/repositories/luckia.facturador/com.luckia.biller.deploy/src/main/resources/bootstrap/info_presencial_2014.xlsx']venta_neta_cons!$a$2:$n$1048576,9,0)</f>
        <v>#VALUE!</v>
      </c>
      <c r="AE10" s="53" t="e">
        <f aca="false">+VLOOKUP($D10,['file:///home/lab/repositories/luckia.facturador/com.luckia.biller.deploy/src/main/resources/bootstrap/info_presencial_2014.xlsx']venta_neta_cons!$a$2:$n$1048576,10,0)</f>
        <v>#VALUE!</v>
      </c>
      <c r="AF10" s="53" t="e">
        <f aca="false">+VLOOKUP($D10,['file:///home/lab/repositories/luckia.facturador/com.luckia.biller.deploy/src/main/resources/bootstrap/info_presencial_2014.xlsx']venta_neta_cons!$a$2:$n$1048576,11,0)</f>
        <v>#VALUE!</v>
      </c>
      <c r="AG10" s="53" t="e">
        <f aca="false">+VLOOKUP($D10,['file:///home/lab/repositories/luckia.facturador/com.luckia.biller.deploy/src/main/resources/bootstrap/info_presencial_2014.xlsx']venta_neta_cons!$a$2:$n$1048576,12,0)</f>
        <v>#VALUE!</v>
      </c>
      <c r="AH10" s="53" t="e">
        <f aca="false">+VLOOKUP($D10,['file:///home/lab/repositories/luckia.facturador/com.luckia.biller.deploy/src/main/resources/bootstrap/info_presencial_2014.xlsx']venta_neta_cons!$a$2:$n$1048576,13,0)</f>
        <v>#VALUE!</v>
      </c>
      <c r="AI10" s="53" t="e">
        <f aca="false">+VLOOKUP($D10,['file:///home/lab/repositories/luckia.facturador/com.luckia.biller.deploy/src/main/resources/bootstrap/info_presencial_2014.xlsx']venta_neta_cons!$a$2:$n$1048576,14,0)</f>
        <v>#VALUE!</v>
      </c>
      <c r="AJ10" s="53" t="n">
        <f aca="false">+SUM(X10:AI10)</f>
        <v>1625</v>
      </c>
      <c r="AK10" s="54" t="n">
        <f aca="false">+BB10/X10</f>
        <v>-0.145956923076923</v>
      </c>
      <c r="AL10" s="53"/>
      <c r="AM10" s="53" t="e">
        <f aca="false">+VLOOKUP($D10,['file:///home/lab/repositories/luckia.facturador/com.luckia.biller.deploy/src/main/resources/bootstrap/info_presencial_2014.xlsx']saldo_cons!$a$2:$n$1048576,3,0)</f>
        <v>#VALUE!</v>
      </c>
      <c r="AN10" s="53" t="e">
        <f aca="false">+VLOOKUP($D10,['file:///home/lab/repositories/luckia.facturador/com.luckia.biller.deploy/src/main/resources/bootstrap/info_presencial_2014.xlsx']saldo_cons!$a$2:$n$1048576,4,0)</f>
        <v>#VALUE!</v>
      </c>
      <c r="AO10" s="53" t="e">
        <f aca="false">+VLOOKUP($D10,['file:///home/lab/repositories/luckia.facturador/com.luckia.biller.deploy/src/main/resources/bootstrap/info_presencial_2014.xlsx']saldo_cons!$a$2:$n$1048576,5,0)</f>
        <v>#VALUE!</v>
      </c>
      <c r="AP10" s="53" t="e">
        <f aca="false">+VLOOKUP($D10,['file:///home/lab/repositories/luckia.facturador/com.luckia.biller.deploy/src/main/resources/bootstrap/info_presencial_2014.xlsx']saldo_cons!$a$2:$n$1048576,6,0)</f>
        <v>#VALUE!</v>
      </c>
      <c r="AQ10" s="53" t="e">
        <f aca="false">+VLOOKUP($D10,['file:///home/lab/repositories/luckia.facturador/com.luckia.biller.deploy/src/main/resources/bootstrap/info_presencial_2014.xlsx']saldo_cons!$a$2:$n$1048576,7,0)</f>
        <v>#VALUE!</v>
      </c>
      <c r="AR10" s="53" t="e">
        <f aca="false">+VLOOKUP($D10,['file:///home/lab/repositories/luckia.facturador/com.luckia.biller.deploy/src/main/resources/bootstrap/info_presencial_2014.xlsx']saldo_cons!$a$2:$n$1048576,8,0)</f>
        <v>#VALUE!</v>
      </c>
      <c r="AS10" s="53" t="e">
        <f aca="false">+VLOOKUP($D10,['file:///home/lab/repositories/luckia.facturador/com.luckia.biller.deploy/src/main/resources/bootstrap/info_presencial_2014.xlsx']saldo_cons!$a$2:$n$1048576,9,0)</f>
        <v>#VALUE!</v>
      </c>
      <c r="AT10" s="53" t="e">
        <f aca="false">+VLOOKUP($D10,['file:///home/lab/repositories/luckia.facturador/com.luckia.biller.deploy/src/main/resources/bootstrap/info_presencial_2014.xlsx']saldo_cons!$a$2:$n$1048576,10,0)</f>
        <v>#VALUE!</v>
      </c>
      <c r="AU10" s="53" t="e">
        <f aca="false">+VLOOKUP($D10,['file:///home/lab/repositories/luckia.facturador/com.luckia.biller.deploy/src/main/resources/bootstrap/info_presencial_2014.xlsx']saldo_cons!$a$2:$n$1048576,11,0)</f>
        <v>#VALUE!</v>
      </c>
      <c r="AV10" s="53" t="e">
        <f aca="false">+VLOOKUP($D10,['file:///home/lab/repositories/luckia.facturador/com.luckia.biller.deploy/src/main/resources/bootstrap/info_presencial_2014.xlsx']saldo_cons!$a$2:$n$1048576,12,0)</f>
        <v>#VALUE!</v>
      </c>
      <c r="AW10" s="53" t="e">
        <f aca="false">+VLOOKUP($D10,['file:///home/lab/repositories/luckia.facturador/com.luckia.biller.deploy/src/main/resources/bootstrap/info_presencial_2014.xlsx']saldo_cons!$a$2:$n$1048576,13,0)</f>
        <v>#VALUE!</v>
      </c>
      <c r="AX10" s="53" t="e">
        <f aca="false">+VLOOKUP($D10,['file:///home/lab/repositories/luckia.facturador/com.luckia.biller.deploy/src/main/resources/bootstrap/info_presencial_2014.xlsx']saldo_cons!$a$2:$n$1048576,14,0)</f>
        <v>#VALUE!</v>
      </c>
      <c r="AY10" s="53" t="n">
        <f aca="false">+SUM(AM10:AX10)</f>
        <v>-237.18</v>
      </c>
      <c r="AZ10" s="53"/>
      <c r="BA10" s="53"/>
      <c r="BB10" s="53" t="e">
        <f aca="false">+VLOOKUP($D10,['file:///home/lab/repositories/luckia.facturador/com.luckia.biller.deploy/src/main/resources/bootstrap/info_presencial_2014.xlsx']ggr_cons!$a$2:$n$1048576,3,0)</f>
        <v>#VALUE!</v>
      </c>
      <c r="BC10" s="53" t="e">
        <f aca="false">+VLOOKUP($D10,['file:///home/lab/repositories/luckia.facturador/com.luckia.biller.deploy/src/main/resources/bootstrap/info_presencial_2014.xlsx']ggr_cons!$a$2:$n$1048576,4,0)</f>
        <v>#VALUE!</v>
      </c>
      <c r="BD10" s="53" t="e">
        <f aca="false">+VLOOKUP($D10,['file:///home/lab/repositories/luckia.facturador/com.luckia.biller.deploy/src/main/resources/bootstrap/info_presencial_2014.xlsx']ggr_cons!$a$2:$n$1048576,5,0)</f>
        <v>#VALUE!</v>
      </c>
      <c r="BE10" s="53" t="e">
        <f aca="false">+VLOOKUP($D10,['file:///home/lab/repositories/luckia.facturador/com.luckia.biller.deploy/src/main/resources/bootstrap/info_presencial_2014.xlsx']ggr_cons!$a$2:$n$1048576,6,0)</f>
        <v>#VALUE!</v>
      </c>
      <c r="BF10" s="53" t="e">
        <f aca="false">+VLOOKUP($D10,['file:///home/lab/repositories/luckia.facturador/com.luckia.biller.deploy/src/main/resources/bootstrap/info_presencial_2014.xlsx']ggr_cons!$a$2:$n$1048576,7,0)</f>
        <v>#VALUE!</v>
      </c>
      <c r="BG10" s="53" t="e">
        <f aca="false">+VLOOKUP($D10,['file:///home/lab/repositories/luckia.facturador/com.luckia.biller.deploy/src/main/resources/bootstrap/info_presencial_2014.xlsx']ggr_cons!$a$2:$n$1048576,8,0)</f>
        <v>#VALUE!</v>
      </c>
      <c r="BH10" s="53" t="e">
        <f aca="false">+VLOOKUP($D10,['file:///home/lab/repositories/luckia.facturador/com.luckia.biller.deploy/src/main/resources/bootstrap/info_presencial_2014.xlsx']ggr_cons!$a$2:$n$1048576,9,0)</f>
        <v>#VALUE!</v>
      </c>
      <c r="BI10" s="53" t="e">
        <f aca="false">+VLOOKUP($D10,['file:///home/lab/repositories/luckia.facturador/com.luckia.biller.deploy/src/main/resources/bootstrap/info_presencial_2014.xlsx']ggr_cons!$a$2:$n$1048576,10,0)</f>
        <v>#VALUE!</v>
      </c>
      <c r="BJ10" s="53" t="e">
        <f aca="false">+VLOOKUP($D10,['file:///home/lab/repositories/luckia.facturador/com.luckia.biller.deploy/src/main/resources/bootstrap/info_presencial_2014.xlsx']ggr_cons!$a$2:$n$1048576,11,0)</f>
        <v>#VALUE!</v>
      </c>
      <c r="BK10" s="53" t="e">
        <f aca="false">+VLOOKUP($D10,['file:///home/lab/repositories/luckia.facturador/com.luckia.biller.deploy/src/main/resources/bootstrap/info_presencial_2014.xlsx']ggr_cons!$a$2:$n$1048576,12,0)</f>
        <v>#VALUE!</v>
      </c>
      <c r="BL10" s="53" t="e">
        <f aca="false">+VLOOKUP($D10,['file:///home/lab/repositories/luckia.facturador/com.luckia.biller.deploy/src/main/resources/bootstrap/info_presencial_2014.xlsx']ggr_cons!$a$2:$n$1048576,13,0)</f>
        <v>#VALUE!</v>
      </c>
      <c r="BM10" s="53" t="e">
        <f aca="false">+VLOOKUP($D10,['file:///home/lab/repositories/luckia.facturador/com.luckia.biller.deploy/src/main/resources/bootstrap/info_presencial_2014.xlsx']ggr_cons!$a$2:$n$1048576,14,0)</f>
        <v>#VALUE!</v>
      </c>
      <c r="BN10" s="53" t="n">
        <f aca="false">+SUM(BB10:BM10)</f>
        <v>-237.18</v>
      </c>
      <c r="BO10" s="53"/>
      <c r="BP10" s="53"/>
      <c r="BQ10" s="55" t="n">
        <f aca="false">+$N10*X10</f>
        <v>16.25</v>
      </c>
      <c r="BR10" s="55" t="n">
        <f aca="false">+$N10*Y10</f>
        <v>0</v>
      </c>
      <c r="BS10" s="55" t="n">
        <f aca="false">+$N10*Z10</f>
        <v>0</v>
      </c>
      <c r="BT10" s="55" t="n">
        <f aca="false">+$N10*AA10</f>
        <v>0</v>
      </c>
      <c r="BU10" s="55" t="n">
        <f aca="false">+$N10*AB10</f>
        <v>0</v>
      </c>
      <c r="BV10" s="55" t="n">
        <f aca="false">+$N10*AC10</f>
        <v>0</v>
      </c>
      <c r="BW10" s="55" t="n">
        <f aca="false">+$N10*AD10</f>
        <v>0</v>
      </c>
      <c r="BX10" s="55" t="n">
        <f aca="false">+$N10*AE10</f>
        <v>0</v>
      </c>
      <c r="BY10" s="55" t="n">
        <f aca="false">+$N10*AF10</f>
        <v>0</v>
      </c>
      <c r="BZ10" s="55" t="n">
        <f aca="false">+$N10*AG10</f>
        <v>0</v>
      </c>
      <c r="CA10" s="55" t="n">
        <f aca="false">+$N10*AH10</f>
        <v>0</v>
      </c>
      <c r="CB10" s="55" t="n">
        <f aca="false">+$N10*AI10</f>
        <v>0</v>
      </c>
      <c r="CC10" s="55" t="n">
        <f aca="false">+SUM(BQ10:CB10)</f>
        <v>16.25</v>
      </c>
      <c r="CD10" s="53"/>
      <c r="CE10" s="55"/>
      <c r="CF10" s="55" t="n">
        <f aca="false">+BQ10/$CE$2</f>
        <v>13.4297520661157</v>
      </c>
      <c r="CG10" s="55" t="n">
        <f aca="false">+BR10/$CE$2</f>
        <v>0</v>
      </c>
      <c r="CH10" s="55" t="n">
        <f aca="false">+BS10/$CE$2</f>
        <v>0</v>
      </c>
      <c r="CI10" s="55" t="n">
        <f aca="false">+BT10/$CE$2</f>
        <v>0</v>
      </c>
      <c r="CJ10" s="55" t="n">
        <f aca="false">+BU10/$CE$2</f>
        <v>0</v>
      </c>
      <c r="CK10" s="55" t="n">
        <f aca="false">+BV10/$CE$2</f>
        <v>0</v>
      </c>
      <c r="CL10" s="55" t="n">
        <f aca="false">+BW10/$CE$2</f>
        <v>0</v>
      </c>
      <c r="CM10" s="55" t="n">
        <f aca="false">+BX10/$CE$2</f>
        <v>0</v>
      </c>
      <c r="CN10" s="55" t="n">
        <f aca="false">+BY10/$CE$2</f>
        <v>0</v>
      </c>
      <c r="CO10" s="55" t="n">
        <f aca="false">+BZ10/$CE$2</f>
        <v>0</v>
      </c>
      <c r="CP10" s="55" t="n">
        <f aca="false">+CA10/$CE$2</f>
        <v>0</v>
      </c>
      <c r="CQ10" s="55" t="n">
        <f aca="false">+CB10/$CE$2</f>
        <v>0</v>
      </c>
      <c r="CR10" s="55" t="n">
        <f aca="false">+CC10/$CE$2</f>
        <v>13.4297520661157</v>
      </c>
      <c r="CS10" s="53"/>
      <c r="CT10" s="53"/>
      <c r="CU10" s="56" t="n">
        <f aca="false">+$O10*X10+$P10*BB10+$Q10*(0.9*BB10+$S10)+$R10</f>
        <v>-114.856</v>
      </c>
      <c r="CV10" s="56" t="n">
        <f aca="false">+$O10*Y10+$P10*BC10+$Q10*(0.9*BC10+$S10)+$R10</f>
        <v>0</v>
      </c>
      <c r="CW10" s="56" t="n">
        <f aca="false">+$O10*Z10+$P10*BD10+$Q10*(0.9*BD10+$S10)+$R10</f>
        <v>0</v>
      </c>
      <c r="CX10" s="56" t="n">
        <f aca="false">+$O10*AA10+$P10*BE10+$Q10*(0.9*BE10+$S10)+$R10</f>
        <v>0</v>
      </c>
      <c r="CY10" s="56" t="n">
        <f aca="false">+$O10*AB10+$P10*BF10+$Q10*(0.9*BF10+$S10)+$R10</f>
        <v>0</v>
      </c>
      <c r="CZ10" s="56" t="n">
        <f aca="false">+$O10*AC10+$P10*BG10+$Q10*(0.9*BG10+$S10)+$R10</f>
        <v>0</v>
      </c>
      <c r="DA10" s="56" t="n">
        <f aca="false">+$O10*AD10+$P10*BH10+$Q10*(0.9*BH10+$S10)+$R10</f>
        <v>0</v>
      </c>
      <c r="DB10" s="56" t="n">
        <f aca="false">+$O10*AE10+$P10*BI10+$Q10*(0.9*BI10+$S10)+$R10</f>
        <v>0</v>
      </c>
      <c r="DC10" s="56" t="n">
        <f aca="false">+$O10*AF10+$P10*BJ10+$Q10*(0.9*BJ10+$S10)+$R10</f>
        <v>0</v>
      </c>
      <c r="DD10" s="56" t="n">
        <f aca="false">+$O10*AG10+$P10*BK10+$Q10*(0.9*BK10+$S10)+$R10</f>
        <v>0</v>
      </c>
      <c r="DE10" s="56" t="n">
        <f aca="false">+$O10*AH10+$P10*BL10+$Q10*(0.9*BL10+$S10)+$R10</f>
        <v>0</v>
      </c>
      <c r="DF10" s="56" t="n">
        <f aca="false">+$O10*AI10+$P10*BM10+$Q10*(0.9*BM10+$S10)+$R10</f>
        <v>0</v>
      </c>
      <c r="DG10" s="55" t="n">
        <f aca="false">+SUM(CU10:DF10)</f>
        <v>-114.856</v>
      </c>
      <c r="DH10" s="53"/>
      <c r="DJ10" s="14" t="n">
        <f aca="false">+IF(X10=0,0,$T10)</f>
        <v>30</v>
      </c>
      <c r="DK10" s="14" t="n">
        <f aca="false">+IF(Y10=0,0,$T10)</f>
        <v>0</v>
      </c>
      <c r="DL10" s="14" t="n">
        <f aca="false">+IF(Z10=0,0,$T10)</f>
        <v>0</v>
      </c>
      <c r="DM10" s="14" t="n">
        <f aca="false">+IF(AA10=0,0,$T10)</f>
        <v>0</v>
      </c>
      <c r="DN10" s="14" t="n">
        <f aca="false">+IF(AB10=0,0,$T10)</f>
        <v>0</v>
      </c>
      <c r="DO10" s="14" t="n">
        <f aca="false">+IF(AC10=0,0,$T10)</f>
        <v>0</v>
      </c>
      <c r="DP10" s="14" t="n">
        <f aca="false">+IF(AD10=0,0,$T10)</f>
        <v>0</v>
      </c>
      <c r="DQ10" s="14" t="n">
        <f aca="false">+IF(AE10=0,0,$T10)</f>
        <v>0</v>
      </c>
      <c r="DR10" s="14" t="n">
        <f aca="false">+IF(AF10=0,0,$T10)</f>
        <v>0</v>
      </c>
      <c r="DS10" s="14" t="n">
        <f aca="false">+IF(AG10=0,0,$T10)</f>
        <v>0</v>
      </c>
      <c r="DT10" s="14" t="n">
        <f aca="false">+IF(AH10=0,0,$T10)</f>
        <v>0</v>
      </c>
      <c r="DU10" s="14" t="n">
        <f aca="false">+IF(AI10=0,0,$T10)</f>
        <v>0</v>
      </c>
      <c r="DV10" s="55" t="n">
        <f aca="false">+SUM(DJ10:DU10)</f>
        <v>30</v>
      </c>
      <c r="DY10" s="14" t="n">
        <v>0</v>
      </c>
      <c r="DZ10" s="14" t="n">
        <v>0</v>
      </c>
      <c r="EA10" s="14" t="n">
        <v>0</v>
      </c>
      <c r="EB10" s="14" t="n">
        <v>0</v>
      </c>
      <c r="EC10" s="14" t="n">
        <v>0</v>
      </c>
      <c r="ED10" s="14" t="n">
        <v>0</v>
      </c>
      <c r="EE10" s="14" t="n">
        <v>0</v>
      </c>
      <c r="EF10" s="14" t="n">
        <v>0</v>
      </c>
      <c r="EG10" s="14" t="n">
        <v>0</v>
      </c>
      <c r="EH10" s="14" t="n">
        <v>0</v>
      </c>
      <c r="EI10" s="14" t="n">
        <v>0</v>
      </c>
      <c r="EJ10" s="14" t="n">
        <v>0</v>
      </c>
      <c r="EK10" s="55" t="n">
        <f aca="false">+SUM(DY10:EJ10)</f>
        <v>0</v>
      </c>
      <c r="EO10" s="53" t="n">
        <f aca="false">+CU10+DJ10-DY10/2</f>
        <v>-84.856</v>
      </c>
      <c r="EP10" s="53" t="n">
        <f aca="false">+CV10+DK10-DZ10/2</f>
        <v>0</v>
      </c>
      <c r="EQ10" s="53" t="n">
        <f aca="false">+CW10+DL10-EA10/2</f>
        <v>0</v>
      </c>
      <c r="ER10" s="53" t="n">
        <f aca="false">+CX10+DM10-EB10/2</f>
        <v>0</v>
      </c>
      <c r="ES10" s="53" t="n">
        <f aca="false">+CY10+DN10-EC10/2</f>
        <v>0</v>
      </c>
      <c r="ET10" s="53" t="n">
        <f aca="false">+CZ10+DO10-ED10/2</f>
        <v>0</v>
      </c>
      <c r="EU10" s="53" t="n">
        <f aca="false">+DA10+DP10-EE10/2</f>
        <v>0</v>
      </c>
      <c r="EV10" s="53" t="n">
        <f aca="false">+DB10+DQ10-EF10/2</f>
        <v>0</v>
      </c>
      <c r="EW10" s="53" t="n">
        <f aca="false">+DC10+DR10-EG10/2</f>
        <v>0</v>
      </c>
      <c r="EX10" s="53" t="n">
        <f aca="false">+DD10+DS10-EH10/2</f>
        <v>0</v>
      </c>
      <c r="EY10" s="53" t="n">
        <f aca="false">+DE10+DT10-EI10/2</f>
        <v>0</v>
      </c>
      <c r="EZ10" s="53" t="n">
        <f aca="false">+DF10+DU10-EJ10/2</f>
        <v>0</v>
      </c>
      <c r="FA10" s="55" t="n">
        <f aca="false">+SUM(EO10:EZ10)</f>
        <v>-84.856</v>
      </c>
      <c r="FD10" s="53" t="n">
        <f aca="false">+AM10-EO10-DY10</f>
        <v>-152.324</v>
      </c>
      <c r="FE10" s="53" t="n">
        <f aca="false">+AN10-EP10-DZ10</f>
        <v>0</v>
      </c>
      <c r="FF10" s="53" t="n">
        <f aca="false">+AO10-EQ10-EA10</f>
        <v>0</v>
      </c>
      <c r="FG10" s="53" t="n">
        <f aca="false">+AP10-ER10-EB10</f>
        <v>0</v>
      </c>
      <c r="FH10" s="53" t="n">
        <f aca="false">+AQ10-ES10-EC10</f>
        <v>0</v>
      </c>
      <c r="FI10" s="53" t="n">
        <f aca="false">+AR10-ET10-ED10</f>
        <v>0</v>
      </c>
      <c r="FJ10" s="53" t="n">
        <f aca="false">+AS10-EU10-EE10</f>
        <v>0</v>
      </c>
      <c r="FK10" s="53" t="n">
        <f aca="false">+AT10-EV10-EF10</f>
        <v>0</v>
      </c>
      <c r="FL10" s="53" t="n">
        <f aca="false">+AU10-EW10-EG10</f>
        <v>0</v>
      </c>
      <c r="FM10" s="53" t="n">
        <f aca="false">+AV10-EX10-EH10</f>
        <v>0</v>
      </c>
      <c r="FN10" s="53" t="n">
        <f aca="false">+AW10-EY10-EI10</f>
        <v>0</v>
      </c>
      <c r="FO10" s="53" t="n">
        <f aca="false">+AX10-EZ10-EJ10</f>
        <v>0</v>
      </c>
      <c r="FP10" s="53" t="n">
        <f aca="false">+AY10-FA10</f>
        <v>-152.324</v>
      </c>
    </row>
    <row collapsed="false" customFormat="false" customHeight="true" hidden="false" ht="15" outlineLevel="2" r="11">
      <c r="A11" s="21" t="n">
        <v>2</v>
      </c>
      <c r="B11" s="21" t="s">
        <v>21</v>
      </c>
      <c r="C11" s="21" t="s">
        <v>137</v>
      </c>
      <c r="D11" s="67" t="n">
        <f aca="false">+E11</f>
        <v>10071</v>
      </c>
      <c r="E11" s="68" t="n">
        <v>10071</v>
      </c>
      <c r="F11" s="21" t="s">
        <v>164</v>
      </c>
      <c r="G11" s="21" t="s">
        <v>165</v>
      </c>
      <c r="H11" s="21" t="s">
        <v>166</v>
      </c>
      <c r="I11" s="21" t="s">
        <v>167</v>
      </c>
      <c r="J11" s="21" t="s">
        <v>168</v>
      </c>
      <c r="K11" s="21" t="s">
        <v>16</v>
      </c>
      <c r="L11" s="49" t="s">
        <v>143</v>
      </c>
      <c r="M11" s="50" t="s">
        <v>169</v>
      </c>
      <c r="N11" s="51" t="n">
        <v>0.01</v>
      </c>
      <c r="O11" s="52" t="n">
        <v>-0.005</v>
      </c>
      <c r="P11" s="51" t="n">
        <v>0.45</v>
      </c>
      <c r="Q11" s="51" t="n">
        <v>0</v>
      </c>
      <c r="R11" s="50" t="n">
        <v>0</v>
      </c>
      <c r="S11" s="50" t="n">
        <v>0</v>
      </c>
      <c r="T11" s="50" t="n">
        <v>30</v>
      </c>
      <c r="U11" s="50"/>
      <c r="X11" s="53" t="e">
        <f aca="false">+VLOOKUP($D11,['file:///home/lab/repositories/luckia.facturador/com.luckia.biller.deploy/src/main/resources/bootstrap/info_presencial_2014.xlsx']venta_neta_cons!$a$2:$n$1048576,3,0)</f>
        <v>#VALUE!</v>
      </c>
      <c r="Y11" s="53" t="e">
        <f aca="false">+VLOOKUP($D11,['file:///home/lab/repositories/luckia.facturador/com.luckia.biller.deploy/src/main/resources/bootstrap/info_presencial_2014.xlsx']venta_neta_cons!$a$2:$n$1048576,4,0)</f>
        <v>#VALUE!</v>
      </c>
      <c r="Z11" s="53" t="e">
        <f aca="false">+VLOOKUP($D11,['file:///home/lab/repositories/luckia.facturador/com.luckia.biller.deploy/src/main/resources/bootstrap/info_presencial_2014.xlsx']venta_neta_cons!$a$2:$n$1048576,5,0)</f>
        <v>#VALUE!</v>
      </c>
      <c r="AA11" s="53" t="e">
        <f aca="false">+VLOOKUP($D11,['file:///home/lab/repositories/luckia.facturador/com.luckia.biller.deploy/src/main/resources/bootstrap/info_presencial_2014.xlsx']venta_neta_cons!$a$2:$n$1048576,6,0)</f>
        <v>#VALUE!</v>
      </c>
      <c r="AB11" s="53" t="e">
        <f aca="false">+VLOOKUP($D11,['file:///home/lab/repositories/luckia.facturador/com.luckia.biller.deploy/src/main/resources/bootstrap/info_presencial_2014.xlsx']venta_neta_cons!$a$2:$n$1048576,7,0)</f>
        <v>#VALUE!</v>
      </c>
      <c r="AC11" s="53" t="e">
        <f aca="false">+VLOOKUP($D11,['file:///home/lab/repositories/luckia.facturador/com.luckia.biller.deploy/src/main/resources/bootstrap/info_presencial_2014.xlsx']venta_neta_cons!$a$2:$n$1048576,8,0)</f>
        <v>#VALUE!</v>
      </c>
      <c r="AD11" s="53" t="e">
        <f aca="false">+VLOOKUP($D11,['file:///home/lab/repositories/luckia.facturador/com.luckia.biller.deploy/src/main/resources/bootstrap/info_presencial_2014.xlsx']venta_neta_cons!$a$2:$n$1048576,9,0)</f>
        <v>#VALUE!</v>
      </c>
      <c r="AE11" s="53" t="e">
        <f aca="false">+VLOOKUP($D11,['file:///home/lab/repositories/luckia.facturador/com.luckia.biller.deploy/src/main/resources/bootstrap/info_presencial_2014.xlsx']venta_neta_cons!$a$2:$n$1048576,10,0)</f>
        <v>#VALUE!</v>
      </c>
      <c r="AF11" s="53" t="e">
        <f aca="false">+VLOOKUP($D11,['file:///home/lab/repositories/luckia.facturador/com.luckia.biller.deploy/src/main/resources/bootstrap/info_presencial_2014.xlsx']venta_neta_cons!$a$2:$n$1048576,11,0)</f>
        <v>#VALUE!</v>
      </c>
      <c r="AG11" s="53" t="e">
        <f aca="false">+VLOOKUP($D11,['file:///home/lab/repositories/luckia.facturador/com.luckia.biller.deploy/src/main/resources/bootstrap/info_presencial_2014.xlsx']venta_neta_cons!$a$2:$n$1048576,12,0)</f>
        <v>#VALUE!</v>
      </c>
      <c r="AH11" s="53" t="e">
        <f aca="false">+VLOOKUP($D11,['file:///home/lab/repositories/luckia.facturador/com.luckia.biller.deploy/src/main/resources/bootstrap/info_presencial_2014.xlsx']venta_neta_cons!$a$2:$n$1048576,13,0)</f>
        <v>#VALUE!</v>
      </c>
      <c r="AI11" s="53" t="e">
        <f aca="false">+VLOOKUP($D11,['file:///home/lab/repositories/luckia.facturador/com.luckia.biller.deploy/src/main/resources/bootstrap/info_presencial_2014.xlsx']venta_neta_cons!$a$2:$n$1048576,14,0)</f>
        <v>#VALUE!</v>
      </c>
      <c r="AJ11" s="53" t="n">
        <f aca="false">+SUM(X11:AI11)</f>
        <v>66</v>
      </c>
      <c r="AK11" s="54" t="n">
        <f aca="false">+BB11/X11</f>
        <v>0.978787878787879</v>
      </c>
      <c r="AL11" s="53"/>
      <c r="AM11" s="53" t="e">
        <f aca="false">+VLOOKUP($D11,['file:///home/lab/repositories/luckia.facturador/com.luckia.biller.deploy/src/main/resources/bootstrap/info_presencial_2014.xlsx']saldo_cons!$a$2:$n$1048576,3,0)</f>
        <v>#VALUE!</v>
      </c>
      <c r="AN11" s="53" t="e">
        <f aca="false">+VLOOKUP($D11,['file:///home/lab/repositories/luckia.facturador/com.luckia.biller.deploy/src/main/resources/bootstrap/info_presencial_2014.xlsx']saldo_cons!$a$2:$n$1048576,4,0)</f>
        <v>#VALUE!</v>
      </c>
      <c r="AO11" s="53" t="e">
        <f aca="false">+VLOOKUP($D11,['file:///home/lab/repositories/luckia.facturador/com.luckia.biller.deploy/src/main/resources/bootstrap/info_presencial_2014.xlsx']saldo_cons!$a$2:$n$1048576,5,0)</f>
        <v>#VALUE!</v>
      </c>
      <c r="AP11" s="53" t="e">
        <f aca="false">+VLOOKUP($D11,['file:///home/lab/repositories/luckia.facturador/com.luckia.biller.deploy/src/main/resources/bootstrap/info_presencial_2014.xlsx']saldo_cons!$a$2:$n$1048576,6,0)</f>
        <v>#VALUE!</v>
      </c>
      <c r="AQ11" s="53" t="e">
        <f aca="false">+VLOOKUP($D11,['file:///home/lab/repositories/luckia.facturador/com.luckia.biller.deploy/src/main/resources/bootstrap/info_presencial_2014.xlsx']saldo_cons!$a$2:$n$1048576,7,0)</f>
        <v>#VALUE!</v>
      </c>
      <c r="AR11" s="53" t="e">
        <f aca="false">+VLOOKUP($D11,['file:///home/lab/repositories/luckia.facturador/com.luckia.biller.deploy/src/main/resources/bootstrap/info_presencial_2014.xlsx']saldo_cons!$a$2:$n$1048576,8,0)</f>
        <v>#VALUE!</v>
      </c>
      <c r="AS11" s="53" t="e">
        <f aca="false">+VLOOKUP($D11,['file:///home/lab/repositories/luckia.facturador/com.luckia.biller.deploy/src/main/resources/bootstrap/info_presencial_2014.xlsx']saldo_cons!$a$2:$n$1048576,9,0)</f>
        <v>#VALUE!</v>
      </c>
      <c r="AT11" s="53" t="e">
        <f aca="false">+VLOOKUP($D11,['file:///home/lab/repositories/luckia.facturador/com.luckia.biller.deploy/src/main/resources/bootstrap/info_presencial_2014.xlsx']saldo_cons!$a$2:$n$1048576,10,0)</f>
        <v>#VALUE!</v>
      </c>
      <c r="AU11" s="53" t="e">
        <f aca="false">+VLOOKUP($D11,['file:///home/lab/repositories/luckia.facturador/com.luckia.biller.deploy/src/main/resources/bootstrap/info_presencial_2014.xlsx']saldo_cons!$a$2:$n$1048576,11,0)</f>
        <v>#VALUE!</v>
      </c>
      <c r="AV11" s="53" t="e">
        <f aca="false">+VLOOKUP($D11,['file:///home/lab/repositories/luckia.facturador/com.luckia.biller.deploy/src/main/resources/bootstrap/info_presencial_2014.xlsx']saldo_cons!$a$2:$n$1048576,12,0)</f>
        <v>#VALUE!</v>
      </c>
      <c r="AW11" s="53" t="e">
        <f aca="false">+VLOOKUP($D11,['file:///home/lab/repositories/luckia.facturador/com.luckia.biller.deploy/src/main/resources/bootstrap/info_presencial_2014.xlsx']saldo_cons!$a$2:$n$1048576,13,0)</f>
        <v>#VALUE!</v>
      </c>
      <c r="AX11" s="53" t="e">
        <f aca="false">+VLOOKUP($D11,['file:///home/lab/repositories/luckia.facturador/com.luckia.biller.deploy/src/main/resources/bootstrap/info_presencial_2014.xlsx']saldo_cons!$a$2:$n$1048576,14,0)</f>
        <v>#VALUE!</v>
      </c>
      <c r="AY11" s="53" t="n">
        <f aca="false">+SUM(AM11:AX11)</f>
        <v>66</v>
      </c>
      <c r="AZ11" s="53"/>
      <c r="BA11" s="53"/>
      <c r="BB11" s="53" t="e">
        <f aca="false">+VLOOKUP($D11,['file:///home/lab/repositories/luckia.facturador/com.luckia.biller.deploy/src/main/resources/bootstrap/info_presencial_2014.xlsx']ggr_cons!$a$2:$n$1048576,3,0)</f>
        <v>#VALUE!</v>
      </c>
      <c r="BC11" s="53" t="e">
        <f aca="false">+VLOOKUP($D11,['file:///home/lab/repositories/luckia.facturador/com.luckia.biller.deploy/src/main/resources/bootstrap/info_presencial_2014.xlsx']ggr_cons!$a$2:$n$1048576,4,0)</f>
        <v>#VALUE!</v>
      </c>
      <c r="BD11" s="53" t="e">
        <f aca="false">+VLOOKUP($D11,['file:///home/lab/repositories/luckia.facturador/com.luckia.biller.deploy/src/main/resources/bootstrap/info_presencial_2014.xlsx']ggr_cons!$a$2:$n$1048576,5,0)</f>
        <v>#VALUE!</v>
      </c>
      <c r="BE11" s="53" t="e">
        <f aca="false">+VLOOKUP($D11,['file:///home/lab/repositories/luckia.facturador/com.luckia.biller.deploy/src/main/resources/bootstrap/info_presencial_2014.xlsx']ggr_cons!$a$2:$n$1048576,6,0)</f>
        <v>#VALUE!</v>
      </c>
      <c r="BF11" s="53" t="e">
        <f aca="false">+VLOOKUP($D11,['file:///home/lab/repositories/luckia.facturador/com.luckia.biller.deploy/src/main/resources/bootstrap/info_presencial_2014.xlsx']ggr_cons!$a$2:$n$1048576,7,0)</f>
        <v>#VALUE!</v>
      </c>
      <c r="BG11" s="53" t="e">
        <f aca="false">+VLOOKUP($D11,['file:///home/lab/repositories/luckia.facturador/com.luckia.biller.deploy/src/main/resources/bootstrap/info_presencial_2014.xlsx']ggr_cons!$a$2:$n$1048576,8,0)</f>
        <v>#VALUE!</v>
      </c>
      <c r="BH11" s="53" t="e">
        <f aca="false">+VLOOKUP($D11,['file:///home/lab/repositories/luckia.facturador/com.luckia.biller.deploy/src/main/resources/bootstrap/info_presencial_2014.xlsx']ggr_cons!$a$2:$n$1048576,9,0)</f>
        <v>#VALUE!</v>
      </c>
      <c r="BI11" s="53" t="e">
        <f aca="false">+VLOOKUP($D11,['file:///home/lab/repositories/luckia.facturador/com.luckia.biller.deploy/src/main/resources/bootstrap/info_presencial_2014.xlsx']ggr_cons!$a$2:$n$1048576,10,0)</f>
        <v>#VALUE!</v>
      </c>
      <c r="BJ11" s="53" t="e">
        <f aca="false">+VLOOKUP($D11,['file:///home/lab/repositories/luckia.facturador/com.luckia.biller.deploy/src/main/resources/bootstrap/info_presencial_2014.xlsx']ggr_cons!$a$2:$n$1048576,11,0)</f>
        <v>#VALUE!</v>
      </c>
      <c r="BK11" s="53" t="e">
        <f aca="false">+VLOOKUP($D11,['file:///home/lab/repositories/luckia.facturador/com.luckia.biller.deploy/src/main/resources/bootstrap/info_presencial_2014.xlsx']ggr_cons!$a$2:$n$1048576,12,0)</f>
        <v>#VALUE!</v>
      </c>
      <c r="BL11" s="53" t="e">
        <f aca="false">+VLOOKUP($D11,['file:///home/lab/repositories/luckia.facturador/com.luckia.biller.deploy/src/main/resources/bootstrap/info_presencial_2014.xlsx']ggr_cons!$a$2:$n$1048576,13,0)</f>
        <v>#VALUE!</v>
      </c>
      <c r="BM11" s="53" t="e">
        <f aca="false">+VLOOKUP($D11,['file:///home/lab/repositories/luckia.facturador/com.luckia.biller.deploy/src/main/resources/bootstrap/info_presencial_2014.xlsx']ggr_cons!$a$2:$n$1048576,14,0)</f>
        <v>#VALUE!</v>
      </c>
      <c r="BN11" s="53" t="n">
        <f aca="false">+SUM(BB11:BM11)</f>
        <v>64.6</v>
      </c>
      <c r="BO11" s="53"/>
      <c r="BP11" s="53"/>
      <c r="BQ11" s="55" t="n">
        <f aca="false">+$N11*X11</f>
        <v>0.66</v>
      </c>
      <c r="BR11" s="55" t="n">
        <f aca="false">+$N11*Y11</f>
        <v>0</v>
      </c>
      <c r="BS11" s="55" t="n">
        <f aca="false">+$N11*Z11</f>
        <v>0</v>
      </c>
      <c r="BT11" s="55" t="n">
        <f aca="false">+$N11*AA11</f>
        <v>0</v>
      </c>
      <c r="BU11" s="55" t="n">
        <f aca="false">+$N11*AB11</f>
        <v>0</v>
      </c>
      <c r="BV11" s="55" t="n">
        <f aca="false">+$N11*AC11</f>
        <v>0</v>
      </c>
      <c r="BW11" s="55" t="n">
        <f aca="false">+$N11*AD11</f>
        <v>0</v>
      </c>
      <c r="BX11" s="55" t="n">
        <f aca="false">+$N11*AE11</f>
        <v>0</v>
      </c>
      <c r="BY11" s="55" t="n">
        <f aca="false">+$N11*AF11</f>
        <v>0</v>
      </c>
      <c r="BZ11" s="55" t="n">
        <f aca="false">+$N11*AG11</f>
        <v>0</v>
      </c>
      <c r="CA11" s="55" t="n">
        <f aca="false">+$N11*AH11</f>
        <v>0</v>
      </c>
      <c r="CB11" s="55" t="n">
        <f aca="false">+$N11*AI11</f>
        <v>0</v>
      </c>
      <c r="CC11" s="55" t="n">
        <f aca="false">+SUM(BQ11:CB11)</f>
        <v>0.66</v>
      </c>
      <c r="CD11" s="53"/>
      <c r="CE11" s="55"/>
      <c r="CF11" s="55" t="n">
        <f aca="false">+BQ11/$CE$2</f>
        <v>0.545454545454546</v>
      </c>
      <c r="CG11" s="55" t="n">
        <f aca="false">+BR11/$CE$2</f>
        <v>0</v>
      </c>
      <c r="CH11" s="55" t="n">
        <f aca="false">+BS11/$CE$2</f>
        <v>0</v>
      </c>
      <c r="CI11" s="55" t="n">
        <f aca="false">+BT11/$CE$2</f>
        <v>0</v>
      </c>
      <c r="CJ11" s="55" t="n">
        <f aca="false">+BU11/$CE$2</f>
        <v>0</v>
      </c>
      <c r="CK11" s="55" t="n">
        <f aca="false">+BV11/$CE$2</f>
        <v>0</v>
      </c>
      <c r="CL11" s="55" t="n">
        <f aca="false">+BW11/$CE$2</f>
        <v>0</v>
      </c>
      <c r="CM11" s="55" t="n">
        <f aca="false">+BX11/$CE$2</f>
        <v>0</v>
      </c>
      <c r="CN11" s="55" t="n">
        <f aca="false">+BY11/$CE$2</f>
        <v>0</v>
      </c>
      <c r="CO11" s="55" t="n">
        <f aca="false">+BZ11/$CE$2</f>
        <v>0</v>
      </c>
      <c r="CP11" s="55" t="n">
        <f aca="false">+CA11/$CE$2</f>
        <v>0</v>
      </c>
      <c r="CQ11" s="55" t="n">
        <f aca="false">+CB11/$CE$2</f>
        <v>0</v>
      </c>
      <c r="CR11" s="55" t="n">
        <f aca="false">+CC11/$CE$2</f>
        <v>0.545454545454546</v>
      </c>
      <c r="CS11" s="53"/>
      <c r="CT11" s="53"/>
      <c r="CU11" s="56" t="n">
        <f aca="false">+$O11*X11+$P11*BB11+$Q11*(0.9*BB11+$S11)+$R11</f>
        <v>28.74</v>
      </c>
      <c r="CV11" s="56" t="n">
        <f aca="false">+$O11*Y11+$P11*BC11+$Q11*(0.9*BC11+$S11)+$R11</f>
        <v>0</v>
      </c>
      <c r="CW11" s="56" t="n">
        <f aca="false">+$O11*Z11+$P11*BD11+$Q11*(0.9*BD11+$S11)+$R11</f>
        <v>0</v>
      </c>
      <c r="CX11" s="56" t="n">
        <f aca="false">+$O11*AA11+$P11*BE11+$Q11*(0.9*BE11+$S11)+$R11</f>
        <v>0</v>
      </c>
      <c r="CY11" s="56" t="n">
        <f aca="false">+$O11*AB11+$P11*BF11+$Q11*(0.9*BF11+$S11)+$R11</f>
        <v>0</v>
      </c>
      <c r="CZ11" s="56" t="n">
        <f aca="false">+$O11*AC11+$P11*BG11+$Q11*(0.9*BG11+$S11)+$R11</f>
        <v>0</v>
      </c>
      <c r="DA11" s="56" t="n">
        <f aca="false">+$O11*AD11+$P11*BH11+$Q11*(0.9*BH11+$S11)+$R11</f>
        <v>0</v>
      </c>
      <c r="DB11" s="56" t="n">
        <f aca="false">+$O11*AE11+$P11*BI11+$Q11*(0.9*BI11+$S11)+$R11</f>
        <v>0</v>
      </c>
      <c r="DC11" s="56" t="n">
        <f aca="false">+$O11*AF11+$P11*BJ11+$Q11*(0.9*BJ11+$S11)+$R11</f>
        <v>0</v>
      </c>
      <c r="DD11" s="56" t="n">
        <f aca="false">+$O11*AG11+$P11*BK11+$Q11*(0.9*BK11+$S11)+$R11</f>
        <v>0</v>
      </c>
      <c r="DE11" s="56" t="n">
        <f aca="false">+$O11*AH11+$P11*BL11+$Q11*(0.9*BL11+$S11)+$R11</f>
        <v>0</v>
      </c>
      <c r="DF11" s="56" t="n">
        <f aca="false">+$O11*AI11+$P11*BM11+$Q11*(0.9*BM11+$S11)+$R11</f>
        <v>0</v>
      </c>
      <c r="DG11" s="55" t="n">
        <f aca="false">+SUM(CU11:DF11)</f>
        <v>28.74</v>
      </c>
      <c r="DH11" s="53"/>
      <c r="DJ11" s="14" t="n">
        <f aca="false">+IF(X11=0,0,$T11)</f>
        <v>30</v>
      </c>
      <c r="DK11" s="14" t="n">
        <f aca="false">+IF(Y11=0,0,$T11)</f>
        <v>0</v>
      </c>
      <c r="DL11" s="14" t="n">
        <f aca="false">+IF(Z11=0,0,$T11)</f>
        <v>0</v>
      </c>
      <c r="DM11" s="14" t="n">
        <f aca="false">+IF(AA11=0,0,$T11)</f>
        <v>0</v>
      </c>
      <c r="DN11" s="14" t="n">
        <f aca="false">+IF(AB11=0,0,$T11)</f>
        <v>0</v>
      </c>
      <c r="DO11" s="14" t="n">
        <f aca="false">+IF(AC11=0,0,$T11)</f>
        <v>0</v>
      </c>
      <c r="DP11" s="14" t="n">
        <f aca="false">+IF(AD11=0,0,$T11)</f>
        <v>0</v>
      </c>
      <c r="DQ11" s="14" t="n">
        <f aca="false">+IF(AE11=0,0,$T11)</f>
        <v>0</v>
      </c>
      <c r="DR11" s="14" t="n">
        <f aca="false">+IF(AF11=0,0,$T11)</f>
        <v>0</v>
      </c>
      <c r="DS11" s="14" t="n">
        <f aca="false">+IF(AG11=0,0,$T11)</f>
        <v>0</v>
      </c>
      <c r="DT11" s="14" t="n">
        <f aca="false">+IF(AH11=0,0,$T11)</f>
        <v>0</v>
      </c>
      <c r="DU11" s="14" t="n">
        <f aca="false">+IF(AI11=0,0,$T11)</f>
        <v>0</v>
      </c>
      <c r="DV11" s="55" t="n">
        <f aca="false">+SUM(DJ11:DU11)</f>
        <v>30</v>
      </c>
      <c r="DY11" s="14" t="n">
        <v>0</v>
      </c>
      <c r="DZ11" s="14" t="n">
        <v>0</v>
      </c>
      <c r="EA11" s="14" t="n">
        <v>0</v>
      </c>
      <c r="EB11" s="14" t="n">
        <v>0</v>
      </c>
      <c r="EC11" s="14" t="n">
        <v>0</v>
      </c>
      <c r="ED11" s="14" t="n">
        <v>0</v>
      </c>
      <c r="EE11" s="14" t="n">
        <v>0</v>
      </c>
      <c r="EF11" s="14" t="n">
        <v>0</v>
      </c>
      <c r="EG11" s="14" t="n">
        <v>0</v>
      </c>
      <c r="EH11" s="14" t="n">
        <v>0</v>
      </c>
      <c r="EI11" s="14" t="n">
        <v>0</v>
      </c>
      <c r="EJ11" s="14" t="n">
        <v>0</v>
      </c>
      <c r="EK11" s="55" t="n">
        <f aca="false">+SUM(DY11:EJ11)</f>
        <v>0</v>
      </c>
      <c r="EO11" s="53" t="n">
        <f aca="false">+CU11+DJ11-DY11/2</f>
        <v>58.74</v>
      </c>
      <c r="EP11" s="53" t="n">
        <f aca="false">+CV11+DK11-DZ11/2</f>
        <v>0</v>
      </c>
      <c r="EQ11" s="53" t="n">
        <f aca="false">+CW11+DL11-EA11/2</f>
        <v>0</v>
      </c>
      <c r="ER11" s="53" t="n">
        <f aca="false">+CX11+DM11-EB11/2</f>
        <v>0</v>
      </c>
      <c r="ES11" s="53" t="n">
        <f aca="false">+CY11+DN11-EC11/2</f>
        <v>0</v>
      </c>
      <c r="ET11" s="53" t="n">
        <f aca="false">+CZ11+DO11-ED11/2</f>
        <v>0</v>
      </c>
      <c r="EU11" s="53" t="n">
        <f aca="false">+DA11+DP11-EE11/2</f>
        <v>0</v>
      </c>
      <c r="EV11" s="53" t="n">
        <f aca="false">+DB11+DQ11-EF11/2</f>
        <v>0</v>
      </c>
      <c r="EW11" s="53" t="n">
        <f aca="false">+DC11+DR11-EG11/2</f>
        <v>0</v>
      </c>
      <c r="EX11" s="53" t="n">
        <f aca="false">+DD11+DS11-EH11/2</f>
        <v>0</v>
      </c>
      <c r="EY11" s="53" t="n">
        <f aca="false">+DE11+DT11-EI11/2</f>
        <v>0</v>
      </c>
      <c r="EZ11" s="53" t="n">
        <f aca="false">+DF11+DU11-EJ11/2</f>
        <v>0</v>
      </c>
      <c r="FA11" s="55" t="n">
        <f aca="false">+SUM(EO11:EZ11)</f>
        <v>58.74</v>
      </c>
      <c r="FD11" s="53" t="n">
        <f aca="false">+AM11-EO11-DY11</f>
        <v>7.26000000000001</v>
      </c>
      <c r="FE11" s="53" t="n">
        <f aca="false">+AN11-EP11-DZ11</f>
        <v>0</v>
      </c>
      <c r="FF11" s="53" t="n">
        <f aca="false">+AO11-EQ11-EA11</f>
        <v>0</v>
      </c>
      <c r="FG11" s="53" t="n">
        <f aca="false">+AP11-ER11-EB11</f>
        <v>0</v>
      </c>
      <c r="FH11" s="53" t="n">
        <f aca="false">+AQ11-ES11-EC11</f>
        <v>0</v>
      </c>
      <c r="FI11" s="53" t="n">
        <f aca="false">+AR11-ET11-ED11</f>
        <v>0</v>
      </c>
      <c r="FJ11" s="53" t="n">
        <f aca="false">+AS11-EU11-EE11</f>
        <v>0</v>
      </c>
      <c r="FK11" s="53" t="n">
        <f aca="false">+AT11-EV11-EF11</f>
        <v>0</v>
      </c>
      <c r="FL11" s="53" t="n">
        <f aca="false">+AU11-EW11-EG11</f>
        <v>0</v>
      </c>
      <c r="FM11" s="53" t="n">
        <f aca="false">+AV11-EX11-EH11</f>
        <v>0</v>
      </c>
      <c r="FN11" s="53" t="n">
        <f aca="false">+AW11-EY11-EI11</f>
        <v>0</v>
      </c>
      <c r="FO11" s="53" t="n">
        <f aca="false">+AX11-EZ11-EJ11</f>
        <v>0</v>
      </c>
      <c r="FP11" s="53" t="n">
        <f aca="false">+AY11-FA11</f>
        <v>7.26000000000001</v>
      </c>
    </row>
    <row collapsed="false" customFormat="false" customHeight="true" hidden="false" ht="15" outlineLevel="2" r="12">
      <c r="A12" s="21" t="n">
        <v>2</v>
      </c>
      <c r="B12" s="21" t="s">
        <v>21</v>
      </c>
      <c r="C12" s="21" t="s">
        <v>137</v>
      </c>
      <c r="D12" s="67" t="n">
        <f aca="false">+E12</f>
        <v>10047</v>
      </c>
      <c r="E12" s="68" t="n">
        <v>10047</v>
      </c>
      <c r="F12" s="21" t="s">
        <v>170</v>
      </c>
      <c r="G12" s="21" t="s">
        <v>171</v>
      </c>
      <c r="H12" s="21" t="s">
        <v>172</v>
      </c>
      <c r="I12" s="21" t="s">
        <v>173</v>
      </c>
      <c r="J12" s="21" t="s">
        <v>142</v>
      </c>
      <c r="K12" s="21" t="s">
        <v>16</v>
      </c>
      <c r="L12" s="49" t="s">
        <v>143</v>
      </c>
      <c r="M12" s="50" t="s">
        <v>20</v>
      </c>
      <c r="N12" s="51" t="n">
        <v>0.01</v>
      </c>
      <c r="O12" s="52" t="n">
        <v>-0.005</v>
      </c>
      <c r="P12" s="51" t="n">
        <v>0.45</v>
      </c>
      <c r="Q12" s="51" t="n">
        <v>0</v>
      </c>
      <c r="R12" s="50" t="n">
        <v>0</v>
      </c>
      <c r="S12" s="50" t="n">
        <v>0</v>
      </c>
      <c r="T12" s="50" t="n">
        <v>30</v>
      </c>
      <c r="U12" s="50"/>
      <c r="X12" s="53" t="e">
        <f aca="false">+VLOOKUP($D12,['file:///home/lab/repositories/luckia.facturador/com.luckia.biller.deploy/src/main/resources/bootstrap/info_presencial_2014.xlsx']venta_neta_cons!$a$2:$n$1048576,3,0)</f>
        <v>#VALUE!</v>
      </c>
      <c r="Y12" s="53" t="e">
        <f aca="false">+VLOOKUP($D12,['file:///home/lab/repositories/luckia.facturador/com.luckia.biller.deploy/src/main/resources/bootstrap/info_presencial_2014.xlsx']venta_neta_cons!$a$2:$n$1048576,4,0)</f>
        <v>#VALUE!</v>
      </c>
      <c r="Z12" s="53" t="e">
        <f aca="false">+VLOOKUP($D12,['file:///home/lab/repositories/luckia.facturador/com.luckia.biller.deploy/src/main/resources/bootstrap/info_presencial_2014.xlsx']venta_neta_cons!$a$2:$n$1048576,5,0)</f>
        <v>#VALUE!</v>
      </c>
      <c r="AA12" s="53" t="e">
        <f aca="false">+VLOOKUP($D12,['file:///home/lab/repositories/luckia.facturador/com.luckia.biller.deploy/src/main/resources/bootstrap/info_presencial_2014.xlsx']venta_neta_cons!$a$2:$n$1048576,6,0)</f>
        <v>#VALUE!</v>
      </c>
      <c r="AB12" s="53" t="e">
        <f aca="false">+VLOOKUP($D12,['file:///home/lab/repositories/luckia.facturador/com.luckia.biller.deploy/src/main/resources/bootstrap/info_presencial_2014.xlsx']venta_neta_cons!$a$2:$n$1048576,7,0)</f>
        <v>#VALUE!</v>
      </c>
      <c r="AC12" s="53" t="e">
        <f aca="false">+VLOOKUP($D12,['file:///home/lab/repositories/luckia.facturador/com.luckia.biller.deploy/src/main/resources/bootstrap/info_presencial_2014.xlsx']venta_neta_cons!$a$2:$n$1048576,8,0)</f>
        <v>#VALUE!</v>
      </c>
      <c r="AD12" s="53" t="e">
        <f aca="false">+VLOOKUP($D12,['file:///home/lab/repositories/luckia.facturador/com.luckia.biller.deploy/src/main/resources/bootstrap/info_presencial_2014.xlsx']venta_neta_cons!$a$2:$n$1048576,9,0)</f>
        <v>#VALUE!</v>
      </c>
      <c r="AE12" s="53" t="e">
        <f aca="false">+VLOOKUP($D12,['file:///home/lab/repositories/luckia.facturador/com.luckia.biller.deploy/src/main/resources/bootstrap/info_presencial_2014.xlsx']venta_neta_cons!$a$2:$n$1048576,10,0)</f>
        <v>#VALUE!</v>
      </c>
      <c r="AF12" s="53" t="e">
        <f aca="false">+VLOOKUP($D12,['file:///home/lab/repositories/luckia.facturador/com.luckia.biller.deploy/src/main/resources/bootstrap/info_presencial_2014.xlsx']venta_neta_cons!$a$2:$n$1048576,11,0)</f>
        <v>#VALUE!</v>
      </c>
      <c r="AG12" s="53" t="e">
        <f aca="false">+VLOOKUP($D12,['file:///home/lab/repositories/luckia.facturador/com.luckia.biller.deploy/src/main/resources/bootstrap/info_presencial_2014.xlsx']venta_neta_cons!$a$2:$n$1048576,12,0)</f>
        <v>#VALUE!</v>
      </c>
      <c r="AH12" s="53" t="e">
        <f aca="false">+VLOOKUP($D12,['file:///home/lab/repositories/luckia.facturador/com.luckia.biller.deploy/src/main/resources/bootstrap/info_presencial_2014.xlsx']venta_neta_cons!$a$2:$n$1048576,13,0)</f>
        <v>#VALUE!</v>
      </c>
      <c r="AI12" s="53" t="e">
        <f aca="false">+VLOOKUP($D12,['file:///home/lab/repositories/luckia.facturador/com.luckia.biller.deploy/src/main/resources/bootstrap/info_presencial_2014.xlsx']venta_neta_cons!$a$2:$n$1048576,14,0)</f>
        <v>#VALUE!</v>
      </c>
      <c r="AJ12" s="53" t="n">
        <f aca="false">+SUM(X12:AI12)</f>
        <v>970</v>
      </c>
      <c r="AK12" s="54" t="n">
        <f aca="false">+BB12/X12</f>
        <v>0.662814432989691</v>
      </c>
      <c r="AL12" s="53"/>
      <c r="AM12" s="53" t="e">
        <f aca="false">+VLOOKUP($D12,['file:///home/lab/repositories/luckia.facturador/com.luckia.biller.deploy/src/main/resources/bootstrap/info_presencial_2014.xlsx']saldo_cons!$a$2:$n$1048576,3,0)</f>
        <v>#VALUE!</v>
      </c>
      <c r="AN12" s="53" t="e">
        <f aca="false">+VLOOKUP($D12,['file:///home/lab/repositories/luckia.facturador/com.luckia.biller.deploy/src/main/resources/bootstrap/info_presencial_2014.xlsx']saldo_cons!$a$2:$n$1048576,4,0)</f>
        <v>#VALUE!</v>
      </c>
      <c r="AO12" s="53" t="e">
        <f aca="false">+VLOOKUP($D12,['file:///home/lab/repositories/luckia.facturador/com.luckia.biller.deploy/src/main/resources/bootstrap/info_presencial_2014.xlsx']saldo_cons!$a$2:$n$1048576,5,0)</f>
        <v>#VALUE!</v>
      </c>
      <c r="AP12" s="53" t="e">
        <f aca="false">+VLOOKUP($D12,['file:///home/lab/repositories/luckia.facturador/com.luckia.biller.deploy/src/main/resources/bootstrap/info_presencial_2014.xlsx']saldo_cons!$a$2:$n$1048576,6,0)</f>
        <v>#VALUE!</v>
      </c>
      <c r="AQ12" s="53" t="e">
        <f aca="false">+VLOOKUP($D12,['file:///home/lab/repositories/luckia.facturador/com.luckia.biller.deploy/src/main/resources/bootstrap/info_presencial_2014.xlsx']saldo_cons!$a$2:$n$1048576,7,0)</f>
        <v>#VALUE!</v>
      </c>
      <c r="AR12" s="53" t="e">
        <f aca="false">+VLOOKUP($D12,['file:///home/lab/repositories/luckia.facturador/com.luckia.biller.deploy/src/main/resources/bootstrap/info_presencial_2014.xlsx']saldo_cons!$a$2:$n$1048576,8,0)</f>
        <v>#VALUE!</v>
      </c>
      <c r="AS12" s="53" t="e">
        <f aca="false">+VLOOKUP($D12,['file:///home/lab/repositories/luckia.facturador/com.luckia.biller.deploy/src/main/resources/bootstrap/info_presencial_2014.xlsx']saldo_cons!$a$2:$n$1048576,9,0)</f>
        <v>#VALUE!</v>
      </c>
      <c r="AT12" s="53" t="e">
        <f aca="false">+VLOOKUP($D12,['file:///home/lab/repositories/luckia.facturador/com.luckia.biller.deploy/src/main/resources/bootstrap/info_presencial_2014.xlsx']saldo_cons!$a$2:$n$1048576,10,0)</f>
        <v>#VALUE!</v>
      </c>
      <c r="AU12" s="53" t="e">
        <f aca="false">+VLOOKUP($D12,['file:///home/lab/repositories/luckia.facturador/com.luckia.biller.deploy/src/main/resources/bootstrap/info_presencial_2014.xlsx']saldo_cons!$a$2:$n$1048576,11,0)</f>
        <v>#VALUE!</v>
      </c>
      <c r="AV12" s="53" t="e">
        <f aca="false">+VLOOKUP($D12,['file:///home/lab/repositories/luckia.facturador/com.luckia.biller.deploy/src/main/resources/bootstrap/info_presencial_2014.xlsx']saldo_cons!$a$2:$n$1048576,12,0)</f>
        <v>#VALUE!</v>
      </c>
      <c r="AW12" s="53" t="e">
        <f aca="false">+VLOOKUP($D12,['file:///home/lab/repositories/luckia.facturador/com.luckia.biller.deploy/src/main/resources/bootstrap/info_presencial_2014.xlsx']saldo_cons!$a$2:$n$1048576,13,0)</f>
        <v>#VALUE!</v>
      </c>
      <c r="AX12" s="53" t="e">
        <f aca="false">+VLOOKUP($D12,['file:///home/lab/repositories/luckia.facturador/com.luckia.biller.deploy/src/main/resources/bootstrap/info_presencial_2014.xlsx']saldo_cons!$a$2:$n$1048576,14,0)</f>
        <v>#VALUE!</v>
      </c>
      <c r="AY12" s="53" t="n">
        <f aca="false">+SUM(AM12:AX12)</f>
        <v>863.42</v>
      </c>
      <c r="AZ12" s="53"/>
      <c r="BA12" s="53"/>
      <c r="BB12" s="53" t="e">
        <f aca="false">+VLOOKUP($D12,['file:///home/lab/repositories/luckia.facturador/com.luckia.biller.deploy/src/main/resources/bootstrap/info_presencial_2014.xlsx']ggr_cons!$a$2:$n$1048576,3,0)</f>
        <v>#VALUE!</v>
      </c>
      <c r="BC12" s="53" t="e">
        <f aca="false">+VLOOKUP($D12,['file:///home/lab/repositories/luckia.facturador/com.luckia.biller.deploy/src/main/resources/bootstrap/info_presencial_2014.xlsx']ggr_cons!$a$2:$n$1048576,4,0)</f>
        <v>#VALUE!</v>
      </c>
      <c r="BD12" s="53" t="e">
        <f aca="false">+VLOOKUP($D12,['file:///home/lab/repositories/luckia.facturador/com.luckia.biller.deploy/src/main/resources/bootstrap/info_presencial_2014.xlsx']ggr_cons!$a$2:$n$1048576,5,0)</f>
        <v>#VALUE!</v>
      </c>
      <c r="BE12" s="53" t="e">
        <f aca="false">+VLOOKUP($D12,['file:///home/lab/repositories/luckia.facturador/com.luckia.biller.deploy/src/main/resources/bootstrap/info_presencial_2014.xlsx']ggr_cons!$a$2:$n$1048576,6,0)</f>
        <v>#VALUE!</v>
      </c>
      <c r="BF12" s="53" t="e">
        <f aca="false">+VLOOKUP($D12,['file:///home/lab/repositories/luckia.facturador/com.luckia.biller.deploy/src/main/resources/bootstrap/info_presencial_2014.xlsx']ggr_cons!$a$2:$n$1048576,7,0)</f>
        <v>#VALUE!</v>
      </c>
      <c r="BG12" s="53" t="e">
        <f aca="false">+VLOOKUP($D12,['file:///home/lab/repositories/luckia.facturador/com.luckia.biller.deploy/src/main/resources/bootstrap/info_presencial_2014.xlsx']ggr_cons!$a$2:$n$1048576,8,0)</f>
        <v>#VALUE!</v>
      </c>
      <c r="BH12" s="53" t="e">
        <f aca="false">+VLOOKUP($D12,['file:///home/lab/repositories/luckia.facturador/com.luckia.biller.deploy/src/main/resources/bootstrap/info_presencial_2014.xlsx']ggr_cons!$a$2:$n$1048576,9,0)</f>
        <v>#VALUE!</v>
      </c>
      <c r="BI12" s="53" t="e">
        <f aca="false">+VLOOKUP($D12,['file:///home/lab/repositories/luckia.facturador/com.luckia.biller.deploy/src/main/resources/bootstrap/info_presencial_2014.xlsx']ggr_cons!$a$2:$n$1048576,10,0)</f>
        <v>#VALUE!</v>
      </c>
      <c r="BJ12" s="53" t="e">
        <f aca="false">+VLOOKUP($D12,['file:///home/lab/repositories/luckia.facturador/com.luckia.biller.deploy/src/main/resources/bootstrap/info_presencial_2014.xlsx']ggr_cons!$a$2:$n$1048576,11,0)</f>
        <v>#VALUE!</v>
      </c>
      <c r="BK12" s="53" t="e">
        <f aca="false">+VLOOKUP($D12,['file:///home/lab/repositories/luckia.facturador/com.luckia.biller.deploy/src/main/resources/bootstrap/info_presencial_2014.xlsx']ggr_cons!$a$2:$n$1048576,12,0)</f>
        <v>#VALUE!</v>
      </c>
      <c r="BL12" s="53" t="e">
        <f aca="false">+VLOOKUP($D12,['file:///home/lab/repositories/luckia.facturador/com.luckia.biller.deploy/src/main/resources/bootstrap/info_presencial_2014.xlsx']ggr_cons!$a$2:$n$1048576,13,0)</f>
        <v>#VALUE!</v>
      </c>
      <c r="BM12" s="53" t="e">
        <f aca="false">+VLOOKUP($D12,['file:///home/lab/repositories/luckia.facturador/com.luckia.biller.deploy/src/main/resources/bootstrap/info_presencial_2014.xlsx']ggr_cons!$a$2:$n$1048576,14,0)</f>
        <v>#VALUE!</v>
      </c>
      <c r="BN12" s="53" t="n">
        <f aca="false">+SUM(BB12:BM12)</f>
        <v>642.93</v>
      </c>
      <c r="BO12" s="53"/>
      <c r="BP12" s="53"/>
      <c r="BQ12" s="55" t="n">
        <f aca="false">+$N12*X12</f>
        <v>9.7</v>
      </c>
      <c r="BR12" s="55" t="n">
        <f aca="false">+$N12*Y12</f>
        <v>0</v>
      </c>
      <c r="BS12" s="55" t="n">
        <f aca="false">+$N12*Z12</f>
        <v>0</v>
      </c>
      <c r="BT12" s="55" t="n">
        <f aca="false">+$N12*AA12</f>
        <v>0</v>
      </c>
      <c r="BU12" s="55" t="n">
        <f aca="false">+$N12*AB12</f>
        <v>0</v>
      </c>
      <c r="BV12" s="55" t="n">
        <f aca="false">+$N12*AC12</f>
        <v>0</v>
      </c>
      <c r="BW12" s="55" t="n">
        <f aca="false">+$N12*AD12</f>
        <v>0</v>
      </c>
      <c r="BX12" s="55" t="n">
        <f aca="false">+$N12*AE12</f>
        <v>0</v>
      </c>
      <c r="BY12" s="55" t="n">
        <f aca="false">+$N12*AF12</f>
        <v>0</v>
      </c>
      <c r="BZ12" s="55" t="n">
        <f aca="false">+$N12*AG12</f>
        <v>0</v>
      </c>
      <c r="CA12" s="55" t="n">
        <f aca="false">+$N12*AH12</f>
        <v>0</v>
      </c>
      <c r="CB12" s="55" t="n">
        <f aca="false">+$N12*AI12</f>
        <v>0</v>
      </c>
      <c r="CC12" s="55" t="n">
        <f aca="false">+SUM(BQ12:CB12)</f>
        <v>9.7</v>
      </c>
      <c r="CD12" s="53"/>
      <c r="CE12" s="55"/>
      <c r="CF12" s="55" t="n">
        <f aca="false">+BQ12/$CE$2</f>
        <v>8.01652892561984</v>
      </c>
      <c r="CG12" s="55" t="n">
        <f aca="false">+BR12/$CE$2</f>
        <v>0</v>
      </c>
      <c r="CH12" s="55" t="n">
        <f aca="false">+BS12/$CE$2</f>
        <v>0</v>
      </c>
      <c r="CI12" s="55" t="n">
        <f aca="false">+BT12/$CE$2</f>
        <v>0</v>
      </c>
      <c r="CJ12" s="55" t="n">
        <f aca="false">+BU12/$CE$2</f>
        <v>0</v>
      </c>
      <c r="CK12" s="55" t="n">
        <f aca="false">+BV12/$CE$2</f>
        <v>0</v>
      </c>
      <c r="CL12" s="55" t="n">
        <f aca="false">+BW12/$CE$2</f>
        <v>0</v>
      </c>
      <c r="CM12" s="55" t="n">
        <f aca="false">+BX12/$CE$2</f>
        <v>0</v>
      </c>
      <c r="CN12" s="55" t="n">
        <f aca="false">+BY12/$CE$2</f>
        <v>0</v>
      </c>
      <c r="CO12" s="55" t="n">
        <f aca="false">+BZ12/$CE$2</f>
        <v>0</v>
      </c>
      <c r="CP12" s="55" t="n">
        <f aca="false">+CA12/$CE$2</f>
        <v>0</v>
      </c>
      <c r="CQ12" s="55" t="n">
        <f aca="false">+CB12/$CE$2</f>
        <v>0</v>
      </c>
      <c r="CR12" s="55" t="n">
        <f aca="false">+CC12/$CE$2</f>
        <v>8.01652892561984</v>
      </c>
      <c r="CS12" s="53"/>
      <c r="CT12" s="53"/>
      <c r="CU12" s="56" t="n">
        <f aca="false">+$O12*X12+$P12*BB12+$Q12*(0.9*BB12+$S12)+$R12</f>
        <v>284.4685</v>
      </c>
      <c r="CV12" s="56" t="n">
        <f aca="false">+$O12*Y12+$P12*BC12+$Q12*(0.9*BC12+$S12)+$R12</f>
        <v>0</v>
      </c>
      <c r="CW12" s="56" t="n">
        <f aca="false">+$O12*Z12+$P12*BD12+$Q12*(0.9*BD12+$S12)+$R12</f>
        <v>0</v>
      </c>
      <c r="CX12" s="56" t="n">
        <f aca="false">+$O12*AA12+$P12*BE12+$Q12*(0.9*BE12+$S12)+$R12</f>
        <v>0</v>
      </c>
      <c r="CY12" s="56" t="n">
        <f aca="false">+$O12*AB12+$P12*BF12+$Q12*(0.9*BF12+$S12)+$R12</f>
        <v>0</v>
      </c>
      <c r="CZ12" s="56" t="n">
        <f aca="false">+$O12*AC12+$P12*BG12+$Q12*(0.9*BG12+$S12)+$R12</f>
        <v>0</v>
      </c>
      <c r="DA12" s="56" t="n">
        <f aca="false">+$O12*AD12+$P12*BH12+$Q12*(0.9*BH12+$S12)+$R12</f>
        <v>0</v>
      </c>
      <c r="DB12" s="56" t="n">
        <f aca="false">+$O12*AE12+$P12*BI12+$Q12*(0.9*BI12+$S12)+$R12</f>
        <v>0</v>
      </c>
      <c r="DC12" s="56" t="n">
        <f aca="false">+$O12*AF12+$P12*BJ12+$Q12*(0.9*BJ12+$S12)+$R12</f>
        <v>0</v>
      </c>
      <c r="DD12" s="56" t="n">
        <f aca="false">+$O12*AG12+$P12*BK12+$Q12*(0.9*BK12+$S12)+$R12</f>
        <v>0</v>
      </c>
      <c r="DE12" s="56" t="n">
        <f aca="false">+$O12*AH12+$P12*BL12+$Q12*(0.9*BL12+$S12)+$R12</f>
        <v>0</v>
      </c>
      <c r="DF12" s="56" t="n">
        <f aca="false">+$O12*AI12+$P12*BM12+$Q12*(0.9*BM12+$S12)+$R12</f>
        <v>0</v>
      </c>
      <c r="DG12" s="55" t="n">
        <f aca="false">+SUM(CU12:DF12)</f>
        <v>284.4685</v>
      </c>
      <c r="DH12" s="53"/>
      <c r="DJ12" s="14" t="n">
        <f aca="false">+IF(X12=0,0,$T12)</f>
        <v>30</v>
      </c>
      <c r="DK12" s="14" t="n">
        <f aca="false">+IF(Y12=0,0,$T12)</f>
        <v>0</v>
      </c>
      <c r="DL12" s="14" t="n">
        <f aca="false">+IF(Z12=0,0,$T12)</f>
        <v>0</v>
      </c>
      <c r="DM12" s="14" t="n">
        <f aca="false">+IF(AA12=0,0,$T12)</f>
        <v>0</v>
      </c>
      <c r="DN12" s="14" t="n">
        <f aca="false">+IF(AB12=0,0,$T12)</f>
        <v>0</v>
      </c>
      <c r="DO12" s="14" t="n">
        <f aca="false">+IF(AC12=0,0,$T12)</f>
        <v>0</v>
      </c>
      <c r="DP12" s="14" t="n">
        <f aca="false">+IF(AD12=0,0,$T12)</f>
        <v>0</v>
      </c>
      <c r="DQ12" s="14" t="n">
        <f aca="false">+IF(AE12=0,0,$T12)</f>
        <v>0</v>
      </c>
      <c r="DR12" s="14" t="n">
        <f aca="false">+IF(AF12=0,0,$T12)</f>
        <v>0</v>
      </c>
      <c r="DS12" s="14" t="n">
        <f aca="false">+IF(AG12=0,0,$T12)</f>
        <v>0</v>
      </c>
      <c r="DT12" s="14" t="n">
        <f aca="false">+IF(AH12=0,0,$T12)</f>
        <v>0</v>
      </c>
      <c r="DU12" s="14" t="n">
        <f aca="false">+IF(AI12=0,0,$T12)</f>
        <v>0</v>
      </c>
      <c r="DV12" s="55" t="n">
        <f aca="false">+SUM(DJ12:DU12)</f>
        <v>30</v>
      </c>
      <c r="DY12" s="14" t="n">
        <v>0</v>
      </c>
      <c r="DZ12" s="14" t="n">
        <v>0</v>
      </c>
      <c r="EA12" s="14" t="n">
        <v>0</v>
      </c>
      <c r="EB12" s="14" t="n">
        <v>0</v>
      </c>
      <c r="EC12" s="14" t="n">
        <v>0</v>
      </c>
      <c r="ED12" s="14" t="n">
        <v>0</v>
      </c>
      <c r="EE12" s="14" t="n">
        <v>0</v>
      </c>
      <c r="EF12" s="14" t="n">
        <v>0</v>
      </c>
      <c r="EG12" s="14" t="n">
        <v>0</v>
      </c>
      <c r="EH12" s="14" t="n">
        <v>0</v>
      </c>
      <c r="EI12" s="14" t="n">
        <v>0</v>
      </c>
      <c r="EJ12" s="14" t="n">
        <v>0</v>
      </c>
      <c r="EK12" s="55" t="n">
        <f aca="false">+SUM(DY12:EJ12)</f>
        <v>0</v>
      </c>
      <c r="EO12" s="53" t="n">
        <f aca="false">+CU12+DJ12-DY12/2</f>
        <v>314.4685</v>
      </c>
      <c r="EP12" s="53" t="n">
        <f aca="false">+CV12+DK12-DZ12/2</f>
        <v>0</v>
      </c>
      <c r="EQ12" s="53" t="n">
        <f aca="false">+CW12+DL12-EA12/2</f>
        <v>0</v>
      </c>
      <c r="ER12" s="53" t="n">
        <f aca="false">+CX12+DM12-EB12/2</f>
        <v>0</v>
      </c>
      <c r="ES12" s="53" t="n">
        <f aca="false">+CY12+DN12-EC12/2</f>
        <v>0</v>
      </c>
      <c r="ET12" s="53" t="n">
        <f aca="false">+CZ12+DO12-ED12/2</f>
        <v>0</v>
      </c>
      <c r="EU12" s="53" t="n">
        <f aca="false">+DA12+DP12-EE12/2</f>
        <v>0</v>
      </c>
      <c r="EV12" s="53" t="n">
        <f aca="false">+DB12+DQ12-EF12/2</f>
        <v>0</v>
      </c>
      <c r="EW12" s="53" t="n">
        <f aca="false">+DC12+DR12-EG12/2</f>
        <v>0</v>
      </c>
      <c r="EX12" s="53" t="n">
        <f aca="false">+DD12+DS12-EH12/2</f>
        <v>0</v>
      </c>
      <c r="EY12" s="53" t="n">
        <f aca="false">+DE12+DT12-EI12/2</f>
        <v>0</v>
      </c>
      <c r="EZ12" s="53" t="n">
        <f aca="false">+DF12+DU12-EJ12/2</f>
        <v>0</v>
      </c>
      <c r="FA12" s="55" t="n">
        <f aca="false">+SUM(EO12:EZ12)</f>
        <v>314.4685</v>
      </c>
      <c r="FD12" s="53" t="n">
        <f aca="false">+AM12-EO12-DY12</f>
        <v>548.9515</v>
      </c>
      <c r="FE12" s="53" t="n">
        <f aca="false">+AN12-EP12-DZ12</f>
        <v>0</v>
      </c>
      <c r="FF12" s="53" t="n">
        <f aca="false">+AO12-EQ12-EA12</f>
        <v>0</v>
      </c>
      <c r="FG12" s="53" t="n">
        <f aca="false">+AP12-ER12-EB12</f>
        <v>0</v>
      </c>
      <c r="FH12" s="53" t="n">
        <f aca="false">+AQ12-ES12-EC12</f>
        <v>0</v>
      </c>
      <c r="FI12" s="53" t="n">
        <f aca="false">+AR12-ET12-ED12</f>
        <v>0</v>
      </c>
      <c r="FJ12" s="53" t="n">
        <f aca="false">+AS12-EU12-EE12</f>
        <v>0</v>
      </c>
      <c r="FK12" s="53" t="n">
        <f aca="false">+AT12-EV12-EF12</f>
        <v>0</v>
      </c>
      <c r="FL12" s="53" t="n">
        <f aca="false">+AU12-EW12-EG12</f>
        <v>0</v>
      </c>
      <c r="FM12" s="53" t="n">
        <f aca="false">+AV12-EX12-EH12</f>
        <v>0</v>
      </c>
      <c r="FN12" s="53" t="n">
        <f aca="false">+AW12-EY12-EI12</f>
        <v>0</v>
      </c>
      <c r="FO12" s="53" t="n">
        <f aca="false">+AX12-EZ12-EJ12</f>
        <v>0</v>
      </c>
      <c r="FP12" s="53" t="n">
        <f aca="false">+AY12-FA12</f>
        <v>548.9515</v>
      </c>
    </row>
    <row collapsed="false" customFormat="false" customHeight="true" hidden="false" ht="15" outlineLevel="2" r="13">
      <c r="A13" s="21" t="n">
        <v>2</v>
      </c>
      <c r="B13" s="21" t="s">
        <v>21</v>
      </c>
      <c r="C13" s="21" t="s">
        <v>137</v>
      </c>
      <c r="D13" s="67" t="n">
        <f aca="false">+E13</f>
        <v>10048</v>
      </c>
      <c r="E13" s="68" t="n">
        <v>10048</v>
      </c>
      <c r="F13" s="21" t="s">
        <v>174</v>
      </c>
      <c r="G13" s="21" t="s">
        <v>175</v>
      </c>
      <c r="H13" s="21" t="s">
        <v>176</v>
      </c>
      <c r="I13" s="21" t="s">
        <v>177</v>
      </c>
      <c r="J13" s="21" t="s">
        <v>178</v>
      </c>
      <c r="K13" s="21" t="s">
        <v>16</v>
      </c>
      <c r="L13" s="49" t="s">
        <v>143</v>
      </c>
      <c r="M13" s="50" t="s">
        <v>20</v>
      </c>
      <c r="N13" s="51" t="n">
        <v>0.01</v>
      </c>
      <c r="O13" s="52" t="n">
        <v>-0.005</v>
      </c>
      <c r="P13" s="51" t="n">
        <v>0.45</v>
      </c>
      <c r="Q13" s="51" t="n">
        <v>0</v>
      </c>
      <c r="R13" s="50" t="n">
        <v>0</v>
      </c>
      <c r="S13" s="50" t="n">
        <v>0</v>
      </c>
      <c r="T13" s="50" t="n">
        <v>30</v>
      </c>
      <c r="U13" s="50"/>
      <c r="X13" s="53" t="e">
        <f aca="false">+VLOOKUP($D13,['file:///home/lab/repositories/luckia.facturador/com.luckia.biller.deploy/src/main/resources/bootstrap/info_presencial_2014.xlsx']venta_neta_cons!$a$2:$n$1048576,3,0)</f>
        <v>#VALUE!</v>
      </c>
      <c r="Y13" s="53" t="e">
        <f aca="false">+VLOOKUP($D13,['file:///home/lab/repositories/luckia.facturador/com.luckia.biller.deploy/src/main/resources/bootstrap/info_presencial_2014.xlsx']venta_neta_cons!$a$2:$n$1048576,4,0)</f>
        <v>#VALUE!</v>
      </c>
      <c r="Z13" s="53" t="e">
        <f aca="false">+VLOOKUP($D13,['file:///home/lab/repositories/luckia.facturador/com.luckia.biller.deploy/src/main/resources/bootstrap/info_presencial_2014.xlsx']venta_neta_cons!$a$2:$n$1048576,5,0)</f>
        <v>#VALUE!</v>
      </c>
      <c r="AA13" s="53" t="e">
        <f aca="false">+VLOOKUP($D13,['file:///home/lab/repositories/luckia.facturador/com.luckia.biller.deploy/src/main/resources/bootstrap/info_presencial_2014.xlsx']venta_neta_cons!$a$2:$n$1048576,6,0)</f>
        <v>#VALUE!</v>
      </c>
      <c r="AB13" s="53" t="e">
        <f aca="false">+VLOOKUP($D13,['file:///home/lab/repositories/luckia.facturador/com.luckia.biller.deploy/src/main/resources/bootstrap/info_presencial_2014.xlsx']venta_neta_cons!$a$2:$n$1048576,7,0)</f>
        <v>#VALUE!</v>
      </c>
      <c r="AC13" s="53" t="e">
        <f aca="false">+VLOOKUP($D13,['file:///home/lab/repositories/luckia.facturador/com.luckia.biller.deploy/src/main/resources/bootstrap/info_presencial_2014.xlsx']venta_neta_cons!$a$2:$n$1048576,8,0)</f>
        <v>#VALUE!</v>
      </c>
      <c r="AD13" s="53" t="e">
        <f aca="false">+VLOOKUP($D13,['file:///home/lab/repositories/luckia.facturador/com.luckia.biller.deploy/src/main/resources/bootstrap/info_presencial_2014.xlsx']venta_neta_cons!$a$2:$n$1048576,9,0)</f>
        <v>#VALUE!</v>
      </c>
      <c r="AE13" s="53" t="e">
        <f aca="false">+VLOOKUP($D13,['file:///home/lab/repositories/luckia.facturador/com.luckia.biller.deploy/src/main/resources/bootstrap/info_presencial_2014.xlsx']venta_neta_cons!$a$2:$n$1048576,10,0)</f>
        <v>#VALUE!</v>
      </c>
      <c r="AF13" s="53" t="e">
        <f aca="false">+VLOOKUP($D13,['file:///home/lab/repositories/luckia.facturador/com.luckia.biller.deploy/src/main/resources/bootstrap/info_presencial_2014.xlsx']venta_neta_cons!$a$2:$n$1048576,11,0)</f>
        <v>#VALUE!</v>
      </c>
      <c r="AG13" s="53" t="e">
        <f aca="false">+VLOOKUP($D13,['file:///home/lab/repositories/luckia.facturador/com.luckia.biller.deploy/src/main/resources/bootstrap/info_presencial_2014.xlsx']venta_neta_cons!$a$2:$n$1048576,12,0)</f>
        <v>#VALUE!</v>
      </c>
      <c r="AH13" s="53" t="e">
        <f aca="false">+VLOOKUP($D13,['file:///home/lab/repositories/luckia.facturador/com.luckia.biller.deploy/src/main/resources/bootstrap/info_presencial_2014.xlsx']venta_neta_cons!$a$2:$n$1048576,13,0)</f>
        <v>#VALUE!</v>
      </c>
      <c r="AI13" s="53" t="e">
        <f aca="false">+VLOOKUP($D13,['file:///home/lab/repositories/luckia.facturador/com.luckia.biller.deploy/src/main/resources/bootstrap/info_presencial_2014.xlsx']venta_neta_cons!$a$2:$n$1048576,14,0)</f>
        <v>#VALUE!</v>
      </c>
      <c r="AJ13" s="53" t="n">
        <f aca="false">+SUM(X13:AI13)</f>
        <v>8095</v>
      </c>
      <c r="AK13" s="54" t="n">
        <f aca="false">+BB13/X13</f>
        <v>0.363069796170476</v>
      </c>
      <c r="AL13" s="53"/>
      <c r="AM13" s="53" t="e">
        <f aca="false">+VLOOKUP($D13,['file:///home/lab/repositories/luckia.facturador/com.luckia.biller.deploy/src/main/resources/bootstrap/info_presencial_2014.xlsx']saldo_cons!$a$2:$n$1048576,3,0)</f>
        <v>#VALUE!</v>
      </c>
      <c r="AN13" s="53" t="e">
        <f aca="false">+VLOOKUP($D13,['file:///home/lab/repositories/luckia.facturador/com.luckia.biller.deploy/src/main/resources/bootstrap/info_presencial_2014.xlsx']saldo_cons!$a$2:$n$1048576,4,0)</f>
        <v>#VALUE!</v>
      </c>
      <c r="AO13" s="53" t="e">
        <f aca="false">+VLOOKUP($D13,['file:///home/lab/repositories/luckia.facturador/com.luckia.biller.deploy/src/main/resources/bootstrap/info_presencial_2014.xlsx']saldo_cons!$a$2:$n$1048576,5,0)</f>
        <v>#VALUE!</v>
      </c>
      <c r="AP13" s="53" t="e">
        <f aca="false">+VLOOKUP($D13,['file:///home/lab/repositories/luckia.facturador/com.luckia.biller.deploy/src/main/resources/bootstrap/info_presencial_2014.xlsx']saldo_cons!$a$2:$n$1048576,6,0)</f>
        <v>#VALUE!</v>
      </c>
      <c r="AQ13" s="53" t="e">
        <f aca="false">+VLOOKUP($D13,['file:///home/lab/repositories/luckia.facturador/com.luckia.biller.deploy/src/main/resources/bootstrap/info_presencial_2014.xlsx']saldo_cons!$a$2:$n$1048576,7,0)</f>
        <v>#VALUE!</v>
      </c>
      <c r="AR13" s="53" t="e">
        <f aca="false">+VLOOKUP($D13,['file:///home/lab/repositories/luckia.facturador/com.luckia.biller.deploy/src/main/resources/bootstrap/info_presencial_2014.xlsx']saldo_cons!$a$2:$n$1048576,8,0)</f>
        <v>#VALUE!</v>
      </c>
      <c r="AS13" s="53" t="e">
        <f aca="false">+VLOOKUP($D13,['file:///home/lab/repositories/luckia.facturador/com.luckia.biller.deploy/src/main/resources/bootstrap/info_presencial_2014.xlsx']saldo_cons!$a$2:$n$1048576,9,0)</f>
        <v>#VALUE!</v>
      </c>
      <c r="AT13" s="53" t="e">
        <f aca="false">+VLOOKUP($D13,['file:///home/lab/repositories/luckia.facturador/com.luckia.biller.deploy/src/main/resources/bootstrap/info_presencial_2014.xlsx']saldo_cons!$a$2:$n$1048576,10,0)</f>
        <v>#VALUE!</v>
      </c>
      <c r="AU13" s="53" t="e">
        <f aca="false">+VLOOKUP($D13,['file:///home/lab/repositories/luckia.facturador/com.luckia.biller.deploy/src/main/resources/bootstrap/info_presencial_2014.xlsx']saldo_cons!$a$2:$n$1048576,11,0)</f>
        <v>#VALUE!</v>
      </c>
      <c r="AV13" s="53" t="e">
        <f aca="false">+VLOOKUP($D13,['file:///home/lab/repositories/luckia.facturador/com.luckia.biller.deploy/src/main/resources/bootstrap/info_presencial_2014.xlsx']saldo_cons!$a$2:$n$1048576,12,0)</f>
        <v>#VALUE!</v>
      </c>
      <c r="AW13" s="53" t="e">
        <f aca="false">+VLOOKUP($D13,['file:///home/lab/repositories/luckia.facturador/com.luckia.biller.deploy/src/main/resources/bootstrap/info_presencial_2014.xlsx']saldo_cons!$a$2:$n$1048576,13,0)</f>
        <v>#VALUE!</v>
      </c>
      <c r="AX13" s="53" t="e">
        <f aca="false">+VLOOKUP($D13,['file:///home/lab/repositories/luckia.facturador/com.luckia.biller.deploy/src/main/resources/bootstrap/info_presencial_2014.xlsx']saldo_cons!$a$2:$n$1048576,14,0)</f>
        <v>#VALUE!</v>
      </c>
      <c r="AY13" s="53" t="n">
        <f aca="false">+SUM(AM13:AX13)</f>
        <v>7698.85</v>
      </c>
      <c r="AZ13" s="53"/>
      <c r="BA13" s="53"/>
      <c r="BB13" s="53" t="e">
        <f aca="false">+VLOOKUP($D13,['file:///home/lab/repositories/luckia.facturador/com.luckia.biller.deploy/src/main/resources/bootstrap/info_presencial_2014.xlsx']ggr_cons!$a$2:$n$1048576,3,0)</f>
        <v>#VALUE!</v>
      </c>
      <c r="BC13" s="53" t="e">
        <f aca="false">+VLOOKUP($D13,['file:///home/lab/repositories/luckia.facturador/com.luckia.biller.deploy/src/main/resources/bootstrap/info_presencial_2014.xlsx']ggr_cons!$a$2:$n$1048576,4,0)</f>
        <v>#VALUE!</v>
      </c>
      <c r="BD13" s="53" t="e">
        <f aca="false">+VLOOKUP($D13,['file:///home/lab/repositories/luckia.facturador/com.luckia.biller.deploy/src/main/resources/bootstrap/info_presencial_2014.xlsx']ggr_cons!$a$2:$n$1048576,5,0)</f>
        <v>#VALUE!</v>
      </c>
      <c r="BE13" s="53" t="e">
        <f aca="false">+VLOOKUP($D13,['file:///home/lab/repositories/luckia.facturador/com.luckia.biller.deploy/src/main/resources/bootstrap/info_presencial_2014.xlsx']ggr_cons!$a$2:$n$1048576,6,0)</f>
        <v>#VALUE!</v>
      </c>
      <c r="BF13" s="53" t="e">
        <f aca="false">+VLOOKUP($D13,['file:///home/lab/repositories/luckia.facturador/com.luckia.biller.deploy/src/main/resources/bootstrap/info_presencial_2014.xlsx']ggr_cons!$a$2:$n$1048576,7,0)</f>
        <v>#VALUE!</v>
      </c>
      <c r="BG13" s="53" t="e">
        <f aca="false">+VLOOKUP($D13,['file:///home/lab/repositories/luckia.facturador/com.luckia.biller.deploy/src/main/resources/bootstrap/info_presencial_2014.xlsx']ggr_cons!$a$2:$n$1048576,8,0)</f>
        <v>#VALUE!</v>
      </c>
      <c r="BH13" s="53" t="e">
        <f aca="false">+VLOOKUP($D13,['file:///home/lab/repositories/luckia.facturador/com.luckia.biller.deploy/src/main/resources/bootstrap/info_presencial_2014.xlsx']ggr_cons!$a$2:$n$1048576,9,0)</f>
        <v>#VALUE!</v>
      </c>
      <c r="BI13" s="53" t="e">
        <f aca="false">+VLOOKUP($D13,['file:///home/lab/repositories/luckia.facturador/com.luckia.biller.deploy/src/main/resources/bootstrap/info_presencial_2014.xlsx']ggr_cons!$a$2:$n$1048576,10,0)</f>
        <v>#VALUE!</v>
      </c>
      <c r="BJ13" s="53" t="e">
        <f aca="false">+VLOOKUP($D13,['file:///home/lab/repositories/luckia.facturador/com.luckia.biller.deploy/src/main/resources/bootstrap/info_presencial_2014.xlsx']ggr_cons!$a$2:$n$1048576,11,0)</f>
        <v>#VALUE!</v>
      </c>
      <c r="BK13" s="53" t="e">
        <f aca="false">+VLOOKUP($D13,['file:///home/lab/repositories/luckia.facturador/com.luckia.biller.deploy/src/main/resources/bootstrap/info_presencial_2014.xlsx']ggr_cons!$a$2:$n$1048576,12,0)</f>
        <v>#VALUE!</v>
      </c>
      <c r="BL13" s="53" t="e">
        <f aca="false">+VLOOKUP($D13,['file:///home/lab/repositories/luckia.facturador/com.luckia.biller.deploy/src/main/resources/bootstrap/info_presencial_2014.xlsx']ggr_cons!$a$2:$n$1048576,13,0)</f>
        <v>#VALUE!</v>
      </c>
      <c r="BM13" s="53" t="e">
        <f aca="false">+VLOOKUP($D13,['file:///home/lab/repositories/luckia.facturador/com.luckia.biller.deploy/src/main/resources/bootstrap/info_presencial_2014.xlsx']ggr_cons!$a$2:$n$1048576,14,0)</f>
        <v>#VALUE!</v>
      </c>
      <c r="BN13" s="53" t="n">
        <f aca="false">+SUM(BB13:BM13)</f>
        <v>2939.05</v>
      </c>
      <c r="BO13" s="53"/>
      <c r="BP13" s="53"/>
      <c r="BQ13" s="55" t="n">
        <f aca="false">+$N13*X13</f>
        <v>80.95</v>
      </c>
      <c r="BR13" s="55" t="n">
        <f aca="false">+$N13*Y13</f>
        <v>0</v>
      </c>
      <c r="BS13" s="55" t="n">
        <f aca="false">+$N13*Z13</f>
        <v>0</v>
      </c>
      <c r="BT13" s="55" t="n">
        <f aca="false">+$N13*AA13</f>
        <v>0</v>
      </c>
      <c r="BU13" s="55" t="n">
        <f aca="false">+$N13*AB13</f>
        <v>0</v>
      </c>
      <c r="BV13" s="55" t="n">
        <f aca="false">+$N13*AC13</f>
        <v>0</v>
      </c>
      <c r="BW13" s="55" t="n">
        <f aca="false">+$N13*AD13</f>
        <v>0</v>
      </c>
      <c r="BX13" s="55" t="n">
        <f aca="false">+$N13*AE13</f>
        <v>0</v>
      </c>
      <c r="BY13" s="55" t="n">
        <f aca="false">+$N13*AF13</f>
        <v>0</v>
      </c>
      <c r="BZ13" s="55" t="n">
        <f aca="false">+$N13*AG13</f>
        <v>0</v>
      </c>
      <c r="CA13" s="55" t="n">
        <f aca="false">+$N13*AH13</f>
        <v>0</v>
      </c>
      <c r="CB13" s="55" t="n">
        <f aca="false">+$N13*AI13</f>
        <v>0</v>
      </c>
      <c r="CC13" s="55" t="n">
        <f aca="false">+SUM(BQ13:CB13)</f>
        <v>80.95</v>
      </c>
      <c r="CD13" s="53"/>
      <c r="CE13" s="55"/>
      <c r="CF13" s="55" t="n">
        <f aca="false">+BQ13/$CE$2</f>
        <v>66.900826446281</v>
      </c>
      <c r="CG13" s="55" t="n">
        <f aca="false">+BR13/$CE$2</f>
        <v>0</v>
      </c>
      <c r="CH13" s="55" t="n">
        <f aca="false">+BS13/$CE$2</f>
        <v>0</v>
      </c>
      <c r="CI13" s="55" t="n">
        <f aca="false">+BT13/$CE$2</f>
        <v>0</v>
      </c>
      <c r="CJ13" s="55" t="n">
        <f aca="false">+BU13/$CE$2</f>
        <v>0</v>
      </c>
      <c r="CK13" s="55" t="n">
        <f aca="false">+BV13/$CE$2</f>
        <v>0</v>
      </c>
      <c r="CL13" s="55" t="n">
        <f aca="false">+BW13/$CE$2</f>
        <v>0</v>
      </c>
      <c r="CM13" s="55" t="n">
        <f aca="false">+BX13/$CE$2</f>
        <v>0</v>
      </c>
      <c r="CN13" s="55" t="n">
        <f aca="false">+BY13/$CE$2</f>
        <v>0</v>
      </c>
      <c r="CO13" s="55" t="n">
        <f aca="false">+BZ13/$CE$2</f>
        <v>0</v>
      </c>
      <c r="CP13" s="55" t="n">
        <f aca="false">+CA13/$CE$2</f>
        <v>0</v>
      </c>
      <c r="CQ13" s="55" t="n">
        <f aca="false">+CB13/$CE$2</f>
        <v>0</v>
      </c>
      <c r="CR13" s="55" t="n">
        <f aca="false">+CC13/$CE$2</f>
        <v>66.900826446281</v>
      </c>
      <c r="CS13" s="53"/>
      <c r="CT13" s="53"/>
      <c r="CU13" s="56" t="n">
        <f aca="false">+$O13*X13+$P13*BB13+$Q13*(0.9*BB13+$S13)+$R13</f>
        <v>1282.0975</v>
      </c>
      <c r="CV13" s="56" t="n">
        <f aca="false">+$O13*Y13+$P13*BC13+$Q13*(0.9*BC13+$S13)+$R13</f>
        <v>0</v>
      </c>
      <c r="CW13" s="56" t="n">
        <f aca="false">+$O13*Z13+$P13*BD13+$Q13*(0.9*BD13+$S13)+$R13</f>
        <v>0</v>
      </c>
      <c r="CX13" s="56" t="n">
        <f aca="false">+$O13*AA13+$P13*BE13+$Q13*(0.9*BE13+$S13)+$R13</f>
        <v>0</v>
      </c>
      <c r="CY13" s="56" t="n">
        <f aca="false">+$O13*AB13+$P13*BF13+$Q13*(0.9*BF13+$S13)+$R13</f>
        <v>0</v>
      </c>
      <c r="CZ13" s="56" t="n">
        <f aca="false">+$O13*AC13+$P13*BG13+$Q13*(0.9*BG13+$S13)+$R13</f>
        <v>0</v>
      </c>
      <c r="DA13" s="56" t="n">
        <f aca="false">+$O13*AD13+$P13*BH13+$Q13*(0.9*BH13+$S13)+$R13</f>
        <v>0</v>
      </c>
      <c r="DB13" s="56" t="n">
        <f aca="false">+$O13*AE13+$P13*BI13+$Q13*(0.9*BI13+$S13)+$R13</f>
        <v>0</v>
      </c>
      <c r="DC13" s="56" t="n">
        <f aca="false">+$O13*AF13+$P13*BJ13+$Q13*(0.9*BJ13+$S13)+$R13</f>
        <v>0</v>
      </c>
      <c r="DD13" s="56" t="n">
        <f aca="false">+$O13*AG13+$P13*BK13+$Q13*(0.9*BK13+$S13)+$R13</f>
        <v>0</v>
      </c>
      <c r="DE13" s="56" t="n">
        <f aca="false">+$O13*AH13+$P13*BL13+$Q13*(0.9*BL13+$S13)+$R13</f>
        <v>0</v>
      </c>
      <c r="DF13" s="56" t="n">
        <f aca="false">+$O13*AI13+$P13*BM13+$Q13*(0.9*BM13+$S13)+$R13</f>
        <v>0</v>
      </c>
      <c r="DG13" s="55" t="n">
        <f aca="false">+SUM(CU13:DF13)</f>
        <v>1282.0975</v>
      </c>
      <c r="DH13" s="53"/>
      <c r="DJ13" s="14" t="n">
        <f aca="false">+IF(X13=0,0,$T13)</f>
        <v>30</v>
      </c>
      <c r="DK13" s="14" t="n">
        <f aca="false">+IF(Y13=0,0,$T13)</f>
        <v>0</v>
      </c>
      <c r="DL13" s="14" t="n">
        <f aca="false">+IF(Z13=0,0,$T13)</f>
        <v>0</v>
      </c>
      <c r="DM13" s="14" t="n">
        <f aca="false">+IF(AA13=0,0,$T13)</f>
        <v>0</v>
      </c>
      <c r="DN13" s="14" t="n">
        <f aca="false">+IF(AB13=0,0,$T13)</f>
        <v>0</v>
      </c>
      <c r="DO13" s="14" t="n">
        <f aca="false">+IF(AC13=0,0,$T13)</f>
        <v>0</v>
      </c>
      <c r="DP13" s="14" t="n">
        <f aca="false">+IF(AD13=0,0,$T13)</f>
        <v>0</v>
      </c>
      <c r="DQ13" s="14" t="n">
        <f aca="false">+IF(AE13=0,0,$T13)</f>
        <v>0</v>
      </c>
      <c r="DR13" s="14" t="n">
        <f aca="false">+IF(AF13=0,0,$T13)</f>
        <v>0</v>
      </c>
      <c r="DS13" s="14" t="n">
        <f aca="false">+IF(AG13=0,0,$T13)</f>
        <v>0</v>
      </c>
      <c r="DT13" s="14" t="n">
        <f aca="false">+IF(AH13=0,0,$T13)</f>
        <v>0</v>
      </c>
      <c r="DU13" s="14" t="n">
        <f aca="false">+IF(AI13=0,0,$T13)</f>
        <v>0</v>
      </c>
      <c r="DV13" s="55" t="n">
        <f aca="false">+SUM(DJ13:DU13)</f>
        <v>30</v>
      </c>
      <c r="DY13" s="14" t="n">
        <v>0</v>
      </c>
      <c r="DZ13" s="14" t="n">
        <v>0</v>
      </c>
      <c r="EA13" s="14" t="n">
        <v>0</v>
      </c>
      <c r="EB13" s="14" t="n">
        <v>0</v>
      </c>
      <c r="EC13" s="14" t="n">
        <v>0</v>
      </c>
      <c r="ED13" s="14" t="n">
        <v>0</v>
      </c>
      <c r="EE13" s="14" t="n">
        <v>0</v>
      </c>
      <c r="EF13" s="14" t="n">
        <v>0</v>
      </c>
      <c r="EG13" s="14" t="n">
        <v>0</v>
      </c>
      <c r="EH13" s="14" t="n">
        <v>0</v>
      </c>
      <c r="EI13" s="14" t="n">
        <v>0</v>
      </c>
      <c r="EJ13" s="14" t="n">
        <v>0</v>
      </c>
      <c r="EK13" s="55" t="n">
        <f aca="false">+SUM(DY13:EJ13)</f>
        <v>0</v>
      </c>
      <c r="EO13" s="53" t="n">
        <f aca="false">+CU13+DJ13-DY13/2</f>
        <v>1312.0975</v>
      </c>
      <c r="EP13" s="53" t="n">
        <f aca="false">+CV13+DK13-DZ13/2</f>
        <v>0</v>
      </c>
      <c r="EQ13" s="53" t="n">
        <f aca="false">+CW13+DL13-EA13/2</f>
        <v>0</v>
      </c>
      <c r="ER13" s="53" t="n">
        <f aca="false">+CX13+DM13-EB13/2</f>
        <v>0</v>
      </c>
      <c r="ES13" s="53" t="n">
        <f aca="false">+CY13+DN13-EC13/2</f>
        <v>0</v>
      </c>
      <c r="ET13" s="53" t="n">
        <f aca="false">+CZ13+DO13-ED13/2</f>
        <v>0</v>
      </c>
      <c r="EU13" s="53" t="n">
        <f aca="false">+DA13+DP13-EE13/2</f>
        <v>0</v>
      </c>
      <c r="EV13" s="53" t="n">
        <f aca="false">+DB13+DQ13-EF13/2</f>
        <v>0</v>
      </c>
      <c r="EW13" s="53" t="n">
        <f aca="false">+DC13+DR13-EG13/2</f>
        <v>0</v>
      </c>
      <c r="EX13" s="53" t="n">
        <f aca="false">+DD13+DS13-EH13/2</f>
        <v>0</v>
      </c>
      <c r="EY13" s="53" t="n">
        <f aca="false">+DE13+DT13-EI13/2</f>
        <v>0</v>
      </c>
      <c r="EZ13" s="53" t="n">
        <f aca="false">+DF13+DU13-EJ13/2</f>
        <v>0</v>
      </c>
      <c r="FA13" s="55" t="n">
        <f aca="false">+SUM(EO13:EZ13)</f>
        <v>1312.0975</v>
      </c>
      <c r="FD13" s="53" t="n">
        <f aca="false">+AM13-EO13-DY13</f>
        <v>6386.7525</v>
      </c>
      <c r="FE13" s="53" t="n">
        <f aca="false">+AN13-EP13-DZ13</f>
        <v>0</v>
      </c>
      <c r="FF13" s="53" t="n">
        <f aca="false">+AO13-EQ13-EA13</f>
        <v>0</v>
      </c>
      <c r="FG13" s="53" t="n">
        <f aca="false">+AP13-ER13-EB13</f>
        <v>0</v>
      </c>
      <c r="FH13" s="53" t="n">
        <f aca="false">+AQ13-ES13-EC13</f>
        <v>0</v>
      </c>
      <c r="FI13" s="53" t="n">
        <f aca="false">+AR13-ET13-ED13</f>
        <v>0</v>
      </c>
      <c r="FJ13" s="53" t="n">
        <f aca="false">+AS13-EU13-EE13</f>
        <v>0</v>
      </c>
      <c r="FK13" s="53" t="n">
        <f aca="false">+AT13-EV13-EF13</f>
        <v>0</v>
      </c>
      <c r="FL13" s="53" t="n">
        <f aca="false">+AU13-EW13-EG13</f>
        <v>0</v>
      </c>
      <c r="FM13" s="53" t="n">
        <f aca="false">+AV13-EX13-EH13</f>
        <v>0</v>
      </c>
      <c r="FN13" s="53" t="n">
        <f aca="false">+AW13-EY13-EI13</f>
        <v>0</v>
      </c>
      <c r="FO13" s="53" t="n">
        <f aca="false">+AX13-EZ13-EJ13</f>
        <v>0</v>
      </c>
      <c r="FP13" s="53" t="n">
        <f aca="false">+AY13-FA13</f>
        <v>6386.7525</v>
      </c>
      <c r="FQ13" s="53"/>
    </row>
    <row collapsed="false" customFormat="false" customHeight="true" hidden="false" ht="15" outlineLevel="2" r="14">
      <c r="A14" s="21" t="n">
        <v>2</v>
      </c>
      <c r="B14" s="21" t="s">
        <v>21</v>
      </c>
      <c r="C14" s="21" t="s">
        <v>137</v>
      </c>
      <c r="D14" s="67" t="n">
        <f aca="false">+E14</f>
        <v>10050</v>
      </c>
      <c r="E14" s="68" t="n">
        <v>10050</v>
      </c>
      <c r="F14" s="21" t="s">
        <v>179</v>
      </c>
      <c r="G14" s="21" t="s">
        <v>180</v>
      </c>
      <c r="H14" s="21" t="s">
        <v>181</v>
      </c>
      <c r="I14" s="21" t="s">
        <v>182</v>
      </c>
      <c r="J14" s="21" t="s">
        <v>183</v>
      </c>
      <c r="K14" s="21" t="s">
        <v>16</v>
      </c>
      <c r="L14" s="49" t="s">
        <v>143</v>
      </c>
      <c r="M14" s="50" t="s">
        <v>20</v>
      </c>
      <c r="N14" s="51" t="n">
        <v>0.01</v>
      </c>
      <c r="O14" s="52" t="n">
        <v>-0.005</v>
      </c>
      <c r="P14" s="51" t="n">
        <v>0.45</v>
      </c>
      <c r="Q14" s="51" t="n">
        <v>0</v>
      </c>
      <c r="R14" s="50" t="n">
        <v>0</v>
      </c>
      <c r="S14" s="50" t="n">
        <v>0</v>
      </c>
      <c r="T14" s="50" t="n">
        <v>30</v>
      </c>
      <c r="U14" s="50"/>
      <c r="X14" s="53" t="e">
        <f aca="false">+VLOOKUP($D14,['file:///home/lab/repositories/luckia.facturador/com.luckia.biller.deploy/src/main/resources/bootstrap/info_presencial_2014.xlsx']venta_neta_cons!$a$2:$n$1048576,3,0)</f>
        <v>#VALUE!</v>
      </c>
      <c r="Y14" s="53" t="e">
        <f aca="false">+VLOOKUP($D14,['file:///home/lab/repositories/luckia.facturador/com.luckia.biller.deploy/src/main/resources/bootstrap/info_presencial_2014.xlsx']venta_neta_cons!$a$2:$n$1048576,4,0)</f>
        <v>#VALUE!</v>
      </c>
      <c r="Z14" s="53" t="e">
        <f aca="false">+VLOOKUP($D14,['file:///home/lab/repositories/luckia.facturador/com.luckia.biller.deploy/src/main/resources/bootstrap/info_presencial_2014.xlsx']venta_neta_cons!$a$2:$n$1048576,5,0)</f>
        <v>#VALUE!</v>
      </c>
      <c r="AA14" s="53" t="e">
        <f aca="false">+VLOOKUP($D14,['file:///home/lab/repositories/luckia.facturador/com.luckia.biller.deploy/src/main/resources/bootstrap/info_presencial_2014.xlsx']venta_neta_cons!$a$2:$n$1048576,6,0)</f>
        <v>#VALUE!</v>
      </c>
      <c r="AB14" s="53" t="e">
        <f aca="false">+VLOOKUP($D14,['file:///home/lab/repositories/luckia.facturador/com.luckia.biller.deploy/src/main/resources/bootstrap/info_presencial_2014.xlsx']venta_neta_cons!$a$2:$n$1048576,7,0)</f>
        <v>#VALUE!</v>
      </c>
      <c r="AC14" s="53" t="e">
        <f aca="false">+VLOOKUP($D14,['file:///home/lab/repositories/luckia.facturador/com.luckia.biller.deploy/src/main/resources/bootstrap/info_presencial_2014.xlsx']venta_neta_cons!$a$2:$n$1048576,8,0)</f>
        <v>#VALUE!</v>
      </c>
      <c r="AD14" s="53" t="e">
        <f aca="false">+VLOOKUP($D14,['file:///home/lab/repositories/luckia.facturador/com.luckia.biller.deploy/src/main/resources/bootstrap/info_presencial_2014.xlsx']venta_neta_cons!$a$2:$n$1048576,9,0)</f>
        <v>#VALUE!</v>
      </c>
      <c r="AE14" s="53" t="e">
        <f aca="false">+VLOOKUP($D14,['file:///home/lab/repositories/luckia.facturador/com.luckia.biller.deploy/src/main/resources/bootstrap/info_presencial_2014.xlsx']venta_neta_cons!$a$2:$n$1048576,10,0)</f>
        <v>#VALUE!</v>
      </c>
      <c r="AF14" s="53" t="e">
        <f aca="false">+VLOOKUP($D14,['file:///home/lab/repositories/luckia.facturador/com.luckia.biller.deploy/src/main/resources/bootstrap/info_presencial_2014.xlsx']venta_neta_cons!$a$2:$n$1048576,11,0)</f>
        <v>#VALUE!</v>
      </c>
      <c r="AG14" s="53" t="e">
        <f aca="false">+VLOOKUP($D14,['file:///home/lab/repositories/luckia.facturador/com.luckia.biller.deploy/src/main/resources/bootstrap/info_presencial_2014.xlsx']venta_neta_cons!$a$2:$n$1048576,12,0)</f>
        <v>#VALUE!</v>
      </c>
      <c r="AH14" s="53" t="e">
        <f aca="false">+VLOOKUP($D14,['file:///home/lab/repositories/luckia.facturador/com.luckia.biller.deploy/src/main/resources/bootstrap/info_presencial_2014.xlsx']venta_neta_cons!$a$2:$n$1048576,13,0)</f>
        <v>#VALUE!</v>
      </c>
      <c r="AI14" s="53" t="e">
        <f aca="false">+VLOOKUP($D14,['file:///home/lab/repositories/luckia.facturador/com.luckia.biller.deploy/src/main/resources/bootstrap/info_presencial_2014.xlsx']venta_neta_cons!$a$2:$n$1048576,14,0)</f>
        <v>#VALUE!</v>
      </c>
      <c r="AJ14" s="53" t="n">
        <f aca="false">+SUM(X14:AI14)</f>
        <v>121</v>
      </c>
      <c r="AK14" s="54" t="n">
        <f aca="false">+BB14/X14</f>
        <v>0.479338842975207</v>
      </c>
      <c r="AL14" s="53"/>
      <c r="AM14" s="53" t="e">
        <f aca="false">+VLOOKUP($D14,['file:///home/lab/repositories/luckia.facturador/com.luckia.biller.deploy/src/main/resources/bootstrap/info_presencial_2014.xlsx']saldo_cons!$a$2:$n$1048576,3,0)</f>
        <v>#VALUE!</v>
      </c>
      <c r="AN14" s="53" t="e">
        <f aca="false">+VLOOKUP($D14,['file:///home/lab/repositories/luckia.facturador/com.luckia.biller.deploy/src/main/resources/bootstrap/info_presencial_2014.xlsx']saldo_cons!$a$2:$n$1048576,4,0)</f>
        <v>#VALUE!</v>
      </c>
      <c r="AO14" s="53" t="e">
        <f aca="false">+VLOOKUP($D14,['file:///home/lab/repositories/luckia.facturador/com.luckia.biller.deploy/src/main/resources/bootstrap/info_presencial_2014.xlsx']saldo_cons!$a$2:$n$1048576,5,0)</f>
        <v>#VALUE!</v>
      </c>
      <c r="AP14" s="53" t="e">
        <f aca="false">+VLOOKUP($D14,['file:///home/lab/repositories/luckia.facturador/com.luckia.biller.deploy/src/main/resources/bootstrap/info_presencial_2014.xlsx']saldo_cons!$a$2:$n$1048576,6,0)</f>
        <v>#VALUE!</v>
      </c>
      <c r="AQ14" s="53" t="e">
        <f aca="false">+VLOOKUP($D14,['file:///home/lab/repositories/luckia.facturador/com.luckia.biller.deploy/src/main/resources/bootstrap/info_presencial_2014.xlsx']saldo_cons!$a$2:$n$1048576,7,0)</f>
        <v>#VALUE!</v>
      </c>
      <c r="AR14" s="53" t="e">
        <f aca="false">+VLOOKUP($D14,['file:///home/lab/repositories/luckia.facturador/com.luckia.biller.deploy/src/main/resources/bootstrap/info_presencial_2014.xlsx']saldo_cons!$a$2:$n$1048576,8,0)</f>
        <v>#VALUE!</v>
      </c>
      <c r="AS14" s="53" t="e">
        <f aca="false">+VLOOKUP($D14,['file:///home/lab/repositories/luckia.facturador/com.luckia.biller.deploy/src/main/resources/bootstrap/info_presencial_2014.xlsx']saldo_cons!$a$2:$n$1048576,9,0)</f>
        <v>#VALUE!</v>
      </c>
      <c r="AT14" s="53" t="e">
        <f aca="false">+VLOOKUP($D14,['file:///home/lab/repositories/luckia.facturador/com.luckia.biller.deploy/src/main/resources/bootstrap/info_presencial_2014.xlsx']saldo_cons!$a$2:$n$1048576,10,0)</f>
        <v>#VALUE!</v>
      </c>
      <c r="AU14" s="53" t="e">
        <f aca="false">+VLOOKUP($D14,['file:///home/lab/repositories/luckia.facturador/com.luckia.biller.deploy/src/main/resources/bootstrap/info_presencial_2014.xlsx']saldo_cons!$a$2:$n$1048576,11,0)</f>
        <v>#VALUE!</v>
      </c>
      <c r="AV14" s="53" t="e">
        <f aca="false">+VLOOKUP($D14,['file:///home/lab/repositories/luckia.facturador/com.luckia.biller.deploy/src/main/resources/bootstrap/info_presencial_2014.xlsx']saldo_cons!$a$2:$n$1048576,12,0)</f>
        <v>#VALUE!</v>
      </c>
      <c r="AW14" s="53" t="e">
        <f aca="false">+VLOOKUP($D14,['file:///home/lab/repositories/luckia.facturador/com.luckia.biller.deploy/src/main/resources/bootstrap/info_presencial_2014.xlsx']saldo_cons!$a$2:$n$1048576,13,0)</f>
        <v>#VALUE!</v>
      </c>
      <c r="AX14" s="53" t="e">
        <f aca="false">+VLOOKUP($D14,['file:///home/lab/repositories/luckia.facturador/com.luckia.biller.deploy/src/main/resources/bootstrap/info_presencial_2014.xlsx']saldo_cons!$a$2:$n$1048576,14,0)</f>
        <v>#VALUE!</v>
      </c>
      <c r="AY14" s="53" t="n">
        <f aca="false">+SUM(AM14:AX14)</f>
        <v>58</v>
      </c>
      <c r="AZ14" s="53"/>
      <c r="BA14" s="53"/>
      <c r="BB14" s="53" t="e">
        <f aca="false">+VLOOKUP($D14,['file:///home/lab/repositories/luckia.facturador/com.luckia.biller.deploy/src/main/resources/bootstrap/info_presencial_2014.xlsx']ggr_cons!$a$2:$n$1048576,3,0)</f>
        <v>#VALUE!</v>
      </c>
      <c r="BC14" s="53" t="e">
        <f aca="false">+VLOOKUP($D14,['file:///home/lab/repositories/luckia.facturador/com.luckia.biller.deploy/src/main/resources/bootstrap/info_presencial_2014.xlsx']ggr_cons!$a$2:$n$1048576,4,0)</f>
        <v>#VALUE!</v>
      </c>
      <c r="BD14" s="53" t="e">
        <f aca="false">+VLOOKUP($D14,['file:///home/lab/repositories/luckia.facturador/com.luckia.biller.deploy/src/main/resources/bootstrap/info_presencial_2014.xlsx']ggr_cons!$a$2:$n$1048576,5,0)</f>
        <v>#VALUE!</v>
      </c>
      <c r="BE14" s="53" t="e">
        <f aca="false">+VLOOKUP($D14,['file:///home/lab/repositories/luckia.facturador/com.luckia.biller.deploy/src/main/resources/bootstrap/info_presencial_2014.xlsx']ggr_cons!$a$2:$n$1048576,6,0)</f>
        <v>#VALUE!</v>
      </c>
      <c r="BF14" s="53" t="e">
        <f aca="false">+VLOOKUP($D14,['file:///home/lab/repositories/luckia.facturador/com.luckia.biller.deploy/src/main/resources/bootstrap/info_presencial_2014.xlsx']ggr_cons!$a$2:$n$1048576,7,0)</f>
        <v>#VALUE!</v>
      </c>
      <c r="BG14" s="53" t="e">
        <f aca="false">+VLOOKUP($D14,['file:///home/lab/repositories/luckia.facturador/com.luckia.biller.deploy/src/main/resources/bootstrap/info_presencial_2014.xlsx']ggr_cons!$a$2:$n$1048576,8,0)</f>
        <v>#VALUE!</v>
      </c>
      <c r="BH14" s="53" t="e">
        <f aca="false">+VLOOKUP($D14,['file:///home/lab/repositories/luckia.facturador/com.luckia.biller.deploy/src/main/resources/bootstrap/info_presencial_2014.xlsx']ggr_cons!$a$2:$n$1048576,9,0)</f>
        <v>#VALUE!</v>
      </c>
      <c r="BI14" s="53" t="e">
        <f aca="false">+VLOOKUP($D14,['file:///home/lab/repositories/luckia.facturador/com.luckia.biller.deploy/src/main/resources/bootstrap/info_presencial_2014.xlsx']ggr_cons!$a$2:$n$1048576,10,0)</f>
        <v>#VALUE!</v>
      </c>
      <c r="BJ14" s="53" t="e">
        <f aca="false">+VLOOKUP($D14,['file:///home/lab/repositories/luckia.facturador/com.luckia.biller.deploy/src/main/resources/bootstrap/info_presencial_2014.xlsx']ggr_cons!$a$2:$n$1048576,11,0)</f>
        <v>#VALUE!</v>
      </c>
      <c r="BK14" s="53" t="e">
        <f aca="false">+VLOOKUP($D14,['file:///home/lab/repositories/luckia.facturador/com.luckia.biller.deploy/src/main/resources/bootstrap/info_presencial_2014.xlsx']ggr_cons!$a$2:$n$1048576,12,0)</f>
        <v>#VALUE!</v>
      </c>
      <c r="BL14" s="53" t="e">
        <f aca="false">+VLOOKUP($D14,['file:///home/lab/repositories/luckia.facturador/com.luckia.biller.deploy/src/main/resources/bootstrap/info_presencial_2014.xlsx']ggr_cons!$a$2:$n$1048576,13,0)</f>
        <v>#VALUE!</v>
      </c>
      <c r="BM14" s="53" t="e">
        <f aca="false">+VLOOKUP($D14,['file:///home/lab/repositories/luckia.facturador/com.luckia.biller.deploy/src/main/resources/bootstrap/info_presencial_2014.xlsx']ggr_cons!$a$2:$n$1048576,14,0)</f>
        <v>#VALUE!</v>
      </c>
      <c r="BN14" s="53" t="n">
        <f aca="false">+SUM(BB14:BM14)</f>
        <v>58</v>
      </c>
      <c r="BO14" s="53"/>
      <c r="BP14" s="53"/>
      <c r="BQ14" s="55" t="n">
        <f aca="false">+$N14*X14</f>
        <v>1.21</v>
      </c>
      <c r="BR14" s="55" t="n">
        <f aca="false">+$N14*Y14</f>
        <v>0</v>
      </c>
      <c r="BS14" s="55" t="n">
        <f aca="false">+$N14*Z14</f>
        <v>0</v>
      </c>
      <c r="BT14" s="55" t="n">
        <f aca="false">+$N14*AA14</f>
        <v>0</v>
      </c>
      <c r="BU14" s="55" t="n">
        <f aca="false">+$N14*AB14</f>
        <v>0</v>
      </c>
      <c r="BV14" s="55" t="n">
        <f aca="false">+$N14*AC14</f>
        <v>0</v>
      </c>
      <c r="BW14" s="55" t="n">
        <f aca="false">+$N14*AD14</f>
        <v>0</v>
      </c>
      <c r="BX14" s="55" t="n">
        <f aca="false">+$N14*AE14</f>
        <v>0</v>
      </c>
      <c r="BY14" s="55" t="n">
        <f aca="false">+$N14*AF14</f>
        <v>0</v>
      </c>
      <c r="BZ14" s="55" t="n">
        <f aca="false">+$N14*AG14</f>
        <v>0</v>
      </c>
      <c r="CA14" s="55" t="n">
        <f aca="false">+$N14*AH14</f>
        <v>0</v>
      </c>
      <c r="CB14" s="55" t="n">
        <f aca="false">+$N14*AI14</f>
        <v>0</v>
      </c>
      <c r="CC14" s="55" t="n">
        <f aca="false">+SUM(BQ14:CB14)</f>
        <v>1.21</v>
      </c>
      <c r="CD14" s="53"/>
      <c r="CE14" s="55"/>
      <c r="CF14" s="55" t="n">
        <f aca="false">+BQ14/$CE$2</f>
        <v>1</v>
      </c>
      <c r="CG14" s="55" t="n">
        <f aca="false">+BR14/$CE$2</f>
        <v>0</v>
      </c>
      <c r="CH14" s="55" t="n">
        <f aca="false">+BS14/$CE$2</f>
        <v>0</v>
      </c>
      <c r="CI14" s="55" t="n">
        <f aca="false">+BT14/$CE$2</f>
        <v>0</v>
      </c>
      <c r="CJ14" s="55" t="n">
        <f aca="false">+BU14/$CE$2</f>
        <v>0</v>
      </c>
      <c r="CK14" s="55" t="n">
        <f aca="false">+BV14/$CE$2</f>
        <v>0</v>
      </c>
      <c r="CL14" s="55" t="n">
        <f aca="false">+BW14/$CE$2</f>
        <v>0</v>
      </c>
      <c r="CM14" s="55" t="n">
        <f aca="false">+BX14/$CE$2</f>
        <v>0</v>
      </c>
      <c r="CN14" s="55" t="n">
        <f aca="false">+BY14/$CE$2</f>
        <v>0</v>
      </c>
      <c r="CO14" s="55" t="n">
        <f aca="false">+BZ14/$CE$2</f>
        <v>0</v>
      </c>
      <c r="CP14" s="55" t="n">
        <f aca="false">+CA14/$CE$2</f>
        <v>0</v>
      </c>
      <c r="CQ14" s="55" t="n">
        <f aca="false">+CB14/$CE$2</f>
        <v>0</v>
      </c>
      <c r="CR14" s="55" t="n">
        <f aca="false">+CC14/$CE$2</f>
        <v>1</v>
      </c>
      <c r="CS14" s="53"/>
      <c r="CT14" s="53"/>
      <c r="CU14" s="56" t="n">
        <f aca="false">+$O14*X14+$P14*BB14+$Q14*(0.9*BB14+$S14)+$R14</f>
        <v>25.495</v>
      </c>
      <c r="CV14" s="56" t="n">
        <f aca="false">+$O14*Y14+$P14*BC14+$Q14*(0.9*BC14+$S14)+$R14</f>
        <v>0</v>
      </c>
      <c r="CW14" s="56" t="n">
        <f aca="false">+$O14*Z14+$P14*BD14+$Q14*(0.9*BD14+$S14)+$R14</f>
        <v>0</v>
      </c>
      <c r="CX14" s="56" t="n">
        <f aca="false">+$O14*AA14+$P14*BE14+$Q14*(0.9*BE14+$S14)+$R14</f>
        <v>0</v>
      </c>
      <c r="CY14" s="56" t="n">
        <f aca="false">+$O14*AB14+$P14*BF14+$Q14*(0.9*BF14+$S14)+$R14</f>
        <v>0</v>
      </c>
      <c r="CZ14" s="56" t="n">
        <f aca="false">+$O14*AC14+$P14*BG14+$Q14*(0.9*BG14+$S14)+$R14</f>
        <v>0</v>
      </c>
      <c r="DA14" s="56" t="n">
        <f aca="false">+$O14*AD14+$P14*BH14+$Q14*(0.9*BH14+$S14)+$R14</f>
        <v>0</v>
      </c>
      <c r="DB14" s="56" t="n">
        <f aca="false">+$O14*AE14+$P14*BI14+$Q14*(0.9*BI14+$S14)+$R14</f>
        <v>0</v>
      </c>
      <c r="DC14" s="56" t="n">
        <f aca="false">+$O14*AF14+$P14*BJ14+$Q14*(0.9*BJ14+$S14)+$R14</f>
        <v>0</v>
      </c>
      <c r="DD14" s="56" t="n">
        <f aca="false">+$O14*AG14+$P14*BK14+$Q14*(0.9*BK14+$S14)+$R14</f>
        <v>0</v>
      </c>
      <c r="DE14" s="56" t="n">
        <f aca="false">+$O14*AH14+$P14*BL14+$Q14*(0.9*BL14+$S14)+$R14</f>
        <v>0</v>
      </c>
      <c r="DF14" s="56" t="n">
        <f aca="false">+$O14*AI14+$P14*BM14+$Q14*(0.9*BM14+$S14)+$R14</f>
        <v>0</v>
      </c>
      <c r="DG14" s="55" t="n">
        <f aca="false">+SUM(CU14:DF14)</f>
        <v>25.495</v>
      </c>
      <c r="DH14" s="53"/>
      <c r="DJ14" s="14" t="n">
        <f aca="false">+IF(X14=0,0,$T14)</f>
        <v>30</v>
      </c>
      <c r="DK14" s="14" t="n">
        <f aca="false">+IF(Y14=0,0,$T14)</f>
        <v>0</v>
      </c>
      <c r="DL14" s="14" t="n">
        <f aca="false">+IF(Z14=0,0,$T14)</f>
        <v>0</v>
      </c>
      <c r="DM14" s="14" t="n">
        <f aca="false">+IF(AA14=0,0,$T14)</f>
        <v>0</v>
      </c>
      <c r="DN14" s="14" t="n">
        <f aca="false">+IF(AB14=0,0,$T14)</f>
        <v>0</v>
      </c>
      <c r="DO14" s="14" t="n">
        <f aca="false">+IF(AC14=0,0,$T14)</f>
        <v>0</v>
      </c>
      <c r="DP14" s="14" t="n">
        <f aca="false">+IF(AD14=0,0,$T14)</f>
        <v>0</v>
      </c>
      <c r="DQ14" s="14" t="n">
        <f aca="false">+IF(AE14=0,0,$T14)</f>
        <v>0</v>
      </c>
      <c r="DR14" s="14" t="n">
        <f aca="false">+IF(AF14=0,0,$T14)</f>
        <v>0</v>
      </c>
      <c r="DS14" s="14" t="n">
        <f aca="false">+IF(AG14=0,0,$T14)</f>
        <v>0</v>
      </c>
      <c r="DT14" s="14" t="n">
        <f aca="false">+IF(AH14=0,0,$T14)</f>
        <v>0</v>
      </c>
      <c r="DU14" s="14" t="n">
        <f aca="false">+IF(AI14=0,0,$T14)</f>
        <v>0</v>
      </c>
      <c r="DV14" s="55" t="n">
        <f aca="false">+SUM(DJ14:DU14)</f>
        <v>30</v>
      </c>
      <c r="DY14" s="14" t="n">
        <v>0</v>
      </c>
      <c r="DZ14" s="14" t="n">
        <v>0</v>
      </c>
      <c r="EA14" s="14" t="n">
        <v>0</v>
      </c>
      <c r="EB14" s="14" t="n">
        <v>0</v>
      </c>
      <c r="EC14" s="14" t="n">
        <v>0</v>
      </c>
      <c r="ED14" s="14" t="n">
        <v>0</v>
      </c>
      <c r="EE14" s="14" t="n">
        <v>0</v>
      </c>
      <c r="EF14" s="14" t="n">
        <v>0</v>
      </c>
      <c r="EG14" s="14" t="n">
        <v>0</v>
      </c>
      <c r="EH14" s="14" t="n">
        <v>0</v>
      </c>
      <c r="EI14" s="14" t="n">
        <v>0</v>
      </c>
      <c r="EJ14" s="14" t="n">
        <v>0</v>
      </c>
      <c r="EK14" s="55" t="n">
        <f aca="false">+SUM(DY14:EJ14)</f>
        <v>0</v>
      </c>
      <c r="EO14" s="53" t="n">
        <f aca="false">+CU14+DJ14-DY14/2</f>
        <v>55.495</v>
      </c>
      <c r="EP14" s="53" t="n">
        <f aca="false">+CV14+DK14-DZ14/2</f>
        <v>0</v>
      </c>
      <c r="EQ14" s="53" t="n">
        <f aca="false">+CW14+DL14-EA14/2</f>
        <v>0</v>
      </c>
      <c r="ER14" s="53" t="n">
        <f aca="false">+CX14+DM14-EB14/2</f>
        <v>0</v>
      </c>
      <c r="ES14" s="53" t="n">
        <f aca="false">+CY14+DN14-EC14/2</f>
        <v>0</v>
      </c>
      <c r="ET14" s="53" t="n">
        <f aca="false">+CZ14+DO14-ED14/2</f>
        <v>0</v>
      </c>
      <c r="EU14" s="53" t="n">
        <f aca="false">+DA14+DP14-EE14/2</f>
        <v>0</v>
      </c>
      <c r="EV14" s="53" t="n">
        <f aca="false">+DB14+DQ14-EF14/2</f>
        <v>0</v>
      </c>
      <c r="EW14" s="53" t="n">
        <f aca="false">+DC14+DR14-EG14/2</f>
        <v>0</v>
      </c>
      <c r="EX14" s="53" t="n">
        <f aca="false">+DD14+DS14-EH14/2</f>
        <v>0</v>
      </c>
      <c r="EY14" s="53" t="n">
        <f aca="false">+DE14+DT14-EI14/2</f>
        <v>0</v>
      </c>
      <c r="EZ14" s="53" t="n">
        <f aca="false">+DF14+DU14-EJ14/2</f>
        <v>0</v>
      </c>
      <c r="FA14" s="55" t="n">
        <f aca="false">+SUM(EO14:EZ14)</f>
        <v>55.495</v>
      </c>
      <c r="FD14" s="53" t="n">
        <f aca="false">+AM14-EO14-DY14</f>
        <v>2.505</v>
      </c>
      <c r="FE14" s="53" t="n">
        <f aca="false">+AN14-EP14-DZ14</f>
        <v>0</v>
      </c>
      <c r="FF14" s="53" t="n">
        <f aca="false">+AO14-EQ14-EA14</f>
        <v>0</v>
      </c>
      <c r="FG14" s="53" t="n">
        <f aca="false">+AP14-ER14-EB14</f>
        <v>0</v>
      </c>
      <c r="FH14" s="53" t="n">
        <f aca="false">+AQ14-ES14-EC14</f>
        <v>0</v>
      </c>
      <c r="FI14" s="53" t="n">
        <f aca="false">+AR14-ET14-ED14</f>
        <v>0</v>
      </c>
      <c r="FJ14" s="53" t="n">
        <f aca="false">+AS14-EU14-EE14</f>
        <v>0</v>
      </c>
      <c r="FK14" s="53" t="n">
        <f aca="false">+AT14-EV14-EF14</f>
        <v>0</v>
      </c>
      <c r="FL14" s="53" t="n">
        <f aca="false">+AU14-EW14-EG14</f>
        <v>0</v>
      </c>
      <c r="FM14" s="53" t="n">
        <f aca="false">+AV14-EX14-EH14</f>
        <v>0</v>
      </c>
      <c r="FN14" s="53" t="n">
        <f aca="false">+AW14-EY14-EI14</f>
        <v>0</v>
      </c>
      <c r="FO14" s="53" t="n">
        <f aca="false">+AX14-EZ14-EJ14</f>
        <v>0</v>
      </c>
      <c r="FP14" s="53" t="n">
        <f aca="false">+AY14-FA14</f>
        <v>2.505</v>
      </c>
    </row>
    <row collapsed="false" customFormat="false" customHeight="true" hidden="false" ht="15" outlineLevel="2" r="15">
      <c r="A15" s="21" t="n">
        <v>2</v>
      </c>
      <c r="B15" s="21" t="s">
        <v>21</v>
      </c>
      <c r="C15" s="21" t="s">
        <v>137</v>
      </c>
      <c r="D15" s="67" t="n">
        <f aca="false">+E15</f>
        <v>10052</v>
      </c>
      <c r="E15" s="68" t="n">
        <v>10052</v>
      </c>
      <c r="F15" s="21" t="s">
        <v>184</v>
      </c>
      <c r="G15" s="21" t="s">
        <v>185</v>
      </c>
      <c r="H15" s="21" t="s">
        <v>186</v>
      </c>
      <c r="I15" s="21" t="s">
        <v>187</v>
      </c>
      <c r="J15" s="21" t="s">
        <v>188</v>
      </c>
      <c r="K15" s="21" t="s">
        <v>16</v>
      </c>
      <c r="L15" s="49" t="s">
        <v>143</v>
      </c>
      <c r="M15" s="50" t="s">
        <v>20</v>
      </c>
      <c r="N15" s="51" t="n">
        <v>0.01</v>
      </c>
      <c r="O15" s="52" t="n">
        <v>-0.005</v>
      </c>
      <c r="P15" s="51" t="n">
        <v>0.45</v>
      </c>
      <c r="Q15" s="51" t="n">
        <v>0</v>
      </c>
      <c r="R15" s="50" t="n">
        <v>0</v>
      </c>
      <c r="S15" s="50" t="n">
        <v>0</v>
      </c>
      <c r="T15" s="50" t="n">
        <v>30</v>
      </c>
      <c r="U15" s="50"/>
      <c r="X15" s="53" t="e">
        <f aca="false">+VLOOKUP($D15,['file:///home/lab/repositories/luckia.facturador/com.luckia.biller.deploy/src/main/resources/bootstrap/info_presencial_2014.xlsx']venta_neta_cons!$a$2:$n$1048576,3,0)</f>
        <v>#VALUE!</v>
      </c>
      <c r="Y15" s="53" t="e">
        <f aca="false">+VLOOKUP($D15,['file:///home/lab/repositories/luckia.facturador/com.luckia.biller.deploy/src/main/resources/bootstrap/info_presencial_2014.xlsx']venta_neta_cons!$a$2:$n$1048576,4,0)</f>
        <v>#VALUE!</v>
      </c>
      <c r="Z15" s="53" t="e">
        <f aca="false">+VLOOKUP($D15,['file:///home/lab/repositories/luckia.facturador/com.luckia.biller.deploy/src/main/resources/bootstrap/info_presencial_2014.xlsx']venta_neta_cons!$a$2:$n$1048576,5,0)</f>
        <v>#VALUE!</v>
      </c>
      <c r="AA15" s="53" t="e">
        <f aca="false">+VLOOKUP($D15,['file:///home/lab/repositories/luckia.facturador/com.luckia.biller.deploy/src/main/resources/bootstrap/info_presencial_2014.xlsx']venta_neta_cons!$a$2:$n$1048576,6,0)</f>
        <v>#VALUE!</v>
      </c>
      <c r="AB15" s="53" t="e">
        <f aca="false">+VLOOKUP($D15,['file:///home/lab/repositories/luckia.facturador/com.luckia.biller.deploy/src/main/resources/bootstrap/info_presencial_2014.xlsx']venta_neta_cons!$a$2:$n$1048576,7,0)</f>
        <v>#VALUE!</v>
      </c>
      <c r="AC15" s="53" t="e">
        <f aca="false">+VLOOKUP($D15,['file:///home/lab/repositories/luckia.facturador/com.luckia.biller.deploy/src/main/resources/bootstrap/info_presencial_2014.xlsx']venta_neta_cons!$a$2:$n$1048576,8,0)</f>
        <v>#VALUE!</v>
      </c>
      <c r="AD15" s="53" t="e">
        <f aca="false">+VLOOKUP($D15,['file:///home/lab/repositories/luckia.facturador/com.luckia.biller.deploy/src/main/resources/bootstrap/info_presencial_2014.xlsx']venta_neta_cons!$a$2:$n$1048576,9,0)</f>
        <v>#VALUE!</v>
      </c>
      <c r="AE15" s="53" t="e">
        <f aca="false">+VLOOKUP($D15,['file:///home/lab/repositories/luckia.facturador/com.luckia.biller.deploy/src/main/resources/bootstrap/info_presencial_2014.xlsx']venta_neta_cons!$a$2:$n$1048576,10,0)</f>
        <v>#VALUE!</v>
      </c>
      <c r="AF15" s="53" t="e">
        <f aca="false">+VLOOKUP($D15,['file:///home/lab/repositories/luckia.facturador/com.luckia.biller.deploy/src/main/resources/bootstrap/info_presencial_2014.xlsx']venta_neta_cons!$a$2:$n$1048576,11,0)</f>
        <v>#VALUE!</v>
      </c>
      <c r="AG15" s="53" t="e">
        <f aca="false">+VLOOKUP($D15,['file:///home/lab/repositories/luckia.facturador/com.luckia.biller.deploy/src/main/resources/bootstrap/info_presencial_2014.xlsx']venta_neta_cons!$a$2:$n$1048576,12,0)</f>
        <v>#VALUE!</v>
      </c>
      <c r="AH15" s="53" t="e">
        <f aca="false">+VLOOKUP($D15,['file:///home/lab/repositories/luckia.facturador/com.luckia.biller.deploy/src/main/resources/bootstrap/info_presencial_2014.xlsx']venta_neta_cons!$a$2:$n$1048576,13,0)</f>
        <v>#VALUE!</v>
      </c>
      <c r="AI15" s="53" t="e">
        <f aca="false">+VLOOKUP($D15,['file:///home/lab/repositories/luckia.facturador/com.luckia.biller.deploy/src/main/resources/bootstrap/info_presencial_2014.xlsx']venta_neta_cons!$a$2:$n$1048576,14,0)</f>
        <v>#VALUE!</v>
      </c>
      <c r="AJ15" s="53" t="n">
        <f aca="false">+SUM(X15:AI15)</f>
        <v>1900</v>
      </c>
      <c r="AK15" s="54" t="n">
        <f aca="false">+BB15/X15</f>
        <v>0.00701052631578944</v>
      </c>
      <c r="AL15" s="53"/>
      <c r="AM15" s="53" t="e">
        <f aca="false">+VLOOKUP($D15,['file:///home/lab/repositories/luckia.facturador/com.luckia.biller.deploy/src/main/resources/bootstrap/info_presencial_2014.xlsx']saldo_cons!$a$2:$n$1048576,3,0)</f>
        <v>#VALUE!</v>
      </c>
      <c r="AN15" s="53" t="e">
        <f aca="false">+VLOOKUP($D15,['file:///home/lab/repositories/luckia.facturador/com.luckia.biller.deploy/src/main/resources/bootstrap/info_presencial_2014.xlsx']saldo_cons!$a$2:$n$1048576,4,0)</f>
        <v>#VALUE!</v>
      </c>
      <c r="AO15" s="53" t="e">
        <f aca="false">+VLOOKUP($D15,['file:///home/lab/repositories/luckia.facturador/com.luckia.biller.deploy/src/main/resources/bootstrap/info_presencial_2014.xlsx']saldo_cons!$a$2:$n$1048576,5,0)</f>
        <v>#VALUE!</v>
      </c>
      <c r="AP15" s="53" t="e">
        <f aca="false">+VLOOKUP($D15,['file:///home/lab/repositories/luckia.facturador/com.luckia.biller.deploy/src/main/resources/bootstrap/info_presencial_2014.xlsx']saldo_cons!$a$2:$n$1048576,6,0)</f>
        <v>#VALUE!</v>
      </c>
      <c r="AQ15" s="53" t="e">
        <f aca="false">+VLOOKUP($D15,['file:///home/lab/repositories/luckia.facturador/com.luckia.biller.deploy/src/main/resources/bootstrap/info_presencial_2014.xlsx']saldo_cons!$a$2:$n$1048576,7,0)</f>
        <v>#VALUE!</v>
      </c>
      <c r="AR15" s="53" t="e">
        <f aca="false">+VLOOKUP($D15,['file:///home/lab/repositories/luckia.facturador/com.luckia.biller.deploy/src/main/resources/bootstrap/info_presencial_2014.xlsx']saldo_cons!$a$2:$n$1048576,8,0)</f>
        <v>#VALUE!</v>
      </c>
      <c r="AS15" s="53" t="e">
        <f aca="false">+VLOOKUP($D15,['file:///home/lab/repositories/luckia.facturador/com.luckia.biller.deploy/src/main/resources/bootstrap/info_presencial_2014.xlsx']saldo_cons!$a$2:$n$1048576,9,0)</f>
        <v>#VALUE!</v>
      </c>
      <c r="AT15" s="53" t="e">
        <f aca="false">+VLOOKUP($D15,['file:///home/lab/repositories/luckia.facturador/com.luckia.biller.deploy/src/main/resources/bootstrap/info_presencial_2014.xlsx']saldo_cons!$a$2:$n$1048576,10,0)</f>
        <v>#VALUE!</v>
      </c>
      <c r="AU15" s="53" t="e">
        <f aca="false">+VLOOKUP($D15,['file:///home/lab/repositories/luckia.facturador/com.luckia.biller.deploy/src/main/resources/bootstrap/info_presencial_2014.xlsx']saldo_cons!$a$2:$n$1048576,11,0)</f>
        <v>#VALUE!</v>
      </c>
      <c r="AV15" s="53" t="e">
        <f aca="false">+VLOOKUP($D15,['file:///home/lab/repositories/luckia.facturador/com.luckia.biller.deploy/src/main/resources/bootstrap/info_presencial_2014.xlsx']saldo_cons!$a$2:$n$1048576,12,0)</f>
        <v>#VALUE!</v>
      </c>
      <c r="AW15" s="53" t="e">
        <f aca="false">+VLOOKUP($D15,['file:///home/lab/repositories/luckia.facturador/com.luckia.biller.deploy/src/main/resources/bootstrap/info_presencial_2014.xlsx']saldo_cons!$a$2:$n$1048576,13,0)</f>
        <v>#VALUE!</v>
      </c>
      <c r="AX15" s="53" t="e">
        <f aca="false">+VLOOKUP($D15,['file:///home/lab/repositories/luckia.facturador/com.luckia.biller.deploy/src/main/resources/bootstrap/info_presencial_2014.xlsx']saldo_cons!$a$2:$n$1048576,14,0)</f>
        <v>#VALUE!</v>
      </c>
      <c r="AY15" s="53" t="n">
        <f aca="false">+SUM(AM15:AX15)</f>
        <v>13.3199999999999</v>
      </c>
      <c r="AZ15" s="53"/>
      <c r="BA15" s="53"/>
      <c r="BB15" s="53" t="e">
        <f aca="false">+VLOOKUP($D15,['file:///home/lab/repositories/luckia.facturador/com.luckia.biller.deploy/src/main/resources/bootstrap/info_presencial_2014.xlsx']ggr_cons!$a$2:$n$1048576,3,0)</f>
        <v>#VALUE!</v>
      </c>
      <c r="BC15" s="53" t="e">
        <f aca="false">+VLOOKUP($D15,['file:///home/lab/repositories/luckia.facturador/com.luckia.biller.deploy/src/main/resources/bootstrap/info_presencial_2014.xlsx']ggr_cons!$a$2:$n$1048576,4,0)</f>
        <v>#VALUE!</v>
      </c>
      <c r="BD15" s="53" t="e">
        <f aca="false">+VLOOKUP($D15,['file:///home/lab/repositories/luckia.facturador/com.luckia.biller.deploy/src/main/resources/bootstrap/info_presencial_2014.xlsx']ggr_cons!$a$2:$n$1048576,5,0)</f>
        <v>#VALUE!</v>
      </c>
      <c r="BE15" s="53" t="e">
        <f aca="false">+VLOOKUP($D15,['file:///home/lab/repositories/luckia.facturador/com.luckia.biller.deploy/src/main/resources/bootstrap/info_presencial_2014.xlsx']ggr_cons!$a$2:$n$1048576,6,0)</f>
        <v>#VALUE!</v>
      </c>
      <c r="BF15" s="53" t="e">
        <f aca="false">+VLOOKUP($D15,['file:///home/lab/repositories/luckia.facturador/com.luckia.biller.deploy/src/main/resources/bootstrap/info_presencial_2014.xlsx']ggr_cons!$a$2:$n$1048576,7,0)</f>
        <v>#VALUE!</v>
      </c>
      <c r="BG15" s="53" t="e">
        <f aca="false">+VLOOKUP($D15,['file:///home/lab/repositories/luckia.facturador/com.luckia.biller.deploy/src/main/resources/bootstrap/info_presencial_2014.xlsx']ggr_cons!$a$2:$n$1048576,8,0)</f>
        <v>#VALUE!</v>
      </c>
      <c r="BH15" s="53" t="e">
        <f aca="false">+VLOOKUP($D15,['file:///home/lab/repositories/luckia.facturador/com.luckia.biller.deploy/src/main/resources/bootstrap/info_presencial_2014.xlsx']ggr_cons!$a$2:$n$1048576,9,0)</f>
        <v>#VALUE!</v>
      </c>
      <c r="BI15" s="53" t="e">
        <f aca="false">+VLOOKUP($D15,['file:///home/lab/repositories/luckia.facturador/com.luckia.biller.deploy/src/main/resources/bootstrap/info_presencial_2014.xlsx']ggr_cons!$a$2:$n$1048576,10,0)</f>
        <v>#VALUE!</v>
      </c>
      <c r="BJ15" s="53" t="e">
        <f aca="false">+VLOOKUP($D15,['file:///home/lab/repositories/luckia.facturador/com.luckia.biller.deploy/src/main/resources/bootstrap/info_presencial_2014.xlsx']ggr_cons!$a$2:$n$1048576,11,0)</f>
        <v>#VALUE!</v>
      </c>
      <c r="BK15" s="53" t="e">
        <f aca="false">+VLOOKUP($D15,['file:///home/lab/repositories/luckia.facturador/com.luckia.biller.deploy/src/main/resources/bootstrap/info_presencial_2014.xlsx']ggr_cons!$a$2:$n$1048576,12,0)</f>
        <v>#VALUE!</v>
      </c>
      <c r="BL15" s="53" t="e">
        <f aca="false">+VLOOKUP($D15,['file:///home/lab/repositories/luckia.facturador/com.luckia.biller.deploy/src/main/resources/bootstrap/info_presencial_2014.xlsx']ggr_cons!$a$2:$n$1048576,13,0)</f>
        <v>#VALUE!</v>
      </c>
      <c r="BM15" s="53" t="e">
        <f aca="false">+VLOOKUP($D15,['file:///home/lab/repositories/luckia.facturador/com.luckia.biller.deploy/src/main/resources/bootstrap/info_presencial_2014.xlsx']ggr_cons!$a$2:$n$1048576,14,0)</f>
        <v>#VALUE!</v>
      </c>
      <c r="BN15" s="53" t="n">
        <f aca="false">+SUM(BB15:BM15)</f>
        <v>13.3199999999999</v>
      </c>
      <c r="BO15" s="53"/>
      <c r="BP15" s="53"/>
      <c r="BQ15" s="55" t="n">
        <f aca="false">+$N15*X15</f>
        <v>19</v>
      </c>
      <c r="BR15" s="55" t="n">
        <f aca="false">+$N15*Y15</f>
        <v>0</v>
      </c>
      <c r="BS15" s="55" t="n">
        <f aca="false">+$N15*Z15</f>
        <v>0</v>
      </c>
      <c r="BT15" s="55" t="n">
        <f aca="false">+$N15*AA15</f>
        <v>0</v>
      </c>
      <c r="BU15" s="55" t="n">
        <f aca="false">+$N15*AB15</f>
        <v>0</v>
      </c>
      <c r="BV15" s="55" t="n">
        <f aca="false">+$N15*AC15</f>
        <v>0</v>
      </c>
      <c r="BW15" s="55" t="n">
        <f aca="false">+$N15*AD15</f>
        <v>0</v>
      </c>
      <c r="BX15" s="55" t="n">
        <f aca="false">+$N15*AE15</f>
        <v>0</v>
      </c>
      <c r="BY15" s="55" t="n">
        <f aca="false">+$N15*AF15</f>
        <v>0</v>
      </c>
      <c r="BZ15" s="55" t="n">
        <f aca="false">+$N15*AG15</f>
        <v>0</v>
      </c>
      <c r="CA15" s="55" t="n">
        <f aca="false">+$N15*AH15</f>
        <v>0</v>
      </c>
      <c r="CB15" s="55" t="n">
        <f aca="false">+$N15*AI15</f>
        <v>0</v>
      </c>
      <c r="CC15" s="55" t="n">
        <f aca="false">+SUM(BQ15:CB15)</f>
        <v>19</v>
      </c>
      <c r="CD15" s="53"/>
      <c r="CE15" s="55"/>
      <c r="CF15" s="55" t="n">
        <f aca="false">+BQ15/$CE$2</f>
        <v>15.702479338843</v>
      </c>
      <c r="CG15" s="55" t="n">
        <f aca="false">+BR15/$CE$2</f>
        <v>0</v>
      </c>
      <c r="CH15" s="55" t="n">
        <f aca="false">+BS15/$CE$2</f>
        <v>0</v>
      </c>
      <c r="CI15" s="55" t="n">
        <f aca="false">+BT15/$CE$2</f>
        <v>0</v>
      </c>
      <c r="CJ15" s="55" t="n">
        <f aca="false">+BU15/$CE$2</f>
        <v>0</v>
      </c>
      <c r="CK15" s="55" t="n">
        <f aca="false">+BV15/$CE$2</f>
        <v>0</v>
      </c>
      <c r="CL15" s="55" t="n">
        <f aca="false">+BW15/$CE$2</f>
        <v>0</v>
      </c>
      <c r="CM15" s="55" t="n">
        <f aca="false">+BX15/$CE$2</f>
        <v>0</v>
      </c>
      <c r="CN15" s="55" t="n">
        <f aca="false">+BY15/$CE$2</f>
        <v>0</v>
      </c>
      <c r="CO15" s="55" t="n">
        <f aca="false">+BZ15/$CE$2</f>
        <v>0</v>
      </c>
      <c r="CP15" s="55" t="n">
        <f aca="false">+CA15/$CE$2</f>
        <v>0</v>
      </c>
      <c r="CQ15" s="55" t="n">
        <f aca="false">+CB15/$CE$2</f>
        <v>0</v>
      </c>
      <c r="CR15" s="55" t="n">
        <f aca="false">+CC15/$CE$2</f>
        <v>15.702479338843</v>
      </c>
      <c r="CS15" s="53"/>
      <c r="CT15" s="53"/>
      <c r="CU15" s="56" t="n">
        <f aca="false">+$O15*X15+$P15*BB15+$Q15*(0.9*BB15+$S15)+$R15</f>
        <v>-3.50600000000003</v>
      </c>
      <c r="CV15" s="56" t="n">
        <f aca="false">+$O15*Y15+$P15*BC15+$Q15*(0.9*BC15+$S15)+$R15</f>
        <v>0</v>
      </c>
      <c r="CW15" s="56" t="n">
        <f aca="false">+$O15*Z15+$P15*BD15+$Q15*(0.9*BD15+$S15)+$R15</f>
        <v>0</v>
      </c>
      <c r="CX15" s="56" t="n">
        <f aca="false">+$O15*AA15+$P15*BE15+$Q15*(0.9*BE15+$S15)+$R15</f>
        <v>0</v>
      </c>
      <c r="CY15" s="56" t="n">
        <f aca="false">+$O15*AB15+$P15*BF15+$Q15*(0.9*BF15+$S15)+$R15</f>
        <v>0</v>
      </c>
      <c r="CZ15" s="56" t="n">
        <f aca="false">+$O15*AC15+$P15*BG15+$Q15*(0.9*BG15+$S15)+$R15</f>
        <v>0</v>
      </c>
      <c r="DA15" s="56" t="n">
        <f aca="false">+$O15*AD15+$P15*BH15+$Q15*(0.9*BH15+$S15)+$R15</f>
        <v>0</v>
      </c>
      <c r="DB15" s="56" t="n">
        <f aca="false">+$O15*AE15+$P15*BI15+$Q15*(0.9*BI15+$S15)+$R15</f>
        <v>0</v>
      </c>
      <c r="DC15" s="56" t="n">
        <f aca="false">+$O15*AF15+$P15*BJ15+$Q15*(0.9*BJ15+$S15)+$R15</f>
        <v>0</v>
      </c>
      <c r="DD15" s="56" t="n">
        <f aca="false">+$O15*AG15+$P15*BK15+$Q15*(0.9*BK15+$S15)+$R15</f>
        <v>0</v>
      </c>
      <c r="DE15" s="56" t="n">
        <f aca="false">+$O15*AH15+$P15*BL15+$Q15*(0.9*BL15+$S15)+$R15</f>
        <v>0</v>
      </c>
      <c r="DF15" s="56" t="n">
        <f aca="false">+$O15*AI15+$P15*BM15+$Q15*(0.9*BM15+$S15)+$R15</f>
        <v>0</v>
      </c>
      <c r="DG15" s="55" t="n">
        <f aca="false">+SUM(CU15:DF15)</f>
        <v>-3.50600000000003</v>
      </c>
      <c r="DH15" s="53"/>
      <c r="DJ15" s="14" t="n">
        <f aca="false">+IF(X15=0,0,$T15)</f>
        <v>30</v>
      </c>
      <c r="DK15" s="14" t="n">
        <f aca="false">+IF(Y15=0,0,$T15)</f>
        <v>0</v>
      </c>
      <c r="DL15" s="14" t="n">
        <f aca="false">+IF(Z15=0,0,$T15)</f>
        <v>0</v>
      </c>
      <c r="DM15" s="14" t="n">
        <f aca="false">+IF(AA15=0,0,$T15)</f>
        <v>0</v>
      </c>
      <c r="DN15" s="14" t="n">
        <f aca="false">+IF(AB15=0,0,$T15)</f>
        <v>0</v>
      </c>
      <c r="DO15" s="14" t="n">
        <f aca="false">+IF(AC15=0,0,$T15)</f>
        <v>0</v>
      </c>
      <c r="DP15" s="14" t="n">
        <f aca="false">+IF(AD15=0,0,$T15)</f>
        <v>0</v>
      </c>
      <c r="DQ15" s="14" t="n">
        <f aca="false">+IF(AE15=0,0,$T15)</f>
        <v>0</v>
      </c>
      <c r="DR15" s="14" t="n">
        <f aca="false">+IF(AF15=0,0,$T15)</f>
        <v>0</v>
      </c>
      <c r="DS15" s="14" t="n">
        <f aca="false">+IF(AG15=0,0,$T15)</f>
        <v>0</v>
      </c>
      <c r="DT15" s="14" t="n">
        <f aca="false">+IF(AH15=0,0,$T15)</f>
        <v>0</v>
      </c>
      <c r="DU15" s="14" t="n">
        <f aca="false">+IF(AI15=0,0,$T15)</f>
        <v>0</v>
      </c>
      <c r="DV15" s="55" t="n">
        <f aca="false">+SUM(DJ15:DU15)</f>
        <v>30</v>
      </c>
      <c r="DY15" s="14" t="n">
        <v>0</v>
      </c>
      <c r="DZ15" s="14" t="n">
        <v>0</v>
      </c>
      <c r="EA15" s="14" t="n">
        <v>0</v>
      </c>
      <c r="EB15" s="14" t="n">
        <v>0</v>
      </c>
      <c r="EC15" s="14" t="n">
        <v>0</v>
      </c>
      <c r="ED15" s="14" t="n">
        <v>0</v>
      </c>
      <c r="EE15" s="14" t="n">
        <v>0</v>
      </c>
      <c r="EF15" s="14" t="n">
        <v>0</v>
      </c>
      <c r="EG15" s="14" t="n">
        <v>0</v>
      </c>
      <c r="EH15" s="14" t="n">
        <v>0</v>
      </c>
      <c r="EI15" s="14" t="n">
        <v>0</v>
      </c>
      <c r="EJ15" s="14" t="n">
        <v>0</v>
      </c>
      <c r="EK15" s="55" t="n">
        <f aca="false">+SUM(DY15:EJ15)</f>
        <v>0</v>
      </c>
      <c r="EO15" s="53" t="n">
        <f aca="false">+CU15+DJ15-DY15/2</f>
        <v>26.494</v>
      </c>
      <c r="EP15" s="53" t="n">
        <f aca="false">+CV15+DK15-DZ15/2</f>
        <v>0</v>
      </c>
      <c r="EQ15" s="53" t="n">
        <f aca="false">+CW15+DL15-EA15/2</f>
        <v>0</v>
      </c>
      <c r="ER15" s="53" t="n">
        <f aca="false">+CX15+DM15-EB15/2</f>
        <v>0</v>
      </c>
      <c r="ES15" s="53" t="n">
        <f aca="false">+CY15+DN15-EC15/2</f>
        <v>0</v>
      </c>
      <c r="ET15" s="53" t="n">
        <f aca="false">+CZ15+DO15-ED15/2</f>
        <v>0</v>
      </c>
      <c r="EU15" s="53" t="n">
        <f aca="false">+DA15+DP15-EE15/2</f>
        <v>0</v>
      </c>
      <c r="EV15" s="53" t="n">
        <f aca="false">+DB15+DQ15-EF15/2</f>
        <v>0</v>
      </c>
      <c r="EW15" s="53" t="n">
        <f aca="false">+DC15+DR15-EG15/2</f>
        <v>0</v>
      </c>
      <c r="EX15" s="53" t="n">
        <f aca="false">+DD15+DS15-EH15/2</f>
        <v>0</v>
      </c>
      <c r="EY15" s="53" t="n">
        <f aca="false">+DE15+DT15-EI15/2</f>
        <v>0</v>
      </c>
      <c r="EZ15" s="53" t="n">
        <f aca="false">+DF15+DU15-EJ15/2</f>
        <v>0</v>
      </c>
      <c r="FA15" s="55" t="n">
        <f aca="false">+SUM(EO15:EZ15)</f>
        <v>26.494</v>
      </c>
      <c r="FD15" s="53" t="n">
        <f aca="false">+AM15-EO15-DY15</f>
        <v>-13.174</v>
      </c>
      <c r="FE15" s="53" t="n">
        <f aca="false">+AN15-EP15-DZ15</f>
        <v>0</v>
      </c>
      <c r="FF15" s="53" t="n">
        <f aca="false">+AO15-EQ15-EA15</f>
        <v>0</v>
      </c>
      <c r="FG15" s="53" t="n">
        <f aca="false">+AP15-ER15-EB15</f>
        <v>0</v>
      </c>
      <c r="FH15" s="53" t="n">
        <f aca="false">+AQ15-ES15-EC15</f>
        <v>0</v>
      </c>
      <c r="FI15" s="53" t="n">
        <f aca="false">+AR15-ET15-ED15</f>
        <v>0</v>
      </c>
      <c r="FJ15" s="53" t="n">
        <f aca="false">+AS15-EU15-EE15</f>
        <v>0</v>
      </c>
      <c r="FK15" s="53" t="n">
        <f aca="false">+AT15-EV15-EF15</f>
        <v>0</v>
      </c>
      <c r="FL15" s="53" t="n">
        <f aca="false">+AU15-EW15-EG15</f>
        <v>0</v>
      </c>
      <c r="FM15" s="53" t="n">
        <f aca="false">+AV15-EX15-EH15</f>
        <v>0</v>
      </c>
      <c r="FN15" s="53" t="n">
        <f aca="false">+AW15-EY15-EI15</f>
        <v>0</v>
      </c>
      <c r="FO15" s="53" t="n">
        <f aca="false">+AX15-EZ15-EJ15</f>
        <v>0</v>
      </c>
      <c r="FP15" s="53" t="n">
        <f aca="false">+AY15-FA15</f>
        <v>-13.174</v>
      </c>
    </row>
    <row collapsed="false" customFormat="false" customHeight="true" hidden="false" ht="15" outlineLevel="2" r="16">
      <c r="A16" s="21" t="n">
        <v>2</v>
      </c>
      <c r="B16" s="21" t="s">
        <v>21</v>
      </c>
      <c r="C16" s="21" t="s">
        <v>137</v>
      </c>
      <c r="D16" s="67" t="n">
        <f aca="false">+E16</f>
        <v>10054</v>
      </c>
      <c r="E16" s="68" t="n">
        <v>10054</v>
      </c>
      <c r="F16" s="21" t="s">
        <v>189</v>
      </c>
      <c r="G16" s="21" t="s">
        <v>190</v>
      </c>
      <c r="H16" s="21" t="s">
        <v>191</v>
      </c>
      <c r="I16" s="21" t="s">
        <v>192</v>
      </c>
      <c r="J16" s="21" t="s">
        <v>193</v>
      </c>
      <c r="K16" s="21" t="s">
        <v>16</v>
      </c>
      <c r="L16" s="49" t="s">
        <v>143</v>
      </c>
      <c r="M16" s="50" t="s">
        <v>20</v>
      </c>
      <c r="N16" s="51" t="n">
        <v>0.01</v>
      </c>
      <c r="O16" s="52" t="n">
        <v>-0.005</v>
      </c>
      <c r="P16" s="51" t="n">
        <v>0.45</v>
      </c>
      <c r="Q16" s="51" t="n">
        <v>0</v>
      </c>
      <c r="R16" s="50" t="n">
        <v>0</v>
      </c>
      <c r="S16" s="50" t="n">
        <v>0</v>
      </c>
      <c r="T16" s="50" t="n">
        <v>30</v>
      </c>
      <c r="U16" s="50"/>
      <c r="X16" s="53" t="e">
        <f aca="false">+VLOOKUP($D16,['file:///home/lab/repositories/luckia.facturador/com.luckia.biller.deploy/src/main/resources/bootstrap/info_presencial_2014.xlsx']venta_neta_cons!$a$2:$n$1048576,3,0)</f>
        <v>#VALUE!</v>
      </c>
      <c r="Y16" s="53" t="e">
        <f aca="false">+VLOOKUP($D16,['file:///home/lab/repositories/luckia.facturador/com.luckia.biller.deploy/src/main/resources/bootstrap/info_presencial_2014.xlsx']venta_neta_cons!$a$2:$n$1048576,4,0)</f>
        <v>#VALUE!</v>
      </c>
      <c r="Z16" s="53" t="e">
        <f aca="false">+VLOOKUP($D16,['file:///home/lab/repositories/luckia.facturador/com.luckia.biller.deploy/src/main/resources/bootstrap/info_presencial_2014.xlsx']venta_neta_cons!$a$2:$n$1048576,5,0)</f>
        <v>#VALUE!</v>
      </c>
      <c r="AA16" s="53" t="e">
        <f aca="false">+VLOOKUP($D16,['file:///home/lab/repositories/luckia.facturador/com.luckia.biller.deploy/src/main/resources/bootstrap/info_presencial_2014.xlsx']venta_neta_cons!$a$2:$n$1048576,6,0)</f>
        <v>#VALUE!</v>
      </c>
      <c r="AB16" s="53" t="e">
        <f aca="false">+VLOOKUP($D16,['file:///home/lab/repositories/luckia.facturador/com.luckia.biller.deploy/src/main/resources/bootstrap/info_presencial_2014.xlsx']venta_neta_cons!$a$2:$n$1048576,7,0)</f>
        <v>#VALUE!</v>
      </c>
      <c r="AC16" s="53" t="e">
        <f aca="false">+VLOOKUP($D16,['file:///home/lab/repositories/luckia.facturador/com.luckia.biller.deploy/src/main/resources/bootstrap/info_presencial_2014.xlsx']venta_neta_cons!$a$2:$n$1048576,8,0)</f>
        <v>#VALUE!</v>
      </c>
      <c r="AD16" s="53" t="e">
        <f aca="false">+VLOOKUP($D16,['file:///home/lab/repositories/luckia.facturador/com.luckia.biller.deploy/src/main/resources/bootstrap/info_presencial_2014.xlsx']venta_neta_cons!$a$2:$n$1048576,9,0)</f>
        <v>#VALUE!</v>
      </c>
      <c r="AE16" s="53" t="e">
        <f aca="false">+VLOOKUP($D16,['file:///home/lab/repositories/luckia.facturador/com.luckia.biller.deploy/src/main/resources/bootstrap/info_presencial_2014.xlsx']venta_neta_cons!$a$2:$n$1048576,10,0)</f>
        <v>#VALUE!</v>
      </c>
      <c r="AF16" s="53" t="e">
        <f aca="false">+VLOOKUP($D16,['file:///home/lab/repositories/luckia.facturador/com.luckia.biller.deploy/src/main/resources/bootstrap/info_presencial_2014.xlsx']venta_neta_cons!$a$2:$n$1048576,11,0)</f>
        <v>#VALUE!</v>
      </c>
      <c r="AG16" s="53" t="e">
        <f aca="false">+VLOOKUP($D16,['file:///home/lab/repositories/luckia.facturador/com.luckia.biller.deploy/src/main/resources/bootstrap/info_presencial_2014.xlsx']venta_neta_cons!$a$2:$n$1048576,12,0)</f>
        <v>#VALUE!</v>
      </c>
      <c r="AH16" s="53" t="e">
        <f aca="false">+VLOOKUP($D16,['file:///home/lab/repositories/luckia.facturador/com.luckia.biller.deploy/src/main/resources/bootstrap/info_presencial_2014.xlsx']venta_neta_cons!$a$2:$n$1048576,13,0)</f>
        <v>#VALUE!</v>
      </c>
      <c r="AI16" s="53" t="e">
        <f aca="false">+VLOOKUP($D16,['file:///home/lab/repositories/luckia.facturador/com.luckia.biller.deploy/src/main/resources/bootstrap/info_presencial_2014.xlsx']venta_neta_cons!$a$2:$n$1048576,14,0)</f>
        <v>#VALUE!</v>
      </c>
      <c r="AJ16" s="53" t="n">
        <f aca="false">+SUM(X16:AI16)</f>
        <v>120</v>
      </c>
      <c r="AK16" s="54" t="n">
        <f aca="false">+BB16/X16</f>
        <v>1</v>
      </c>
      <c r="AL16" s="53"/>
      <c r="AM16" s="53" t="e">
        <f aca="false">+VLOOKUP($D16,['file:///home/lab/repositories/luckia.facturador/com.luckia.biller.deploy/src/main/resources/bootstrap/info_presencial_2014.xlsx']saldo_cons!$a$2:$n$1048576,3,0)</f>
        <v>#VALUE!</v>
      </c>
      <c r="AN16" s="53" t="e">
        <f aca="false">+VLOOKUP($D16,['file:///home/lab/repositories/luckia.facturador/com.luckia.biller.deploy/src/main/resources/bootstrap/info_presencial_2014.xlsx']saldo_cons!$a$2:$n$1048576,4,0)</f>
        <v>#VALUE!</v>
      </c>
      <c r="AO16" s="53" t="e">
        <f aca="false">+VLOOKUP($D16,['file:///home/lab/repositories/luckia.facturador/com.luckia.biller.deploy/src/main/resources/bootstrap/info_presencial_2014.xlsx']saldo_cons!$a$2:$n$1048576,5,0)</f>
        <v>#VALUE!</v>
      </c>
      <c r="AP16" s="53" t="e">
        <f aca="false">+VLOOKUP($D16,['file:///home/lab/repositories/luckia.facturador/com.luckia.biller.deploy/src/main/resources/bootstrap/info_presencial_2014.xlsx']saldo_cons!$a$2:$n$1048576,6,0)</f>
        <v>#VALUE!</v>
      </c>
      <c r="AQ16" s="53" t="e">
        <f aca="false">+VLOOKUP($D16,['file:///home/lab/repositories/luckia.facturador/com.luckia.biller.deploy/src/main/resources/bootstrap/info_presencial_2014.xlsx']saldo_cons!$a$2:$n$1048576,7,0)</f>
        <v>#VALUE!</v>
      </c>
      <c r="AR16" s="53" t="e">
        <f aca="false">+VLOOKUP($D16,['file:///home/lab/repositories/luckia.facturador/com.luckia.biller.deploy/src/main/resources/bootstrap/info_presencial_2014.xlsx']saldo_cons!$a$2:$n$1048576,8,0)</f>
        <v>#VALUE!</v>
      </c>
      <c r="AS16" s="53" t="e">
        <f aca="false">+VLOOKUP($D16,['file:///home/lab/repositories/luckia.facturador/com.luckia.biller.deploy/src/main/resources/bootstrap/info_presencial_2014.xlsx']saldo_cons!$a$2:$n$1048576,9,0)</f>
        <v>#VALUE!</v>
      </c>
      <c r="AT16" s="53" t="e">
        <f aca="false">+VLOOKUP($D16,['file:///home/lab/repositories/luckia.facturador/com.luckia.biller.deploy/src/main/resources/bootstrap/info_presencial_2014.xlsx']saldo_cons!$a$2:$n$1048576,10,0)</f>
        <v>#VALUE!</v>
      </c>
      <c r="AU16" s="53" t="e">
        <f aca="false">+VLOOKUP($D16,['file:///home/lab/repositories/luckia.facturador/com.luckia.biller.deploy/src/main/resources/bootstrap/info_presencial_2014.xlsx']saldo_cons!$a$2:$n$1048576,11,0)</f>
        <v>#VALUE!</v>
      </c>
      <c r="AV16" s="53" t="e">
        <f aca="false">+VLOOKUP($D16,['file:///home/lab/repositories/luckia.facturador/com.luckia.biller.deploy/src/main/resources/bootstrap/info_presencial_2014.xlsx']saldo_cons!$a$2:$n$1048576,12,0)</f>
        <v>#VALUE!</v>
      </c>
      <c r="AW16" s="53" t="e">
        <f aca="false">+VLOOKUP($D16,['file:///home/lab/repositories/luckia.facturador/com.luckia.biller.deploy/src/main/resources/bootstrap/info_presencial_2014.xlsx']saldo_cons!$a$2:$n$1048576,13,0)</f>
        <v>#VALUE!</v>
      </c>
      <c r="AX16" s="53" t="e">
        <f aca="false">+VLOOKUP($D16,['file:///home/lab/repositories/luckia.facturador/com.luckia.biller.deploy/src/main/resources/bootstrap/info_presencial_2014.xlsx']saldo_cons!$a$2:$n$1048576,14,0)</f>
        <v>#VALUE!</v>
      </c>
      <c r="AY16" s="53" t="n">
        <f aca="false">+SUM(AM16:AX16)</f>
        <v>120</v>
      </c>
      <c r="AZ16" s="53"/>
      <c r="BA16" s="53"/>
      <c r="BB16" s="53" t="e">
        <f aca="false">+VLOOKUP($D16,['file:///home/lab/repositories/luckia.facturador/com.luckia.biller.deploy/src/main/resources/bootstrap/info_presencial_2014.xlsx']ggr_cons!$a$2:$n$1048576,3,0)</f>
        <v>#VALUE!</v>
      </c>
      <c r="BC16" s="53" t="e">
        <f aca="false">+VLOOKUP($D16,['file:///home/lab/repositories/luckia.facturador/com.luckia.biller.deploy/src/main/resources/bootstrap/info_presencial_2014.xlsx']ggr_cons!$a$2:$n$1048576,4,0)</f>
        <v>#VALUE!</v>
      </c>
      <c r="BD16" s="53" t="e">
        <f aca="false">+VLOOKUP($D16,['file:///home/lab/repositories/luckia.facturador/com.luckia.biller.deploy/src/main/resources/bootstrap/info_presencial_2014.xlsx']ggr_cons!$a$2:$n$1048576,5,0)</f>
        <v>#VALUE!</v>
      </c>
      <c r="BE16" s="53" t="e">
        <f aca="false">+VLOOKUP($D16,['file:///home/lab/repositories/luckia.facturador/com.luckia.biller.deploy/src/main/resources/bootstrap/info_presencial_2014.xlsx']ggr_cons!$a$2:$n$1048576,6,0)</f>
        <v>#VALUE!</v>
      </c>
      <c r="BF16" s="53" t="e">
        <f aca="false">+VLOOKUP($D16,['file:///home/lab/repositories/luckia.facturador/com.luckia.biller.deploy/src/main/resources/bootstrap/info_presencial_2014.xlsx']ggr_cons!$a$2:$n$1048576,7,0)</f>
        <v>#VALUE!</v>
      </c>
      <c r="BG16" s="53" t="e">
        <f aca="false">+VLOOKUP($D16,['file:///home/lab/repositories/luckia.facturador/com.luckia.biller.deploy/src/main/resources/bootstrap/info_presencial_2014.xlsx']ggr_cons!$a$2:$n$1048576,8,0)</f>
        <v>#VALUE!</v>
      </c>
      <c r="BH16" s="53" t="e">
        <f aca="false">+VLOOKUP($D16,['file:///home/lab/repositories/luckia.facturador/com.luckia.biller.deploy/src/main/resources/bootstrap/info_presencial_2014.xlsx']ggr_cons!$a$2:$n$1048576,9,0)</f>
        <v>#VALUE!</v>
      </c>
      <c r="BI16" s="53" t="e">
        <f aca="false">+VLOOKUP($D16,['file:///home/lab/repositories/luckia.facturador/com.luckia.biller.deploy/src/main/resources/bootstrap/info_presencial_2014.xlsx']ggr_cons!$a$2:$n$1048576,10,0)</f>
        <v>#VALUE!</v>
      </c>
      <c r="BJ16" s="53" t="e">
        <f aca="false">+VLOOKUP($D16,['file:///home/lab/repositories/luckia.facturador/com.luckia.biller.deploy/src/main/resources/bootstrap/info_presencial_2014.xlsx']ggr_cons!$a$2:$n$1048576,11,0)</f>
        <v>#VALUE!</v>
      </c>
      <c r="BK16" s="53" t="e">
        <f aca="false">+VLOOKUP($D16,['file:///home/lab/repositories/luckia.facturador/com.luckia.biller.deploy/src/main/resources/bootstrap/info_presencial_2014.xlsx']ggr_cons!$a$2:$n$1048576,12,0)</f>
        <v>#VALUE!</v>
      </c>
      <c r="BL16" s="53" t="e">
        <f aca="false">+VLOOKUP($D16,['file:///home/lab/repositories/luckia.facturador/com.luckia.biller.deploy/src/main/resources/bootstrap/info_presencial_2014.xlsx']ggr_cons!$a$2:$n$1048576,13,0)</f>
        <v>#VALUE!</v>
      </c>
      <c r="BM16" s="53" t="e">
        <f aca="false">+VLOOKUP($D16,['file:///home/lab/repositories/luckia.facturador/com.luckia.biller.deploy/src/main/resources/bootstrap/info_presencial_2014.xlsx']ggr_cons!$a$2:$n$1048576,14,0)</f>
        <v>#VALUE!</v>
      </c>
      <c r="BN16" s="53" t="n">
        <f aca="false">+SUM(BB16:BM16)</f>
        <v>120</v>
      </c>
      <c r="BO16" s="53"/>
      <c r="BP16" s="53"/>
      <c r="BQ16" s="55" t="n">
        <f aca="false">+$N16*X16</f>
        <v>1.2</v>
      </c>
      <c r="BR16" s="55" t="n">
        <f aca="false">+$N16*Y16</f>
        <v>0</v>
      </c>
      <c r="BS16" s="55" t="n">
        <f aca="false">+$N16*Z16</f>
        <v>0</v>
      </c>
      <c r="BT16" s="55" t="n">
        <f aca="false">+$N16*AA16</f>
        <v>0</v>
      </c>
      <c r="BU16" s="55" t="n">
        <f aca="false">+$N16*AB16</f>
        <v>0</v>
      </c>
      <c r="BV16" s="55" t="n">
        <f aca="false">+$N16*AC16</f>
        <v>0</v>
      </c>
      <c r="BW16" s="55" t="n">
        <f aca="false">+$N16*AD16</f>
        <v>0</v>
      </c>
      <c r="BX16" s="55" t="n">
        <f aca="false">+$N16*AE16</f>
        <v>0</v>
      </c>
      <c r="BY16" s="55" t="n">
        <f aca="false">+$N16*AF16</f>
        <v>0</v>
      </c>
      <c r="BZ16" s="55" t="n">
        <f aca="false">+$N16*AG16</f>
        <v>0</v>
      </c>
      <c r="CA16" s="55" t="n">
        <f aca="false">+$N16*AH16</f>
        <v>0</v>
      </c>
      <c r="CB16" s="55" t="n">
        <f aca="false">+$N16*AI16</f>
        <v>0</v>
      </c>
      <c r="CC16" s="55" t="n">
        <f aca="false">+SUM(BQ16:CB16)</f>
        <v>1.2</v>
      </c>
      <c r="CD16" s="53"/>
      <c r="CE16" s="55"/>
      <c r="CF16" s="55" t="n">
        <f aca="false">+BQ16/$CE$2</f>
        <v>0.991735537190083</v>
      </c>
      <c r="CG16" s="55" t="n">
        <f aca="false">+BR16/$CE$2</f>
        <v>0</v>
      </c>
      <c r="CH16" s="55" t="n">
        <f aca="false">+BS16/$CE$2</f>
        <v>0</v>
      </c>
      <c r="CI16" s="55" t="n">
        <f aca="false">+BT16/$CE$2</f>
        <v>0</v>
      </c>
      <c r="CJ16" s="55" t="n">
        <f aca="false">+BU16/$CE$2</f>
        <v>0</v>
      </c>
      <c r="CK16" s="55" t="n">
        <f aca="false">+BV16/$CE$2</f>
        <v>0</v>
      </c>
      <c r="CL16" s="55" t="n">
        <f aca="false">+BW16/$CE$2</f>
        <v>0</v>
      </c>
      <c r="CM16" s="55" t="n">
        <f aca="false">+BX16/$CE$2</f>
        <v>0</v>
      </c>
      <c r="CN16" s="55" t="n">
        <f aca="false">+BY16/$CE$2</f>
        <v>0</v>
      </c>
      <c r="CO16" s="55" t="n">
        <f aca="false">+BZ16/$CE$2</f>
        <v>0</v>
      </c>
      <c r="CP16" s="55" t="n">
        <f aca="false">+CA16/$CE$2</f>
        <v>0</v>
      </c>
      <c r="CQ16" s="55" t="n">
        <f aca="false">+CB16/$CE$2</f>
        <v>0</v>
      </c>
      <c r="CR16" s="55" t="n">
        <f aca="false">+CC16/$CE$2</f>
        <v>0.991735537190083</v>
      </c>
      <c r="CS16" s="53"/>
      <c r="CT16" s="53"/>
      <c r="CU16" s="56" t="n">
        <f aca="false">+$O16*X16+$P16*BB16+$Q16*(0.9*BB16+$S16)+$R16</f>
        <v>53.4</v>
      </c>
      <c r="CV16" s="56" t="n">
        <f aca="false">+$O16*Y16+$P16*BC16+$Q16*(0.9*BC16+$S16)+$R16</f>
        <v>0</v>
      </c>
      <c r="CW16" s="56" t="n">
        <f aca="false">+$O16*Z16+$P16*BD16+$Q16*(0.9*BD16+$S16)+$R16</f>
        <v>0</v>
      </c>
      <c r="CX16" s="56" t="n">
        <f aca="false">+$O16*AA16+$P16*BE16+$Q16*(0.9*BE16+$S16)+$R16</f>
        <v>0</v>
      </c>
      <c r="CY16" s="56" t="n">
        <f aca="false">+$O16*AB16+$P16*BF16+$Q16*(0.9*BF16+$S16)+$R16</f>
        <v>0</v>
      </c>
      <c r="CZ16" s="56" t="n">
        <f aca="false">+$O16*AC16+$P16*BG16+$Q16*(0.9*BG16+$S16)+$R16</f>
        <v>0</v>
      </c>
      <c r="DA16" s="56" t="n">
        <f aca="false">+$O16*AD16+$P16*BH16+$Q16*(0.9*BH16+$S16)+$R16</f>
        <v>0</v>
      </c>
      <c r="DB16" s="56" t="n">
        <f aca="false">+$O16*AE16+$P16*BI16+$Q16*(0.9*BI16+$S16)+$R16</f>
        <v>0</v>
      </c>
      <c r="DC16" s="56" t="n">
        <f aca="false">+$O16*AF16+$P16*BJ16+$Q16*(0.9*BJ16+$S16)+$R16</f>
        <v>0</v>
      </c>
      <c r="DD16" s="56" t="n">
        <f aca="false">+$O16*AG16+$P16*BK16+$Q16*(0.9*BK16+$S16)+$R16</f>
        <v>0</v>
      </c>
      <c r="DE16" s="56" t="n">
        <f aca="false">+$O16*AH16+$P16*BL16+$Q16*(0.9*BL16+$S16)+$R16</f>
        <v>0</v>
      </c>
      <c r="DF16" s="56" t="n">
        <f aca="false">+$O16*AI16+$P16*BM16+$Q16*(0.9*BM16+$S16)+$R16</f>
        <v>0</v>
      </c>
      <c r="DG16" s="55" t="n">
        <f aca="false">+SUM(CU16:DF16)</f>
        <v>53.4</v>
      </c>
      <c r="DH16" s="53"/>
      <c r="DJ16" s="14" t="n">
        <f aca="false">+IF(X16=0,0,$T16)</f>
        <v>30</v>
      </c>
      <c r="DK16" s="14" t="n">
        <f aca="false">+IF(Y16=0,0,$T16)</f>
        <v>0</v>
      </c>
      <c r="DL16" s="14" t="n">
        <f aca="false">+IF(Z16=0,0,$T16)</f>
        <v>0</v>
      </c>
      <c r="DM16" s="14" t="n">
        <f aca="false">+IF(AA16=0,0,$T16)</f>
        <v>0</v>
      </c>
      <c r="DN16" s="14" t="n">
        <f aca="false">+IF(AB16=0,0,$T16)</f>
        <v>0</v>
      </c>
      <c r="DO16" s="14" t="n">
        <f aca="false">+IF(AC16=0,0,$T16)</f>
        <v>0</v>
      </c>
      <c r="DP16" s="14" t="n">
        <f aca="false">+IF(AD16=0,0,$T16)</f>
        <v>0</v>
      </c>
      <c r="DQ16" s="14" t="n">
        <f aca="false">+IF(AE16=0,0,$T16)</f>
        <v>0</v>
      </c>
      <c r="DR16" s="14" t="n">
        <f aca="false">+IF(AF16=0,0,$T16)</f>
        <v>0</v>
      </c>
      <c r="DS16" s="14" t="n">
        <f aca="false">+IF(AG16=0,0,$T16)</f>
        <v>0</v>
      </c>
      <c r="DT16" s="14" t="n">
        <f aca="false">+IF(AH16=0,0,$T16)</f>
        <v>0</v>
      </c>
      <c r="DU16" s="14" t="n">
        <f aca="false">+IF(AI16=0,0,$T16)</f>
        <v>0</v>
      </c>
      <c r="DV16" s="55" t="n">
        <f aca="false">+SUM(DJ16:DU16)</f>
        <v>30</v>
      </c>
      <c r="DY16" s="14" t="n">
        <v>0</v>
      </c>
      <c r="DZ16" s="14" t="n">
        <v>0</v>
      </c>
      <c r="EA16" s="14" t="n">
        <v>0</v>
      </c>
      <c r="EB16" s="14" t="n">
        <v>0</v>
      </c>
      <c r="EC16" s="14" t="n">
        <v>0</v>
      </c>
      <c r="ED16" s="14" t="n">
        <v>0</v>
      </c>
      <c r="EE16" s="14" t="n">
        <v>0</v>
      </c>
      <c r="EF16" s="14" t="n">
        <v>0</v>
      </c>
      <c r="EG16" s="14" t="n">
        <v>0</v>
      </c>
      <c r="EH16" s="14" t="n">
        <v>0</v>
      </c>
      <c r="EI16" s="14" t="n">
        <v>0</v>
      </c>
      <c r="EJ16" s="14" t="n">
        <v>0</v>
      </c>
      <c r="EK16" s="55" t="n">
        <f aca="false">+SUM(DY16:EJ16)</f>
        <v>0</v>
      </c>
      <c r="EO16" s="53" t="n">
        <f aca="false">+CU16+DJ16-DY16/2</f>
        <v>83.4</v>
      </c>
      <c r="EP16" s="53" t="n">
        <f aca="false">+CV16+DK16-DZ16/2</f>
        <v>0</v>
      </c>
      <c r="EQ16" s="53" t="n">
        <f aca="false">+CW16+DL16-EA16/2</f>
        <v>0</v>
      </c>
      <c r="ER16" s="53" t="n">
        <f aca="false">+CX16+DM16-EB16/2</f>
        <v>0</v>
      </c>
      <c r="ES16" s="53" t="n">
        <f aca="false">+CY16+DN16-EC16/2</f>
        <v>0</v>
      </c>
      <c r="ET16" s="53" t="n">
        <f aca="false">+CZ16+DO16-ED16/2</f>
        <v>0</v>
      </c>
      <c r="EU16" s="53" t="n">
        <f aca="false">+DA16+DP16-EE16/2</f>
        <v>0</v>
      </c>
      <c r="EV16" s="53" t="n">
        <f aca="false">+DB16+DQ16-EF16/2</f>
        <v>0</v>
      </c>
      <c r="EW16" s="53" t="n">
        <f aca="false">+DC16+DR16-EG16/2</f>
        <v>0</v>
      </c>
      <c r="EX16" s="53" t="n">
        <f aca="false">+DD16+DS16-EH16/2</f>
        <v>0</v>
      </c>
      <c r="EY16" s="53" t="n">
        <f aca="false">+DE16+DT16-EI16/2</f>
        <v>0</v>
      </c>
      <c r="EZ16" s="53" t="n">
        <f aca="false">+DF16+DU16-EJ16/2</f>
        <v>0</v>
      </c>
      <c r="FA16" s="55" t="n">
        <f aca="false">+SUM(EO16:EZ16)</f>
        <v>83.4</v>
      </c>
      <c r="FD16" s="53" t="n">
        <f aca="false">+AM16-EO16-DY16</f>
        <v>36.6</v>
      </c>
      <c r="FE16" s="53" t="n">
        <f aca="false">+AN16-EP16-DZ16</f>
        <v>0</v>
      </c>
      <c r="FF16" s="53" t="n">
        <f aca="false">+AO16-EQ16-EA16</f>
        <v>0</v>
      </c>
      <c r="FG16" s="53" t="n">
        <f aca="false">+AP16-ER16-EB16</f>
        <v>0</v>
      </c>
      <c r="FH16" s="53" t="n">
        <f aca="false">+AQ16-ES16-EC16</f>
        <v>0</v>
      </c>
      <c r="FI16" s="53" t="n">
        <f aca="false">+AR16-ET16-ED16</f>
        <v>0</v>
      </c>
      <c r="FJ16" s="53" t="n">
        <f aca="false">+AS16-EU16-EE16</f>
        <v>0</v>
      </c>
      <c r="FK16" s="53" t="n">
        <f aca="false">+AT16-EV16-EF16</f>
        <v>0</v>
      </c>
      <c r="FL16" s="53" t="n">
        <f aca="false">+AU16-EW16-EG16</f>
        <v>0</v>
      </c>
      <c r="FM16" s="53" t="n">
        <f aca="false">+AV16-EX16-EH16</f>
        <v>0</v>
      </c>
      <c r="FN16" s="53" t="n">
        <f aca="false">+AW16-EY16-EI16</f>
        <v>0</v>
      </c>
      <c r="FO16" s="53" t="n">
        <f aca="false">+AX16-EZ16-EJ16</f>
        <v>0</v>
      </c>
      <c r="FP16" s="53" t="n">
        <f aca="false">+AY16-FA16</f>
        <v>36.6</v>
      </c>
    </row>
    <row collapsed="false" customFormat="false" customHeight="true" hidden="false" ht="15" outlineLevel="2" r="17">
      <c r="A17" s="21" t="n">
        <v>2</v>
      </c>
      <c r="B17" s="21" t="s">
        <v>21</v>
      </c>
      <c r="C17" s="21" t="s">
        <v>137</v>
      </c>
      <c r="D17" s="67" t="n">
        <f aca="false">+E17</f>
        <v>10046</v>
      </c>
      <c r="E17" s="68" t="n">
        <v>10046</v>
      </c>
      <c r="F17" s="21" t="s">
        <v>194</v>
      </c>
      <c r="G17" s="21" t="s">
        <v>195</v>
      </c>
      <c r="H17" s="21" t="s">
        <v>196</v>
      </c>
      <c r="I17" s="21" t="s">
        <v>197</v>
      </c>
      <c r="J17" s="21" t="s">
        <v>198</v>
      </c>
      <c r="K17" s="21" t="s">
        <v>16</v>
      </c>
      <c r="L17" s="49" t="s">
        <v>143</v>
      </c>
      <c r="M17" s="50" t="s">
        <v>20</v>
      </c>
      <c r="N17" s="51" t="n">
        <v>0.01</v>
      </c>
      <c r="O17" s="52" t="n">
        <v>-0.005</v>
      </c>
      <c r="P17" s="51" t="n">
        <v>0.45</v>
      </c>
      <c r="Q17" s="51" t="n">
        <v>0</v>
      </c>
      <c r="R17" s="50" t="n">
        <v>0</v>
      </c>
      <c r="S17" s="50" t="n">
        <v>0</v>
      </c>
      <c r="T17" s="50" t="n">
        <v>30</v>
      </c>
      <c r="U17" s="50"/>
      <c r="X17" s="53" t="e">
        <f aca="false">+VLOOKUP($D17,['file:///home/lab/repositories/luckia.facturador/com.luckia.biller.deploy/src/main/resources/bootstrap/info_presencial_2014.xlsx']venta_neta_cons!$a$2:$n$1048576,3,0)</f>
        <v>#VALUE!</v>
      </c>
      <c r="Y17" s="53" t="e">
        <f aca="false">+VLOOKUP($D17,['file:///home/lab/repositories/luckia.facturador/com.luckia.biller.deploy/src/main/resources/bootstrap/info_presencial_2014.xlsx']venta_neta_cons!$a$2:$n$1048576,4,0)</f>
        <v>#VALUE!</v>
      </c>
      <c r="Z17" s="53" t="e">
        <f aca="false">+VLOOKUP($D17,['file:///home/lab/repositories/luckia.facturador/com.luckia.biller.deploy/src/main/resources/bootstrap/info_presencial_2014.xlsx']venta_neta_cons!$a$2:$n$1048576,5,0)</f>
        <v>#VALUE!</v>
      </c>
      <c r="AA17" s="53" t="e">
        <f aca="false">+VLOOKUP($D17,['file:///home/lab/repositories/luckia.facturador/com.luckia.biller.deploy/src/main/resources/bootstrap/info_presencial_2014.xlsx']venta_neta_cons!$a$2:$n$1048576,6,0)</f>
        <v>#VALUE!</v>
      </c>
      <c r="AB17" s="53" t="e">
        <f aca="false">+VLOOKUP($D17,['file:///home/lab/repositories/luckia.facturador/com.luckia.biller.deploy/src/main/resources/bootstrap/info_presencial_2014.xlsx']venta_neta_cons!$a$2:$n$1048576,7,0)</f>
        <v>#VALUE!</v>
      </c>
      <c r="AC17" s="53" t="e">
        <f aca="false">+VLOOKUP($D17,['file:///home/lab/repositories/luckia.facturador/com.luckia.biller.deploy/src/main/resources/bootstrap/info_presencial_2014.xlsx']venta_neta_cons!$a$2:$n$1048576,8,0)</f>
        <v>#VALUE!</v>
      </c>
      <c r="AD17" s="53" t="e">
        <f aca="false">+VLOOKUP($D17,['file:///home/lab/repositories/luckia.facturador/com.luckia.biller.deploy/src/main/resources/bootstrap/info_presencial_2014.xlsx']venta_neta_cons!$a$2:$n$1048576,9,0)</f>
        <v>#VALUE!</v>
      </c>
      <c r="AE17" s="53" t="e">
        <f aca="false">+VLOOKUP($D17,['file:///home/lab/repositories/luckia.facturador/com.luckia.biller.deploy/src/main/resources/bootstrap/info_presencial_2014.xlsx']venta_neta_cons!$a$2:$n$1048576,10,0)</f>
        <v>#VALUE!</v>
      </c>
      <c r="AF17" s="53" t="e">
        <f aca="false">+VLOOKUP($D17,['file:///home/lab/repositories/luckia.facturador/com.luckia.biller.deploy/src/main/resources/bootstrap/info_presencial_2014.xlsx']venta_neta_cons!$a$2:$n$1048576,11,0)</f>
        <v>#VALUE!</v>
      </c>
      <c r="AG17" s="53" t="e">
        <f aca="false">+VLOOKUP($D17,['file:///home/lab/repositories/luckia.facturador/com.luckia.biller.deploy/src/main/resources/bootstrap/info_presencial_2014.xlsx']venta_neta_cons!$a$2:$n$1048576,12,0)</f>
        <v>#VALUE!</v>
      </c>
      <c r="AH17" s="53" t="e">
        <f aca="false">+VLOOKUP($D17,['file:///home/lab/repositories/luckia.facturador/com.luckia.biller.deploy/src/main/resources/bootstrap/info_presencial_2014.xlsx']venta_neta_cons!$a$2:$n$1048576,13,0)</f>
        <v>#VALUE!</v>
      </c>
      <c r="AI17" s="53" t="e">
        <f aca="false">+VLOOKUP($D17,['file:///home/lab/repositories/luckia.facturador/com.luckia.biller.deploy/src/main/resources/bootstrap/info_presencial_2014.xlsx']venta_neta_cons!$a$2:$n$1048576,14,0)</f>
        <v>#VALUE!</v>
      </c>
      <c r="AJ17" s="53" t="n">
        <f aca="false">+SUM(X17:AI17)</f>
        <v>446</v>
      </c>
      <c r="AK17" s="54" t="n">
        <f aca="false">+BB17/X17</f>
        <v>0.174506726457399</v>
      </c>
      <c r="AL17" s="53"/>
      <c r="AM17" s="53" t="e">
        <f aca="false">+VLOOKUP($D17,['file:///home/lab/repositories/luckia.facturador/com.luckia.biller.deploy/src/main/resources/bootstrap/info_presencial_2014.xlsx']saldo_cons!$a$2:$n$1048576,3,0)</f>
        <v>#VALUE!</v>
      </c>
      <c r="AN17" s="53" t="e">
        <f aca="false">+VLOOKUP($D17,['file:///home/lab/repositories/luckia.facturador/com.luckia.biller.deploy/src/main/resources/bootstrap/info_presencial_2014.xlsx']saldo_cons!$a$2:$n$1048576,4,0)</f>
        <v>#VALUE!</v>
      </c>
      <c r="AO17" s="53" t="e">
        <f aca="false">+VLOOKUP($D17,['file:///home/lab/repositories/luckia.facturador/com.luckia.biller.deploy/src/main/resources/bootstrap/info_presencial_2014.xlsx']saldo_cons!$a$2:$n$1048576,5,0)</f>
        <v>#VALUE!</v>
      </c>
      <c r="AP17" s="53" t="e">
        <f aca="false">+VLOOKUP($D17,['file:///home/lab/repositories/luckia.facturador/com.luckia.biller.deploy/src/main/resources/bootstrap/info_presencial_2014.xlsx']saldo_cons!$a$2:$n$1048576,6,0)</f>
        <v>#VALUE!</v>
      </c>
      <c r="AQ17" s="53" t="e">
        <f aca="false">+VLOOKUP($D17,['file:///home/lab/repositories/luckia.facturador/com.luckia.biller.deploy/src/main/resources/bootstrap/info_presencial_2014.xlsx']saldo_cons!$a$2:$n$1048576,7,0)</f>
        <v>#VALUE!</v>
      </c>
      <c r="AR17" s="53" t="e">
        <f aca="false">+VLOOKUP($D17,['file:///home/lab/repositories/luckia.facturador/com.luckia.biller.deploy/src/main/resources/bootstrap/info_presencial_2014.xlsx']saldo_cons!$a$2:$n$1048576,8,0)</f>
        <v>#VALUE!</v>
      </c>
      <c r="AS17" s="53" t="e">
        <f aca="false">+VLOOKUP($D17,['file:///home/lab/repositories/luckia.facturador/com.luckia.biller.deploy/src/main/resources/bootstrap/info_presencial_2014.xlsx']saldo_cons!$a$2:$n$1048576,9,0)</f>
        <v>#VALUE!</v>
      </c>
      <c r="AT17" s="53" t="e">
        <f aca="false">+VLOOKUP($D17,['file:///home/lab/repositories/luckia.facturador/com.luckia.biller.deploy/src/main/resources/bootstrap/info_presencial_2014.xlsx']saldo_cons!$a$2:$n$1048576,10,0)</f>
        <v>#VALUE!</v>
      </c>
      <c r="AU17" s="53" t="e">
        <f aca="false">+VLOOKUP($D17,['file:///home/lab/repositories/luckia.facturador/com.luckia.biller.deploy/src/main/resources/bootstrap/info_presencial_2014.xlsx']saldo_cons!$a$2:$n$1048576,11,0)</f>
        <v>#VALUE!</v>
      </c>
      <c r="AV17" s="53" t="e">
        <f aca="false">+VLOOKUP($D17,['file:///home/lab/repositories/luckia.facturador/com.luckia.biller.deploy/src/main/resources/bootstrap/info_presencial_2014.xlsx']saldo_cons!$a$2:$n$1048576,12,0)</f>
        <v>#VALUE!</v>
      </c>
      <c r="AW17" s="53" t="e">
        <f aca="false">+VLOOKUP($D17,['file:///home/lab/repositories/luckia.facturador/com.luckia.biller.deploy/src/main/resources/bootstrap/info_presencial_2014.xlsx']saldo_cons!$a$2:$n$1048576,13,0)</f>
        <v>#VALUE!</v>
      </c>
      <c r="AX17" s="53" t="e">
        <f aca="false">+VLOOKUP($D17,['file:///home/lab/repositories/luckia.facturador/com.luckia.biller.deploy/src/main/resources/bootstrap/info_presencial_2014.xlsx']saldo_cons!$a$2:$n$1048576,14,0)</f>
        <v>#VALUE!</v>
      </c>
      <c r="AY17" s="53" t="n">
        <f aca="false">+SUM(AM17:AX17)</f>
        <v>446</v>
      </c>
      <c r="AZ17" s="53"/>
      <c r="BA17" s="53"/>
      <c r="BB17" s="53" t="e">
        <f aca="false">+VLOOKUP($D17,['file:///home/lab/repositories/luckia.facturador/com.luckia.biller.deploy/src/main/resources/bootstrap/info_presencial_2014.xlsx']ggr_cons!$a$2:$n$1048576,3,0)</f>
        <v>#VALUE!</v>
      </c>
      <c r="BC17" s="53" t="e">
        <f aca="false">+VLOOKUP($D17,['file:///home/lab/repositories/luckia.facturador/com.luckia.biller.deploy/src/main/resources/bootstrap/info_presencial_2014.xlsx']ggr_cons!$a$2:$n$1048576,4,0)</f>
        <v>#VALUE!</v>
      </c>
      <c r="BD17" s="53" t="e">
        <f aca="false">+VLOOKUP($D17,['file:///home/lab/repositories/luckia.facturador/com.luckia.biller.deploy/src/main/resources/bootstrap/info_presencial_2014.xlsx']ggr_cons!$a$2:$n$1048576,5,0)</f>
        <v>#VALUE!</v>
      </c>
      <c r="BE17" s="53" t="e">
        <f aca="false">+VLOOKUP($D17,['file:///home/lab/repositories/luckia.facturador/com.luckia.biller.deploy/src/main/resources/bootstrap/info_presencial_2014.xlsx']ggr_cons!$a$2:$n$1048576,6,0)</f>
        <v>#VALUE!</v>
      </c>
      <c r="BF17" s="53" t="e">
        <f aca="false">+VLOOKUP($D17,['file:///home/lab/repositories/luckia.facturador/com.luckia.biller.deploy/src/main/resources/bootstrap/info_presencial_2014.xlsx']ggr_cons!$a$2:$n$1048576,7,0)</f>
        <v>#VALUE!</v>
      </c>
      <c r="BG17" s="53" t="e">
        <f aca="false">+VLOOKUP($D17,['file:///home/lab/repositories/luckia.facturador/com.luckia.biller.deploy/src/main/resources/bootstrap/info_presencial_2014.xlsx']ggr_cons!$a$2:$n$1048576,8,0)</f>
        <v>#VALUE!</v>
      </c>
      <c r="BH17" s="53" t="e">
        <f aca="false">+VLOOKUP($D17,['file:///home/lab/repositories/luckia.facturador/com.luckia.biller.deploy/src/main/resources/bootstrap/info_presencial_2014.xlsx']ggr_cons!$a$2:$n$1048576,9,0)</f>
        <v>#VALUE!</v>
      </c>
      <c r="BI17" s="53" t="e">
        <f aca="false">+VLOOKUP($D17,['file:///home/lab/repositories/luckia.facturador/com.luckia.biller.deploy/src/main/resources/bootstrap/info_presencial_2014.xlsx']ggr_cons!$a$2:$n$1048576,10,0)</f>
        <v>#VALUE!</v>
      </c>
      <c r="BJ17" s="53" t="e">
        <f aca="false">+VLOOKUP($D17,['file:///home/lab/repositories/luckia.facturador/com.luckia.biller.deploy/src/main/resources/bootstrap/info_presencial_2014.xlsx']ggr_cons!$a$2:$n$1048576,11,0)</f>
        <v>#VALUE!</v>
      </c>
      <c r="BK17" s="53" t="e">
        <f aca="false">+VLOOKUP($D17,['file:///home/lab/repositories/luckia.facturador/com.luckia.biller.deploy/src/main/resources/bootstrap/info_presencial_2014.xlsx']ggr_cons!$a$2:$n$1048576,12,0)</f>
        <v>#VALUE!</v>
      </c>
      <c r="BL17" s="53" t="e">
        <f aca="false">+VLOOKUP($D17,['file:///home/lab/repositories/luckia.facturador/com.luckia.biller.deploy/src/main/resources/bootstrap/info_presencial_2014.xlsx']ggr_cons!$a$2:$n$1048576,13,0)</f>
        <v>#VALUE!</v>
      </c>
      <c r="BM17" s="53" t="e">
        <f aca="false">+VLOOKUP($D17,['file:///home/lab/repositories/luckia.facturador/com.luckia.biller.deploy/src/main/resources/bootstrap/info_presencial_2014.xlsx']ggr_cons!$a$2:$n$1048576,14,0)</f>
        <v>#VALUE!</v>
      </c>
      <c r="BN17" s="53" t="n">
        <f aca="false">+SUM(BB17:BM17)</f>
        <v>77.83</v>
      </c>
      <c r="BO17" s="53"/>
      <c r="BP17" s="53"/>
      <c r="BQ17" s="55" t="n">
        <f aca="false">+$N17*X17</f>
        <v>4.46</v>
      </c>
      <c r="BR17" s="55" t="n">
        <f aca="false">+$N17*Y17</f>
        <v>0</v>
      </c>
      <c r="BS17" s="55" t="n">
        <f aca="false">+$N17*Z17</f>
        <v>0</v>
      </c>
      <c r="BT17" s="55" t="n">
        <f aca="false">+$N17*AA17</f>
        <v>0</v>
      </c>
      <c r="BU17" s="55" t="n">
        <f aca="false">+$N17*AB17</f>
        <v>0</v>
      </c>
      <c r="BV17" s="55" t="n">
        <f aca="false">+$N17*AC17</f>
        <v>0</v>
      </c>
      <c r="BW17" s="55" t="n">
        <f aca="false">+$N17*AD17</f>
        <v>0</v>
      </c>
      <c r="BX17" s="55" t="n">
        <f aca="false">+$N17*AE17</f>
        <v>0</v>
      </c>
      <c r="BY17" s="55" t="n">
        <f aca="false">+$N17*AF17</f>
        <v>0</v>
      </c>
      <c r="BZ17" s="55" t="n">
        <f aca="false">+$N17*AG17</f>
        <v>0</v>
      </c>
      <c r="CA17" s="55" t="n">
        <f aca="false">+$N17*AH17</f>
        <v>0</v>
      </c>
      <c r="CB17" s="55" t="n">
        <f aca="false">+$N17*AI17</f>
        <v>0</v>
      </c>
      <c r="CC17" s="55" t="n">
        <f aca="false">+SUM(BQ17:CB17)</f>
        <v>4.46</v>
      </c>
      <c r="CD17" s="53"/>
      <c r="CE17" s="55"/>
      <c r="CF17" s="55" t="n">
        <f aca="false">+BQ17/$CE$2</f>
        <v>3.68595041322314</v>
      </c>
      <c r="CG17" s="55" t="n">
        <f aca="false">+BR17/$CE$2</f>
        <v>0</v>
      </c>
      <c r="CH17" s="55" t="n">
        <f aca="false">+BS17/$CE$2</f>
        <v>0</v>
      </c>
      <c r="CI17" s="55" t="n">
        <f aca="false">+BT17/$CE$2</f>
        <v>0</v>
      </c>
      <c r="CJ17" s="55" t="n">
        <f aca="false">+BU17/$CE$2</f>
        <v>0</v>
      </c>
      <c r="CK17" s="55" t="n">
        <f aca="false">+BV17/$CE$2</f>
        <v>0</v>
      </c>
      <c r="CL17" s="55" t="n">
        <f aca="false">+BW17/$CE$2</f>
        <v>0</v>
      </c>
      <c r="CM17" s="55" t="n">
        <f aca="false">+BX17/$CE$2</f>
        <v>0</v>
      </c>
      <c r="CN17" s="55" t="n">
        <f aca="false">+BY17/$CE$2</f>
        <v>0</v>
      </c>
      <c r="CO17" s="55" t="n">
        <f aca="false">+BZ17/$CE$2</f>
        <v>0</v>
      </c>
      <c r="CP17" s="55" t="n">
        <f aca="false">+CA17/$CE$2</f>
        <v>0</v>
      </c>
      <c r="CQ17" s="55" t="n">
        <f aca="false">+CB17/$CE$2</f>
        <v>0</v>
      </c>
      <c r="CR17" s="55" t="n">
        <f aca="false">+CC17/$CE$2</f>
        <v>3.68595041322314</v>
      </c>
      <c r="CS17" s="53"/>
      <c r="CT17" s="53"/>
      <c r="CU17" s="56" t="n">
        <f aca="false">+$O17*X17+$P17*BB17+$Q17*(0.9*BB17+$S17)+$R17</f>
        <v>32.7935</v>
      </c>
      <c r="CV17" s="56" t="n">
        <f aca="false">+$O17*Y17+$P17*BC17+$Q17*(0.9*BC17+$S17)+$R17</f>
        <v>0</v>
      </c>
      <c r="CW17" s="56" t="n">
        <f aca="false">+$O17*Z17+$P17*BD17+$Q17*(0.9*BD17+$S17)+$R17</f>
        <v>0</v>
      </c>
      <c r="CX17" s="56" t="n">
        <f aca="false">+$O17*AA17+$P17*BE17+$Q17*(0.9*BE17+$S17)+$R17</f>
        <v>0</v>
      </c>
      <c r="CY17" s="56" t="n">
        <f aca="false">+$O17*AB17+$P17*BF17+$Q17*(0.9*BF17+$S17)+$R17</f>
        <v>0</v>
      </c>
      <c r="CZ17" s="56" t="n">
        <f aca="false">+$O17*AC17+$P17*BG17+$Q17*(0.9*BG17+$S17)+$R17</f>
        <v>0</v>
      </c>
      <c r="DA17" s="56" t="n">
        <f aca="false">+$O17*AD17+$P17*BH17+$Q17*(0.9*BH17+$S17)+$R17</f>
        <v>0</v>
      </c>
      <c r="DB17" s="56" t="n">
        <f aca="false">+$O17*AE17+$P17*BI17+$Q17*(0.9*BI17+$S17)+$R17</f>
        <v>0</v>
      </c>
      <c r="DC17" s="56" t="n">
        <f aca="false">+$O17*AF17+$P17*BJ17+$Q17*(0.9*BJ17+$S17)+$R17</f>
        <v>0</v>
      </c>
      <c r="DD17" s="56" t="n">
        <f aca="false">+$O17*AG17+$P17*BK17+$Q17*(0.9*BK17+$S17)+$R17</f>
        <v>0</v>
      </c>
      <c r="DE17" s="56" t="n">
        <f aca="false">+$O17*AH17+$P17*BL17+$Q17*(0.9*BL17+$S17)+$R17</f>
        <v>0</v>
      </c>
      <c r="DF17" s="56" t="n">
        <f aca="false">+$O17*AI17+$P17*BM17+$Q17*(0.9*BM17+$S17)+$R17</f>
        <v>0</v>
      </c>
      <c r="DG17" s="55" t="n">
        <f aca="false">+SUM(CU17:DF17)</f>
        <v>32.7935</v>
      </c>
      <c r="DH17" s="53"/>
      <c r="DJ17" s="14" t="n">
        <f aca="false">+IF(X17=0,0,$T17)</f>
        <v>30</v>
      </c>
      <c r="DK17" s="14" t="n">
        <f aca="false">+IF(Y17=0,0,$T17)</f>
        <v>0</v>
      </c>
      <c r="DL17" s="14" t="n">
        <f aca="false">+IF(Z17=0,0,$T17)</f>
        <v>0</v>
      </c>
      <c r="DM17" s="14" t="n">
        <f aca="false">+IF(AA17=0,0,$T17)</f>
        <v>0</v>
      </c>
      <c r="DN17" s="14" t="n">
        <f aca="false">+IF(AB17=0,0,$T17)</f>
        <v>0</v>
      </c>
      <c r="DO17" s="14" t="n">
        <f aca="false">+IF(AC17=0,0,$T17)</f>
        <v>0</v>
      </c>
      <c r="DP17" s="14" t="n">
        <f aca="false">+IF(AD17=0,0,$T17)</f>
        <v>0</v>
      </c>
      <c r="DQ17" s="14" t="n">
        <f aca="false">+IF(AE17=0,0,$T17)</f>
        <v>0</v>
      </c>
      <c r="DR17" s="14" t="n">
        <f aca="false">+IF(AF17=0,0,$T17)</f>
        <v>0</v>
      </c>
      <c r="DS17" s="14" t="n">
        <f aca="false">+IF(AG17=0,0,$T17)</f>
        <v>0</v>
      </c>
      <c r="DT17" s="14" t="n">
        <f aca="false">+IF(AH17=0,0,$T17)</f>
        <v>0</v>
      </c>
      <c r="DU17" s="14" t="n">
        <f aca="false">+IF(AI17=0,0,$T17)</f>
        <v>0</v>
      </c>
      <c r="DV17" s="55" t="n">
        <f aca="false">+SUM(DJ17:DU17)</f>
        <v>30</v>
      </c>
      <c r="DY17" s="14" t="n">
        <v>0</v>
      </c>
      <c r="DZ17" s="14" t="n">
        <v>0</v>
      </c>
      <c r="EA17" s="14" t="n">
        <v>0</v>
      </c>
      <c r="EB17" s="14" t="n">
        <v>0</v>
      </c>
      <c r="EC17" s="14" t="n">
        <v>0</v>
      </c>
      <c r="ED17" s="14" t="n">
        <v>0</v>
      </c>
      <c r="EE17" s="14" t="n">
        <v>0</v>
      </c>
      <c r="EF17" s="14" t="n">
        <v>0</v>
      </c>
      <c r="EG17" s="14" t="n">
        <v>0</v>
      </c>
      <c r="EH17" s="14" t="n">
        <v>0</v>
      </c>
      <c r="EI17" s="14" t="n">
        <v>0</v>
      </c>
      <c r="EJ17" s="14" t="n">
        <v>0</v>
      </c>
      <c r="EK17" s="55" t="n">
        <f aca="false">+SUM(DY17:EJ17)</f>
        <v>0</v>
      </c>
      <c r="EO17" s="53" t="n">
        <f aca="false">+CU17+DJ17-DY17/2</f>
        <v>62.7935</v>
      </c>
      <c r="EP17" s="53" t="n">
        <f aca="false">+CV17+DK17-DZ17/2</f>
        <v>0</v>
      </c>
      <c r="EQ17" s="53" t="n">
        <f aca="false">+CW17+DL17-EA17/2</f>
        <v>0</v>
      </c>
      <c r="ER17" s="53" t="n">
        <f aca="false">+CX17+DM17-EB17/2</f>
        <v>0</v>
      </c>
      <c r="ES17" s="53" t="n">
        <f aca="false">+CY17+DN17-EC17/2</f>
        <v>0</v>
      </c>
      <c r="ET17" s="53" t="n">
        <f aca="false">+CZ17+DO17-ED17/2</f>
        <v>0</v>
      </c>
      <c r="EU17" s="53" t="n">
        <f aca="false">+DA17+DP17-EE17/2</f>
        <v>0</v>
      </c>
      <c r="EV17" s="53" t="n">
        <f aca="false">+DB17+DQ17-EF17/2</f>
        <v>0</v>
      </c>
      <c r="EW17" s="53" t="n">
        <f aca="false">+DC17+DR17-EG17/2</f>
        <v>0</v>
      </c>
      <c r="EX17" s="53" t="n">
        <f aca="false">+DD17+DS17-EH17/2</f>
        <v>0</v>
      </c>
      <c r="EY17" s="53" t="n">
        <f aca="false">+DE17+DT17-EI17/2</f>
        <v>0</v>
      </c>
      <c r="EZ17" s="53" t="n">
        <f aca="false">+DF17+DU17-EJ17/2</f>
        <v>0</v>
      </c>
      <c r="FA17" s="55" t="n">
        <f aca="false">+SUM(EO17:EZ17)</f>
        <v>62.7935</v>
      </c>
      <c r="FD17" s="53" t="n">
        <f aca="false">+AM17-EO17-DY17</f>
        <v>383.2065</v>
      </c>
      <c r="FE17" s="53" t="n">
        <f aca="false">+AN17-EP17-DZ17</f>
        <v>0</v>
      </c>
      <c r="FF17" s="53" t="n">
        <f aca="false">+AO17-EQ17-EA17</f>
        <v>0</v>
      </c>
      <c r="FG17" s="53" t="n">
        <f aca="false">+AP17-ER17-EB17</f>
        <v>0</v>
      </c>
      <c r="FH17" s="53" t="n">
        <f aca="false">+AQ17-ES17-EC17</f>
        <v>0</v>
      </c>
      <c r="FI17" s="53" t="n">
        <f aca="false">+AR17-ET17-ED17</f>
        <v>0</v>
      </c>
      <c r="FJ17" s="53" t="n">
        <f aca="false">+AS17-EU17-EE17</f>
        <v>0</v>
      </c>
      <c r="FK17" s="53" t="n">
        <f aca="false">+AT17-EV17-EF17</f>
        <v>0</v>
      </c>
      <c r="FL17" s="53" t="n">
        <f aca="false">+AU17-EW17-EG17</f>
        <v>0</v>
      </c>
      <c r="FM17" s="53" t="n">
        <f aca="false">+AV17-EX17-EH17</f>
        <v>0</v>
      </c>
      <c r="FN17" s="53" t="n">
        <f aca="false">+AW17-EY17-EI17</f>
        <v>0</v>
      </c>
      <c r="FO17" s="53" t="n">
        <f aca="false">+AX17-EZ17-EJ17</f>
        <v>0</v>
      </c>
      <c r="FP17" s="53" t="n">
        <f aca="false">+AY17-FA17</f>
        <v>383.2065</v>
      </c>
    </row>
    <row collapsed="false" customFormat="false" customHeight="true" hidden="false" ht="15" outlineLevel="2" r="18">
      <c r="A18" s="21" t="n">
        <v>2</v>
      </c>
      <c r="B18" s="21" t="s">
        <v>21</v>
      </c>
      <c r="C18" s="21" t="s">
        <v>137</v>
      </c>
      <c r="D18" s="67" t="n">
        <f aca="false">+E18</f>
        <v>10070</v>
      </c>
      <c r="E18" s="68" t="n">
        <v>10070</v>
      </c>
      <c r="F18" s="21" t="s">
        <v>199</v>
      </c>
      <c r="G18" s="21" t="s">
        <v>200</v>
      </c>
      <c r="H18" s="21" t="s">
        <v>201</v>
      </c>
      <c r="I18" s="21" t="s">
        <v>202</v>
      </c>
      <c r="J18" s="21" t="s">
        <v>203</v>
      </c>
      <c r="K18" s="21" t="s">
        <v>16</v>
      </c>
      <c r="L18" s="49" t="s">
        <v>143</v>
      </c>
      <c r="M18" s="50" t="s">
        <v>20</v>
      </c>
      <c r="N18" s="51" t="n">
        <v>0.01</v>
      </c>
      <c r="O18" s="52" t="n">
        <v>-0.005</v>
      </c>
      <c r="P18" s="51" t="n">
        <v>0.45</v>
      </c>
      <c r="Q18" s="51" t="n">
        <v>0</v>
      </c>
      <c r="R18" s="50" t="n">
        <v>0</v>
      </c>
      <c r="S18" s="50" t="n">
        <v>0</v>
      </c>
      <c r="T18" s="50" t="n">
        <v>30</v>
      </c>
      <c r="U18" s="50"/>
      <c r="X18" s="53" t="e">
        <f aca="false">+VLOOKUP($D18,['file:///home/lab/repositories/luckia.facturador/com.luckia.biller.deploy/src/main/resources/bootstrap/info_presencial_2014.xlsx']venta_neta_cons!$a$2:$n$1048576,3,0)</f>
        <v>#VALUE!</v>
      </c>
      <c r="Y18" s="53" t="e">
        <f aca="false">+VLOOKUP($D18,['file:///home/lab/repositories/luckia.facturador/com.luckia.biller.deploy/src/main/resources/bootstrap/info_presencial_2014.xlsx']venta_neta_cons!$a$2:$n$1048576,4,0)</f>
        <v>#VALUE!</v>
      </c>
      <c r="Z18" s="53" t="e">
        <f aca="false">+VLOOKUP($D18,['file:///home/lab/repositories/luckia.facturador/com.luckia.biller.deploy/src/main/resources/bootstrap/info_presencial_2014.xlsx']venta_neta_cons!$a$2:$n$1048576,5,0)</f>
        <v>#VALUE!</v>
      </c>
      <c r="AA18" s="53" t="e">
        <f aca="false">+VLOOKUP($D18,['file:///home/lab/repositories/luckia.facturador/com.luckia.biller.deploy/src/main/resources/bootstrap/info_presencial_2014.xlsx']venta_neta_cons!$a$2:$n$1048576,6,0)</f>
        <v>#VALUE!</v>
      </c>
      <c r="AB18" s="53" t="e">
        <f aca="false">+VLOOKUP($D18,['file:///home/lab/repositories/luckia.facturador/com.luckia.biller.deploy/src/main/resources/bootstrap/info_presencial_2014.xlsx']venta_neta_cons!$a$2:$n$1048576,7,0)</f>
        <v>#VALUE!</v>
      </c>
      <c r="AC18" s="53" t="e">
        <f aca="false">+VLOOKUP($D18,['file:///home/lab/repositories/luckia.facturador/com.luckia.biller.deploy/src/main/resources/bootstrap/info_presencial_2014.xlsx']venta_neta_cons!$a$2:$n$1048576,8,0)</f>
        <v>#VALUE!</v>
      </c>
      <c r="AD18" s="53" t="e">
        <f aca="false">+VLOOKUP($D18,['file:///home/lab/repositories/luckia.facturador/com.luckia.biller.deploy/src/main/resources/bootstrap/info_presencial_2014.xlsx']venta_neta_cons!$a$2:$n$1048576,9,0)</f>
        <v>#VALUE!</v>
      </c>
      <c r="AE18" s="53" t="e">
        <f aca="false">+VLOOKUP($D18,['file:///home/lab/repositories/luckia.facturador/com.luckia.biller.deploy/src/main/resources/bootstrap/info_presencial_2014.xlsx']venta_neta_cons!$a$2:$n$1048576,10,0)</f>
        <v>#VALUE!</v>
      </c>
      <c r="AF18" s="53" t="e">
        <f aca="false">+VLOOKUP($D18,['file:///home/lab/repositories/luckia.facturador/com.luckia.biller.deploy/src/main/resources/bootstrap/info_presencial_2014.xlsx']venta_neta_cons!$a$2:$n$1048576,11,0)</f>
        <v>#VALUE!</v>
      </c>
      <c r="AG18" s="53" t="e">
        <f aca="false">+VLOOKUP($D18,['file:///home/lab/repositories/luckia.facturador/com.luckia.biller.deploy/src/main/resources/bootstrap/info_presencial_2014.xlsx']venta_neta_cons!$a$2:$n$1048576,12,0)</f>
        <v>#VALUE!</v>
      </c>
      <c r="AH18" s="53" t="e">
        <f aca="false">+VLOOKUP($D18,['file:///home/lab/repositories/luckia.facturador/com.luckia.biller.deploy/src/main/resources/bootstrap/info_presencial_2014.xlsx']venta_neta_cons!$a$2:$n$1048576,13,0)</f>
        <v>#VALUE!</v>
      </c>
      <c r="AI18" s="53" t="e">
        <f aca="false">+VLOOKUP($D18,['file:///home/lab/repositories/luckia.facturador/com.luckia.biller.deploy/src/main/resources/bootstrap/info_presencial_2014.xlsx']venta_neta_cons!$a$2:$n$1048576,14,0)</f>
        <v>#VALUE!</v>
      </c>
      <c r="AJ18" s="53" t="n">
        <f aca="false">+SUM(X18:AI18)</f>
        <v>0</v>
      </c>
      <c r="AK18" s="54" t="e">
        <f aca="false">+BB18/X18</f>
        <v>#VALUE!</v>
      </c>
      <c r="AL18" s="53"/>
      <c r="AM18" s="53" t="e">
        <f aca="false">+VLOOKUP($D18,['file:///home/lab/repositories/luckia.facturador/com.luckia.biller.deploy/src/main/resources/bootstrap/info_presencial_2014.xlsx']saldo_cons!$a$2:$n$1048576,3,0)</f>
        <v>#VALUE!</v>
      </c>
      <c r="AN18" s="53" t="e">
        <f aca="false">+VLOOKUP($D18,['file:///home/lab/repositories/luckia.facturador/com.luckia.biller.deploy/src/main/resources/bootstrap/info_presencial_2014.xlsx']saldo_cons!$a$2:$n$1048576,4,0)</f>
        <v>#VALUE!</v>
      </c>
      <c r="AO18" s="53" t="e">
        <f aca="false">+VLOOKUP($D18,['file:///home/lab/repositories/luckia.facturador/com.luckia.biller.deploy/src/main/resources/bootstrap/info_presencial_2014.xlsx']saldo_cons!$a$2:$n$1048576,5,0)</f>
        <v>#VALUE!</v>
      </c>
      <c r="AP18" s="53" t="e">
        <f aca="false">+VLOOKUP($D18,['file:///home/lab/repositories/luckia.facturador/com.luckia.biller.deploy/src/main/resources/bootstrap/info_presencial_2014.xlsx']saldo_cons!$a$2:$n$1048576,6,0)</f>
        <v>#VALUE!</v>
      </c>
      <c r="AQ18" s="53" t="e">
        <f aca="false">+VLOOKUP($D18,['file:///home/lab/repositories/luckia.facturador/com.luckia.biller.deploy/src/main/resources/bootstrap/info_presencial_2014.xlsx']saldo_cons!$a$2:$n$1048576,7,0)</f>
        <v>#VALUE!</v>
      </c>
      <c r="AR18" s="53" t="e">
        <f aca="false">+VLOOKUP($D18,['file:///home/lab/repositories/luckia.facturador/com.luckia.biller.deploy/src/main/resources/bootstrap/info_presencial_2014.xlsx']saldo_cons!$a$2:$n$1048576,8,0)</f>
        <v>#VALUE!</v>
      </c>
      <c r="AS18" s="53" t="e">
        <f aca="false">+VLOOKUP($D18,['file:///home/lab/repositories/luckia.facturador/com.luckia.biller.deploy/src/main/resources/bootstrap/info_presencial_2014.xlsx']saldo_cons!$a$2:$n$1048576,9,0)</f>
        <v>#VALUE!</v>
      </c>
      <c r="AT18" s="53" t="e">
        <f aca="false">+VLOOKUP($D18,['file:///home/lab/repositories/luckia.facturador/com.luckia.biller.deploy/src/main/resources/bootstrap/info_presencial_2014.xlsx']saldo_cons!$a$2:$n$1048576,10,0)</f>
        <v>#VALUE!</v>
      </c>
      <c r="AU18" s="53" t="e">
        <f aca="false">+VLOOKUP($D18,['file:///home/lab/repositories/luckia.facturador/com.luckia.biller.deploy/src/main/resources/bootstrap/info_presencial_2014.xlsx']saldo_cons!$a$2:$n$1048576,11,0)</f>
        <v>#VALUE!</v>
      </c>
      <c r="AV18" s="53" t="e">
        <f aca="false">+VLOOKUP($D18,['file:///home/lab/repositories/luckia.facturador/com.luckia.biller.deploy/src/main/resources/bootstrap/info_presencial_2014.xlsx']saldo_cons!$a$2:$n$1048576,12,0)</f>
        <v>#VALUE!</v>
      </c>
      <c r="AW18" s="53" t="e">
        <f aca="false">+VLOOKUP($D18,['file:///home/lab/repositories/luckia.facturador/com.luckia.biller.deploy/src/main/resources/bootstrap/info_presencial_2014.xlsx']saldo_cons!$a$2:$n$1048576,13,0)</f>
        <v>#VALUE!</v>
      </c>
      <c r="AX18" s="53" t="e">
        <f aca="false">+VLOOKUP($D18,['file:///home/lab/repositories/luckia.facturador/com.luckia.biller.deploy/src/main/resources/bootstrap/info_presencial_2014.xlsx']saldo_cons!$a$2:$n$1048576,14,0)</f>
        <v>#VALUE!</v>
      </c>
      <c r="AY18" s="53" t="n">
        <f aca="false">+SUM(AM18:AX18)</f>
        <v>0</v>
      </c>
      <c r="AZ18" s="53"/>
      <c r="BA18" s="53"/>
      <c r="BB18" s="53" t="e">
        <f aca="false">+VLOOKUP($D18,['file:///home/lab/repositories/luckia.facturador/com.luckia.biller.deploy/src/main/resources/bootstrap/info_presencial_2014.xlsx']ggr_cons!$a$2:$n$1048576,3,0)</f>
        <v>#VALUE!</v>
      </c>
      <c r="BC18" s="53" t="e">
        <f aca="false">+VLOOKUP($D18,['file:///home/lab/repositories/luckia.facturador/com.luckia.biller.deploy/src/main/resources/bootstrap/info_presencial_2014.xlsx']ggr_cons!$a$2:$n$1048576,4,0)</f>
        <v>#VALUE!</v>
      </c>
      <c r="BD18" s="53" t="e">
        <f aca="false">+VLOOKUP($D18,['file:///home/lab/repositories/luckia.facturador/com.luckia.biller.deploy/src/main/resources/bootstrap/info_presencial_2014.xlsx']ggr_cons!$a$2:$n$1048576,5,0)</f>
        <v>#VALUE!</v>
      </c>
      <c r="BE18" s="53" t="e">
        <f aca="false">+VLOOKUP($D18,['file:///home/lab/repositories/luckia.facturador/com.luckia.biller.deploy/src/main/resources/bootstrap/info_presencial_2014.xlsx']ggr_cons!$a$2:$n$1048576,6,0)</f>
        <v>#VALUE!</v>
      </c>
      <c r="BF18" s="53" t="e">
        <f aca="false">+VLOOKUP($D18,['file:///home/lab/repositories/luckia.facturador/com.luckia.biller.deploy/src/main/resources/bootstrap/info_presencial_2014.xlsx']ggr_cons!$a$2:$n$1048576,7,0)</f>
        <v>#VALUE!</v>
      </c>
      <c r="BG18" s="53" t="e">
        <f aca="false">+VLOOKUP($D18,['file:///home/lab/repositories/luckia.facturador/com.luckia.biller.deploy/src/main/resources/bootstrap/info_presencial_2014.xlsx']ggr_cons!$a$2:$n$1048576,8,0)</f>
        <v>#VALUE!</v>
      </c>
      <c r="BH18" s="53" t="e">
        <f aca="false">+VLOOKUP($D18,['file:///home/lab/repositories/luckia.facturador/com.luckia.biller.deploy/src/main/resources/bootstrap/info_presencial_2014.xlsx']ggr_cons!$a$2:$n$1048576,9,0)</f>
        <v>#VALUE!</v>
      </c>
      <c r="BI18" s="53" t="e">
        <f aca="false">+VLOOKUP($D18,['file:///home/lab/repositories/luckia.facturador/com.luckia.biller.deploy/src/main/resources/bootstrap/info_presencial_2014.xlsx']ggr_cons!$a$2:$n$1048576,10,0)</f>
        <v>#VALUE!</v>
      </c>
      <c r="BJ18" s="53" t="e">
        <f aca="false">+VLOOKUP($D18,['file:///home/lab/repositories/luckia.facturador/com.luckia.biller.deploy/src/main/resources/bootstrap/info_presencial_2014.xlsx']ggr_cons!$a$2:$n$1048576,11,0)</f>
        <v>#VALUE!</v>
      </c>
      <c r="BK18" s="53" t="e">
        <f aca="false">+VLOOKUP($D18,['file:///home/lab/repositories/luckia.facturador/com.luckia.biller.deploy/src/main/resources/bootstrap/info_presencial_2014.xlsx']ggr_cons!$a$2:$n$1048576,12,0)</f>
        <v>#VALUE!</v>
      </c>
      <c r="BL18" s="53" t="e">
        <f aca="false">+VLOOKUP($D18,['file:///home/lab/repositories/luckia.facturador/com.luckia.biller.deploy/src/main/resources/bootstrap/info_presencial_2014.xlsx']ggr_cons!$a$2:$n$1048576,13,0)</f>
        <v>#VALUE!</v>
      </c>
      <c r="BM18" s="53" t="e">
        <f aca="false">+VLOOKUP($D18,['file:///home/lab/repositories/luckia.facturador/com.luckia.biller.deploy/src/main/resources/bootstrap/info_presencial_2014.xlsx']ggr_cons!$a$2:$n$1048576,14,0)</f>
        <v>#VALUE!</v>
      </c>
      <c r="BN18" s="53" t="n">
        <f aca="false">+SUM(BB18:BM18)</f>
        <v>0</v>
      </c>
      <c r="BO18" s="53"/>
      <c r="BP18" s="53"/>
      <c r="BQ18" s="55" t="n">
        <f aca="false">+$N18*X18</f>
        <v>0</v>
      </c>
      <c r="BR18" s="55" t="n">
        <f aca="false">+$N18*Y18</f>
        <v>0</v>
      </c>
      <c r="BS18" s="55" t="n">
        <f aca="false">+$N18*Z18</f>
        <v>0</v>
      </c>
      <c r="BT18" s="55" t="n">
        <f aca="false">+$N18*AA18</f>
        <v>0</v>
      </c>
      <c r="BU18" s="55" t="n">
        <f aca="false">+$N18*AB18</f>
        <v>0</v>
      </c>
      <c r="BV18" s="55" t="n">
        <f aca="false">+$N18*AC18</f>
        <v>0</v>
      </c>
      <c r="BW18" s="55" t="n">
        <f aca="false">+$N18*AD18</f>
        <v>0</v>
      </c>
      <c r="BX18" s="55" t="n">
        <f aca="false">+$N18*AE18</f>
        <v>0</v>
      </c>
      <c r="BY18" s="55" t="n">
        <f aca="false">+$N18*AF18</f>
        <v>0</v>
      </c>
      <c r="BZ18" s="55" t="n">
        <f aca="false">+$N18*AG18</f>
        <v>0</v>
      </c>
      <c r="CA18" s="55" t="n">
        <f aca="false">+$N18*AH18</f>
        <v>0</v>
      </c>
      <c r="CB18" s="55" t="n">
        <f aca="false">+$N18*AI18</f>
        <v>0</v>
      </c>
      <c r="CC18" s="55" t="n">
        <f aca="false">+SUM(BQ18:CB18)</f>
        <v>0</v>
      </c>
      <c r="CD18" s="53"/>
      <c r="CE18" s="55"/>
      <c r="CF18" s="55" t="n">
        <f aca="false">+BQ18/$CE$2</f>
        <v>0</v>
      </c>
      <c r="CG18" s="55" t="n">
        <f aca="false">+BR18/$CE$2</f>
        <v>0</v>
      </c>
      <c r="CH18" s="55" t="n">
        <f aca="false">+BS18/$CE$2</f>
        <v>0</v>
      </c>
      <c r="CI18" s="55" t="n">
        <f aca="false">+BT18/$CE$2</f>
        <v>0</v>
      </c>
      <c r="CJ18" s="55" t="n">
        <f aca="false">+BU18/$CE$2</f>
        <v>0</v>
      </c>
      <c r="CK18" s="55" t="n">
        <f aca="false">+BV18/$CE$2</f>
        <v>0</v>
      </c>
      <c r="CL18" s="55" t="n">
        <f aca="false">+BW18/$CE$2</f>
        <v>0</v>
      </c>
      <c r="CM18" s="55" t="n">
        <f aca="false">+BX18/$CE$2</f>
        <v>0</v>
      </c>
      <c r="CN18" s="55" t="n">
        <f aca="false">+BY18/$CE$2</f>
        <v>0</v>
      </c>
      <c r="CO18" s="55" t="n">
        <f aca="false">+BZ18/$CE$2</f>
        <v>0</v>
      </c>
      <c r="CP18" s="55" t="n">
        <f aca="false">+CA18/$CE$2</f>
        <v>0</v>
      </c>
      <c r="CQ18" s="55" t="n">
        <f aca="false">+CB18/$CE$2</f>
        <v>0</v>
      </c>
      <c r="CR18" s="55" t="n">
        <f aca="false">+CC18/$CE$2</f>
        <v>0</v>
      </c>
      <c r="CS18" s="53"/>
      <c r="CT18" s="53"/>
      <c r="CU18" s="56" t="n">
        <f aca="false">+$O18*X18+$P18*BB18+$Q18*(0.9*BB18+$S18)+$R18</f>
        <v>0</v>
      </c>
      <c r="CV18" s="56" t="n">
        <f aca="false">+$O18*Y18+$P18*BC18+$Q18*(0.9*BC18+$S18)+$R18</f>
        <v>0</v>
      </c>
      <c r="CW18" s="56" t="n">
        <f aca="false">+$O18*Z18+$P18*BD18+$Q18*(0.9*BD18+$S18)+$R18</f>
        <v>0</v>
      </c>
      <c r="CX18" s="56" t="n">
        <f aca="false">+$O18*AA18+$P18*BE18+$Q18*(0.9*BE18+$S18)+$R18</f>
        <v>0</v>
      </c>
      <c r="CY18" s="56" t="n">
        <f aca="false">+$O18*AB18+$P18*BF18+$Q18*(0.9*BF18+$S18)+$R18</f>
        <v>0</v>
      </c>
      <c r="CZ18" s="56" t="n">
        <f aca="false">+$O18*AC18+$P18*BG18+$Q18*(0.9*BG18+$S18)+$R18</f>
        <v>0</v>
      </c>
      <c r="DA18" s="56" t="n">
        <f aca="false">+$O18*AD18+$P18*BH18+$Q18*(0.9*BH18+$S18)+$R18</f>
        <v>0</v>
      </c>
      <c r="DB18" s="56" t="n">
        <f aca="false">+$O18*AE18+$P18*BI18+$Q18*(0.9*BI18+$S18)+$R18</f>
        <v>0</v>
      </c>
      <c r="DC18" s="56" t="n">
        <f aca="false">+$O18*AF18+$P18*BJ18+$Q18*(0.9*BJ18+$S18)+$R18</f>
        <v>0</v>
      </c>
      <c r="DD18" s="56" t="n">
        <f aca="false">+$O18*AG18+$P18*BK18+$Q18*(0.9*BK18+$S18)+$R18</f>
        <v>0</v>
      </c>
      <c r="DE18" s="56" t="n">
        <f aca="false">+$O18*AH18+$P18*BL18+$Q18*(0.9*BL18+$S18)+$R18</f>
        <v>0</v>
      </c>
      <c r="DF18" s="56" t="n">
        <f aca="false">+$O18*AI18+$P18*BM18+$Q18*(0.9*BM18+$S18)+$R18</f>
        <v>0</v>
      </c>
      <c r="DG18" s="55" t="n">
        <f aca="false">+SUM(CU18:DF18)</f>
        <v>0</v>
      </c>
      <c r="DH18" s="53"/>
      <c r="DJ18" s="14" t="n">
        <f aca="false">+IF(X18=0,0,$T18)</f>
        <v>0</v>
      </c>
      <c r="DK18" s="14" t="n">
        <f aca="false">+IF(Y18=0,0,$T18)</f>
        <v>0</v>
      </c>
      <c r="DL18" s="14" t="n">
        <f aca="false">+IF(Z18=0,0,$T18)</f>
        <v>0</v>
      </c>
      <c r="DM18" s="14" t="n">
        <f aca="false">+IF(AA18=0,0,$T18)</f>
        <v>0</v>
      </c>
      <c r="DN18" s="14" t="n">
        <f aca="false">+IF(AB18=0,0,$T18)</f>
        <v>0</v>
      </c>
      <c r="DO18" s="14" t="n">
        <f aca="false">+IF(AC18=0,0,$T18)</f>
        <v>0</v>
      </c>
      <c r="DP18" s="14" t="n">
        <f aca="false">+IF(AD18=0,0,$T18)</f>
        <v>0</v>
      </c>
      <c r="DQ18" s="14" t="n">
        <f aca="false">+IF(AE18=0,0,$T18)</f>
        <v>0</v>
      </c>
      <c r="DR18" s="14" t="n">
        <f aca="false">+IF(AF18=0,0,$T18)</f>
        <v>0</v>
      </c>
      <c r="DS18" s="14" t="n">
        <f aca="false">+IF(AG18=0,0,$T18)</f>
        <v>0</v>
      </c>
      <c r="DT18" s="14" t="n">
        <f aca="false">+IF(AH18=0,0,$T18)</f>
        <v>0</v>
      </c>
      <c r="DU18" s="14" t="n">
        <f aca="false">+IF(AI18=0,0,$T18)</f>
        <v>0</v>
      </c>
      <c r="DV18" s="55" t="n">
        <f aca="false">+SUM(DJ18:DU18)</f>
        <v>0</v>
      </c>
      <c r="DY18" s="14" t="n">
        <v>0</v>
      </c>
      <c r="DZ18" s="14" t="n">
        <v>0</v>
      </c>
      <c r="EA18" s="14" t="n">
        <v>0</v>
      </c>
      <c r="EB18" s="14" t="n">
        <v>0</v>
      </c>
      <c r="EC18" s="14" t="n">
        <v>0</v>
      </c>
      <c r="ED18" s="14" t="n">
        <v>0</v>
      </c>
      <c r="EE18" s="14" t="n">
        <v>0</v>
      </c>
      <c r="EF18" s="14" t="n">
        <v>0</v>
      </c>
      <c r="EG18" s="14" t="n">
        <v>0</v>
      </c>
      <c r="EH18" s="14" t="n">
        <v>0</v>
      </c>
      <c r="EI18" s="14" t="n">
        <v>0</v>
      </c>
      <c r="EJ18" s="14" t="n">
        <v>0</v>
      </c>
      <c r="EK18" s="55" t="n">
        <f aca="false">+SUM(DY18:EJ18)</f>
        <v>0</v>
      </c>
      <c r="EO18" s="53" t="n">
        <f aca="false">+CU18+DJ18-DY18/2</f>
        <v>0</v>
      </c>
      <c r="EP18" s="53" t="n">
        <f aca="false">+CV18+DK18-DZ18/2</f>
        <v>0</v>
      </c>
      <c r="EQ18" s="53" t="n">
        <f aca="false">+CW18+DL18-EA18/2</f>
        <v>0</v>
      </c>
      <c r="ER18" s="53" t="n">
        <f aca="false">+CX18+DM18-EB18/2</f>
        <v>0</v>
      </c>
      <c r="ES18" s="53" t="n">
        <f aca="false">+CY18+DN18-EC18/2</f>
        <v>0</v>
      </c>
      <c r="ET18" s="53" t="n">
        <f aca="false">+CZ18+DO18-ED18/2</f>
        <v>0</v>
      </c>
      <c r="EU18" s="53" t="n">
        <f aca="false">+DA18+DP18-EE18/2</f>
        <v>0</v>
      </c>
      <c r="EV18" s="53" t="n">
        <f aca="false">+DB18+DQ18-EF18/2</f>
        <v>0</v>
      </c>
      <c r="EW18" s="53" t="n">
        <f aca="false">+DC18+DR18-EG18/2</f>
        <v>0</v>
      </c>
      <c r="EX18" s="53" t="n">
        <f aca="false">+DD18+DS18-EH18/2</f>
        <v>0</v>
      </c>
      <c r="EY18" s="53" t="n">
        <f aca="false">+DE18+DT18-EI18/2</f>
        <v>0</v>
      </c>
      <c r="EZ18" s="53" t="n">
        <f aca="false">+DF18+DU18-EJ18/2</f>
        <v>0</v>
      </c>
      <c r="FA18" s="55" t="n">
        <f aca="false">+SUM(EO18:EZ18)</f>
        <v>0</v>
      </c>
      <c r="FD18" s="53" t="n">
        <f aca="false">+AM18-EO18-DY18</f>
        <v>0</v>
      </c>
      <c r="FE18" s="53" t="n">
        <f aca="false">+AN18-EP18-DZ18</f>
        <v>0</v>
      </c>
      <c r="FF18" s="53" t="n">
        <f aca="false">+AO18-EQ18-EA18</f>
        <v>0</v>
      </c>
      <c r="FG18" s="53" t="n">
        <f aca="false">+AP18-ER18-EB18</f>
        <v>0</v>
      </c>
      <c r="FH18" s="53" t="n">
        <f aca="false">+AQ18-ES18-EC18</f>
        <v>0</v>
      </c>
      <c r="FI18" s="53" t="n">
        <f aca="false">+AR18-ET18-ED18</f>
        <v>0</v>
      </c>
      <c r="FJ18" s="53" t="n">
        <f aca="false">+AS18-EU18-EE18</f>
        <v>0</v>
      </c>
      <c r="FK18" s="53" t="n">
        <f aca="false">+AT18-EV18-EF18</f>
        <v>0</v>
      </c>
      <c r="FL18" s="53" t="n">
        <f aca="false">+AU18-EW18-EG18</f>
        <v>0</v>
      </c>
      <c r="FM18" s="53" t="n">
        <f aca="false">+AV18-EX18-EH18</f>
        <v>0</v>
      </c>
      <c r="FN18" s="53" t="n">
        <f aca="false">+AW18-EY18-EI18</f>
        <v>0</v>
      </c>
      <c r="FO18" s="53" t="n">
        <f aca="false">+AX18-EZ18-EJ18</f>
        <v>0</v>
      </c>
      <c r="FP18" s="53" t="n">
        <f aca="false">+AY18-FA18</f>
        <v>0</v>
      </c>
    </row>
    <row collapsed="false" customFormat="false" customHeight="true" hidden="false" ht="15" outlineLevel="2" r="19">
      <c r="A19" s="21" t="n">
        <v>2</v>
      </c>
      <c r="B19" s="21" t="s">
        <v>21</v>
      </c>
      <c r="C19" s="21" t="s">
        <v>137</v>
      </c>
      <c r="D19" s="67" t="n">
        <f aca="false">+E19</f>
        <v>10074</v>
      </c>
      <c r="E19" s="68" t="n">
        <v>10074</v>
      </c>
      <c r="F19" s="21" t="s">
        <v>204</v>
      </c>
      <c r="G19" s="21" t="s">
        <v>205</v>
      </c>
      <c r="H19" s="21" t="s">
        <v>206</v>
      </c>
      <c r="I19" s="21" t="s">
        <v>207</v>
      </c>
      <c r="J19" s="21" t="s">
        <v>208</v>
      </c>
      <c r="K19" s="21" t="s">
        <v>16</v>
      </c>
      <c r="L19" s="49" t="s">
        <v>143</v>
      </c>
      <c r="M19" s="50" t="s">
        <v>20</v>
      </c>
      <c r="N19" s="51" t="n">
        <v>0.01</v>
      </c>
      <c r="O19" s="52" t="n">
        <v>-0.005</v>
      </c>
      <c r="P19" s="51" t="n">
        <v>0.45</v>
      </c>
      <c r="Q19" s="51" t="n">
        <v>0</v>
      </c>
      <c r="R19" s="50" t="n">
        <v>0</v>
      </c>
      <c r="S19" s="50" t="n">
        <v>0</v>
      </c>
      <c r="T19" s="50" t="n">
        <v>30</v>
      </c>
      <c r="U19" s="50"/>
      <c r="X19" s="53" t="e">
        <f aca="false">+VLOOKUP($D19,['file:///home/lab/repositories/luckia.facturador/com.luckia.biller.deploy/src/main/resources/bootstrap/info_presencial_2014.xlsx']venta_neta_cons!$a$2:$n$1048576,3,0)</f>
        <v>#VALUE!</v>
      </c>
      <c r="Y19" s="53" t="e">
        <f aca="false">+VLOOKUP($D19,['file:///home/lab/repositories/luckia.facturador/com.luckia.biller.deploy/src/main/resources/bootstrap/info_presencial_2014.xlsx']venta_neta_cons!$a$2:$n$1048576,4,0)</f>
        <v>#VALUE!</v>
      </c>
      <c r="Z19" s="53" t="e">
        <f aca="false">+VLOOKUP($D19,['file:///home/lab/repositories/luckia.facturador/com.luckia.biller.deploy/src/main/resources/bootstrap/info_presencial_2014.xlsx']venta_neta_cons!$a$2:$n$1048576,5,0)</f>
        <v>#VALUE!</v>
      </c>
      <c r="AA19" s="53" t="e">
        <f aca="false">+VLOOKUP($D19,['file:///home/lab/repositories/luckia.facturador/com.luckia.biller.deploy/src/main/resources/bootstrap/info_presencial_2014.xlsx']venta_neta_cons!$a$2:$n$1048576,6,0)</f>
        <v>#VALUE!</v>
      </c>
      <c r="AB19" s="53" t="e">
        <f aca="false">+VLOOKUP($D19,['file:///home/lab/repositories/luckia.facturador/com.luckia.biller.deploy/src/main/resources/bootstrap/info_presencial_2014.xlsx']venta_neta_cons!$a$2:$n$1048576,7,0)</f>
        <v>#VALUE!</v>
      </c>
      <c r="AC19" s="53" t="e">
        <f aca="false">+VLOOKUP($D19,['file:///home/lab/repositories/luckia.facturador/com.luckia.biller.deploy/src/main/resources/bootstrap/info_presencial_2014.xlsx']venta_neta_cons!$a$2:$n$1048576,8,0)</f>
        <v>#VALUE!</v>
      </c>
      <c r="AD19" s="53" t="e">
        <f aca="false">+VLOOKUP($D19,['file:///home/lab/repositories/luckia.facturador/com.luckia.biller.deploy/src/main/resources/bootstrap/info_presencial_2014.xlsx']venta_neta_cons!$a$2:$n$1048576,9,0)</f>
        <v>#VALUE!</v>
      </c>
      <c r="AE19" s="53" t="e">
        <f aca="false">+VLOOKUP($D19,['file:///home/lab/repositories/luckia.facturador/com.luckia.biller.deploy/src/main/resources/bootstrap/info_presencial_2014.xlsx']venta_neta_cons!$a$2:$n$1048576,10,0)</f>
        <v>#VALUE!</v>
      </c>
      <c r="AF19" s="53" t="e">
        <f aca="false">+VLOOKUP($D19,['file:///home/lab/repositories/luckia.facturador/com.luckia.biller.deploy/src/main/resources/bootstrap/info_presencial_2014.xlsx']venta_neta_cons!$a$2:$n$1048576,11,0)</f>
        <v>#VALUE!</v>
      </c>
      <c r="AG19" s="53" t="e">
        <f aca="false">+VLOOKUP($D19,['file:///home/lab/repositories/luckia.facturador/com.luckia.biller.deploy/src/main/resources/bootstrap/info_presencial_2014.xlsx']venta_neta_cons!$a$2:$n$1048576,12,0)</f>
        <v>#VALUE!</v>
      </c>
      <c r="AH19" s="53" t="e">
        <f aca="false">+VLOOKUP($D19,['file:///home/lab/repositories/luckia.facturador/com.luckia.biller.deploy/src/main/resources/bootstrap/info_presencial_2014.xlsx']venta_neta_cons!$a$2:$n$1048576,13,0)</f>
        <v>#VALUE!</v>
      </c>
      <c r="AI19" s="53" t="e">
        <f aca="false">+VLOOKUP($D19,['file:///home/lab/repositories/luckia.facturador/com.luckia.biller.deploy/src/main/resources/bootstrap/info_presencial_2014.xlsx']venta_neta_cons!$a$2:$n$1048576,14,0)</f>
        <v>#VALUE!</v>
      </c>
      <c r="AJ19" s="53" t="n">
        <f aca="false">+SUM(X19:AI19)</f>
        <v>662</v>
      </c>
      <c r="AK19" s="54" t="n">
        <f aca="false">+BB19/X19</f>
        <v>0.874214501510574</v>
      </c>
      <c r="AL19" s="53"/>
      <c r="AM19" s="53" t="e">
        <f aca="false">+VLOOKUP($D19,['file:///home/lab/repositories/luckia.facturador/com.luckia.biller.deploy/src/main/resources/bootstrap/info_presencial_2014.xlsx']saldo_cons!$a$2:$n$1048576,3,0)</f>
        <v>#VALUE!</v>
      </c>
      <c r="AN19" s="53" t="e">
        <f aca="false">+VLOOKUP($D19,['file:///home/lab/repositories/luckia.facturador/com.luckia.biller.deploy/src/main/resources/bootstrap/info_presencial_2014.xlsx']saldo_cons!$a$2:$n$1048576,4,0)</f>
        <v>#VALUE!</v>
      </c>
      <c r="AO19" s="53" t="e">
        <f aca="false">+VLOOKUP($D19,['file:///home/lab/repositories/luckia.facturador/com.luckia.biller.deploy/src/main/resources/bootstrap/info_presencial_2014.xlsx']saldo_cons!$a$2:$n$1048576,5,0)</f>
        <v>#VALUE!</v>
      </c>
      <c r="AP19" s="53" t="e">
        <f aca="false">+VLOOKUP($D19,['file:///home/lab/repositories/luckia.facturador/com.luckia.biller.deploy/src/main/resources/bootstrap/info_presencial_2014.xlsx']saldo_cons!$a$2:$n$1048576,6,0)</f>
        <v>#VALUE!</v>
      </c>
      <c r="AQ19" s="53" t="e">
        <f aca="false">+VLOOKUP($D19,['file:///home/lab/repositories/luckia.facturador/com.luckia.biller.deploy/src/main/resources/bootstrap/info_presencial_2014.xlsx']saldo_cons!$a$2:$n$1048576,7,0)</f>
        <v>#VALUE!</v>
      </c>
      <c r="AR19" s="53" t="e">
        <f aca="false">+VLOOKUP($D19,['file:///home/lab/repositories/luckia.facturador/com.luckia.biller.deploy/src/main/resources/bootstrap/info_presencial_2014.xlsx']saldo_cons!$a$2:$n$1048576,8,0)</f>
        <v>#VALUE!</v>
      </c>
      <c r="AS19" s="53" t="e">
        <f aca="false">+VLOOKUP($D19,['file:///home/lab/repositories/luckia.facturador/com.luckia.biller.deploy/src/main/resources/bootstrap/info_presencial_2014.xlsx']saldo_cons!$a$2:$n$1048576,9,0)</f>
        <v>#VALUE!</v>
      </c>
      <c r="AT19" s="53" t="e">
        <f aca="false">+VLOOKUP($D19,['file:///home/lab/repositories/luckia.facturador/com.luckia.biller.deploy/src/main/resources/bootstrap/info_presencial_2014.xlsx']saldo_cons!$a$2:$n$1048576,10,0)</f>
        <v>#VALUE!</v>
      </c>
      <c r="AU19" s="53" t="e">
        <f aca="false">+VLOOKUP($D19,['file:///home/lab/repositories/luckia.facturador/com.luckia.biller.deploy/src/main/resources/bootstrap/info_presencial_2014.xlsx']saldo_cons!$a$2:$n$1048576,11,0)</f>
        <v>#VALUE!</v>
      </c>
      <c r="AV19" s="53" t="e">
        <f aca="false">+VLOOKUP($D19,['file:///home/lab/repositories/luckia.facturador/com.luckia.biller.deploy/src/main/resources/bootstrap/info_presencial_2014.xlsx']saldo_cons!$a$2:$n$1048576,12,0)</f>
        <v>#VALUE!</v>
      </c>
      <c r="AW19" s="53" t="e">
        <f aca="false">+VLOOKUP($D19,['file:///home/lab/repositories/luckia.facturador/com.luckia.biller.deploy/src/main/resources/bootstrap/info_presencial_2014.xlsx']saldo_cons!$a$2:$n$1048576,13,0)</f>
        <v>#VALUE!</v>
      </c>
      <c r="AX19" s="53" t="e">
        <f aca="false">+VLOOKUP($D19,['file:///home/lab/repositories/luckia.facturador/com.luckia.biller.deploy/src/main/resources/bootstrap/info_presencial_2014.xlsx']saldo_cons!$a$2:$n$1048576,14,0)</f>
        <v>#VALUE!</v>
      </c>
      <c r="AY19" s="53" t="n">
        <f aca="false">+SUM(AM19:AX19)</f>
        <v>578.73</v>
      </c>
      <c r="AZ19" s="53"/>
      <c r="BA19" s="53"/>
      <c r="BB19" s="53" t="e">
        <f aca="false">+VLOOKUP($D19,['file:///home/lab/repositories/luckia.facturador/com.luckia.biller.deploy/src/main/resources/bootstrap/info_presencial_2014.xlsx']ggr_cons!$a$2:$n$1048576,3,0)</f>
        <v>#VALUE!</v>
      </c>
      <c r="BC19" s="53" t="e">
        <f aca="false">+VLOOKUP($D19,['file:///home/lab/repositories/luckia.facturador/com.luckia.biller.deploy/src/main/resources/bootstrap/info_presencial_2014.xlsx']ggr_cons!$a$2:$n$1048576,4,0)</f>
        <v>#VALUE!</v>
      </c>
      <c r="BD19" s="53" t="e">
        <f aca="false">+VLOOKUP($D19,['file:///home/lab/repositories/luckia.facturador/com.luckia.biller.deploy/src/main/resources/bootstrap/info_presencial_2014.xlsx']ggr_cons!$a$2:$n$1048576,5,0)</f>
        <v>#VALUE!</v>
      </c>
      <c r="BE19" s="53" t="e">
        <f aca="false">+VLOOKUP($D19,['file:///home/lab/repositories/luckia.facturador/com.luckia.biller.deploy/src/main/resources/bootstrap/info_presencial_2014.xlsx']ggr_cons!$a$2:$n$1048576,6,0)</f>
        <v>#VALUE!</v>
      </c>
      <c r="BF19" s="53" t="e">
        <f aca="false">+VLOOKUP($D19,['file:///home/lab/repositories/luckia.facturador/com.luckia.biller.deploy/src/main/resources/bootstrap/info_presencial_2014.xlsx']ggr_cons!$a$2:$n$1048576,7,0)</f>
        <v>#VALUE!</v>
      </c>
      <c r="BG19" s="53" t="e">
        <f aca="false">+VLOOKUP($D19,['file:///home/lab/repositories/luckia.facturador/com.luckia.biller.deploy/src/main/resources/bootstrap/info_presencial_2014.xlsx']ggr_cons!$a$2:$n$1048576,8,0)</f>
        <v>#VALUE!</v>
      </c>
      <c r="BH19" s="53" t="e">
        <f aca="false">+VLOOKUP($D19,['file:///home/lab/repositories/luckia.facturador/com.luckia.biller.deploy/src/main/resources/bootstrap/info_presencial_2014.xlsx']ggr_cons!$a$2:$n$1048576,9,0)</f>
        <v>#VALUE!</v>
      </c>
      <c r="BI19" s="53" t="e">
        <f aca="false">+VLOOKUP($D19,['file:///home/lab/repositories/luckia.facturador/com.luckia.biller.deploy/src/main/resources/bootstrap/info_presencial_2014.xlsx']ggr_cons!$a$2:$n$1048576,10,0)</f>
        <v>#VALUE!</v>
      </c>
      <c r="BJ19" s="53" t="e">
        <f aca="false">+VLOOKUP($D19,['file:///home/lab/repositories/luckia.facturador/com.luckia.biller.deploy/src/main/resources/bootstrap/info_presencial_2014.xlsx']ggr_cons!$a$2:$n$1048576,11,0)</f>
        <v>#VALUE!</v>
      </c>
      <c r="BK19" s="53" t="e">
        <f aca="false">+VLOOKUP($D19,['file:///home/lab/repositories/luckia.facturador/com.luckia.biller.deploy/src/main/resources/bootstrap/info_presencial_2014.xlsx']ggr_cons!$a$2:$n$1048576,12,0)</f>
        <v>#VALUE!</v>
      </c>
      <c r="BL19" s="53" t="e">
        <f aca="false">+VLOOKUP($D19,['file:///home/lab/repositories/luckia.facturador/com.luckia.biller.deploy/src/main/resources/bootstrap/info_presencial_2014.xlsx']ggr_cons!$a$2:$n$1048576,13,0)</f>
        <v>#VALUE!</v>
      </c>
      <c r="BM19" s="53" t="e">
        <f aca="false">+VLOOKUP($D19,['file:///home/lab/repositories/luckia.facturador/com.luckia.biller.deploy/src/main/resources/bootstrap/info_presencial_2014.xlsx']ggr_cons!$a$2:$n$1048576,14,0)</f>
        <v>#VALUE!</v>
      </c>
      <c r="BN19" s="53" t="n">
        <f aca="false">+SUM(BB19:BM19)</f>
        <v>578.73</v>
      </c>
      <c r="BO19" s="53"/>
      <c r="BP19" s="53"/>
      <c r="BQ19" s="55" t="n">
        <f aca="false">+$N19*X19</f>
        <v>6.62</v>
      </c>
      <c r="BR19" s="55" t="n">
        <f aca="false">+$N19*Y19</f>
        <v>0</v>
      </c>
      <c r="BS19" s="55" t="n">
        <f aca="false">+$N19*Z19</f>
        <v>0</v>
      </c>
      <c r="BT19" s="55" t="n">
        <f aca="false">+$N19*AA19</f>
        <v>0</v>
      </c>
      <c r="BU19" s="55" t="n">
        <f aca="false">+$N19*AB19</f>
        <v>0</v>
      </c>
      <c r="BV19" s="55" t="n">
        <f aca="false">+$N19*AC19</f>
        <v>0</v>
      </c>
      <c r="BW19" s="55" t="n">
        <f aca="false">+$N19*AD19</f>
        <v>0</v>
      </c>
      <c r="BX19" s="55" t="n">
        <f aca="false">+$N19*AE19</f>
        <v>0</v>
      </c>
      <c r="BY19" s="55" t="n">
        <f aca="false">+$N19*AF19</f>
        <v>0</v>
      </c>
      <c r="BZ19" s="55" t="n">
        <f aca="false">+$N19*AG19</f>
        <v>0</v>
      </c>
      <c r="CA19" s="55" t="n">
        <f aca="false">+$N19*AH19</f>
        <v>0</v>
      </c>
      <c r="CB19" s="55" t="n">
        <f aca="false">+$N19*AI19</f>
        <v>0</v>
      </c>
      <c r="CC19" s="55" t="n">
        <f aca="false">+SUM(BQ19:CB19)</f>
        <v>6.62</v>
      </c>
      <c r="CD19" s="53"/>
      <c r="CE19" s="55"/>
      <c r="CF19" s="55" t="n">
        <f aca="false">+BQ19/$CE$2</f>
        <v>5.47107438016529</v>
      </c>
      <c r="CG19" s="55" t="n">
        <f aca="false">+BR19/$CE$2</f>
        <v>0</v>
      </c>
      <c r="CH19" s="55" t="n">
        <f aca="false">+BS19/$CE$2</f>
        <v>0</v>
      </c>
      <c r="CI19" s="55" t="n">
        <f aca="false">+BT19/$CE$2</f>
        <v>0</v>
      </c>
      <c r="CJ19" s="55" t="n">
        <f aca="false">+BU19/$CE$2</f>
        <v>0</v>
      </c>
      <c r="CK19" s="55" t="n">
        <f aca="false">+BV19/$CE$2</f>
        <v>0</v>
      </c>
      <c r="CL19" s="55" t="n">
        <f aca="false">+BW19/$CE$2</f>
        <v>0</v>
      </c>
      <c r="CM19" s="55" t="n">
        <f aca="false">+BX19/$CE$2</f>
        <v>0</v>
      </c>
      <c r="CN19" s="55" t="n">
        <f aca="false">+BY19/$CE$2</f>
        <v>0</v>
      </c>
      <c r="CO19" s="55" t="n">
        <f aca="false">+BZ19/$CE$2</f>
        <v>0</v>
      </c>
      <c r="CP19" s="55" t="n">
        <f aca="false">+CA19/$CE$2</f>
        <v>0</v>
      </c>
      <c r="CQ19" s="55" t="n">
        <f aca="false">+CB19/$CE$2</f>
        <v>0</v>
      </c>
      <c r="CR19" s="55" t="n">
        <f aca="false">+CC19/$CE$2</f>
        <v>5.47107438016529</v>
      </c>
      <c r="CS19" s="53"/>
      <c r="CT19" s="53"/>
      <c r="CU19" s="56" t="n">
        <f aca="false">+$O19*X19+$P19*BB19+$Q19*(0.9*BB19+$S19)+$R19</f>
        <v>257.1185</v>
      </c>
      <c r="CV19" s="56" t="n">
        <f aca="false">+$O19*Y19+$P19*BC19+$Q19*(0.9*BC19+$S19)+$R19</f>
        <v>0</v>
      </c>
      <c r="CW19" s="56" t="n">
        <f aca="false">+$O19*Z19+$P19*BD19+$Q19*(0.9*BD19+$S19)+$R19</f>
        <v>0</v>
      </c>
      <c r="CX19" s="56" t="n">
        <f aca="false">+$O19*AA19+$P19*BE19+$Q19*(0.9*BE19+$S19)+$R19</f>
        <v>0</v>
      </c>
      <c r="CY19" s="56" t="n">
        <f aca="false">+$O19*AB19+$P19*BF19+$Q19*(0.9*BF19+$S19)+$R19</f>
        <v>0</v>
      </c>
      <c r="CZ19" s="56" t="n">
        <f aca="false">+$O19*AC19+$P19*BG19+$Q19*(0.9*BG19+$S19)+$R19</f>
        <v>0</v>
      </c>
      <c r="DA19" s="56" t="n">
        <f aca="false">+$O19*AD19+$P19*BH19+$Q19*(0.9*BH19+$S19)+$R19</f>
        <v>0</v>
      </c>
      <c r="DB19" s="56" t="n">
        <f aca="false">+$O19*AE19+$P19*BI19+$Q19*(0.9*BI19+$S19)+$R19</f>
        <v>0</v>
      </c>
      <c r="DC19" s="56" t="n">
        <f aca="false">+$O19*AF19+$P19*BJ19+$Q19*(0.9*BJ19+$S19)+$R19</f>
        <v>0</v>
      </c>
      <c r="DD19" s="56" t="n">
        <f aca="false">+$O19*AG19+$P19*BK19+$Q19*(0.9*BK19+$S19)+$R19</f>
        <v>0</v>
      </c>
      <c r="DE19" s="56" t="n">
        <f aca="false">+$O19*AH19+$P19*BL19+$Q19*(0.9*BL19+$S19)+$R19</f>
        <v>0</v>
      </c>
      <c r="DF19" s="56" t="n">
        <f aca="false">+$O19*AI19+$P19*BM19+$Q19*(0.9*BM19+$S19)+$R19</f>
        <v>0</v>
      </c>
      <c r="DG19" s="55" t="n">
        <f aca="false">+SUM(CU19:DF19)</f>
        <v>257.1185</v>
      </c>
      <c r="DH19" s="53"/>
      <c r="DJ19" s="14" t="n">
        <f aca="false">+IF(X19=0,0,$T19)</f>
        <v>30</v>
      </c>
      <c r="DK19" s="14" t="n">
        <f aca="false">+IF(Y19=0,0,$T19)</f>
        <v>0</v>
      </c>
      <c r="DL19" s="14" t="n">
        <f aca="false">+IF(Z19=0,0,$T19)</f>
        <v>0</v>
      </c>
      <c r="DM19" s="14" t="n">
        <f aca="false">+IF(AA19=0,0,$T19)</f>
        <v>0</v>
      </c>
      <c r="DN19" s="14" t="n">
        <f aca="false">+IF(AB19=0,0,$T19)</f>
        <v>0</v>
      </c>
      <c r="DO19" s="14" t="n">
        <f aca="false">+IF(AC19=0,0,$T19)</f>
        <v>0</v>
      </c>
      <c r="DP19" s="14" t="n">
        <f aca="false">+IF(AD19=0,0,$T19)</f>
        <v>0</v>
      </c>
      <c r="DQ19" s="14" t="n">
        <f aca="false">+IF(AE19=0,0,$T19)</f>
        <v>0</v>
      </c>
      <c r="DR19" s="14" t="n">
        <f aca="false">+IF(AF19=0,0,$T19)</f>
        <v>0</v>
      </c>
      <c r="DS19" s="14" t="n">
        <f aca="false">+IF(AG19=0,0,$T19)</f>
        <v>0</v>
      </c>
      <c r="DT19" s="14" t="n">
        <f aca="false">+IF(AH19=0,0,$T19)</f>
        <v>0</v>
      </c>
      <c r="DU19" s="14" t="n">
        <f aca="false">+IF(AI19=0,0,$T19)</f>
        <v>0</v>
      </c>
      <c r="DV19" s="55" t="n">
        <f aca="false">+SUM(DJ19:DU19)</f>
        <v>30</v>
      </c>
      <c r="DY19" s="14" t="n">
        <v>0</v>
      </c>
      <c r="DZ19" s="14" t="n">
        <v>0</v>
      </c>
      <c r="EA19" s="14" t="n">
        <v>0</v>
      </c>
      <c r="EB19" s="14" t="n">
        <v>0</v>
      </c>
      <c r="EC19" s="14" t="n">
        <v>0</v>
      </c>
      <c r="ED19" s="14" t="n">
        <v>0</v>
      </c>
      <c r="EE19" s="14" t="n">
        <v>0</v>
      </c>
      <c r="EF19" s="14" t="n">
        <v>0</v>
      </c>
      <c r="EG19" s="14" t="n">
        <v>0</v>
      </c>
      <c r="EH19" s="14" t="n">
        <v>0</v>
      </c>
      <c r="EI19" s="14" t="n">
        <v>0</v>
      </c>
      <c r="EJ19" s="14" t="n">
        <v>0</v>
      </c>
      <c r="EK19" s="55" t="n">
        <f aca="false">+SUM(DY19:EJ19)</f>
        <v>0</v>
      </c>
      <c r="EO19" s="53" t="n">
        <f aca="false">+CU19+DJ19-DY19/2</f>
        <v>287.1185</v>
      </c>
      <c r="EP19" s="53" t="n">
        <f aca="false">+CV19+DK19-DZ19/2</f>
        <v>0</v>
      </c>
      <c r="EQ19" s="53" t="n">
        <f aca="false">+CW19+DL19-EA19/2</f>
        <v>0</v>
      </c>
      <c r="ER19" s="53" t="n">
        <f aca="false">+CX19+DM19-EB19/2</f>
        <v>0</v>
      </c>
      <c r="ES19" s="53" t="n">
        <f aca="false">+CY19+DN19-EC19/2</f>
        <v>0</v>
      </c>
      <c r="ET19" s="53" t="n">
        <f aca="false">+CZ19+DO19-ED19/2</f>
        <v>0</v>
      </c>
      <c r="EU19" s="53" t="n">
        <f aca="false">+DA19+DP19-EE19/2</f>
        <v>0</v>
      </c>
      <c r="EV19" s="53" t="n">
        <f aca="false">+DB19+DQ19-EF19/2</f>
        <v>0</v>
      </c>
      <c r="EW19" s="53" t="n">
        <f aca="false">+DC19+DR19-EG19/2</f>
        <v>0</v>
      </c>
      <c r="EX19" s="53" t="n">
        <f aca="false">+DD19+DS19-EH19/2</f>
        <v>0</v>
      </c>
      <c r="EY19" s="53" t="n">
        <f aca="false">+DE19+DT19-EI19/2</f>
        <v>0</v>
      </c>
      <c r="EZ19" s="53" t="n">
        <f aca="false">+DF19+DU19-EJ19/2</f>
        <v>0</v>
      </c>
      <c r="FA19" s="55" t="n">
        <f aca="false">+SUM(EO19:EZ19)</f>
        <v>287.1185</v>
      </c>
      <c r="FD19" s="53" t="n">
        <f aca="false">+AM19-EO19-DY19</f>
        <v>291.6115</v>
      </c>
      <c r="FE19" s="53" t="n">
        <f aca="false">+AN19-EP19-DZ19</f>
        <v>0</v>
      </c>
      <c r="FF19" s="53" t="n">
        <f aca="false">+AO19-EQ19-EA19</f>
        <v>0</v>
      </c>
      <c r="FG19" s="53" t="n">
        <f aca="false">+AP19-ER19-EB19</f>
        <v>0</v>
      </c>
      <c r="FH19" s="53" t="n">
        <f aca="false">+AQ19-ES19-EC19</f>
        <v>0</v>
      </c>
      <c r="FI19" s="53" t="n">
        <f aca="false">+AR19-ET19-ED19</f>
        <v>0</v>
      </c>
      <c r="FJ19" s="53" t="n">
        <f aca="false">+AS19-EU19-EE19</f>
        <v>0</v>
      </c>
      <c r="FK19" s="53" t="n">
        <f aca="false">+AT19-EV19-EF19</f>
        <v>0</v>
      </c>
      <c r="FL19" s="53" t="n">
        <f aca="false">+AU19-EW19-EG19</f>
        <v>0</v>
      </c>
      <c r="FM19" s="53" t="n">
        <f aca="false">+AV19-EX19-EH19</f>
        <v>0</v>
      </c>
      <c r="FN19" s="53" t="n">
        <f aca="false">+AW19-EY19-EI19</f>
        <v>0</v>
      </c>
      <c r="FO19" s="53" t="n">
        <f aca="false">+AX19-EZ19-EJ19</f>
        <v>0</v>
      </c>
      <c r="FP19" s="53" t="n">
        <f aca="false">+AY19-FA19</f>
        <v>291.6115</v>
      </c>
    </row>
    <row collapsed="false" customFormat="false" customHeight="true" hidden="false" ht="15" outlineLevel="2" r="20">
      <c r="A20" s="21" t="n">
        <v>2</v>
      </c>
      <c r="B20" s="21" t="s">
        <v>21</v>
      </c>
      <c r="C20" s="21" t="s">
        <v>137</v>
      </c>
      <c r="D20" s="67" t="n">
        <f aca="false">+E20</f>
        <v>10124</v>
      </c>
      <c r="E20" s="68" t="n">
        <v>10124</v>
      </c>
      <c r="F20" s="21" t="s">
        <v>209</v>
      </c>
      <c r="G20" s="21" t="s">
        <v>210</v>
      </c>
      <c r="H20" s="21" t="s">
        <v>211</v>
      </c>
      <c r="I20" s="21" t="s">
        <v>212</v>
      </c>
      <c r="J20" s="21" t="s">
        <v>203</v>
      </c>
      <c r="K20" s="21" t="s">
        <v>16</v>
      </c>
      <c r="L20" s="49" t="s">
        <v>143</v>
      </c>
      <c r="M20" s="50" t="s">
        <v>20</v>
      </c>
      <c r="N20" s="51" t="n">
        <v>0.01</v>
      </c>
      <c r="O20" s="52" t="n">
        <v>-0.005</v>
      </c>
      <c r="P20" s="51" t="n">
        <v>0.45</v>
      </c>
      <c r="Q20" s="51" t="n">
        <v>0</v>
      </c>
      <c r="R20" s="50" t="n">
        <v>0</v>
      </c>
      <c r="S20" s="50" t="n">
        <v>0</v>
      </c>
      <c r="T20" s="50" t="n">
        <v>30</v>
      </c>
      <c r="U20" s="50"/>
      <c r="X20" s="53" t="e">
        <f aca="false">+VLOOKUP($D20,['file:///home/lab/repositories/luckia.facturador/com.luckia.biller.deploy/src/main/resources/bootstrap/info_presencial_2014.xlsx']venta_neta_cons!$a$2:$n$1048576,3,0)</f>
        <v>#VALUE!</v>
      </c>
      <c r="Y20" s="53" t="e">
        <f aca="false">+VLOOKUP($D20,['file:///home/lab/repositories/luckia.facturador/com.luckia.biller.deploy/src/main/resources/bootstrap/info_presencial_2014.xlsx']venta_neta_cons!$a$2:$n$1048576,4,0)</f>
        <v>#VALUE!</v>
      </c>
      <c r="Z20" s="53" t="e">
        <f aca="false">+VLOOKUP($D20,['file:///home/lab/repositories/luckia.facturador/com.luckia.biller.deploy/src/main/resources/bootstrap/info_presencial_2014.xlsx']venta_neta_cons!$a$2:$n$1048576,5,0)</f>
        <v>#VALUE!</v>
      </c>
      <c r="AA20" s="53" t="e">
        <f aca="false">+VLOOKUP($D20,['file:///home/lab/repositories/luckia.facturador/com.luckia.biller.deploy/src/main/resources/bootstrap/info_presencial_2014.xlsx']venta_neta_cons!$a$2:$n$1048576,6,0)</f>
        <v>#VALUE!</v>
      </c>
      <c r="AB20" s="53" t="e">
        <f aca="false">+VLOOKUP($D20,['file:///home/lab/repositories/luckia.facturador/com.luckia.biller.deploy/src/main/resources/bootstrap/info_presencial_2014.xlsx']venta_neta_cons!$a$2:$n$1048576,7,0)</f>
        <v>#VALUE!</v>
      </c>
      <c r="AC20" s="53" t="e">
        <f aca="false">+VLOOKUP($D20,['file:///home/lab/repositories/luckia.facturador/com.luckia.biller.deploy/src/main/resources/bootstrap/info_presencial_2014.xlsx']venta_neta_cons!$a$2:$n$1048576,8,0)</f>
        <v>#VALUE!</v>
      </c>
      <c r="AD20" s="53" t="e">
        <f aca="false">+VLOOKUP($D20,['file:///home/lab/repositories/luckia.facturador/com.luckia.biller.deploy/src/main/resources/bootstrap/info_presencial_2014.xlsx']venta_neta_cons!$a$2:$n$1048576,9,0)</f>
        <v>#VALUE!</v>
      </c>
      <c r="AE20" s="53" t="e">
        <f aca="false">+VLOOKUP($D20,['file:///home/lab/repositories/luckia.facturador/com.luckia.biller.deploy/src/main/resources/bootstrap/info_presencial_2014.xlsx']venta_neta_cons!$a$2:$n$1048576,10,0)</f>
        <v>#VALUE!</v>
      </c>
      <c r="AF20" s="53" t="e">
        <f aca="false">+VLOOKUP($D20,['file:///home/lab/repositories/luckia.facturador/com.luckia.biller.deploy/src/main/resources/bootstrap/info_presencial_2014.xlsx']venta_neta_cons!$a$2:$n$1048576,11,0)</f>
        <v>#VALUE!</v>
      </c>
      <c r="AG20" s="53" t="e">
        <f aca="false">+VLOOKUP($D20,['file:///home/lab/repositories/luckia.facturador/com.luckia.biller.deploy/src/main/resources/bootstrap/info_presencial_2014.xlsx']venta_neta_cons!$a$2:$n$1048576,12,0)</f>
        <v>#VALUE!</v>
      </c>
      <c r="AH20" s="53" t="e">
        <f aca="false">+VLOOKUP($D20,['file:///home/lab/repositories/luckia.facturador/com.luckia.biller.deploy/src/main/resources/bootstrap/info_presencial_2014.xlsx']venta_neta_cons!$a$2:$n$1048576,13,0)</f>
        <v>#VALUE!</v>
      </c>
      <c r="AI20" s="53" t="e">
        <f aca="false">+VLOOKUP($D20,['file:///home/lab/repositories/luckia.facturador/com.luckia.biller.deploy/src/main/resources/bootstrap/info_presencial_2014.xlsx']venta_neta_cons!$a$2:$n$1048576,14,0)</f>
        <v>#VALUE!</v>
      </c>
      <c r="AJ20" s="53" t="n">
        <f aca="false">+SUM(X20:AI20)</f>
        <v>177</v>
      </c>
      <c r="AK20" s="54" t="n">
        <f aca="false">+BB20/X20</f>
        <v>0.751412429378531</v>
      </c>
      <c r="AL20" s="53"/>
      <c r="AM20" s="53" t="e">
        <f aca="false">+VLOOKUP($D20,['file:///home/lab/repositories/luckia.facturador/com.luckia.biller.deploy/src/main/resources/bootstrap/info_presencial_2014.xlsx']saldo_cons!$a$2:$n$1048576,3,0)</f>
        <v>#VALUE!</v>
      </c>
      <c r="AN20" s="53" t="e">
        <f aca="false">+VLOOKUP($D20,['file:///home/lab/repositories/luckia.facturador/com.luckia.biller.deploy/src/main/resources/bootstrap/info_presencial_2014.xlsx']saldo_cons!$a$2:$n$1048576,4,0)</f>
        <v>#VALUE!</v>
      </c>
      <c r="AO20" s="53" t="e">
        <f aca="false">+VLOOKUP($D20,['file:///home/lab/repositories/luckia.facturador/com.luckia.biller.deploy/src/main/resources/bootstrap/info_presencial_2014.xlsx']saldo_cons!$a$2:$n$1048576,5,0)</f>
        <v>#VALUE!</v>
      </c>
      <c r="AP20" s="53" t="e">
        <f aca="false">+VLOOKUP($D20,['file:///home/lab/repositories/luckia.facturador/com.luckia.biller.deploy/src/main/resources/bootstrap/info_presencial_2014.xlsx']saldo_cons!$a$2:$n$1048576,6,0)</f>
        <v>#VALUE!</v>
      </c>
      <c r="AQ20" s="53" t="e">
        <f aca="false">+VLOOKUP($D20,['file:///home/lab/repositories/luckia.facturador/com.luckia.biller.deploy/src/main/resources/bootstrap/info_presencial_2014.xlsx']saldo_cons!$a$2:$n$1048576,7,0)</f>
        <v>#VALUE!</v>
      </c>
      <c r="AR20" s="53" t="e">
        <f aca="false">+VLOOKUP($D20,['file:///home/lab/repositories/luckia.facturador/com.luckia.biller.deploy/src/main/resources/bootstrap/info_presencial_2014.xlsx']saldo_cons!$a$2:$n$1048576,8,0)</f>
        <v>#VALUE!</v>
      </c>
      <c r="AS20" s="53" t="e">
        <f aca="false">+VLOOKUP($D20,['file:///home/lab/repositories/luckia.facturador/com.luckia.biller.deploy/src/main/resources/bootstrap/info_presencial_2014.xlsx']saldo_cons!$a$2:$n$1048576,9,0)</f>
        <v>#VALUE!</v>
      </c>
      <c r="AT20" s="53" t="e">
        <f aca="false">+VLOOKUP($D20,['file:///home/lab/repositories/luckia.facturador/com.luckia.biller.deploy/src/main/resources/bootstrap/info_presencial_2014.xlsx']saldo_cons!$a$2:$n$1048576,10,0)</f>
        <v>#VALUE!</v>
      </c>
      <c r="AU20" s="53" t="e">
        <f aca="false">+VLOOKUP($D20,['file:///home/lab/repositories/luckia.facturador/com.luckia.biller.deploy/src/main/resources/bootstrap/info_presencial_2014.xlsx']saldo_cons!$a$2:$n$1048576,11,0)</f>
        <v>#VALUE!</v>
      </c>
      <c r="AV20" s="53" t="e">
        <f aca="false">+VLOOKUP($D20,['file:///home/lab/repositories/luckia.facturador/com.luckia.biller.deploy/src/main/resources/bootstrap/info_presencial_2014.xlsx']saldo_cons!$a$2:$n$1048576,12,0)</f>
        <v>#VALUE!</v>
      </c>
      <c r="AW20" s="53" t="e">
        <f aca="false">+VLOOKUP($D20,['file:///home/lab/repositories/luckia.facturador/com.luckia.biller.deploy/src/main/resources/bootstrap/info_presencial_2014.xlsx']saldo_cons!$a$2:$n$1048576,13,0)</f>
        <v>#VALUE!</v>
      </c>
      <c r="AX20" s="53" t="e">
        <f aca="false">+VLOOKUP($D20,['file:///home/lab/repositories/luckia.facturador/com.luckia.biller.deploy/src/main/resources/bootstrap/info_presencial_2014.xlsx']saldo_cons!$a$2:$n$1048576,14,0)</f>
        <v>#VALUE!</v>
      </c>
      <c r="AY20" s="53" t="n">
        <f aca="false">+SUM(AM20:AX20)</f>
        <v>177</v>
      </c>
      <c r="AZ20" s="53"/>
      <c r="BA20" s="53"/>
      <c r="BB20" s="53" t="e">
        <f aca="false">+VLOOKUP($D20,['file:///home/lab/repositories/luckia.facturador/com.luckia.biller.deploy/src/main/resources/bootstrap/info_presencial_2014.xlsx']ggr_cons!$a$2:$n$1048576,3,0)</f>
        <v>#VALUE!</v>
      </c>
      <c r="BC20" s="53" t="e">
        <f aca="false">+VLOOKUP($D20,['file:///home/lab/repositories/luckia.facturador/com.luckia.biller.deploy/src/main/resources/bootstrap/info_presencial_2014.xlsx']ggr_cons!$a$2:$n$1048576,4,0)</f>
        <v>#VALUE!</v>
      </c>
      <c r="BD20" s="53" t="e">
        <f aca="false">+VLOOKUP($D20,['file:///home/lab/repositories/luckia.facturador/com.luckia.biller.deploy/src/main/resources/bootstrap/info_presencial_2014.xlsx']ggr_cons!$a$2:$n$1048576,5,0)</f>
        <v>#VALUE!</v>
      </c>
      <c r="BE20" s="53" t="e">
        <f aca="false">+VLOOKUP($D20,['file:///home/lab/repositories/luckia.facturador/com.luckia.biller.deploy/src/main/resources/bootstrap/info_presencial_2014.xlsx']ggr_cons!$a$2:$n$1048576,6,0)</f>
        <v>#VALUE!</v>
      </c>
      <c r="BF20" s="53" t="e">
        <f aca="false">+VLOOKUP($D20,['file:///home/lab/repositories/luckia.facturador/com.luckia.biller.deploy/src/main/resources/bootstrap/info_presencial_2014.xlsx']ggr_cons!$a$2:$n$1048576,7,0)</f>
        <v>#VALUE!</v>
      </c>
      <c r="BG20" s="53" t="e">
        <f aca="false">+VLOOKUP($D20,['file:///home/lab/repositories/luckia.facturador/com.luckia.biller.deploy/src/main/resources/bootstrap/info_presencial_2014.xlsx']ggr_cons!$a$2:$n$1048576,8,0)</f>
        <v>#VALUE!</v>
      </c>
      <c r="BH20" s="53" t="e">
        <f aca="false">+VLOOKUP($D20,['file:///home/lab/repositories/luckia.facturador/com.luckia.biller.deploy/src/main/resources/bootstrap/info_presencial_2014.xlsx']ggr_cons!$a$2:$n$1048576,9,0)</f>
        <v>#VALUE!</v>
      </c>
      <c r="BI20" s="53" t="e">
        <f aca="false">+VLOOKUP($D20,['file:///home/lab/repositories/luckia.facturador/com.luckia.biller.deploy/src/main/resources/bootstrap/info_presencial_2014.xlsx']ggr_cons!$a$2:$n$1048576,10,0)</f>
        <v>#VALUE!</v>
      </c>
      <c r="BJ20" s="53" t="e">
        <f aca="false">+VLOOKUP($D20,['file:///home/lab/repositories/luckia.facturador/com.luckia.biller.deploy/src/main/resources/bootstrap/info_presencial_2014.xlsx']ggr_cons!$a$2:$n$1048576,11,0)</f>
        <v>#VALUE!</v>
      </c>
      <c r="BK20" s="53" t="e">
        <f aca="false">+VLOOKUP($D20,['file:///home/lab/repositories/luckia.facturador/com.luckia.biller.deploy/src/main/resources/bootstrap/info_presencial_2014.xlsx']ggr_cons!$a$2:$n$1048576,12,0)</f>
        <v>#VALUE!</v>
      </c>
      <c r="BL20" s="53" t="e">
        <f aca="false">+VLOOKUP($D20,['file:///home/lab/repositories/luckia.facturador/com.luckia.biller.deploy/src/main/resources/bootstrap/info_presencial_2014.xlsx']ggr_cons!$a$2:$n$1048576,13,0)</f>
        <v>#VALUE!</v>
      </c>
      <c r="BM20" s="53" t="e">
        <f aca="false">+VLOOKUP($D20,['file:///home/lab/repositories/luckia.facturador/com.luckia.biller.deploy/src/main/resources/bootstrap/info_presencial_2014.xlsx']ggr_cons!$a$2:$n$1048576,14,0)</f>
        <v>#VALUE!</v>
      </c>
      <c r="BN20" s="53" t="n">
        <f aca="false">+SUM(BB20:BM20)</f>
        <v>133</v>
      </c>
      <c r="BO20" s="53"/>
      <c r="BP20" s="53"/>
      <c r="BQ20" s="55" t="n">
        <f aca="false">+$N20*X20</f>
        <v>1.77</v>
      </c>
      <c r="BR20" s="55" t="n">
        <f aca="false">+$N20*Y20</f>
        <v>0</v>
      </c>
      <c r="BS20" s="55" t="n">
        <f aca="false">+$N20*Z20</f>
        <v>0</v>
      </c>
      <c r="BT20" s="55" t="n">
        <f aca="false">+$N20*AA20</f>
        <v>0</v>
      </c>
      <c r="BU20" s="55" t="n">
        <f aca="false">+$N20*AB20</f>
        <v>0</v>
      </c>
      <c r="BV20" s="55" t="n">
        <f aca="false">+$N20*AC20</f>
        <v>0</v>
      </c>
      <c r="BW20" s="55" t="n">
        <f aca="false">+$N20*AD20</f>
        <v>0</v>
      </c>
      <c r="BX20" s="55" t="n">
        <f aca="false">+$N20*AE20</f>
        <v>0</v>
      </c>
      <c r="BY20" s="55" t="n">
        <f aca="false">+$N20*AF20</f>
        <v>0</v>
      </c>
      <c r="BZ20" s="55" t="n">
        <f aca="false">+$N20*AG20</f>
        <v>0</v>
      </c>
      <c r="CA20" s="55" t="n">
        <f aca="false">+$N20*AH20</f>
        <v>0</v>
      </c>
      <c r="CB20" s="55" t="n">
        <f aca="false">+$N20*AI20</f>
        <v>0</v>
      </c>
      <c r="CC20" s="55" t="n">
        <f aca="false">+SUM(BQ20:CB20)</f>
        <v>1.77</v>
      </c>
      <c r="CD20" s="53"/>
      <c r="CE20" s="55"/>
      <c r="CF20" s="55" t="n">
        <f aca="false">+BQ20/$CE$2</f>
        <v>1.46280991735537</v>
      </c>
      <c r="CG20" s="55" t="n">
        <f aca="false">+BR20/$CE$2</f>
        <v>0</v>
      </c>
      <c r="CH20" s="55" t="n">
        <f aca="false">+BS20/$CE$2</f>
        <v>0</v>
      </c>
      <c r="CI20" s="55" t="n">
        <f aca="false">+BT20/$CE$2</f>
        <v>0</v>
      </c>
      <c r="CJ20" s="55" t="n">
        <f aca="false">+BU20/$CE$2</f>
        <v>0</v>
      </c>
      <c r="CK20" s="55" t="n">
        <f aca="false">+BV20/$CE$2</f>
        <v>0</v>
      </c>
      <c r="CL20" s="55" t="n">
        <f aca="false">+BW20/$CE$2</f>
        <v>0</v>
      </c>
      <c r="CM20" s="55" t="n">
        <f aca="false">+BX20/$CE$2</f>
        <v>0</v>
      </c>
      <c r="CN20" s="55" t="n">
        <f aca="false">+BY20/$CE$2</f>
        <v>0</v>
      </c>
      <c r="CO20" s="55" t="n">
        <f aca="false">+BZ20/$CE$2</f>
        <v>0</v>
      </c>
      <c r="CP20" s="55" t="n">
        <f aca="false">+CA20/$CE$2</f>
        <v>0</v>
      </c>
      <c r="CQ20" s="55" t="n">
        <f aca="false">+CB20/$CE$2</f>
        <v>0</v>
      </c>
      <c r="CR20" s="55" t="n">
        <f aca="false">+CC20/$CE$2</f>
        <v>1.46280991735537</v>
      </c>
      <c r="CS20" s="53"/>
      <c r="CT20" s="53"/>
      <c r="CU20" s="56" t="n">
        <f aca="false">+$O20*X20+$P20*BB20+$Q20*(0.9*BB20+$S20)+$R20</f>
        <v>58.965</v>
      </c>
      <c r="CV20" s="56" t="n">
        <f aca="false">+$O20*Y20+$P20*BC20+$Q20*(0.9*BC20+$S20)+$R20</f>
        <v>0</v>
      </c>
      <c r="CW20" s="56" t="n">
        <f aca="false">+$O20*Z20+$P20*BD20+$Q20*(0.9*BD20+$S20)+$R20</f>
        <v>0</v>
      </c>
      <c r="CX20" s="56" t="n">
        <f aca="false">+$O20*AA20+$P20*BE20+$Q20*(0.9*BE20+$S20)+$R20</f>
        <v>0</v>
      </c>
      <c r="CY20" s="56" t="n">
        <f aca="false">+$O20*AB20+$P20*BF20+$Q20*(0.9*BF20+$S20)+$R20</f>
        <v>0</v>
      </c>
      <c r="CZ20" s="56" t="n">
        <f aca="false">+$O20*AC20+$P20*BG20+$Q20*(0.9*BG20+$S20)+$R20</f>
        <v>0</v>
      </c>
      <c r="DA20" s="56" t="n">
        <f aca="false">+$O20*AD20+$P20*BH20+$Q20*(0.9*BH20+$S20)+$R20</f>
        <v>0</v>
      </c>
      <c r="DB20" s="56" t="n">
        <f aca="false">+$O20*AE20+$P20*BI20+$Q20*(0.9*BI20+$S20)+$R20</f>
        <v>0</v>
      </c>
      <c r="DC20" s="56" t="n">
        <f aca="false">+$O20*AF20+$P20*BJ20+$Q20*(0.9*BJ20+$S20)+$R20</f>
        <v>0</v>
      </c>
      <c r="DD20" s="56" t="n">
        <f aca="false">+$O20*AG20+$P20*BK20+$Q20*(0.9*BK20+$S20)+$R20</f>
        <v>0</v>
      </c>
      <c r="DE20" s="56" t="n">
        <f aca="false">+$O20*AH20+$P20*BL20+$Q20*(0.9*BL20+$S20)+$R20</f>
        <v>0</v>
      </c>
      <c r="DF20" s="56" t="n">
        <f aca="false">+$O20*AI20+$P20*BM20+$Q20*(0.9*BM20+$S20)+$R20</f>
        <v>0</v>
      </c>
      <c r="DG20" s="55" t="n">
        <f aca="false">+SUM(CU20:DF20)</f>
        <v>58.965</v>
      </c>
      <c r="DH20" s="53"/>
      <c r="DJ20" s="14" t="n">
        <f aca="false">+IF(X20=0,0,$T20)</f>
        <v>30</v>
      </c>
      <c r="DK20" s="14" t="n">
        <f aca="false">+IF(Y20=0,0,$T20)</f>
        <v>0</v>
      </c>
      <c r="DL20" s="14" t="n">
        <f aca="false">+IF(Z20=0,0,$T20)</f>
        <v>0</v>
      </c>
      <c r="DM20" s="14" t="n">
        <f aca="false">+IF(AA20=0,0,$T20)</f>
        <v>0</v>
      </c>
      <c r="DN20" s="14" t="n">
        <f aca="false">+IF(AB20=0,0,$T20)</f>
        <v>0</v>
      </c>
      <c r="DO20" s="14" t="n">
        <f aca="false">+IF(AC20=0,0,$T20)</f>
        <v>0</v>
      </c>
      <c r="DP20" s="14" t="n">
        <f aca="false">+IF(AD20=0,0,$T20)</f>
        <v>0</v>
      </c>
      <c r="DQ20" s="14" t="n">
        <f aca="false">+IF(AE20=0,0,$T20)</f>
        <v>0</v>
      </c>
      <c r="DR20" s="14" t="n">
        <f aca="false">+IF(AF20=0,0,$T20)</f>
        <v>0</v>
      </c>
      <c r="DS20" s="14" t="n">
        <f aca="false">+IF(AG20=0,0,$T20)</f>
        <v>0</v>
      </c>
      <c r="DT20" s="14" t="n">
        <f aca="false">+IF(AH20=0,0,$T20)</f>
        <v>0</v>
      </c>
      <c r="DU20" s="14" t="n">
        <f aca="false">+IF(AI20=0,0,$T20)</f>
        <v>0</v>
      </c>
      <c r="DV20" s="55" t="n">
        <f aca="false">+SUM(DJ20:DU20)</f>
        <v>30</v>
      </c>
      <c r="DY20" s="14" t="n">
        <v>0</v>
      </c>
      <c r="DZ20" s="14" t="n">
        <v>0</v>
      </c>
      <c r="EA20" s="14" t="n">
        <v>0</v>
      </c>
      <c r="EB20" s="14" t="n">
        <v>0</v>
      </c>
      <c r="EC20" s="14" t="n">
        <v>0</v>
      </c>
      <c r="ED20" s="14" t="n">
        <v>0</v>
      </c>
      <c r="EE20" s="14" t="n">
        <v>0</v>
      </c>
      <c r="EF20" s="14" t="n">
        <v>0</v>
      </c>
      <c r="EG20" s="14" t="n">
        <v>0</v>
      </c>
      <c r="EH20" s="14" t="n">
        <v>0</v>
      </c>
      <c r="EI20" s="14" t="n">
        <v>0</v>
      </c>
      <c r="EJ20" s="14" t="n">
        <v>0</v>
      </c>
      <c r="EK20" s="55" t="n">
        <f aca="false">+SUM(DY20:EJ20)</f>
        <v>0</v>
      </c>
      <c r="EO20" s="53" t="n">
        <f aca="false">+CU20+DJ20-DY20/2</f>
        <v>88.965</v>
      </c>
      <c r="EP20" s="53" t="n">
        <f aca="false">+CV20+DK20-DZ20/2</f>
        <v>0</v>
      </c>
      <c r="EQ20" s="53" t="n">
        <f aca="false">+CW20+DL20-EA20/2</f>
        <v>0</v>
      </c>
      <c r="ER20" s="53" t="n">
        <f aca="false">+CX20+DM20-EB20/2</f>
        <v>0</v>
      </c>
      <c r="ES20" s="53" t="n">
        <f aca="false">+CY20+DN20-EC20/2</f>
        <v>0</v>
      </c>
      <c r="ET20" s="53" t="n">
        <f aca="false">+CZ20+DO20-ED20/2</f>
        <v>0</v>
      </c>
      <c r="EU20" s="53" t="n">
        <f aca="false">+DA20+DP20-EE20/2</f>
        <v>0</v>
      </c>
      <c r="EV20" s="53" t="n">
        <f aca="false">+DB20+DQ20-EF20/2</f>
        <v>0</v>
      </c>
      <c r="EW20" s="53" t="n">
        <f aca="false">+DC20+DR20-EG20/2</f>
        <v>0</v>
      </c>
      <c r="EX20" s="53" t="n">
        <f aca="false">+DD20+DS20-EH20/2</f>
        <v>0</v>
      </c>
      <c r="EY20" s="53" t="n">
        <f aca="false">+DE20+DT20-EI20/2</f>
        <v>0</v>
      </c>
      <c r="EZ20" s="53" t="n">
        <f aca="false">+DF20+DU20-EJ20/2</f>
        <v>0</v>
      </c>
      <c r="FA20" s="55" t="n">
        <f aca="false">+SUM(EO20:EZ20)</f>
        <v>88.965</v>
      </c>
      <c r="FD20" s="53" t="n">
        <f aca="false">+AM20-EO20-DY20</f>
        <v>88.035</v>
      </c>
      <c r="FE20" s="53" t="n">
        <f aca="false">+AN20-EP20-DZ20</f>
        <v>0</v>
      </c>
      <c r="FF20" s="53" t="n">
        <f aca="false">+AO20-EQ20-EA20</f>
        <v>0</v>
      </c>
      <c r="FG20" s="53" t="n">
        <f aca="false">+AP20-ER20-EB20</f>
        <v>0</v>
      </c>
      <c r="FH20" s="53" t="n">
        <f aca="false">+AQ20-ES20-EC20</f>
        <v>0</v>
      </c>
      <c r="FI20" s="53" t="n">
        <f aca="false">+AR20-ET20-ED20</f>
        <v>0</v>
      </c>
      <c r="FJ20" s="53" t="n">
        <f aca="false">+AS20-EU20-EE20</f>
        <v>0</v>
      </c>
      <c r="FK20" s="53" t="n">
        <f aca="false">+AT20-EV20-EF20</f>
        <v>0</v>
      </c>
      <c r="FL20" s="53" t="n">
        <f aca="false">+AU20-EW20-EG20</f>
        <v>0</v>
      </c>
      <c r="FM20" s="53" t="n">
        <f aca="false">+AV20-EX20-EH20</f>
        <v>0</v>
      </c>
      <c r="FN20" s="53" t="n">
        <f aca="false">+AW20-EY20-EI20</f>
        <v>0</v>
      </c>
      <c r="FO20" s="53" t="n">
        <f aca="false">+AX20-EZ20-EJ20</f>
        <v>0</v>
      </c>
      <c r="FP20" s="53" t="n">
        <f aca="false">+AY20-FA20</f>
        <v>88.035</v>
      </c>
    </row>
    <row collapsed="false" customFormat="false" customHeight="true" hidden="false" ht="15" outlineLevel="2" r="21">
      <c r="A21" s="21" t="n">
        <v>2</v>
      </c>
      <c r="B21" s="21" t="s">
        <v>21</v>
      </c>
      <c r="C21" s="21" t="s">
        <v>137</v>
      </c>
      <c r="D21" s="67" t="n">
        <v>10121</v>
      </c>
      <c r="E21" s="69" t="n">
        <v>10121</v>
      </c>
      <c r="F21" s="72" t="s">
        <v>213</v>
      </c>
      <c r="G21" s="21" t="s">
        <v>214</v>
      </c>
      <c r="H21" s="21" t="s">
        <v>215</v>
      </c>
      <c r="I21" s="23" t="s">
        <v>216</v>
      </c>
      <c r="J21" s="23" t="s">
        <v>217</v>
      </c>
      <c r="K21" s="21" t="s">
        <v>16</v>
      </c>
      <c r="L21" s="49" t="s">
        <v>143</v>
      </c>
      <c r="M21" s="50" t="s">
        <v>20</v>
      </c>
      <c r="N21" s="51" t="n">
        <v>0.01</v>
      </c>
      <c r="O21" s="52" t="n">
        <v>-0.005</v>
      </c>
      <c r="P21" s="51" t="n">
        <v>0.45</v>
      </c>
      <c r="Q21" s="51" t="n">
        <v>0</v>
      </c>
      <c r="R21" s="50" t="n">
        <v>0</v>
      </c>
      <c r="S21" s="50" t="n">
        <v>0</v>
      </c>
      <c r="T21" s="50" t="n">
        <v>30</v>
      </c>
      <c r="U21" s="50"/>
      <c r="X21" s="53" t="e">
        <f aca="false">+VLOOKUP($D21,['file:///home/lab/repositories/luckia.facturador/com.luckia.biller.deploy/src/main/resources/bootstrap/info_presencial_2014.xlsx']venta_neta_cons!$a$2:$n$1048576,3,0)</f>
        <v>#VALUE!</v>
      </c>
      <c r="Y21" s="53" t="e">
        <f aca="false">+VLOOKUP($D21,['file:///home/lab/repositories/luckia.facturador/com.luckia.biller.deploy/src/main/resources/bootstrap/info_presencial_2014.xlsx']venta_neta_cons!$a$2:$n$1048576,4,0)</f>
        <v>#VALUE!</v>
      </c>
      <c r="Z21" s="53" t="e">
        <f aca="false">+VLOOKUP($D21,['file:///home/lab/repositories/luckia.facturador/com.luckia.biller.deploy/src/main/resources/bootstrap/info_presencial_2014.xlsx']venta_neta_cons!$a$2:$n$1048576,5,0)</f>
        <v>#VALUE!</v>
      </c>
      <c r="AA21" s="53" t="e">
        <f aca="false">+VLOOKUP($D21,['file:///home/lab/repositories/luckia.facturador/com.luckia.biller.deploy/src/main/resources/bootstrap/info_presencial_2014.xlsx']venta_neta_cons!$a$2:$n$1048576,6,0)</f>
        <v>#VALUE!</v>
      </c>
      <c r="AB21" s="53" t="e">
        <f aca="false">+VLOOKUP($D21,['file:///home/lab/repositories/luckia.facturador/com.luckia.biller.deploy/src/main/resources/bootstrap/info_presencial_2014.xlsx']venta_neta_cons!$a$2:$n$1048576,7,0)</f>
        <v>#VALUE!</v>
      </c>
      <c r="AC21" s="53" t="e">
        <f aca="false">+VLOOKUP($D21,['file:///home/lab/repositories/luckia.facturador/com.luckia.biller.deploy/src/main/resources/bootstrap/info_presencial_2014.xlsx']venta_neta_cons!$a$2:$n$1048576,8,0)</f>
        <v>#VALUE!</v>
      </c>
      <c r="AD21" s="53" t="e">
        <f aca="false">+VLOOKUP($D21,['file:///home/lab/repositories/luckia.facturador/com.luckia.biller.deploy/src/main/resources/bootstrap/info_presencial_2014.xlsx']venta_neta_cons!$a$2:$n$1048576,9,0)</f>
        <v>#VALUE!</v>
      </c>
      <c r="AE21" s="53" t="e">
        <f aca="false">+VLOOKUP($D21,['file:///home/lab/repositories/luckia.facturador/com.luckia.biller.deploy/src/main/resources/bootstrap/info_presencial_2014.xlsx']venta_neta_cons!$a$2:$n$1048576,10,0)</f>
        <v>#VALUE!</v>
      </c>
      <c r="AF21" s="53" t="e">
        <f aca="false">+VLOOKUP($D21,['file:///home/lab/repositories/luckia.facturador/com.luckia.biller.deploy/src/main/resources/bootstrap/info_presencial_2014.xlsx']venta_neta_cons!$a$2:$n$1048576,11,0)</f>
        <v>#VALUE!</v>
      </c>
      <c r="AG21" s="53" t="e">
        <f aca="false">+VLOOKUP($D21,['file:///home/lab/repositories/luckia.facturador/com.luckia.biller.deploy/src/main/resources/bootstrap/info_presencial_2014.xlsx']venta_neta_cons!$a$2:$n$1048576,12,0)</f>
        <v>#VALUE!</v>
      </c>
      <c r="AH21" s="53" t="e">
        <f aca="false">+VLOOKUP($D21,['file:///home/lab/repositories/luckia.facturador/com.luckia.biller.deploy/src/main/resources/bootstrap/info_presencial_2014.xlsx']venta_neta_cons!$a$2:$n$1048576,13,0)</f>
        <v>#VALUE!</v>
      </c>
      <c r="AI21" s="53" t="e">
        <f aca="false">+VLOOKUP($D21,['file:///home/lab/repositories/luckia.facturador/com.luckia.biller.deploy/src/main/resources/bootstrap/info_presencial_2014.xlsx']venta_neta_cons!$a$2:$n$1048576,14,0)</f>
        <v>#VALUE!</v>
      </c>
      <c r="AJ21" s="53" t="n">
        <f aca="false">+SUM(X21:AI21)</f>
        <v>1403</v>
      </c>
      <c r="AK21" s="54" t="n">
        <f aca="false">+BB21/X21</f>
        <v>0.195737704918033</v>
      </c>
      <c r="AL21" s="53"/>
      <c r="AM21" s="53" t="e">
        <f aca="false">+VLOOKUP($D21,['file:///home/lab/repositories/luckia.facturador/com.luckia.biller.deploy/src/main/resources/bootstrap/info_presencial_2014.xlsx']saldo_cons!$a$2:$n$1048576,3,0)</f>
        <v>#VALUE!</v>
      </c>
      <c r="AN21" s="53" t="e">
        <f aca="false">+VLOOKUP($D21,['file:///home/lab/repositories/luckia.facturador/com.luckia.biller.deploy/src/main/resources/bootstrap/info_presencial_2014.xlsx']saldo_cons!$a$2:$n$1048576,4,0)</f>
        <v>#VALUE!</v>
      </c>
      <c r="AO21" s="53" t="e">
        <f aca="false">+VLOOKUP($D21,['file:///home/lab/repositories/luckia.facturador/com.luckia.biller.deploy/src/main/resources/bootstrap/info_presencial_2014.xlsx']saldo_cons!$a$2:$n$1048576,5,0)</f>
        <v>#VALUE!</v>
      </c>
      <c r="AP21" s="53" t="e">
        <f aca="false">+VLOOKUP($D21,['file:///home/lab/repositories/luckia.facturador/com.luckia.biller.deploy/src/main/resources/bootstrap/info_presencial_2014.xlsx']saldo_cons!$a$2:$n$1048576,6,0)</f>
        <v>#VALUE!</v>
      </c>
      <c r="AQ21" s="53" t="e">
        <f aca="false">+VLOOKUP($D21,['file:///home/lab/repositories/luckia.facturador/com.luckia.biller.deploy/src/main/resources/bootstrap/info_presencial_2014.xlsx']saldo_cons!$a$2:$n$1048576,7,0)</f>
        <v>#VALUE!</v>
      </c>
      <c r="AR21" s="53" t="e">
        <f aca="false">+VLOOKUP($D21,['file:///home/lab/repositories/luckia.facturador/com.luckia.biller.deploy/src/main/resources/bootstrap/info_presencial_2014.xlsx']saldo_cons!$a$2:$n$1048576,8,0)</f>
        <v>#VALUE!</v>
      </c>
      <c r="AS21" s="53" t="e">
        <f aca="false">+VLOOKUP($D21,['file:///home/lab/repositories/luckia.facturador/com.luckia.biller.deploy/src/main/resources/bootstrap/info_presencial_2014.xlsx']saldo_cons!$a$2:$n$1048576,9,0)</f>
        <v>#VALUE!</v>
      </c>
      <c r="AT21" s="53" t="e">
        <f aca="false">+VLOOKUP($D21,['file:///home/lab/repositories/luckia.facturador/com.luckia.biller.deploy/src/main/resources/bootstrap/info_presencial_2014.xlsx']saldo_cons!$a$2:$n$1048576,10,0)</f>
        <v>#VALUE!</v>
      </c>
      <c r="AU21" s="53" t="e">
        <f aca="false">+VLOOKUP($D21,['file:///home/lab/repositories/luckia.facturador/com.luckia.biller.deploy/src/main/resources/bootstrap/info_presencial_2014.xlsx']saldo_cons!$a$2:$n$1048576,11,0)</f>
        <v>#VALUE!</v>
      </c>
      <c r="AV21" s="53" t="e">
        <f aca="false">+VLOOKUP($D21,['file:///home/lab/repositories/luckia.facturador/com.luckia.biller.deploy/src/main/resources/bootstrap/info_presencial_2014.xlsx']saldo_cons!$a$2:$n$1048576,12,0)</f>
        <v>#VALUE!</v>
      </c>
      <c r="AW21" s="53" t="e">
        <f aca="false">+VLOOKUP($D21,['file:///home/lab/repositories/luckia.facturador/com.luckia.biller.deploy/src/main/resources/bootstrap/info_presencial_2014.xlsx']saldo_cons!$a$2:$n$1048576,13,0)</f>
        <v>#VALUE!</v>
      </c>
      <c r="AX21" s="53" t="e">
        <f aca="false">+VLOOKUP($D21,['file:///home/lab/repositories/luckia.facturador/com.luckia.biller.deploy/src/main/resources/bootstrap/info_presencial_2014.xlsx']saldo_cons!$a$2:$n$1048576,14,0)</f>
        <v>#VALUE!</v>
      </c>
      <c r="AY21" s="53" t="n">
        <f aca="false">+SUM(AM21:AX21)</f>
        <v>274.62</v>
      </c>
      <c r="AZ21" s="53"/>
      <c r="BA21" s="53"/>
      <c r="BB21" s="53" t="e">
        <f aca="false">+VLOOKUP($D21,['file:///home/lab/repositories/luckia.facturador/com.luckia.biller.deploy/src/main/resources/bootstrap/info_presencial_2014.xlsx']ggr_cons!$a$2:$n$1048576,3,0)</f>
        <v>#VALUE!</v>
      </c>
      <c r="BC21" s="53" t="e">
        <f aca="false">+VLOOKUP($D21,['file:///home/lab/repositories/luckia.facturador/com.luckia.biller.deploy/src/main/resources/bootstrap/info_presencial_2014.xlsx']ggr_cons!$a$2:$n$1048576,4,0)</f>
        <v>#VALUE!</v>
      </c>
      <c r="BD21" s="53" t="e">
        <f aca="false">+VLOOKUP($D21,['file:///home/lab/repositories/luckia.facturador/com.luckia.biller.deploy/src/main/resources/bootstrap/info_presencial_2014.xlsx']ggr_cons!$a$2:$n$1048576,5,0)</f>
        <v>#VALUE!</v>
      </c>
      <c r="BE21" s="53" t="e">
        <f aca="false">+VLOOKUP($D21,['file:///home/lab/repositories/luckia.facturador/com.luckia.biller.deploy/src/main/resources/bootstrap/info_presencial_2014.xlsx']ggr_cons!$a$2:$n$1048576,6,0)</f>
        <v>#VALUE!</v>
      </c>
      <c r="BF21" s="53" t="e">
        <f aca="false">+VLOOKUP($D21,['file:///home/lab/repositories/luckia.facturador/com.luckia.biller.deploy/src/main/resources/bootstrap/info_presencial_2014.xlsx']ggr_cons!$a$2:$n$1048576,7,0)</f>
        <v>#VALUE!</v>
      </c>
      <c r="BG21" s="53" t="e">
        <f aca="false">+VLOOKUP($D21,['file:///home/lab/repositories/luckia.facturador/com.luckia.biller.deploy/src/main/resources/bootstrap/info_presencial_2014.xlsx']ggr_cons!$a$2:$n$1048576,8,0)</f>
        <v>#VALUE!</v>
      </c>
      <c r="BH21" s="53" t="e">
        <f aca="false">+VLOOKUP($D21,['file:///home/lab/repositories/luckia.facturador/com.luckia.biller.deploy/src/main/resources/bootstrap/info_presencial_2014.xlsx']ggr_cons!$a$2:$n$1048576,9,0)</f>
        <v>#VALUE!</v>
      </c>
      <c r="BI21" s="53" t="e">
        <f aca="false">+VLOOKUP($D21,['file:///home/lab/repositories/luckia.facturador/com.luckia.biller.deploy/src/main/resources/bootstrap/info_presencial_2014.xlsx']ggr_cons!$a$2:$n$1048576,10,0)</f>
        <v>#VALUE!</v>
      </c>
      <c r="BJ21" s="53" t="e">
        <f aca="false">+VLOOKUP($D21,['file:///home/lab/repositories/luckia.facturador/com.luckia.biller.deploy/src/main/resources/bootstrap/info_presencial_2014.xlsx']ggr_cons!$a$2:$n$1048576,11,0)</f>
        <v>#VALUE!</v>
      </c>
      <c r="BK21" s="53" t="e">
        <f aca="false">+VLOOKUP($D21,['file:///home/lab/repositories/luckia.facturador/com.luckia.biller.deploy/src/main/resources/bootstrap/info_presencial_2014.xlsx']ggr_cons!$a$2:$n$1048576,12,0)</f>
        <v>#VALUE!</v>
      </c>
      <c r="BL21" s="53" t="e">
        <f aca="false">+VLOOKUP($D21,['file:///home/lab/repositories/luckia.facturador/com.luckia.biller.deploy/src/main/resources/bootstrap/info_presencial_2014.xlsx']ggr_cons!$a$2:$n$1048576,13,0)</f>
        <v>#VALUE!</v>
      </c>
      <c r="BM21" s="53" t="e">
        <f aca="false">+VLOOKUP($D21,['file:///home/lab/repositories/luckia.facturador/com.luckia.biller.deploy/src/main/resources/bootstrap/info_presencial_2014.xlsx']ggr_cons!$a$2:$n$1048576,14,0)</f>
        <v>#VALUE!</v>
      </c>
      <c r="BN21" s="53" t="n">
        <f aca="false">+SUM(BB21:BM21)</f>
        <v>274.62</v>
      </c>
      <c r="BO21" s="53"/>
      <c r="BP21" s="53"/>
      <c r="BQ21" s="55" t="n">
        <f aca="false">+$N21*X21</f>
        <v>14.03</v>
      </c>
      <c r="BR21" s="55" t="n">
        <f aca="false">+$N21*Y21</f>
        <v>0</v>
      </c>
      <c r="BS21" s="55" t="n">
        <f aca="false">+$N21*Z21</f>
        <v>0</v>
      </c>
      <c r="BT21" s="55" t="n">
        <f aca="false">+$N21*AA21</f>
        <v>0</v>
      </c>
      <c r="BU21" s="55" t="n">
        <f aca="false">+$N21*AB21</f>
        <v>0</v>
      </c>
      <c r="BV21" s="55" t="n">
        <f aca="false">+$N21*AC21</f>
        <v>0</v>
      </c>
      <c r="BW21" s="55" t="n">
        <f aca="false">+$N21*AD21</f>
        <v>0</v>
      </c>
      <c r="BX21" s="55" t="n">
        <f aca="false">+$N21*AE21</f>
        <v>0</v>
      </c>
      <c r="BY21" s="55" t="n">
        <f aca="false">+$N21*AF21</f>
        <v>0</v>
      </c>
      <c r="BZ21" s="55" t="n">
        <f aca="false">+$N21*AG21</f>
        <v>0</v>
      </c>
      <c r="CA21" s="55" t="n">
        <f aca="false">+$N21*AH21</f>
        <v>0</v>
      </c>
      <c r="CB21" s="55" t="n">
        <f aca="false">+$N21*AI21</f>
        <v>0</v>
      </c>
      <c r="CC21" s="55" t="n">
        <f aca="false">+SUM(BQ21:CB21)</f>
        <v>14.03</v>
      </c>
      <c r="CD21" s="53"/>
      <c r="CE21" s="55"/>
      <c r="CF21" s="55" t="n">
        <f aca="false">+BQ21/$CE$2</f>
        <v>11.5950413223141</v>
      </c>
      <c r="CG21" s="55" t="n">
        <f aca="false">+BR21/$CE$2</f>
        <v>0</v>
      </c>
      <c r="CH21" s="55" t="n">
        <f aca="false">+BS21/$CE$2</f>
        <v>0</v>
      </c>
      <c r="CI21" s="55" t="n">
        <f aca="false">+BT21/$CE$2</f>
        <v>0</v>
      </c>
      <c r="CJ21" s="55" t="n">
        <f aca="false">+BU21/$CE$2</f>
        <v>0</v>
      </c>
      <c r="CK21" s="55" t="n">
        <f aca="false">+BV21/$CE$2</f>
        <v>0</v>
      </c>
      <c r="CL21" s="55" t="n">
        <f aca="false">+BW21/$CE$2</f>
        <v>0</v>
      </c>
      <c r="CM21" s="55" t="n">
        <f aca="false">+BX21/$CE$2</f>
        <v>0</v>
      </c>
      <c r="CN21" s="55" t="n">
        <f aca="false">+BY21/$CE$2</f>
        <v>0</v>
      </c>
      <c r="CO21" s="55" t="n">
        <f aca="false">+BZ21/$CE$2</f>
        <v>0</v>
      </c>
      <c r="CP21" s="55" t="n">
        <f aca="false">+CA21/$CE$2</f>
        <v>0</v>
      </c>
      <c r="CQ21" s="55" t="n">
        <f aca="false">+CB21/$CE$2</f>
        <v>0</v>
      </c>
      <c r="CR21" s="55" t="n">
        <f aca="false">+CC21/$CE$2</f>
        <v>11.5950413223141</v>
      </c>
      <c r="CS21" s="53"/>
      <c r="CT21" s="53"/>
      <c r="CU21" s="56" t="n">
        <f aca="false">+$O21*X21+$P21*BB21+$Q21*(0.9*BB21+$S21)+$R21</f>
        <v>116.564</v>
      </c>
      <c r="CV21" s="56" t="n">
        <f aca="false">+$O21*Y21+$P21*BC21+$Q21*(0.9*BC21+$S21)+$R21</f>
        <v>0</v>
      </c>
      <c r="CW21" s="56" t="n">
        <f aca="false">+$O21*Z21+$P21*BD21+$Q21*(0.9*BD21+$S21)+$R21</f>
        <v>0</v>
      </c>
      <c r="CX21" s="56" t="n">
        <f aca="false">+$O21*AA21+$P21*BE21+$Q21*(0.9*BE21+$S21)+$R21</f>
        <v>0</v>
      </c>
      <c r="CY21" s="56" t="n">
        <f aca="false">+$O21*AB21+$P21*BF21+$Q21*(0.9*BF21+$S21)+$R21</f>
        <v>0</v>
      </c>
      <c r="CZ21" s="56" t="n">
        <f aca="false">+$O21*AC21+$P21*BG21+$Q21*(0.9*BG21+$S21)+$R21</f>
        <v>0</v>
      </c>
      <c r="DA21" s="56" t="n">
        <f aca="false">+$O21*AD21+$P21*BH21+$Q21*(0.9*BH21+$S21)+$R21</f>
        <v>0</v>
      </c>
      <c r="DB21" s="56" t="n">
        <f aca="false">+$O21*AE21+$P21*BI21+$Q21*(0.9*BI21+$S21)+$R21</f>
        <v>0</v>
      </c>
      <c r="DC21" s="56" t="n">
        <f aca="false">+$O21*AF21+$P21*BJ21+$Q21*(0.9*BJ21+$S21)+$R21</f>
        <v>0</v>
      </c>
      <c r="DD21" s="56" t="n">
        <f aca="false">+$O21*AG21+$P21*BK21+$Q21*(0.9*BK21+$S21)+$R21</f>
        <v>0</v>
      </c>
      <c r="DE21" s="56" t="n">
        <f aca="false">+$O21*AH21+$P21*BL21+$Q21*(0.9*BL21+$S21)+$R21</f>
        <v>0</v>
      </c>
      <c r="DF21" s="56" t="n">
        <f aca="false">+$O21*AI21+$P21*BM21+$Q21*(0.9*BM21+$S21)+$R21</f>
        <v>0</v>
      </c>
      <c r="DG21" s="55" t="n">
        <f aca="false">+SUM(CU21:DF21)</f>
        <v>116.564</v>
      </c>
      <c r="DH21" s="53"/>
      <c r="DJ21" s="14" t="n">
        <f aca="false">+IF(X21=0,0,$T21)</f>
        <v>30</v>
      </c>
      <c r="DK21" s="14" t="n">
        <f aca="false">+IF(Y21=0,0,$T21)</f>
        <v>0</v>
      </c>
      <c r="DL21" s="14" t="n">
        <f aca="false">+IF(Z21=0,0,$T21)</f>
        <v>0</v>
      </c>
      <c r="DM21" s="14" t="n">
        <f aca="false">+IF(AA21=0,0,$T21)</f>
        <v>0</v>
      </c>
      <c r="DN21" s="14" t="n">
        <f aca="false">+IF(AB21=0,0,$T21)</f>
        <v>0</v>
      </c>
      <c r="DO21" s="14" t="n">
        <f aca="false">+IF(AC21=0,0,$T21)</f>
        <v>0</v>
      </c>
      <c r="DP21" s="14" t="n">
        <f aca="false">+IF(AD21=0,0,$T21)</f>
        <v>0</v>
      </c>
      <c r="DQ21" s="14" t="n">
        <f aca="false">+IF(AE21=0,0,$T21)</f>
        <v>0</v>
      </c>
      <c r="DR21" s="14" t="n">
        <f aca="false">+IF(AF21=0,0,$T21)</f>
        <v>0</v>
      </c>
      <c r="DS21" s="14" t="n">
        <f aca="false">+IF(AG21=0,0,$T21)</f>
        <v>0</v>
      </c>
      <c r="DT21" s="14" t="n">
        <f aca="false">+IF(AH21=0,0,$T21)</f>
        <v>0</v>
      </c>
      <c r="DU21" s="14" t="n">
        <f aca="false">+IF(AI21=0,0,$T21)</f>
        <v>0</v>
      </c>
      <c r="DV21" s="55" t="n">
        <f aca="false">+SUM(DJ21:DU21)</f>
        <v>30</v>
      </c>
      <c r="DY21" s="14" t="n">
        <v>0</v>
      </c>
      <c r="DZ21" s="14" t="n">
        <v>0</v>
      </c>
      <c r="EA21" s="14" t="n">
        <v>0</v>
      </c>
      <c r="EB21" s="14" t="n">
        <v>0</v>
      </c>
      <c r="EC21" s="14" t="n">
        <v>0</v>
      </c>
      <c r="ED21" s="14" t="n">
        <v>0</v>
      </c>
      <c r="EE21" s="14" t="n">
        <v>0</v>
      </c>
      <c r="EF21" s="14" t="n">
        <v>0</v>
      </c>
      <c r="EG21" s="14" t="n">
        <v>0</v>
      </c>
      <c r="EH21" s="14" t="n">
        <v>0</v>
      </c>
      <c r="EI21" s="14" t="n">
        <v>0</v>
      </c>
      <c r="EJ21" s="14" t="n">
        <v>0</v>
      </c>
      <c r="EK21" s="55" t="n">
        <f aca="false">+SUM(DY21:EJ21)</f>
        <v>0</v>
      </c>
      <c r="EO21" s="53" t="n">
        <f aca="false">+CU21+DJ21-DY21/2</f>
        <v>146.564</v>
      </c>
      <c r="EP21" s="53" t="n">
        <f aca="false">+CV21+DK21-DZ21/2</f>
        <v>0</v>
      </c>
      <c r="EQ21" s="53" t="n">
        <f aca="false">+CW21+DL21-EA21/2</f>
        <v>0</v>
      </c>
      <c r="ER21" s="53" t="n">
        <f aca="false">+CX21+DM21-EB21/2</f>
        <v>0</v>
      </c>
      <c r="ES21" s="53" t="n">
        <f aca="false">+CY21+DN21-EC21/2</f>
        <v>0</v>
      </c>
      <c r="ET21" s="53" t="n">
        <f aca="false">+CZ21+DO21-ED21/2</f>
        <v>0</v>
      </c>
      <c r="EU21" s="53" t="n">
        <f aca="false">+DA21+DP21-EE21/2</f>
        <v>0</v>
      </c>
      <c r="EV21" s="53" t="n">
        <f aca="false">+DB21+DQ21-EF21/2</f>
        <v>0</v>
      </c>
      <c r="EW21" s="53" t="n">
        <f aca="false">+DC21+DR21-EG21/2</f>
        <v>0</v>
      </c>
      <c r="EX21" s="53" t="n">
        <f aca="false">+DD21+DS21-EH21/2</f>
        <v>0</v>
      </c>
      <c r="EY21" s="53" t="n">
        <f aca="false">+DE21+DT21-EI21/2</f>
        <v>0</v>
      </c>
      <c r="EZ21" s="53" t="n">
        <f aca="false">+DF21+DU21-EJ21/2</f>
        <v>0</v>
      </c>
      <c r="FA21" s="55" t="n">
        <f aca="false">+SUM(EO21:EZ21)</f>
        <v>146.564</v>
      </c>
      <c r="FD21" s="53" t="n">
        <f aca="false">+AM21-EO21-DY21</f>
        <v>128.056</v>
      </c>
      <c r="FE21" s="53" t="n">
        <f aca="false">+AN21-EP21-DZ21</f>
        <v>0</v>
      </c>
      <c r="FF21" s="53" t="n">
        <f aca="false">+AO21-EQ21-EA21</f>
        <v>0</v>
      </c>
      <c r="FG21" s="53" t="n">
        <f aca="false">+AP21-ER21-EB21</f>
        <v>0</v>
      </c>
      <c r="FH21" s="53" t="n">
        <f aca="false">+AQ21-ES21-EC21</f>
        <v>0</v>
      </c>
      <c r="FI21" s="53" t="n">
        <f aca="false">+AR21-ET21-ED21</f>
        <v>0</v>
      </c>
      <c r="FJ21" s="53" t="n">
        <f aca="false">+AS21-EU21-EE21</f>
        <v>0</v>
      </c>
      <c r="FK21" s="53" t="n">
        <f aca="false">+AT21-EV21-EF21</f>
        <v>0</v>
      </c>
      <c r="FL21" s="53" t="n">
        <f aca="false">+AU21-EW21-EG21</f>
        <v>0</v>
      </c>
      <c r="FM21" s="53" t="n">
        <f aca="false">+AV21-EX21-EH21</f>
        <v>0</v>
      </c>
      <c r="FN21" s="53" t="n">
        <f aca="false">+AW21-EY21-EI21</f>
        <v>0</v>
      </c>
      <c r="FO21" s="53" t="n">
        <f aca="false">+AX21-EZ21-EJ21</f>
        <v>0</v>
      </c>
      <c r="FP21" s="53" t="n">
        <f aca="false">+AY21-FA21</f>
        <v>128.056</v>
      </c>
    </row>
    <row collapsed="false" customFormat="false" customHeight="true" hidden="false" ht="15" outlineLevel="2" r="22">
      <c r="A22" s="21" t="n">
        <v>2</v>
      </c>
      <c r="B22" s="21" t="s">
        <v>21</v>
      </c>
      <c r="C22" s="21" t="s">
        <v>218</v>
      </c>
      <c r="D22" s="67" t="n">
        <v>10102</v>
      </c>
      <c r="E22" s="68" t="s">
        <v>219</v>
      </c>
      <c r="F22" s="23" t="s">
        <v>220</v>
      </c>
      <c r="G22" s="21" t="s">
        <v>21</v>
      </c>
      <c r="H22" s="21" t="s">
        <v>22</v>
      </c>
      <c r="I22" s="23" t="s">
        <v>221</v>
      </c>
      <c r="J22" s="23" t="s">
        <v>222</v>
      </c>
      <c r="K22" s="23" t="s">
        <v>16</v>
      </c>
      <c r="L22" s="49" t="s">
        <v>223</v>
      </c>
      <c r="M22" s="50" t="s">
        <v>20</v>
      </c>
      <c r="N22" s="51" t="n">
        <v>0</v>
      </c>
      <c r="O22" s="51" t="n">
        <v>0</v>
      </c>
      <c r="P22" s="51" t="n">
        <v>0.45</v>
      </c>
      <c r="Q22" s="51" t="n">
        <v>0</v>
      </c>
      <c r="R22" s="50" t="n">
        <v>0</v>
      </c>
      <c r="S22" s="50" t="n">
        <v>0</v>
      </c>
      <c r="T22" s="50" t="n">
        <v>0</v>
      </c>
      <c r="U22" s="50"/>
      <c r="X22" s="53" t="e">
        <f aca="false">+VLOOKUP($D22,['file:///home/lab/repositories/luckia.facturador/com.luckia.biller.deploy/src/main/resources/bootstrap/info_presencial_2014.xlsx']venta_neta_cons!$a$2:$n$1048576,3,0)</f>
        <v>#VALUE!</v>
      </c>
      <c r="Y22" s="53" t="e">
        <f aca="false">+VLOOKUP($D22,['file:///home/lab/repositories/luckia.facturador/com.luckia.biller.deploy/src/main/resources/bootstrap/info_presencial_2014.xlsx']venta_neta_cons!$a$2:$n$1048576,4,0)</f>
        <v>#VALUE!</v>
      </c>
      <c r="Z22" s="53" t="e">
        <f aca="false">+VLOOKUP($D22,['file:///home/lab/repositories/luckia.facturador/com.luckia.biller.deploy/src/main/resources/bootstrap/info_presencial_2014.xlsx']venta_neta_cons!$a$2:$n$1048576,5,0)</f>
        <v>#VALUE!</v>
      </c>
      <c r="AA22" s="53" t="e">
        <f aca="false">+VLOOKUP($D22,['file:///home/lab/repositories/luckia.facturador/com.luckia.biller.deploy/src/main/resources/bootstrap/info_presencial_2014.xlsx']venta_neta_cons!$a$2:$n$1048576,6,0)</f>
        <v>#VALUE!</v>
      </c>
      <c r="AB22" s="53" t="e">
        <f aca="false">+VLOOKUP($D22,['file:///home/lab/repositories/luckia.facturador/com.luckia.biller.deploy/src/main/resources/bootstrap/info_presencial_2014.xlsx']venta_neta_cons!$a$2:$n$1048576,7,0)</f>
        <v>#VALUE!</v>
      </c>
      <c r="AC22" s="53" t="e">
        <f aca="false">+VLOOKUP($D22,['file:///home/lab/repositories/luckia.facturador/com.luckia.biller.deploy/src/main/resources/bootstrap/info_presencial_2014.xlsx']venta_neta_cons!$a$2:$n$1048576,8,0)</f>
        <v>#VALUE!</v>
      </c>
      <c r="AD22" s="53" t="e">
        <f aca="false">+VLOOKUP($D22,['file:///home/lab/repositories/luckia.facturador/com.luckia.biller.deploy/src/main/resources/bootstrap/info_presencial_2014.xlsx']venta_neta_cons!$a$2:$n$1048576,9,0)</f>
        <v>#VALUE!</v>
      </c>
      <c r="AE22" s="53" t="e">
        <f aca="false">+VLOOKUP($D22,['file:///home/lab/repositories/luckia.facturador/com.luckia.biller.deploy/src/main/resources/bootstrap/info_presencial_2014.xlsx']venta_neta_cons!$a$2:$n$1048576,10,0)</f>
        <v>#VALUE!</v>
      </c>
      <c r="AF22" s="53" t="e">
        <f aca="false">+VLOOKUP($D22,['file:///home/lab/repositories/luckia.facturador/com.luckia.biller.deploy/src/main/resources/bootstrap/info_presencial_2014.xlsx']venta_neta_cons!$a$2:$n$1048576,11,0)</f>
        <v>#VALUE!</v>
      </c>
      <c r="AG22" s="53" t="e">
        <f aca="false">+VLOOKUP($D22,['file:///home/lab/repositories/luckia.facturador/com.luckia.biller.deploy/src/main/resources/bootstrap/info_presencial_2014.xlsx']venta_neta_cons!$a$2:$n$1048576,12,0)</f>
        <v>#VALUE!</v>
      </c>
      <c r="AH22" s="53" t="e">
        <f aca="false">+VLOOKUP($D22,['file:///home/lab/repositories/luckia.facturador/com.luckia.biller.deploy/src/main/resources/bootstrap/info_presencial_2014.xlsx']venta_neta_cons!$a$2:$n$1048576,13,0)</f>
        <v>#VALUE!</v>
      </c>
      <c r="AI22" s="53" t="e">
        <f aca="false">+VLOOKUP($D22,['file:///home/lab/repositories/luckia.facturador/com.luckia.biller.deploy/src/main/resources/bootstrap/info_presencial_2014.xlsx']venta_neta_cons!$a$2:$n$1048576,14,0)</f>
        <v>#VALUE!</v>
      </c>
      <c r="AJ22" s="53" t="n">
        <f aca="false">+SUM(X22:AI22)</f>
        <v>12255</v>
      </c>
      <c r="AK22" s="54" t="n">
        <f aca="false">+BB22/X22</f>
        <v>-0.22769400244798</v>
      </c>
      <c r="AL22" s="53"/>
      <c r="AM22" s="53" t="e">
        <f aca="false">+VLOOKUP($D22,['file:///home/lab/repositories/luckia.facturador/com.luckia.biller.deploy/src/main/resources/bootstrap/info_presencial_2014.xlsx']saldo_cons!$a$2:$n$1048576,3,0)</f>
        <v>#VALUE!</v>
      </c>
      <c r="AN22" s="53" t="e">
        <f aca="false">+VLOOKUP($D22,['file:///home/lab/repositories/luckia.facturador/com.luckia.biller.deploy/src/main/resources/bootstrap/info_presencial_2014.xlsx']saldo_cons!$a$2:$n$1048576,4,0)</f>
        <v>#VALUE!</v>
      </c>
      <c r="AO22" s="53" t="e">
        <f aca="false">+VLOOKUP($D22,['file:///home/lab/repositories/luckia.facturador/com.luckia.biller.deploy/src/main/resources/bootstrap/info_presencial_2014.xlsx']saldo_cons!$a$2:$n$1048576,5,0)</f>
        <v>#VALUE!</v>
      </c>
      <c r="AP22" s="53" t="e">
        <f aca="false">+VLOOKUP($D22,['file:///home/lab/repositories/luckia.facturador/com.luckia.biller.deploy/src/main/resources/bootstrap/info_presencial_2014.xlsx']saldo_cons!$a$2:$n$1048576,6,0)</f>
        <v>#VALUE!</v>
      </c>
      <c r="AQ22" s="53" t="e">
        <f aca="false">+VLOOKUP($D22,['file:///home/lab/repositories/luckia.facturador/com.luckia.biller.deploy/src/main/resources/bootstrap/info_presencial_2014.xlsx']saldo_cons!$a$2:$n$1048576,7,0)</f>
        <v>#VALUE!</v>
      </c>
      <c r="AR22" s="53" t="e">
        <f aca="false">+VLOOKUP($D22,['file:///home/lab/repositories/luckia.facturador/com.luckia.biller.deploy/src/main/resources/bootstrap/info_presencial_2014.xlsx']saldo_cons!$a$2:$n$1048576,8,0)</f>
        <v>#VALUE!</v>
      </c>
      <c r="AS22" s="53" t="e">
        <f aca="false">+VLOOKUP($D22,['file:///home/lab/repositories/luckia.facturador/com.luckia.biller.deploy/src/main/resources/bootstrap/info_presencial_2014.xlsx']saldo_cons!$a$2:$n$1048576,9,0)</f>
        <v>#VALUE!</v>
      </c>
      <c r="AT22" s="53" t="e">
        <f aca="false">+VLOOKUP($D22,['file:///home/lab/repositories/luckia.facturador/com.luckia.biller.deploy/src/main/resources/bootstrap/info_presencial_2014.xlsx']saldo_cons!$a$2:$n$1048576,10,0)</f>
        <v>#VALUE!</v>
      </c>
      <c r="AU22" s="53" t="e">
        <f aca="false">+VLOOKUP($D22,['file:///home/lab/repositories/luckia.facturador/com.luckia.biller.deploy/src/main/resources/bootstrap/info_presencial_2014.xlsx']saldo_cons!$a$2:$n$1048576,11,0)</f>
        <v>#VALUE!</v>
      </c>
      <c r="AV22" s="53" t="e">
        <f aca="false">+VLOOKUP($D22,['file:///home/lab/repositories/luckia.facturador/com.luckia.biller.deploy/src/main/resources/bootstrap/info_presencial_2014.xlsx']saldo_cons!$a$2:$n$1048576,12,0)</f>
        <v>#VALUE!</v>
      </c>
      <c r="AW22" s="53" t="e">
        <f aca="false">+VLOOKUP($D22,['file:///home/lab/repositories/luckia.facturador/com.luckia.biller.deploy/src/main/resources/bootstrap/info_presencial_2014.xlsx']saldo_cons!$a$2:$n$1048576,13,0)</f>
        <v>#VALUE!</v>
      </c>
      <c r="AX22" s="53" t="e">
        <f aca="false">+VLOOKUP($D22,['file:///home/lab/repositories/luckia.facturador/com.luckia.biller.deploy/src/main/resources/bootstrap/info_presencial_2014.xlsx']saldo_cons!$a$2:$n$1048576,14,0)</f>
        <v>#VALUE!</v>
      </c>
      <c r="AY22" s="53" t="n">
        <f aca="false">+SUM(AM22:AX22)</f>
        <v>161.200000000001</v>
      </c>
      <c r="AZ22" s="53"/>
      <c r="BA22" s="53"/>
      <c r="BB22" s="53" t="e">
        <f aca="false">+VLOOKUP($D22,['file:///home/lab/repositories/luckia.facturador/com.luckia.biller.deploy/src/main/resources/bootstrap/info_presencial_2014.xlsx']ggr_cons!$a$2:$n$1048576,3,0)</f>
        <v>#VALUE!</v>
      </c>
      <c r="BC22" s="53" t="e">
        <f aca="false">+VLOOKUP($D22,['file:///home/lab/repositories/luckia.facturador/com.luckia.biller.deploy/src/main/resources/bootstrap/info_presencial_2014.xlsx']ggr_cons!$a$2:$n$1048576,4,0)</f>
        <v>#VALUE!</v>
      </c>
      <c r="BD22" s="53" t="e">
        <f aca="false">+VLOOKUP($D22,['file:///home/lab/repositories/luckia.facturador/com.luckia.biller.deploy/src/main/resources/bootstrap/info_presencial_2014.xlsx']ggr_cons!$a$2:$n$1048576,5,0)</f>
        <v>#VALUE!</v>
      </c>
      <c r="BE22" s="53" t="e">
        <f aca="false">+VLOOKUP($D22,['file:///home/lab/repositories/luckia.facturador/com.luckia.biller.deploy/src/main/resources/bootstrap/info_presencial_2014.xlsx']ggr_cons!$a$2:$n$1048576,6,0)</f>
        <v>#VALUE!</v>
      </c>
      <c r="BF22" s="53" t="e">
        <f aca="false">+VLOOKUP($D22,['file:///home/lab/repositories/luckia.facturador/com.luckia.biller.deploy/src/main/resources/bootstrap/info_presencial_2014.xlsx']ggr_cons!$a$2:$n$1048576,7,0)</f>
        <v>#VALUE!</v>
      </c>
      <c r="BG22" s="53" t="e">
        <f aca="false">+VLOOKUP($D22,['file:///home/lab/repositories/luckia.facturador/com.luckia.biller.deploy/src/main/resources/bootstrap/info_presencial_2014.xlsx']ggr_cons!$a$2:$n$1048576,8,0)</f>
        <v>#VALUE!</v>
      </c>
      <c r="BH22" s="53" t="e">
        <f aca="false">+VLOOKUP($D22,['file:///home/lab/repositories/luckia.facturador/com.luckia.biller.deploy/src/main/resources/bootstrap/info_presencial_2014.xlsx']ggr_cons!$a$2:$n$1048576,9,0)</f>
        <v>#VALUE!</v>
      </c>
      <c r="BI22" s="53" t="e">
        <f aca="false">+VLOOKUP($D22,['file:///home/lab/repositories/luckia.facturador/com.luckia.biller.deploy/src/main/resources/bootstrap/info_presencial_2014.xlsx']ggr_cons!$a$2:$n$1048576,10,0)</f>
        <v>#VALUE!</v>
      </c>
      <c r="BJ22" s="53" t="e">
        <f aca="false">+VLOOKUP($D22,['file:///home/lab/repositories/luckia.facturador/com.luckia.biller.deploy/src/main/resources/bootstrap/info_presencial_2014.xlsx']ggr_cons!$a$2:$n$1048576,11,0)</f>
        <v>#VALUE!</v>
      </c>
      <c r="BK22" s="53" t="e">
        <f aca="false">+VLOOKUP($D22,['file:///home/lab/repositories/luckia.facturador/com.luckia.biller.deploy/src/main/resources/bootstrap/info_presencial_2014.xlsx']ggr_cons!$a$2:$n$1048576,12,0)</f>
        <v>#VALUE!</v>
      </c>
      <c r="BL22" s="53" t="e">
        <f aca="false">+VLOOKUP($D22,['file:///home/lab/repositories/luckia.facturador/com.luckia.biller.deploy/src/main/resources/bootstrap/info_presencial_2014.xlsx']ggr_cons!$a$2:$n$1048576,13,0)</f>
        <v>#VALUE!</v>
      </c>
      <c r="BM22" s="53" t="e">
        <f aca="false">+VLOOKUP($D22,['file:///home/lab/repositories/luckia.facturador/com.luckia.biller.deploy/src/main/resources/bootstrap/info_presencial_2014.xlsx']ggr_cons!$a$2:$n$1048576,14,0)</f>
        <v>#VALUE!</v>
      </c>
      <c r="BN22" s="53" t="n">
        <f aca="false">+SUM(BB22:BM22)</f>
        <v>-2790.39</v>
      </c>
      <c r="BO22" s="53"/>
      <c r="BP22" s="53"/>
      <c r="BQ22" s="55" t="n">
        <f aca="false">+$N22*X22</f>
        <v>0</v>
      </c>
      <c r="BR22" s="55" t="n">
        <f aca="false">+$N22*Y22</f>
        <v>0</v>
      </c>
      <c r="BS22" s="55" t="n">
        <f aca="false">+$N22*Z22</f>
        <v>0</v>
      </c>
      <c r="BT22" s="55" t="n">
        <f aca="false">+$N22*AA22</f>
        <v>0</v>
      </c>
      <c r="BU22" s="55" t="n">
        <f aca="false">+$N22*AB22</f>
        <v>0</v>
      </c>
      <c r="BV22" s="55" t="n">
        <f aca="false">+$N22*AC22</f>
        <v>0</v>
      </c>
      <c r="BW22" s="55" t="n">
        <f aca="false">+$N22*AD22</f>
        <v>0</v>
      </c>
      <c r="BX22" s="55" t="n">
        <f aca="false">+$N22*AE22</f>
        <v>0</v>
      </c>
      <c r="BY22" s="55" t="n">
        <f aca="false">+$N22*AF22</f>
        <v>0</v>
      </c>
      <c r="BZ22" s="55" t="n">
        <f aca="false">+$N22*AG22</f>
        <v>0</v>
      </c>
      <c r="CA22" s="55" t="n">
        <f aca="false">+$N22*AH22</f>
        <v>0</v>
      </c>
      <c r="CB22" s="55" t="n">
        <f aca="false">+$N22*AI22</f>
        <v>0</v>
      </c>
      <c r="CC22" s="55" t="n">
        <f aca="false">+SUM(BQ22:CB22)</f>
        <v>0</v>
      </c>
      <c r="CD22" s="53"/>
      <c r="CE22" s="55"/>
      <c r="CF22" s="55" t="n">
        <f aca="false">+BQ22/$CE$2</f>
        <v>0</v>
      </c>
      <c r="CG22" s="55" t="n">
        <f aca="false">+BR22/$CE$2</f>
        <v>0</v>
      </c>
      <c r="CH22" s="55" t="n">
        <f aca="false">+BS22/$CE$2</f>
        <v>0</v>
      </c>
      <c r="CI22" s="55" t="n">
        <f aca="false">+BT22/$CE$2</f>
        <v>0</v>
      </c>
      <c r="CJ22" s="55" t="n">
        <f aca="false">+BU22/$CE$2</f>
        <v>0</v>
      </c>
      <c r="CK22" s="55" t="n">
        <f aca="false">+BV22/$CE$2</f>
        <v>0</v>
      </c>
      <c r="CL22" s="55" t="n">
        <f aca="false">+BW22/$CE$2</f>
        <v>0</v>
      </c>
      <c r="CM22" s="55" t="n">
        <f aca="false">+BX22/$CE$2</f>
        <v>0</v>
      </c>
      <c r="CN22" s="55" t="n">
        <f aca="false">+BY22/$CE$2</f>
        <v>0</v>
      </c>
      <c r="CO22" s="55" t="n">
        <f aca="false">+BZ22/$CE$2</f>
        <v>0</v>
      </c>
      <c r="CP22" s="55" t="n">
        <f aca="false">+CA22/$CE$2</f>
        <v>0</v>
      </c>
      <c r="CQ22" s="55" t="n">
        <f aca="false">+CB22/$CE$2</f>
        <v>0</v>
      </c>
      <c r="CR22" s="55" t="n">
        <f aca="false">+CC22/$CE$2</f>
        <v>0</v>
      </c>
      <c r="CS22" s="53"/>
      <c r="CT22" s="53"/>
      <c r="CU22" s="56" t="n">
        <f aca="false">+$O22*X22+$P22*BB22+$Q22*(0.9*BB22+$S22)+$R22</f>
        <v>-1255.6755</v>
      </c>
      <c r="CV22" s="56" t="n">
        <f aca="false">+$O22*Y22+$P22*BC22+$Q22*(0.9*BC22+$S22)+$R22</f>
        <v>0</v>
      </c>
      <c r="CW22" s="56" t="n">
        <f aca="false">+$O22*Z22+$P22*BD22+$Q22*(0.9*BD22+$S22)+$R22</f>
        <v>0</v>
      </c>
      <c r="CX22" s="56" t="n">
        <f aca="false">+$O22*AA22+$P22*BE22+$Q22*(0.9*BE22+$S22)+$R22</f>
        <v>0</v>
      </c>
      <c r="CY22" s="56" t="n">
        <f aca="false">+$O22*AB22+$P22*BF22+$Q22*(0.9*BF22+$S22)+$R22</f>
        <v>0</v>
      </c>
      <c r="CZ22" s="56" t="n">
        <f aca="false">+$O22*AC22+$P22*BG22+$Q22*(0.9*BG22+$S22)+$R22</f>
        <v>0</v>
      </c>
      <c r="DA22" s="56" t="n">
        <f aca="false">+$O22*AD22+$P22*BH22+$Q22*(0.9*BH22+$S22)+$R22</f>
        <v>0</v>
      </c>
      <c r="DB22" s="56" t="n">
        <f aca="false">+$O22*AE22+$P22*BI22+$Q22*(0.9*BI22+$S22)+$R22</f>
        <v>0</v>
      </c>
      <c r="DC22" s="56" t="n">
        <f aca="false">+$O22*AF22+$P22*BJ22+$Q22*(0.9*BJ22+$S22)+$R22</f>
        <v>0</v>
      </c>
      <c r="DD22" s="56" t="n">
        <f aca="false">+$O22*AG22+$P22*BK22+$Q22*(0.9*BK22+$S22)+$R22</f>
        <v>0</v>
      </c>
      <c r="DE22" s="56" t="n">
        <f aca="false">+$O22*AH22+$P22*BL22+$Q22*(0.9*BL22+$S22)+$R22</f>
        <v>0</v>
      </c>
      <c r="DF22" s="56" t="n">
        <f aca="false">+$O22*AI22+$P22*BM22+$Q22*(0.9*BM22+$S22)+$R22</f>
        <v>0</v>
      </c>
      <c r="DG22" s="55" t="n">
        <f aca="false">+SUM(CU22:DF22)</f>
        <v>-1255.6755</v>
      </c>
      <c r="DH22" s="53"/>
      <c r="DJ22" s="14" t="n">
        <f aca="false">+IF(X22=0,0,$T22)</f>
        <v>0</v>
      </c>
      <c r="DK22" s="14" t="n">
        <f aca="false">+IF(Y22=0,0,$T22)</f>
        <v>0</v>
      </c>
      <c r="DL22" s="14" t="n">
        <f aca="false">+IF(Z22=0,0,$T22)</f>
        <v>0</v>
      </c>
      <c r="DM22" s="14" t="n">
        <f aca="false">+IF(AA22=0,0,$T22)</f>
        <v>0</v>
      </c>
      <c r="DN22" s="14" t="n">
        <f aca="false">+IF(AB22=0,0,$T22)</f>
        <v>0</v>
      </c>
      <c r="DO22" s="14" t="n">
        <f aca="false">+IF(AC22=0,0,$T22)</f>
        <v>0</v>
      </c>
      <c r="DP22" s="14" t="n">
        <f aca="false">+IF(AD22=0,0,$T22)</f>
        <v>0</v>
      </c>
      <c r="DQ22" s="14" t="n">
        <f aca="false">+IF(AE22=0,0,$T22)</f>
        <v>0</v>
      </c>
      <c r="DR22" s="14" t="n">
        <f aca="false">+IF(AF22=0,0,$T22)</f>
        <v>0</v>
      </c>
      <c r="DS22" s="14" t="n">
        <f aca="false">+IF(AG22=0,0,$T22)</f>
        <v>0</v>
      </c>
      <c r="DT22" s="14" t="n">
        <f aca="false">+IF(AH22=0,0,$T22)</f>
        <v>0</v>
      </c>
      <c r="DU22" s="14" t="n">
        <f aca="false">+IF(AI22=0,0,$T22)</f>
        <v>0</v>
      </c>
      <c r="DV22" s="55" t="n">
        <f aca="false">+SUM(DJ22:DU22)</f>
        <v>0</v>
      </c>
      <c r="DY22" s="14" t="n">
        <v>0</v>
      </c>
      <c r="DZ22" s="14" t="n">
        <v>0</v>
      </c>
      <c r="EA22" s="14" t="n">
        <v>0</v>
      </c>
      <c r="EB22" s="14" t="n">
        <v>0</v>
      </c>
      <c r="EC22" s="14" t="n">
        <v>0</v>
      </c>
      <c r="ED22" s="14" t="n">
        <v>0</v>
      </c>
      <c r="EE22" s="14" t="n">
        <v>0</v>
      </c>
      <c r="EF22" s="14" t="n">
        <v>0</v>
      </c>
      <c r="EG22" s="14" t="n">
        <v>0</v>
      </c>
      <c r="EH22" s="14" t="n">
        <v>0</v>
      </c>
      <c r="EI22" s="14" t="n">
        <v>0</v>
      </c>
      <c r="EJ22" s="14" t="n">
        <v>0</v>
      </c>
      <c r="EK22" s="55" t="n">
        <f aca="false">+SUM(DY22:EJ22)</f>
        <v>0</v>
      </c>
      <c r="EO22" s="53" t="n">
        <f aca="false">+CU22+DJ22-DY22/2</f>
        <v>-1255.6755</v>
      </c>
      <c r="EP22" s="53" t="n">
        <f aca="false">+CV22+DK22-DZ22/2</f>
        <v>0</v>
      </c>
      <c r="EQ22" s="53" t="n">
        <f aca="false">+CW22+DL22-EA22/2</f>
        <v>0</v>
      </c>
      <c r="ER22" s="53" t="n">
        <f aca="false">+CX22+DM22-EB22/2</f>
        <v>0</v>
      </c>
      <c r="ES22" s="53" t="n">
        <f aca="false">+CY22+DN22-EC22/2</f>
        <v>0</v>
      </c>
      <c r="ET22" s="53" t="n">
        <f aca="false">+CZ22+DO22-ED22/2</f>
        <v>0</v>
      </c>
      <c r="EU22" s="53" t="n">
        <f aca="false">+DA22+DP22-EE22/2</f>
        <v>0</v>
      </c>
      <c r="EV22" s="53" t="n">
        <f aca="false">+DB22+DQ22-EF22/2</f>
        <v>0</v>
      </c>
      <c r="EW22" s="53" t="n">
        <f aca="false">+DC22+DR22-EG22/2</f>
        <v>0</v>
      </c>
      <c r="EX22" s="53" t="n">
        <f aca="false">+DD22+DS22-EH22/2</f>
        <v>0</v>
      </c>
      <c r="EY22" s="53" t="n">
        <f aca="false">+DE22+DT22-EI22/2</f>
        <v>0</v>
      </c>
      <c r="EZ22" s="53" t="n">
        <f aca="false">+DF22+DU22-EJ22/2</f>
        <v>0</v>
      </c>
      <c r="FA22" s="55" t="n">
        <f aca="false">+SUM(EO22:EZ22)</f>
        <v>-1255.6755</v>
      </c>
      <c r="FD22" s="53" t="n">
        <f aca="false">+AM22-EO22-DY22</f>
        <v>1416.8755</v>
      </c>
      <c r="FE22" s="53" t="n">
        <f aca="false">+AN22-EP22-DZ22</f>
        <v>0</v>
      </c>
      <c r="FF22" s="53" t="n">
        <f aca="false">+AO22-EQ22-EA22</f>
        <v>0</v>
      </c>
      <c r="FG22" s="53" t="n">
        <f aca="false">+AP22-ER22-EB22</f>
        <v>0</v>
      </c>
      <c r="FH22" s="53" t="n">
        <f aca="false">+AQ22-ES22-EC22</f>
        <v>0</v>
      </c>
      <c r="FI22" s="53" t="n">
        <f aca="false">+AR22-ET22-ED22</f>
        <v>0</v>
      </c>
      <c r="FJ22" s="53" t="n">
        <f aca="false">+AS22-EU22-EE22</f>
        <v>0</v>
      </c>
      <c r="FK22" s="53" t="n">
        <f aca="false">+AT22-EV22-EF22</f>
        <v>0</v>
      </c>
      <c r="FL22" s="53" t="n">
        <f aca="false">+AU22-EW22-EG22</f>
        <v>0</v>
      </c>
      <c r="FM22" s="53" t="n">
        <f aca="false">+AV22-EX22-EH22</f>
        <v>0</v>
      </c>
      <c r="FN22" s="53" t="n">
        <f aca="false">+AW22-EY22-EI22</f>
        <v>0</v>
      </c>
      <c r="FO22" s="53" t="n">
        <f aca="false">+AX22-EZ22-EJ22</f>
        <v>0</v>
      </c>
      <c r="FP22" s="53" t="n">
        <f aca="false">+AY22-FA22</f>
        <v>1416.8755</v>
      </c>
    </row>
    <row collapsed="false" customFormat="false" customHeight="true" hidden="false" ht="15" outlineLevel="2" r="23">
      <c r="A23" s="21" t="n">
        <v>2</v>
      </c>
      <c r="B23" s="21" t="s">
        <v>21</v>
      </c>
      <c r="C23" s="21" t="s">
        <v>218</v>
      </c>
      <c r="D23" s="67" t="n">
        <v>10099</v>
      </c>
      <c r="E23" s="68" t="s">
        <v>224</v>
      </c>
      <c r="F23" s="23" t="s">
        <v>225</v>
      </c>
      <c r="G23" s="21" t="s">
        <v>21</v>
      </c>
      <c r="H23" s="21" t="s">
        <v>22</v>
      </c>
      <c r="I23" s="23" t="s">
        <v>226</v>
      </c>
      <c r="J23" s="23" t="s">
        <v>222</v>
      </c>
      <c r="K23" s="23" t="s">
        <v>16</v>
      </c>
      <c r="L23" s="49" t="s">
        <v>223</v>
      </c>
      <c r="M23" s="50" t="s">
        <v>20</v>
      </c>
      <c r="N23" s="51" t="n">
        <v>0</v>
      </c>
      <c r="O23" s="51" t="n">
        <v>0</v>
      </c>
      <c r="P23" s="51" t="n">
        <v>0.45</v>
      </c>
      <c r="Q23" s="51" t="n">
        <v>0</v>
      </c>
      <c r="R23" s="50" t="n">
        <v>0</v>
      </c>
      <c r="S23" s="50" t="n">
        <v>0</v>
      </c>
      <c r="T23" s="50" t="n">
        <v>0</v>
      </c>
      <c r="U23" s="50"/>
      <c r="X23" s="53" t="e">
        <f aca="false">+VLOOKUP($D23,['file:///home/lab/repositories/luckia.facturador/com.luckia.biller.deploy/src/main/resources/bootstrap/info_presencial_2014.xlsx']venta_neta_cons!$a$2:$n$1048576,3,0)</f>
        <v>#VALUE!</v>
      </c>
      <c r="Y23" s="53" t="e">
        <f aca="false">+VLOOKUP($D23,['file:///home/lab/repositories/luckia.facturador/com.luckia.biller.deploy/src/main/resources/bootstrap/info_presencial_2014.xlsx']venta_neta_cons!$a$2:$n$1048576,4,0)</f>
        <v>#VALUE!</v>
      </c>
      <c r="Z23" s="53" t="e">
        <f aca="false">+VLOOKUP($D23,['file:///home/lab/repositories/luckia.facturador/com.luckia.biller.deploy/src/main/resources/bootstrap/info_presencial_2014.xlsx']venta_neta_cons!$a$2:$n$1048576,5,0)</f>
        <v>#VALUE!</v>
      </c>
      <c r="AA23" s="53" t="e">
        <f aca="false">+VLOOKUP($D23,['file:///home/lab/repositories/luckia.facturador/com.luckia.biller.deploy/src/main/resources/bootstrap/info_presencial_2014.xlsx']venta_neta_cons!$a$2:$n$1048576,6,0)</f>
        <v>#VALUE!</v>
      </c>
      <c r="AB23" s="53" t="e">
        <f aca="false">+VLOOKUP($D23,['file:///home/lab/repositories/luckia.facturador/com.luckia.biller.deploy/src/main/resources/bootstrap/info_presencial_2014.xlsx']venta_neta_cons!$a$2:$n$1048576,7,0)</f>
        <v>#VALUE!</v>
      </c>
      <c r="AC23" s="53" t="e">
        <f aca="false">+VLOOKUP($D23,['file:///home/lab/repositories/luckia.facturador/com.luckia.biller.deploy/src/main/resources/bootstrap/info_presencial_2014.xlsx']venta_neta_cons!$a$2:$n$1048576,8,0)</f>
        <v>#VALUE!</v>
      </c>
      <c r="AD23" s="53" t="e">
        <f aca="false">+VLOOKUP($D23,['file:///home/lab/repositories/luckia.facturador/com.luckia.biller.deploy/src/main/resources/bootstrap/info_presencial_2014.xlsx']venta_neta_cons!$a$2:$n$1048576,9,0)</f>
        <v>#VALUE!</v>
      </c>
      <c r="AE23" s="53" t="e">
        <f aca="false">+VLOOKUP($D23,['file:///home/lab/repositories/luckia.facturador/com.luckia.biller.deploy/src/main/resources/bootstrap/info_presencial_2014.xlsx']venta_neta_cons!$a$2:$n$1048576,10,0)</f>
        <v>#VALUE!</v>
      </c>
      <c r="AF23" s="53" t="e">
        <f aca="false">+VLOOKUP($D23,['file:///home/lab/repositories/luckia.facturador/com.luckia.biller.deploy/src/main/resources/bootstrap/info_presencial_2014.xlsx']venta_neta_cons!$a$2:$n$1048576,11,0)</f>
        <v>#VALUE!</v>
      </c>
      <c r="AG23" s="53" t="e">
        <f aca="false">+VLOOKUP($D23,['file:///home/lab/repositories/luckia.facturador/com.luckia.biller.deploy/src/main/resources/bootstrap/info_presencial_2014.xlsx']venta_neta_cons!$a$2:$n$1048576,12,0)</f>
        <v>#VALUE!</v>
      </c>
      <c r="AH23" s="53" t="e">
        <f aca="false">+VLOOKUP($D23,['file:///home/lab/repositories/luckia.facturador/com.luckia.biller.deploy/src/main/resources/bootstrap/info_presencial_2014.xlsx']venta_neta_cons!$a$2:$n$1048576,13,0)</f>
        <v>#VALUE!</v>
      </c>
      <c r="AI23" s="53" t="e">
        <f aca="false">+VLOOKUP($D23,['file:///home/lab/repositories/luckia.facturador/com.luckia.biller.deploy/src/main/resources/bootstrap/info_presencial_2014.xlsx']venta_neta_cons!$a$2:$n$1048576,14,0)</f>
        <v>#VALUE!</v>
      </c>
      <c r="AJ23" s="53" t="n">
        <f aca="false">+SUM(X23:AI23)</f>
        <v>6342</v>
      </c>
      <c r="AK23" s="54" t="n">
        <f aca="false">+BB23/X23</f>
        <v>0.249795017344686</v>
      </c>
      <c r="AL23" s="53"/>
      <c r="AM23" s="53" t="e">
        <f aca="false">+VLOOKUP($D23,['file:///home/lab/repositories/luckia.facturador/com.luckia.biller.deploy/src/main/resources/bootstrap/info_presencial_2014.xlsx']saldo_cons!$a$2:$n$1048576,3,0)</f>
        <v>#VALUE!</v>
      </c>
      <c r="AN23" s="53" t="e">
        <f aca="false">+VLOOKUP($D23,['file:///home/lab/repositories/luckia.facturador/com.luckia.biller.deploy/src/main/resources/bootstrap/info_presencial_2014.xlsx']saldo_cons!$a$2:$n$1048576,4,0)</f>
        <v>#VALUE!</v>
      </c>
      <c r="AO23" s="53" t="e">
        <f aca="false">+VLOOKUP($D23,['file:///home/lab/repositories/luckia.facturador/com.luckia.biller.deploy/src/main/resources/bootstrap/info_presencial_2014.xlsx']saldo_cons!$a$2:$n$1048576,5,0)</f>
        <v>#VALUE!</v>
      </c>
      <c r="AP23" s="53" t="e">
        <f aca="false">+VLOOKUP($D23,['file:///home/lab/repositories/luckia.facturador/com.luckia.biller.deploy/src/main/resources/bootstrap/info_presencial_2014.xlsx']saldo_cons!$a$2:$n$1048576,6,0)</f>
        <v>#VALUE!</v>
      </c>
      <c r="AQ23" s="53" t="e">
        <f aca="false">+VLOOKUP($D23,['file:///home/lab/repositories/luckia.facturador/com.luckia.biller.deploy/src/main/resources/bootstrap/info_presencial_2014.xlsx']saldo_cons!$a$2:$n$1048576,7,0)</f>
        <v>#VALUE!</v>
      </c>
      <c r="AR23" s="53" t="e">
        <f aca="false">+VLOOKUP($D23,['file:///home/lab/repositories/luckia.facturador/com.luckia.biller.deploy/src/main/resources/bootstrap/info_presencial_2014.xlsx']saldo_cons!$a$2:$n$1048576,8,0)</f>
        <v>#VALUE!</v>
      </c>
      <c r="AS23" s="53" t="e">
        <f aca="false">+VLOOKUP($D23,['file:///home/lab/repositories/luckia.facturador/com.luckia.biller.deploy/src/main/resources/bootstrap/info_presencial_2014.xlsx']saldo_cons!$a$2:$n$1048576,9,0)</f>
        <v>#VALUE!</v>
      </c>
      <c r="AT23" s="53" t="e">
        <f aca="false">+VLOOKUP($D23,['file:///home/lab/repositories/luckia.facturador/com.luckia.biller.deploy/src/main/resources/bootstrap/info_presencial_2014.xlsx']saldo_cons!$a$2:$n$1048576,10,0)</f>
        <v>#VALUE!</v>
      </c>
      <c r="AU23" s="53" t="e">
        <f aca="false">+VLOOKUP($D23,['file:///home/lab/repositories/luckia.facturador/com.luckia.biller.deploy/src/main/resources/bootstrap/info_presencial_2014.xlsx']saldo_cons!$a$2:$n$1048576,11,0)</f>
        <v>#VALUE!</v>
      </c>
      <c r="AV23" s="53" t="e">
        <f aca="false">+VLOOKUP($D23,['file:///home/lab/repositories/luckia.facturador/com.luckia.biller.deploy/src/main/resources/bootstrap/info_presencial_2014.xlsx']saldo_cons!$a$2:$n$1048576,12,0)</f>
        <v>#VALUE!</v>
      </c>
      <c r="AW23" s="53" t="e">
        <f aca="false">+VLOOKUP($D23,['file:///home/lab/repositories/luckia.facturador/com.luckia.biller.deploy/src/main/resources/bootstrap/info_presencial_2014.xlsx']saldo_cons!$a$2:$n$1048576,13,0)</f>
        <v>#VALUE!</v>
      </c>
      <c r="AX23" s="53" t="e">
        <f aca="false">+VLOOKUP($D23,['file:///home/lab/repositories/luckia.facturador/com.luckia.biller.deploy/src/main/resources/bootstrap/info_presencial_2014.xlsx']saldo_cons!$a$2:$n$1048576,14,0)</f>
        <v>#VALUE!</v>
      </c>
      <c r="AY23" s="53" t="n">
        <f aca="false">+SUM(AM23:AX23)</f>
        <v>2372.4</v>
      </c>
      <c r="AZ23" s="53"/>
      <c r="BA23" s="53"/>
      <c r="BB23" s="53" t="e">
        <f aca="false">+VLOOKUP($D23,['file:///home/lab/repositories/luckia.facturador/com.luckia.biller.deploy/src/main/resources/bootstrap/info_presencial_2014.xlsx']ggr_cons!$a$2:$n$1048576,3,0)</f>
        <v>#VALUE!</v>
      </c>
      <c r="BC23" s="53" t="e">
        <f aca="false">+VLOOKUP($D23,['file:///home/lab/repositories/luckia.facturador/com.luckia.biller.deploy/src/main/resources/bootstrap/info_presencial_2014.xlsx']ggr_cons!$a$2:$n$1048576,4,0)</f>
        <v>#VALUE!</v>
      </c>
      <c r="BD23" s="53" t="e">
        <f aca="false">+VLOOKUP($D23,['file:///home/lab/repositories/luckia.facturador/com.luckia.biller.deploy/src/main/resources/bootstrap/info_presencial_2014.xlsx']ggr_cons!$a$2:$n$1048576,5,0)</f>
        <v>#VALUE!</v>
      </c>
      <c r="BE23" s="53" t="e">
        <f aca="false">+VLOOKUP($D23,['file:///home/lab/repositories/luckia.facturador/com.luckia.biller.deploy/src/main/resources/bootstrap/info_presencial_2014.xlsx']ggr_cons!$a$2:$n$1048576,6,0)</f>
        <v>#VALUE!</v>
      </c>
      <c r="BF23" s="53" t="e">
        <f aca="false">+VLOOKUP($D23,['file:///home/lab/repositories/luckia.facturador/com.luckia.biller.deploy/src/main/resources/bootstrap/info_presencial_2014.xlsx']ggr_cons!$a$2:$n$1048576,7,0)</f>
        <v>#VALUE!</v>
      </c>
      <c r="BG23" s="53" t="e">
        <f aca="false">+VLOOKUP($D23,['file:///home/lab/repositories/luckia.facturador/com.luckia.biller.deploy/src/main/resources/bootstrap/info_presencial_2014.xlsx']ggr_cons!$a$2:$n$1048576,8,0)</f>
        <v>#VALUE!</v>
      </c>
      <c r="BH23" s="53" t="e">
        <f aca="false">+VLOOKUP($D23,['file:///home/lab/repositories/luckia.facturador/com.luckia.biller.deploy/src/main/resources/bootstrap/info_presencial_2014.xlsx']ggr_cons!$a$2:$n$1048576,9,0)</f>
        <v>#VALUE!</v>
      </c>
      <c r="BI23" s="53" t="e">
        <f aca="false">+VLOOKUP($D23,['file:///home/lab/repositories/luckia.facturador/com.luckia.biller.deploy/src/main/resources/bootstrap/info_presencial_2014.xlsx']ggr_cons!$a$2:$n$1048576,10,0)</f>
        <v>#VALUE!</v>
      </c>
      <c r="BJ23" s="53" t="e">
        <f aca="false">+VLOOKUP($D23,['file:///home/lab/repositories/luckia.facturador/com.luckia.biller.deploy/src/main/resources/bootstrap/info_presencial_2014.xlsx']ggr_cons!$a$2:$n$1048576,11,0)</f>
        <v>#VALUE!</v>
      </c>
      <c r="BK23" s="53" t="e">
        <f aca="false">+VLOOKUP($D23,['file:///home/lab/repositories/luckia.facturador/com.luckia.biller.deploy/src/main/resources/bootstrap/info_presencial_2014.xlsx']ggr_cons!$a$2:$n$1048576,12,0)</f>
        <v>#VALUE!</v>
      </c>
      <c r="BL23" s="53" t="e">
        <f aca="false">+VLOOKUP($D23,['file:///home/lab/repositories/luckia.facturador/com.luckia.biller.deploy/src/main/resources/bootstrap/info_presencial_2014.xlsx']ggr_cons!$a$2:$n$1048576,13,0)</f>
        <v>#VALUE!</v>
      </c>
      <c r="BM23" s="53" t="e">
        <f aca="false">+VLOOKUP($D23,['file:///home/lab/repositories/luckia.facturador/com.luckia.biller.deploy/src/main/resources/bootstrap/info_presencial_2014.xlsx']ggr_cons!$a$2:$n$1048576,14,0)</f>
        <v>#VALUE!</v>
      </c>
      <c r="BN23" s="53" t="n">
        <f aca="false">+SUM(BB23:BM23)</f>
        <v>1584.2</v>
      </c>
      <c r="BO23" s="53"/>
      <c r="BP23" s="53"/>
      <c r="BQ23" s="55" t="n">
        <f aca="false">+$N23*X23</f>
        <v>0</v>
      </c>
      <c r="BR23" s="55" t="n">
        <f aca="false">+$N23*Y23</f>
        <v>0</v>
      </c>
      <c r="BS23" s="55" t="n">
        <f aca="false">+$N23*Z23</f>
        <v>0</v>
      </c>
      <c r="BT23" s="55" t="n">
        <f aca="false">+$N23*AA23</f>
        <v>0</v>
      </c>
      <c r="BU23" s="55" t="n">
        <f aca="false">+$N23*AB23</f>
        <v>0</v>
      </c>
      <c r="BV23" s="55" t="n">
        <f aca="false">+$N23*AC23</f>
        <v>0</v>
      </c>
      <c r="BW23" s="55" t="n">
        <f aca="false">+$N23*AD23</f>
        <v>0</v>
      </c>
      <c r="BX23" s="55" t="n">
        <f aca="false">+$N23*AE23</f>
        <v>0</v>
      </c>
      <c r="BY23" s="55" t="n">
        <f aca="false">+$N23*AF23</f>
        <v>0</v>
      </c>
      <c r="BZ23" s="55" t="n">
        <f aca="false">+$N23*AG23</f>
        <v>0</v>
      </c>
      <c r="CA23" s="55" t="n">
        <f aca="false">+$N23*AH23</f>
        <v>0</v>
      </c>
      <c r="CB23" s="55" t="n">
        <f aca="false">+$N23*AI23</f>
        <v>0</v>
      </c>
      <c r="CC23" s="55" t="n">
        <f aca="false">+SUM(BQ23:CB23)</f>
        <v>0</v>
      </c>
      <c r="CD23" s="53"/>
      <c r="CE23" s="55"/>
      <c r="CF23" s="55" t="n">
        <f aca="false">+BQ23/$CE$2</f>
        <v>0</v>
      </c>
      <c r="CG23" s="55" t="n">
        <f aca="false">+BR23/$CE$2</f>
        <v>0</v>
      </c>
      <c r="CH23" s="55" t="n">
        <f aca="false">+BS23/$CE$2</f>
        <v>0</v>
      </c>
      <c r="CI23" s="55" t="n">
        <f aca="false">+BT23/$CE$2</f>
        <v>0</v>
      </c>
      <c r="CJ23" s="55" t="n">
        <f aca="false">+BU23/$CE$2</f>
        <v>0</v>
      </c>
      <c r="CK23" s="55" t="n">
        <f aca="false">+BV23/$CE$2</f>
        <v>0</v>
      </c>
      <c r="CL23" s="55" t="n">
        <f aca="false">+BW23/$CE$2</f>
        <v>0</v>
      </c>
      <c r="CM23" s="55" t="n">
        <f aca="false">+BX23/$CE$2</f>
        <v>0</v>
      </c>
      <c r="CN23" s="55" t="n">
        <f aca="false">+BY23/$CE$2</f>
        <v>0</v>
      </c>
      <c r="CO23" s="55" t="n">
        <f aca="false">+BZ23/$CE$2</f>
        <v>0</v>
      </c>
      <c r="CP23" s="55" t="n">
        <f aca="false">+CA23/$CE$2</f>
        <v>0</v>
      </c>
      <c r="CQ23" s="55" t="n">
        <f aca="false">+CB23/$CE$2</f>
        <v>0</v>
      </c>
      <c r="CR23" s="55" t="n">
        <f aca="false">+CC23/$CE$2</f>
        <v>0</v>
      </c>
      <c r="CS23" s="53"/>
      <c r="CT23" s="53"/>
      <c r="CU23" s="56" t="n">
        <f aca="false">+$O23*X23+$P23*BB23+$Q23*(0.9*BB23+$S23)+$R23</f>
        <v>712.89</v>
      </c>
      <c r="CV23" s="56" t="n">
        <f aca="false">+$O23*Y23+$P23*BC23+$Q23*(0.9*BC23+$S23)+$R23</f>
        <v>0</v>
      </c>
      <c r="CW23" s="56" t="n">
        <f aca="false">+$O23*Z23+$P23*BD23+$Q23*(0.9*BD23+$S23)+$R23</f>
        <v>0</v>
      </c>
      <c r="CX23" s="56" t="n">
        <f aca="false">+$O23*AA23+$P23*BE23+$Q23*(0.9*BE23+$S23)+$R23</f>
        <v>0</v>
      </c>
      <c r="CY23" s="56" t="n">
        <f aca="false">+$O23*AB23+$P23*BF23+$Q23*(0.9*BF23+$S23)+$R23</f>
        <v>0</v>
      </c>
      <c r="CZ23" s="56" t="n">
        <f aca="false">+$O23*AC23+$P23*BG23+$Q23*(0.9*BG23+$S23)+$R23</f>
        <v>0</v>
      </c>
      <c r="DA23" s="56" t="n">
        <f aca="false">+$O23*AD23+$P23*BH23+$Q23*(0.9*BH23+$S23)+$R23</f>
        <v>0</v>
      </c>
      <c r="DB23" s="56" t="n">
        <f aca="false">+$O23*AE23+$P23*BI23+$Q23*(0.9*BI23+$S23)+$R23</f>
        <v>0</v>
      </c>
      <c r="DC23" s="56" t="n">
        <f aca="false">+$O23*AF23+$P23*BJ23+$Q23*(0.9*BJ23+$S23)+$R23</f>
        <v>0</v>
      </c>
      <c r="DD23" s="56" t="n">
        <f aca="false">+$O23*AG23+$P23*BK23+$Q23*(0.9*BK23+$S23)+$R23</f>
        <v>0</v>
      </c>
      <c r="DE23" s="56" t="n">
        <f aca="false">+$O23*AH23+$P23*BL23+$Q23*(0.9*BL23+$S23)+$R23</f>
        <v>0</v>
      </c>
      <c r="DF23" s="56" t="n">
        <f aca="false">+$O23*AI23+$P23*BM23+$Q23*(0.9*BM23+$S23)+$R23</f>
        <v>0</v>
      </c>
      <c r="DG23" s="55" t="n">
        <f aca="false">+SUM(CU23:DF23)</f>
        <v>712.89</v>
      </c>
      <c r="DH23" s="53"/>
      <c r="DJ23" s="14" t="n">
        <f aca="false">+IF(X23=0,0,$T23)</f>
        <v>0</v>
      </c>
      <c r="DK23" s="14" t="n">
        <f aca="false">+IF(Y23=0,0,$T23)</f>
        <v>0</v>
      </c>
      <c r="DL23" s="14" t="n">
        <f aca="false">+IF(Z23=0,0,$T23)</f>
        <v>0</v>
      </c>
      <c r="DM23" s="14" t="n">
        <f aca="false">+IF(AA23=0,0,$T23)</f>
        <v>0</v>
      </c>
      <c r="DN23" s="14" t="n">
        <f aca="false">+IF(AB23=0,0,$T23)</f>
        <v>0</v>
      </c>
      <c r="DO23" s="14" t="n">
        <f aca="false">+IF(AC23=0,0,$T23)</f>
        <v>0</v>
      </c>
      <c r="DP23" s="14" t="n">
        <f aca="false">+IF(AD23=0,0,$T23)</f>
        <v>0</v>
      </c>
      <c r="DQ23" s="14" t="n">
        <f aca="false">+IF(AE23=0,0,$T23)</f>
        <v>0</v>
      </c>
      <c r="DR23" s="14" t="n">
        <f aca="false">+IF(AF23=0,0,$T23)</f>
        <v>0</v>
      </c>
      <c r="DS23" s="14" t="n">
        <f aca="false">+IF(AG23=0,0,$T23)</f>
        <v>0</v>
      </c>
      <c r="DT23" s="14" t="n">
        <f aca="false">+IF(AH23=0,0,$T23)</f>
        <v>0</v>
      </c>
      <c r="DU23" s="14" t="n">
        <f aca="false">+IF(AI23=0,0,$T23)</f>
        <v>0</v>
      </c>
      <c r="DV23" s="55" t="n">
        <f aca="false">+SUM(DJ23:DU23)</f>
        <v>0</v>
      </c>
      <c r="DY23" s="14" t="n">
        <v>0</v>
      </c>
      <c r="DZ23" s="14" t="n">
        <v>0</v>
      </c>
      <c r="EA23" s="14" t="n">
        <v>0</v>
      </c>
      <c r="EB23" s="14" t="n">
        <v>0</v>
      </c>
      <c r="EC23" s="14" t="n">
        <v>0</v>
      </c>
      <c r="ED23" s="14" t="n">
        <v>0</v>
      </c>
      <c r="EE23" s="14" t="n">
        <v>0</v>
      </c>
      <c r="EF23" s="14" t="n">
        <v>0</v>
      </c>
      <c r="EG23" s="14" t="n">
        <v>0</v>
      </c>
      <c r="EH23" s="14" t="n">
        <v>0</v>
      </c>
      <c r="EI23" s="14" t="n">
        <v>0</v>
      </c>
      <c r="EJ23" s="14" t="n">
        <v>0</v>
      </c>
      <c r="EK23" s="55" t="n">
        <f aca="false">+SUM(DY23:EJ23)</f>
        <v>0</v>
      </c>
      <c r="EO23" s="53" t="n">
        <f aca="false">+CU23+DJ23-DY23/2</f>
        <v>712.89</v>
      </c>
      <c r="EP23" s="53" t="n">
        <f aca="false">+CV23+DK23-DZ23/2</f>
        <v>0</v>
      </c>
      <c r="EQ23" s="53" t="n">
        <f aca="false">+CW23+DL23-EA23/2</f>
        <v>0</v>
      </c>
      <c r="ER23" s="53" t="n">
        <f aca="false">+CX23+DM23-EB23/2</f>
        <v>0</v>
      </c>
      <c r="ES23" s="53" t="n">
        <f aca="false">+CY23+DN23-EC23/2</f>
        <v>0</v>
      </c>
      <c r="ET23" s="53" t="n">
        <f aca="false">+CZ23+DO23-ED23/2</f>
        <v>0</v>
      </c>
      <c r="EU23" s="53" t="n">
        <f aca="false">+DA23+DP23-EE23/2</f>
        <v>0</v>
      </c>
      <c r="EV23" s="53" t="n">
        <f aca="false">+DB23+DQ23-EF23/2</f>
        <v>0</v>
      </c>
      <c r="EW23" s="53" t="n">
        <f aca="false">+DC23+DR23-EG23/2</f>
        <v>0</v>
      </c>
      <c r="EX23" s="53" t="n">
        <f aca="false">+DD23+DS23-EH23/2</f>
        <v>0</v>
      </c>
      <c r="EY23" s="53" t="n">
        <f aca="false">+DE23+DT23-EI23/2</f>
        <v>0</v>
      </c>
      <c r="EZ23" s="53" t="n">
        <f aca="false">+DF23+DU23-EJ23/2</f>
        <v>0</v>
      </c>
      <c r="FA23" s="55" t="n">
        <f aca="false">+SUM(EO23:EZ23)</f>
        <v>712.89</v>
      </c>
      <c r="FD23" s="53" t="n">
        <f aca="false">+AM23-EO23-DY23</f>
        <v>1659.51</v>
      </c>
      <c r="FE23" s="53" t="n">
        <f aca="false">+AN23-EP23-DZ23</f>
        <v>0</v>
      </c>
      <c r="FF23" s="53" t="n">
        <f aca="false">+AO23-EQ23-EA23</f>
        <v>0</v>
      </c>
      <c r="FG23" s="53" t="n">
        <f aca="false">+AP23-ER23-EB23</f>
        <v>0</v>
      </c>
      <c r="FH23" s="53" t="n">
        <f aca="false">+AQ23-ES23-EC23</f>
        <v>0</v>
      </c>
      <c r="FI23" s="53" t="n">
        <f aca="false">+AR23-ET23-ED23</f>
        <v>0</v>
      </c>
      <c r="FJ23" s="53" t="n">
        <f aca="false">+AS23-EU23-EE23</f>
        <v>0</v>
      </c>
      <c r="FK23" s="53" t="n">
        <f aca="false">+AT23-EV23-EF23</f>
        <v>0</v>
      </c>
      <c r="FL23" s="53" t="n">
        <f aca="false">+AU23-EW23-EG23</f>
        <v>0</v>
      </c>
      <c r="FM23" s="53" t="n">
        <f aca="false">+AV23-EX23-EH23</f>
        <v>0</v>
      </c>
      <c r="FN23" s="53" t="n">
        <f aca="false">+AW23-EY23-EI23</f>
        <v>0</v>
      </c>
      <c r="FO23" s="53" t="n">
        <f aca="false">+AX23-EZ23-EJ23</f>
        <v>0</v>
      </c>
      <c r="FP23" s="53" t="n">
        <f aca="false">+AY23-FA23</f>
        <v>1659.51</v>
      </c>
    </row>
    <row collapsed="false" customFormat="false" customHeight="true" hidden="false" ht="15" outlineLevel="2" r="24">
      <c r="A24" s="21" t="n">
        <v>2</v>
      </c>
      <c r="B24" s="21" t="s">
        <v>21</v>
      </c>
      <c r="C24" s="21" t="s">
        <v>218</v>
      </c>
      <c r="D24" s="67" t="n">
        <v>10096</v>
      </c>
      <c r="E24" s="68" t="s">
        <v>227</v>
      </c>
      <c r="F24" s="23" t="s">
        <v>228</v>
      </c>
      <c r="G24" s="21" t="s">
        <v>21</v>
      </c>
      <c r="H24" s="21" t="s">
        <v>22</v>
      </c>
      <c r="I24" s="23" t="s">
        <v>229</v>
      </c>
      <c r="J24" s="23" t="s">
        <v>230</v>
      </c>
      <c r="K24" s="23" t="s">
        <v>16</v>
      </c>
      <c r="L24" s="49" t="s">
        <v>223</v>
      </c>
      <c r="M24" s="50" t="s">
        <v>20</v>
      </c>
      <c r="N24" s="51" t="n">
        <v>0</v>
      </c>
      <c r="O24" s="51" t="n">
        <v>0</v>
      </c>
      <c r="P24" s="51" t="n">
        <v>0.45</v>
      </c>
      <c r="Q24" s="51" t="n">
        <v>0</v>
      </c>
      <c r="R24" s="50" t="n">
        <v>0</v>
      </c>
      <c r="S24" s="50" t="n">
        <v>0</v>
      </c>
      <c r="T24" s="50" t="n">
        <v>0</v>
      </c>
      <c r="U24" s="50"/>
      <c r="X24" s="53" t="e">
        <f aca="false">+VLOOKUP($D24,['file:///home/lab/repositories/luckia.facturador/com.luckia.biller.deploy/src/main/resources/bootstrap/info_presencial_2014.xlsx']venta_neta_cons!$a$2:$n$1048576,3,0)</f>
        <v>#VALUE!</v>
      </c>
      <c r="Y24" s="53" t="e">
        <f aca="false">+VLOOKUP($D24,['file:///home/lab/repositories/luckia.facturador/com.luckia.biller.deploy/src/main/resources/bootstrap/info_presencial_2014.xlsx']venta_neta_cons!$a$2:$n$1048576,4,0)</f>
        <v>#VALUE!</v>
      </c>
      <c r="Z24" s="53" t="e">
        <f aca="false">+VLOOKUP($D24,['file:///home/lab/repositories/luckia.facturador/com.luckia.biller.deploy/src/main/resources/bootstrap/info_presencial_2014.xlsx']venta_neta_cons!$a$2:$n$1048576,5,0)</f>
        <v>#VALUE!</v>
      </c>
      <c r="AA24" s="53" t="e">
        <f aca="false">+VLOOKUP($D24,['file:///home/lab/repositories/luckia.facturador/com.luckia.biller.deploy/src/main/resources/bootstrap/info_presencial_2014.xlsx']venta_neta_cons!$a$2:$n$1048576,6,0)</f>
        <v>#VALUE!</v>
      </c>
      <c r="AB24" s="53" t="e">
        <f aca="false">+VLOOKUP($D24,['file:///home/lab/repositories/luckia.facturador/com.luckia.biller.deploy/src/main/resources/bootstrap/info_presencial_2014.xlsx']venta_neta_cons!$a$2:$n$1048576,7,0)</f>
        <v>#VALUE!</v>
      </c>
      <c r="AC24" s="53" t="e">
        <f aca="false">+VLOOKUP($D24,['file:///home/lab/repositories/luckia.facturador/com.luckia.biller.deploy/src/main/resources/bootstrap/info_presencial_2014.xlsx']venta_neta_cons!$a$2:$n$1048576,8,0)</f>
        <v>#VALUE!</v>
      </c>
      <c r="AD24" s="53" t="e">
        <f aca="false">+VLOOKUP($D24,['file:///home/lab/repositories/luckia.facturador/com.luckia.biller.deploy/src/main/resources/bootstrap/info_presencial_2014.xlsx']venta_neta_cons!$a$2:$n$1048576,9,0)</f>
        <v>#VALUE!</v>
      </c>
      <c r="AE24" s="53" t="e">
        <f aca="false">+VLOOKUP($D24,['file:///home/lab/repositories/luckia.facturador/com.luckia.biller.deploy/src/main/resources/bootstrap/info_presencial_2014.xlsx']venta_neta_cons!$a$2:$n$1048576,10,0)</f>
        <v>#VALUE!</v>
      </c>
      <c r="AF24" s="53" t="e">
        <f aca="false">+VLOOKUP($D24,['file:///home/lab/repositories/luckia.facturador/com.luckia.biller.deploy/src/main/resources/bootstrap/info_presencial_2014.xlsx']venta_neta_cons!$a$2:$n$1048576,11,0)</f>
        <v>#VALUE!</v>
      </c>
      <c r="AG24" s="53" t="e">
        <f aca="false">+VLOOKUP($D24,['file:///home/lab/repositories/luckia.facturador/com.luckia.biller.deploy/src/main/resources/bootstrap/info_presencial_2014.xlsx']venta_neta_cons!$a$2:$n$1048576,12,0)</f>
        <v>#VALUE!</v>
      </c>
      <c r="AH24" s="53" t="e">
        <f aca="false">+VLOOKUP($D24,['file:///home/lab/repositories/luckia.facturador/com.luckia.biller.deploy/src/main/resources/bootstrap/info_presencial_2014.xlsx']venta_neta_cons!$a$2:$n$1048576,13,0)</f>
        <v>#VALUE!</v>
      </c>
      <c r="AI24" s="53" t="e">
        <f aca="false">+VLOOKUP($D24,['file:///home/lab/repositories/luckia.facturador/com.luckia.biller.deploy/src/main/resources/bootstrap/info_presencial_2014.xlsx']venta_neta_cons!$a$2:$n$1048576,14,0)</f>
        <v>#VALUE!</v>
      </c>
      <c r="AJ24" s="53" t="n">
        <f aca="false">+SUM(X24:AI24)</f>
        <v>2994</v>
      </c>
      <c r="AK24" s="54" t="n">
        <f aca="false">+BB24/X24</f>
        <v>0.243607214428858</v>
      </c>
      <c r="AL24" s="53"/>
      <c r="AM24" s="53" t="e">
        <f aca="false">+VLOOKUP($D24,['file:///home/lab/repositories/luckia.facturador/com.luckia.biller.deploy/src/main/resources/bootstrap/info_presencial_2014.xlsx']saldo_cons!$a$2:$n$1048576,3,0)</f>
        <v>#VALUE!</v>
      </c>
      <c r="AN24" s="53" t="e">
        <f aca="false">+VLOOKUP($D24,['file:///home/lab/repositories/luckia.facturador/com.luckia.biller.deploy/src/main/resources/bootstrap/info_presencial_2014.xlsx']saldo_cons!$a$2:$n$1048576,4,0)</f>
        <v>#VALUE!</v>
      </c>
      <c r="AO24" s="53" t="e">
        <f aca="false">+VLOOKUP($D24,['file:///home/lab/repositories/luckia.facturador/com.luckia.biller.deploy/src/main/resources/bootstrap/info_presencial_2014.xlsx']saldo_cons!$a$2:$n$1048576,5,0)</f>
        <v>#VALUE!</v>
      </c>
      <c r="AP24" s="53" t="e">
        <f aca="false">+VLOOKUP($D24,['file:///home/lab/repositories/luckia.facturador/com.luckia.biller.deploy/src/main/resources/bootstrap/info_presencial_2014.xlsx']saldo_cons!$a$2:$n$1048576,6,0)</f>
        <v>#VALUE!</v>
      </c>
      <c r="AQ24" s="53" t="e">
        <f aca="false">+VLOOKUP($D24,['file:///home/lab/repositories/luckia.facturador/com.luckia.biller.deploy/src/main/resources/bootstrap/info_presencial_2014.xlsx']saldo_cons!$a$2:$n$1048576,7,0)</f>
        <v>#VALUE!</v>
      </c>
      <c r="AR24" s="53" t="e">
        <f aca="false">+VLOOKUP($D24,['file:///home/lab/repositories/luckia.facturador/com.luckia.biller.deploy/src/main/resources/bootstrap/info_presencial_2014.xlsx']saldo_cons!$a$2:$n$1048576,8,0)</f>
        <v>#VALUE!</v>
      </c>
      <c r="AS24" s="53" t="e">
        <f aca="false">+VLOOKUP($D24,['file:///home/lab/repositories/luckia.facturador/com.luckia.biller.deploy/src/main/resources/bootstrap/info_presencial_2014.xlsx']saldo_cons!$a$2:$n$1048576,9,0)</f>
        <v>#VALUE!</v>
      </c>
      <c r="AT24" s="53" t="e">
        <f aca="false">+VLOOKUP($D24,['file:///home/lab/repositories/luckia.facturador/com.luckia.biller.deploy/src/main/resources/bootstrap/info_presencial_2014.xlsx']saldo_cons!$a$2:$n$1048576,10,0)</f>
        <v>#VALUE!</v>
      </c>
      <c r="AU24" s="53" t="e">
        <f aca="false">+VLOOKUP($D24,['file:///home/lab/repositories/luckia.facturador/com.luckia.biller.deploy/src/main/resources/bootstrap/info_presencial_2014.xlsx']saldo_cons!$a$2:$n$1048576,11,0)</f>
        <v>#VALUE!</v>
      </c>
      <c r="AV24" s="53" t="e">
        <f aca="false">+VLOOKUP($D24,['file:///home/lab/repositories/luckia.facturador/com.luckia.biller.deploy/src/main/resources/bootstrap/info_presencial_2014.xlsx']saldo_cons!$a$2:$n$1048576,12,0)</f>
        <v>#VALUE!</v>
      </c>
      <c r="AW24" s="53" t="e">
        <f aca="false">+VLOOKUP($D24,['file:///home/lab/repositories/luckia.facturador/com.luckia.biller.deploy/src/main/resources/bootstrap/info_presencial_2014.xlsx']saldo_cons!$a$2:$n$1048576,13,0)</f>
        <v>#VALUE!</v>
      </c>
      <c r="AX24" s="53" t="e">
        <f aca="false">+VLOOKUP($D24,['file:///home/lab/repositories/luckia.facturador/com.luckia.biller.deploy/src/main/resources/bootstrap/info_presencial_2014.xlsx']saldo_cons!$a$2:$n$1048576,14,0)</f>
        <v>#VALUE!</v>
      </c>
      <c r="AY24" s="53" t="n">
        <f aca="false">+SUM(AM24:AX24)</f>
        <v>518.66</v>
      </c>
      <c r="AZ24" s="53"/>
      <c r="BA24" s="53"/>
      <c r="BB24" s="53" t="e">
        <f aca="false">+VLOOKUP($D24,['file:///home/lab/repositories/luckia.facturador/com.luckia.biller.deploy/src/main/resources/bootstrap/info_presencial_2014.xlsx']ggr_cons!$a$2:$n$1048576,3,0)</f>
        <v>#VALUE!</v>
      </c>
      <c r="BC24" s="53" t="e">
        <f aca="false">+VLOOKUP($D24,['file:///home/lab/repositories/luckia.facturador/com.luckia.biller.deploy/src/main/resources/bootstrap/info_presencial_2014.xlsx']ggr_cons!$a$2:$n$1048576,4,0)</f>
        <v>#VALUE!</v>
      </c>
      <c r="BD24" s="53" t="e">
        <f aca="false">+VLOOKUP($D24,['file:///home/lab/repositories/luckia.facturador/com.luckia.biller.deploy/src/main/resources/bootstrap/info_presencial_2014.xlsx']ggr_cons!$a$2:$n$1048576,5,0)</f>
        <v>#VALUE!</v>
      </c>
      <c r="BE24" s="53" t="e">
        <f aca="false">+VLOOKUP($D24,['file:///home/lab/repositories/luckia.facturador/com.luckia.biller.deploy/src/main/resources/bootstrap/info_presencial_2014.xlsx']ggr_cons!$a$2:$n$1048576,6,0)</f>
        <v>#VALUE!</v>
      </c>
      <c r="BF24" s="53" t="e">
        <f aca="false">+VLOOKUP($D24,['file:///home/lab/repositories/luckia.facturador/com.luckia.biller.deploy/src/main/resources/bootstrap/info_presencial_2014.xlsx']ggr_cons!$a$2:$n$1048576,7,0)</f>
        <v>#VALUE!</v>
      </c>
      <c r="BG24" s="53" t="e">
        <f aca="false">+VLOOKUP($D24,['file:///home/lab/repositories/luckia.facturador/com.luckia.biller.deploy/src/main/resources/bootstrap/info_presencial_2014.xlsx']ggr_cons!$a$2:$n$1048576,8,0)</f>
        <v>#VALUE!</v>
      </c>
      <c r="BH24" s="53" t="e">
        <f aca="false">+VLOOKUP($D24,['file:///home/lab/repositories/luckia.facturador/com.luckia.biller.deploy/src/main/resources/bootstrap/info_presencial_2014.xlsx']ggr_cons!$a$2:$n$1048576,9,0)</f>
        <v>#VALUE!</v>
      </c>
      <c r="BI24" s="53" t="e">
        <f aca="false">+VLOOKUP($D24,['file:///home/lab/repositories/luckia.facturador/com.luckia.biller.deploy/src/main/resources/bootstrap/info_presencial_2014.xlsx']ggr_cons!$a$2:$n$1048576,10,0)</f>
        <v>#VALUE!</v>
      </c>
      <c r="BJ24" s="53" t="e">
        <f aca="false">+VLOOKUP($D24,['file:///home/lab/repositories/luckia.facturador/com.luckia.biller.deploy/src/main/resources/bootstrap/info_presencial_2014.xlsx']ggr_cons!$a$2:$n$1048576,11,0)</f>
        <v>#VALUE!</v>
      </c>
      <c r="BK24" s="53" t="e">
        <f aca="false">+VLOOKUP($D24,['file:///home/lab/repositories/luckia.facturador/com.luckia.biller.deploy/src/main/resources/bootstrap/info_presencial_2014.xlsx']ggr_cons!$a$2:$n$1048576,12,0)</f>
        <v>#VALUE!</v>
      </c>
      <c r="BL24" s="53" t="e">
        <f aca="false">+VLOOKUP($D24,['file:///home/lab/repositories/luckia.facturador/com.luckia.biller.deploy/src/main/resources/bootstrap/info_presencial_2014.xlsx']ggr_cons!$a$2:$n$1048576,13,0)</f>
        <v>#VALUE!</v>
      </c>
      <c r="BM24" s="53" t="e">
        <f aca="false">+VLOOKUP($D24,['file:///home/lab/repositories/luckia.facturador/com.luckia.biller.deploy/src/main/resources/bootstrap/info_presencial_2014.xlsx']ggr_cons!$a$2:$n$1048576,14,0)</f>
        <v>#VALUE!</v>
      </c>
      <c r="BN24" s="53" t="n">
        <f aca="false">+SUM(BB24:BM24)</f>
        <v>729.36</v>
      </c>
      <c r="BO24" s="53"/>
      <c r="BP24" s="53"/>
      <c r="BQ24" s="55" t="n">
        <f aca="false">+$N24*X24</f>
        <v>0</v>
      </c>
      <c r="BR24" s="55" t="n">
        <f aca="false">+$N24*Y24</f>
        <v>0</v>
      </c>
      <c r="BS24" s="55" t="n">
        <f aca="false">+$N24*Z24</f>
        <v>0</v>
      </c>
      <c r="BT24" s="55" t="n">
        <f aca="false">+$N24*AA24</f>
        <v>0</v>
      </c>
      <c r="BU24" s="55" t="n">
        <f aca="false">+$N24*AB24</f>
        <v>0</v>
      </c>
      <c r="BV24" s="55" t="n">
        <f aca="false">+$N24*AC24</f>
        <v>0</v>
      </c>
      <c r="BW24" s="55" t="n">
        <f aca="false">+$N24*AD24</f>
        <v>0</v>
      </c>
      <c r="BX24" s="55" t="n">
        <f aca="false">+$N24*AE24</f>
        <v>0</v>
      </c>
      <c r="BY24" s="55" t="n">
        <f aca="false">+$N24*AF24</f>
        <v>0</v>
      </c>
      <c r="BZ24" s="55" t="n">
        <f aca="false">+$N24*AG24</f>
        <v>0</v>
      </c>
      <c r="CA24" s="55" t="n">
        <f aca="false">+$N24*AH24</f>
        <v>0</v>
      </c>
      <c r="CB24" s="55" t="n">
        <f aca="false">+$N24*AI24</f>
        <v>0</v>
      </c>
      <c r="CC24" s="55" t="n">
        <f aca="false">+SUM(BQ24:CB24)</f>
        <v>0</v>
      </c>
      <c r="CD24" s="53"/>
      <c r="CE24" s="55"/>
      <c r="CF24" s="55" t="n">
        <f aca="false">+BQ24/$CE$2</f>
        <v>0</v>
      </c>
      <c r="CG24" s="55" t="n">
        <f aca="false">+BR24/$CE$2</f>
        <v>0</v>
      </c>
      <c r="CH24" s="55" t="n">
        <f aca="false">+BS24/$CE$2</f>
        <v>0</v>
      </c>
      <c r="CI24" s="55" t="n">
        <f aca="false">+BT24/$CE$2</f>
        <v>0</v>
      </c>
      <c r="CJ24" s="55" t="n">
        <f aca="false">+BU24/$CE$2</f>
        <v>0</v>
      </c>
      <c r="CK24" s="55" t="n">
        <f aca="false">+BV24/$CE$2</f>
        <v>0</v>
      </c>
      <c r="CL24" s="55" t="n">
        <f aca="false">+BW24/$CE$2</f>
        <v>0</v>
      </c>
      <c r="CM24" s="55" t="n">
        <f aca="false">+BX24/$CE$2</f>
        <v>0</v>
      </c>
      <c r="CN24" s="55" t="n">
        <f aca="false">+BY24/$CE$2</f>
        <v>0</v>
      </c>
      <c r="CO24" s="55" t="n">
        <f aca="false">+BZ24/$CE$2</f>
        <v>0</v>
      </c>
      <c r="CP24" s="55" t="n">
        <f aca="false">+CA24/$CE$2</f>
        <v>0</v>
      </c>
      <c r="CQ24" s="55" t="n">
        <f aca="false">+CB24/$CE$2</f>
        <v>0</v>
      </c>
      <c r="CR24" s="55" t="n">
        <f aca="false">+CC24/$CE$2</f>
        <v>0</v>
      </c>
      <c r="CS24" s="53"/>
      <c r="CT24" s="53"/>
      <c r="CU24" s="56" t="n">
        <f aca="false">+$O24*X24+$P24*BB24+$Q24*(0.9*BB24+$S24)+$R24</f>
        <v>328.212</v>
      </c>
      <c r="CV24" s="56" t="n">
        <f aca="false">+$O24*Y24+$P24*BC24+$Q24*(0.9*BC24+$S24)+$R24</f>
        <v>0</v>
      </c>
      <c r="CW24" s="56" t="n">
        <f aca="false">+$O24*Z24+$P24*BD24+$Q24*(0.9*BD24+$S24)+$R24</f>
        <v>0</v>
      </c>
      <c r="CX24" s="56" t="n">
        <f aca="false">+$O24*AA24+$P24*BE24+$Q24*(0.9*BE24+$S24)+$R24</f>
        <v>0</v>
      </c>
      <c r="CY24" s="56" t="n">
        <f aca="false">+$O24*AB24+$P24*BF24+$Q24*(0.9*BF24+$S24)+$R24</f>
        <v>0</v>
      </c>
      <c r="CZ24" s="56" t="n">
        <f aca="false">+$O24*AC24+$P24*BG24+$Q24*(0.9*BG24+$S24)+$R24</f>
        <v>0</v>
      </c>
      <c r="DA24" s="56" t="n">
        <f aca="false">+$O24*AD24+$P24*BH24+$Q24*(0.9*BH24+$S24)+$R24</f>
        <v>0</v>
      </c>
      <c r="DB24" s="56" t="n">
        <f aca="false">+$O24*AE24+$P24*BI24+$Q24*(0.9*BI24+$S24)+$R24</f>
        <v>0</v>
      </c>
      <c r="DC24" s="56" t="n">
        <f aca="false">+$O24*AF24+$P24*BJ24+$Q24*(0.9*BJ24+$S24)+$R24</f>
        <v>0</v>
      </c>
      <c r="DD24" s="56" t="n">
        <f aca="false">+$O24*AG24+$P24*BK24+$Q24*(0.9*BK24+$S24)+$R24</f>
        <v>0</v>
      </c>
      <c r="DE24" s="56" t="n">
        <f aca="false">+$O24*AH24+$P24*BL24+$Q24*(0.9*BL24+$S24)+$R24</f>
        <v>0</v>
      </c>
      <c r="DF24" s="56" t="n">
        <f aca="false">+$O24*AI24+$P24*BM24+$Q24*(0.9*BM24+$S24)+$R24</f>
        <v>0</v>
      </c>
      <c r="DG24" s="55" t="n">
        <f aca="false">+SUM(CU24:DF24)</f>
        <v>328.212</v>
      </c>
      <c r="DH24" s="53"/>
      <c r="DJ24" s="14" t="n">
        <f aca="false">+IF(X24=0,0,$T24)</f>
        <v>0</v>
      </c>
      <c r="DK24" s="14" t="n">
        <f aca="false">+IF(Y24=0,0,$T24)</f>
        <v>0</v>
      </c>
      <c r="DL24" s="14" t="n">
        <f aca="false">+IF(Z24=0,0,$T24)</f>
        <v>0</v>
      </c>
      <c r="DM24" s="14" t="n">
        <f aca="false">+IF(AA24=0,0,$T24)</f>
        <v>0</v>
      </c>
      <c r="DN24" s="14" t="n">
        <f aca="false">+IF(AB24=0,0,$T24)</f>
        <v>0</v>
      </c>
      <c r="DO24" s="14" t="n">
        <f aca="false">+IF(AC24=0,0,$T24)</f>
        <v>0</v>
      </c>
      <c r="DP24" s="14" t="n">
        <f aca="false">+IF(AD24=0,0,$T24)</f>
        <v>0</v>
      </c>
      <c r="DQ24" s="14" t="n">
        <f aca="false">+IF(AE24=0,0,$T24)</f>
        <v>0</v>
      </c>
      <c r="DR24" s="14" t="n">
        <f aca="false">+IF(AF24=0,0,$T24)</f>
        <v>0</v>
      </c>
      <c r="DS24" s="14" t="n">
        <f aca="false">+IF(AG24=0,0,$T24)</f>
        <v>0</v>
      </c>
      <c r="DT24" s="14" t="n">
        <f aca="false">+IF(AH24=0,0,$T24)</f>
        <v>0</v>
      </c>
      <c r="DU24" s="14" t="n">
        <f aca="false">+IF(AI24=0,0,$T24)</f>
        <v>0</v>
      </c>
      <c r="DV24" s="55" t="n">
        <f aca="false">+SUM(DJ24:DU24)</f>
        <v>0</v>
      </c>
      <c r="DY24" s="14" t="n">
        <v>0</v>
      </c>
      <c r="DZ24" s="14" t="n">
        <v>0</v>
      </c>
      <c r="EA24" s="14" t="n">
        <v>0</v>
      </c>
      <c r="EB24" s="14" t="n">
        <v>0</v>
      </c>
      <c r="EC24" s="14" t="n">
        <v>0</v>
      </c>
      <c r="ED24" s="14" t="n">
        <v>0</v>
      </c>
      <c r="EE24" s="14" t="n">
        <v>0</v>
      </c>
      <c r="EF24" s="14" t="n">
        <v>0</v>
      </c>
      <c r="EG24" s="14" t="n">
        <v>0</v>
      </c>
      <c r="EH24" s="14" t="n">
        <v>0</v>
      </c>
      <c r="EI24" s="14" t="n">
        <v>0</v>
      </c>
      <c r="EJ24" s="14" t="n">
        <v>0</v>
      </c>
      <c r="EK24" s="55" t="n">
        <f aca="false">+SUM(DY24:EJ24)</f>
        <v>0</v>
      </c>
      <c r="EO24" s="53" t="n">
        <f aca="false">+CU24+DJ24-DY24/2</f>
        <v>328.212</v>
      </c>
      <c r="EP24" s="53" t="n">
        <f aca="false">+CV24+DK24-DZ24/2</f>
        <v>0</v>
      </c>
      <c r="EQ24" s="53" t="n">
        <f aca="false">+CW24+DL24-EA24/2</f>
        <v>0</v>
      </c>
      <c r="ER24" s="53" t="n">
        <f aca="false">+CX24+DM24-EB24/2</f>
        <v>0</v>
      </c>
      <c r="ES24" s="53" t="n">
        <f aca="false">+CY24+DN24-EC24/2</f>
        <v>0</v>
      </c>
      <c r="ET24" s="53" t="n">
        <f aca="false">+CZ24+DO24-ED24/2</f>
        <v>0</v>
      </c>
      <c r="EU24" s="53" t="n">
        <f aca="false">+DA24+DP24-EE24/2</f>
        <v>0</v>
      </c>
      <c r="EV24" s="53" t="n">
        <f aca="false">+DB24+DQ24-EF24/2</f>
        <v>0</v>
      </c>
      <c r="EW24" s="53" t="n">
        <f aca="false">+DC24+DR24-EG24/2</f>
        <v>0</v>
      </c>
      <c r="EX24" s="53" t="n">
        <f aca="false">+DD24+DS24-EH24/2</f>
        <v>0</v>
      </c>
      <c r="EY24" s="53" t="n">
        <f aca="false">+DE24+DT24-EI24/2</f>
        <v>0</v>
      </c>
      <c r="EZ24" s="53" t="n">
        <f aca="false">+DF24+DU24-EJ24/2</f>
        <v>0</v>
      </c>
      <c r="FA24" s="55" t="n">
        <f aca="false">+SUM(EO24:EZ24)</f>
        <v>328.212</v>
      </c>
      <c r="FD24" s="53" t="n">
        <f aca="false">+AM24-EO24-DY24</f>
        <v>190.448</v>
      </c>
      <c r="FE24" s="53" t="n">
        <f aca="false">+AN24-EP24-DZ24</f>
        <v>0</v>
      </c>
      <c r="FF24" s="53" t="n">
        <f aca="false">+AO24-EQ24-EA24</f>
        <v>0</v>
      </c>
      <c r="FG24" s="53" t="n">
        <f aca="false">+AP24-ER24-EB24</f>
        <v>0</v>
      </c>
      <c r="FH24" s="53" t="n">
        <f aca="false">+AQ24-ES24-EC24</f>
        <v>0</v>
      </c>
      <c r="FI24" s="53" t="n">
        <f aca="false">+AR24-ET24-ED24</f>
        <v>0</v>
      </c>
      <c r="FJ24" s="53" t="n">
        <f aca="false">+AS24-EU24-EE24</f>
        <v>0</v>
      </c>
      <c r="FK24" s="53" t="n">
        <f aca="false">+AT24-EV24-EF24</f>
        <v>0</v>
      </c>
      <c r="FL24" s="53" t="n">
        <f aca="false">+AU24-EW24-EG24</f>
        <v>0</v>
      </c>
      <c r="FM24" s="53" t="n">
        <f aca="false">+AV24-EX24-EH24</f>
        <v>0</v>
      </c>
      <c r="FN24" s="53" t="n">
        <f aca="false">+AW24-EY24-EI24</f>
        <v>0</v>
      </c>
      <c r="FO24" s="53" t="n">
        <f aca="false">+AX24-EZ24-EJ24</f>
        <v>0</v>
      </c>
      <c r="FP24" s="53" t="n">
        <f aca="false">+AY24-FA24</f>
        <v>190.448</v>
      </c>
    </row>
    <row collapsed="false" customFormat="false" customHeight="true" hidden="false" ht="15" outlineLevel="2" r="25">
      <c r="A25" s="21" t="n">
        <v>2</v>
      </c>
      <c r="B25" s="21" t="s">
        <v>21</v>
      </c>
      <c r="C25" s="21" t="s">
        <v>218</v>
      </c>
      <c r="D25" s="67" t="n">
        <v>10084</v>
      </c>
      <c r="E25" s="68" t="s">
        <v>231</v>
      </c>
      <c r="F25" s="23" t="s">
        <v>232</v>
      </c>
      <c r="G25" s="21" t="s">
        <v>21</v>
      </c>
      <c r="H25" s="21" t="s">
        <v>22</v>
      </c>
      <c r="I25" s="23" t="s">
        <v>233</v>
      </c>
      <c r="J25" s="23" t="s">
        <v>234</v>
      </c>
      <c r="K25" s="23" t="s">
        <v>16</v>
      </c>
      <c r="L25" s="49" t="s">
        <v>223</v>
      </c>
      <c r="M25" s="50" t="s">
        <v>20</v>
      </c>
      <c r="N25" s="51" t="n">
        <v>0</v>
      </c>
      <c r="O25" s="51" t="n">
        <v>0</v>
      </c>
      <c r="P25" s="51" t="n">
        <v>0.45</v>
      </c>
      <c r="Q25" s="51" t="n">
        <v>0</v>
      </c>
      <c r="R25" s="50" t="n">
        <v>0</v>
      </c>
      <c r="S25" s="50" t="n">
        <v>0</v>
      </c>
      <c r="T25" s="50" t="n">
        <v>0</v>
      </c>
      <c r="U25" s="50"/>
      <c r="X25" s="53" t="e">
        <f aca="false">+VLOOKUP($D25,['file:///home/lab/repositories/luckia.facturador/com.luckia.biller.deploy/src/main/resources/bootstrap/info_presencial_2014.xlsx']venta_neta_cons!$a$2:$n$1048576,3,0)</f>
        <v>#VALUE!</v>
      </c>
      <c r="Y25" s="53" t="e">
        <f aca="false">+VLOOKUP($D25,['file:///home/lab/repositories/luckia.facturador/com.luckia.biller.deploy/src/main/resources/bootstrap/info_presencial_2014.xlsx']venta_neta_cons!$a$2:$n$1048576,4,0)</f>
        <v>#VALUE!</v>
      </c>
      <c r="Z25" s="53" t="e">
        <f aca="false">+VLOOKUP($D25,['file:///home/lab/repositories/luckia.facturador/com.luckia.biller.deploy/src/main/resources/bootstrap/info_presencial_2014.xlsx']venta_neta_cons!$a$2:$n$1048576,5,0)</f>
        <v>#VALUE!</v>
      </c>
      <c r="AA25" s="53" t="e">
        <f aca="false">+VLOOKUP($D25,['file:///home/lab/repositories/luckia.facturador/com.luckia.biller.deploy/src/main/resources/bootstrap/info_presencial_2014.xlsx']venta_neta_cons!$a$2:$n$1048576,6,0)</f>
        <v>#VALUE!</v>
      </c>
      <c r="AB25" s="53" t="e">
        <f aca="false">+VLOOKUP($D25,['file:///home/lab/repositories/luckia.facturador/com.luckia.biller.deploy/src/main/resources/bootstrap/info_presencial_2014.xlsx']venta_neta_cons!$a$2:$n$1048576,7,0)</f>
        <v>#VALUE!</v>
      </c>
      <c r="AC25" s="53" t="e">
        <f aca="false">+VLOOKUP($D25,['file:///home/lab/repositories/luckia.facturador/com.luckia.biller.deploy/src/main/resources/bootstrap/info_presencial_2014.xlsx']venta_neta_cons!$a$2:$n$1048576,8,0)</f>
        <v>#VALUE!</v>
      </c>
      <c r="AD25" s="53" t="e">
        <f aca="false">+VLOOKUP($D25,['file:///home/lab/repositories/luckia.facturador/com.luckia.biller.deploy/src/main/resources/bootstrap/info_presencial_2014.xlsx']venta_neta_cons!$a$2:$n$1048576,9,0)</f>
        <v>#VALUE!</v>
      </c>
      <c r="AE25" s="53" t="e">
        <f aca="false">+VLOOKUP($D25,['file:///home/lab/repositories/luckia.facturador/com.luckia.biller.deploy/src/main/resources/bootstrap/info_presencial_2014.xlsx']venta_neta_cons!$a$2:$n$1048576,10,0)</f>
        <v>#VALUE!</v>
      </c>
      <c r="AF25" s="53" t="e">
        <f aca="false">+VLOOKUP($D25,['file:///home/lab/repositories/luckia.facturador/com.luckia.biller.deploy/src/main/resources/bootstrap/info_presencial_2014.xlsx']venta_neta_cons!$a$2:$n$1048576,11,0)</f>
        <v>#VALUE!</v>
      </c>
      <c r="AG25" s="53" t="e">
        <f aca="false">+VLOOKUP($D25,['file:///home/lab/repositories/luckia.facturador/com.luckia.biller.deploy/src/main/resources/bootstrap/info_presencial_2014.xlsx']venta_neta_cons!$a$2:$n$1048576,12,0)</f>
        <v>#VALUE!</v>
      </c>
      <c r="AH25" s="53" t="e">
        <f aca="false">+VLOOKUP($D25,['file:///home/lab/repositories/luckia.facturador/com.luckia.biller.deploy/src/main/resources/bootstrap/info_presencial_2014.xlsx']venta_neta_cons!$a$2:$n$1048576,13,0)</f>
        <v>#VALUE!</v>
      </c>
      <c r="AI25" s="53" t="e">
        <f aca="false">+VLOOKUP($D25,['file:///home/lab/repositories/luckia.facturador/com.luckia.biller.deploy/src/main/resources/bootstrap/info_presencial_2014.xlsx']venta_neta_cons!$a$2:$n$1048576,14,0)</f>
        <v>#VALUE!</v>
      </c>
      <c r="AJ25" s="53" t="n">
        <f aca="false">+SUM(X25:AI25)</f>
        <v>11647</v>
      </c>
      <c r="AK25" s="54" t="n">
        <f aca="false">+BB25/X25</f>
        <v>0.207017257662917</v>
      </c>
      <c r="AL25" s="53"/>
      <c r="AM25" s="53" t="e">
        <f aca="false">+VLOOKUP($D25,['file:///home/lab/repositories/luckia.facturador/com.luckia.biller.deploy/src/main/resources/bootstrap/info_presencial_2014.xlsx']saldo_cons!$a$2:$n$1048576,3,0)</f>
        <v>#VALUE!</v>
      </c>
      <c r="AN25" s="53" t="e">
        <f aca="false">+VLOOKUP($D25,['file:///home/lab/repositories/luckia.facturador/com.luckia.biller.deploy/src/main/resources/bootstrap/info_presencial_2014.xlsx']saldo_cons!$a$2:$n$1048576,4,0)</f>
        <v>#VALUE!</v>
      </c>
      <c r="AO25" s="53" t="e">
        <f aca="false">+VLOOKUP($D25,['file:///home/lab/repositories/luckia.facturador/com.luckia.biller.deploy/src/main/resources/bootstrap/info_presencial_2014.xlsx']saldo_cons!$a$2:$n$1048576,5,0)</f>
        <v>#VALUE!</v>
      </c>
      <c r="AP25" s="53" t="e">
        <f aca="false">+VLOOKUP($D25,['file:///home/lab/repositories/luckia.facturador/com.luckia.biller.deploy/src/main/resources/bootstrap/info_presencial_2014.xlsx']saldo_cons!$a$2:$n$1048576,6,0)</f>
        <v>#VALUE!</v>
      </c>
      <c r="AQ25" s="53" t="e">
        <f aca="false">+VLOOKUP($D25,['file:///home/lab/repositories/luckia.facturador/com.luckia.biller.deploy/src/main/resources/bootstrap/info_presencial_2014.xlsx']saldo_cons!$a$2:$n$1048576,7,0)</f>
        <v>#VALUE!</v>
      </c>
      <c r="AR25" s="53" t="e">
        <f aca="false">+VLOOKUP($D25,['file:///home/lab/repositories/luckia.facturador/com.luckia.biller.deploy/src/main/resources/bootstrap/info_presencial_2014.xlsx']saldo_cons!$a$2:$n$1048576,8,0)</f>
        <v>#VALUE!</v>
      </c>
      <c r="AS25" s="53" t="e">
        <f aca="false">+VLOOKUP($D25,['file:///home/lab/repositories/luckia.facturador/com.luckia.biller.deploy/src/main/resources/bootstrap/info_presencial_2014.xlsx']saldo_cons!$a$2:$n$1048576,9,0)</f>
        <v>#VALUE!</v>
      </c>
      <c r="AT25" s="53" t="e">
        <f aca="false">+VLOOKUP($D25,['file:///home/lab/repositories/luckia.facturador/com.luckia.biller.deploy/src/main/resources/bootstrap/info_presencial_2014.xlsx']saldo_cons!$a$2:$n$1048576,10,0)</f>
        <v>#VALUE!</v>
      </c>
      <c r="AU25" s="53" t="e">
        <f aca="false">+VLOOKUP($D25,['file:///home/lab/repositories/luckia.facturador/com.luckia.biller.deploy/src/main/resources/bootstrap/info_presencial_2014.xlsx']saldo_cons!$a$2:$n$1048576,11,0)</f>
        <v>#VALUE!</v>
      </c>
      <c r="AV25" s="53" t="e">
        <f aca="false">+VLOOKUP($D25,['file:///home/lab/repositories/luckia.facturador/com.luckia.biller.deploy/src/main/resources/bootstrap/info_presencial_2014.xlsx']saldo_cons!$a$2:$n$1048576,12,0)</f>
        <v>#VALUE!</v>
      </c>
      <c r="AW25" s="53" t="e">
        <f aca="false">+VLOOKUP($D25,['file:///home/lab/repositories/luckia.facturador/com.luckia.biller.deploy/src/main/resources/bootstrap/info_presencial_2014.xlsx']saldo_cons!$a$2:$n$1048576,13,0)</f>
        <v>#VALUE!</v>
      </c>
      <c r="AX25" s="53" t="e">
        <f aca="false">+VLOOKUP($D25,['file:///home/lab/repositories/luckia.facturador/com.luckia.biller.deploy/src/main/resources/bootstrap/info_presencial_2014.xlsx']saldo_cons!$a$2:$n$1048576,14,0)</f>
        <v>#VALUE!</v>
      </c>
      <c r="AY25" s="53" t="n">
        <f aca="false">+SUM(AM25:AX25)</f>
        <v>3286.34</v>
      </c>
      <c r="AZ25" s="53"/>
      <c r="BA25" s="53"/>
      <c r="BB25" s="53" t="e">
        <f aca="false">+VLOOKUP($D25,['file:///home/lab/repositories/luckia.facturador/com.luckia.biller.deploy/src/main/resources/bootstrap/info_presencial_2014.xlsx']ggr_cons!$a$2:$n$1048576,3,0)</f>
        <v>#VALUE!</v>
      </c>
      <c r="BC25" s="53" t="e">
        <f aca="false">+VLOOKUP($D25,['file:///home/lab/repositories/luckia.facturador/com.luckia.biller.deploy/src/main/resources/bootstrap/info_presencial_2014.xlsx']ggr_cons!$a$2:$n$1048576,4,0)</f>
        <v>#VALUE!</v>
      </c>
      <c r="BD25" s="53" t="e">
        <f aca="false">+VLOOKUP($D25,['file:///home/lab/repositories/luckia.facturador/com.luckia.biller.deploy/src/main/resources/bootstrap/info_presencial_2014.xlsx']ggr_cons!$a$2:$n$1048576,5,0)</f>
        <v>#VALUE!</v>
      </c>
      <c r="BE25" s="53" t="e">
        <f aca="false">+VLOOKUP($D25,['file:///home/lab/repositories/luckia.facturador/com.luckia.biller.deploy/src/main/resources/bootstrap/info_presencial_2014.xlsx']ggr_cons!$a$2:$n$1048576,6,0)</f>
        <v>#VALUE!</v>
      </c>
      <c r="BF25" s="53" t="e">
        <f aca="false">+VLOOKUP($D25,['file:///home/lab/repositories/luckia.facturador/com.luckia.biller.deploy/src/main/resources/bootstrap/info_presencial_2014.xlsx']ggr_cons!$a$2:$n$1048576,7,0)</f>
        <v>#VALUE!</v>
      </c>
      <c r="BG25" s="53" t="e">
        <f aca="false">+VLOOKUP($D25,['file:///home/lab/repositories/luckia.facturador/com.luckia.biller.deploy/src/main/resources/bootstrap/info_presencial_2014.xlsx']ggr_cons!$a$2:$n$1048576,8,0)</f>
        <v>#VALUE!</v>
      </c>
      <c r="BH25" s="53" t="e">
        <f aca="false">+VLOOKUP($D25,['file:///home/lab/repositories/luckia.facturador/com.luckia.biller.deploy/src/main/resources/bootstrap/info_presencial_2014.xlsx']ggr_cons!$a$2:$n$1048576,9,0)</f>
        <v>#VALUE!</v>
      </c>
      <c r="BI25" s="53" t="e">
        <f aca="false">+VLOOKUP($D25,['file:///home/lab/repositories/luckia.facturador/com.luckia.biller.deploy/src/main/resources/bootstrap/info_presencial_2014.xlsx']ggr_cons!$a$2:$n$1048576,10,0)</f>
        <v>#VALUE!</v>
      </c>
      <c r="BJ25" s="53" t="e">
        <f aca="false">+VLOOKUP($D25,['file:///home/lab/repositories/luckia.facturador/com.luckia.biller.deploy/src/main/resources/bootstrap/info_presencial_2014.xlsx']ggr_cons!$a$2:$n$1048576,11,0)</f>
        <v>#VALUE!</v>
      </c>
      <c r="BK25" s="53" t="e">
        <f aca="false">+VLOOKUP($D25,['file:///home/lab/repositories/luckia.facturador/com.luckia.biller.deploy/src/main/resources/bootstrap/info_presencial_2014.xlsx']ggr_cons!$a$2:$n$1048576,12,0)</f>
        <v>#VALUE!</v>
      </c>
      <c r="BL25" s="53" t="e">
        <f aca="false">+VLOOKUP($D25,['file:///home/lab/repositories/luckia.facturador/com.luckia.biller.deploy/src/main/resources/bootstrap/info_presencial_2014.xlsx']ggr_cons!$a$2:$n$1048576,13,0)</f>
        <v>#VALUE!</v>
      </c>
      <c r="BM25" s="53" t="e">
        <f aca="false">+VLOOKUP($D25,['file:///home/lab/repositories/luckia.facturador/com.luckia.biller.deploy/src/main/resources/bootstrap/info_presencial_2014.xlsx']ggr_cons!$a$2:$n$1048576,14,0)</f>
        <v>#VALUE!</v>
      </c>
      <c r="BN25" s="53" t="n">
        <f aca="false">+SUM(BB25:BM25)</f>
        <v>2411.13</v>
      </c>
      <c r="BO25" s="53"/>
      <c r="BP25" s="53"/>
      <c r="BQ25" s="55" t="n">
        <f aca="false">+$N25*X25</f>
        <v>0</v>
      </c>
      <c r="BR25" s="55" t="n">
        <f aca="false">+$N25*Y25</f>
        <v>0</v>
      </c>
      <c r="BS25" s="55" t="n">
        <f aca="false">+$N25*Z25</f>
        <v>0</v>
      </c>
      <c r="BT25" s="55" t="n">
        <f aca="false">+$N25*AA25</f>
        <v>0</v>
      </c>
      <c r="BU25" s="55" t="n">
        <f aca="false">+$N25*AB25</f>
        <v>0</v>
      </c>
      <c r="BV25" s="55" t="n">
        <f aca="false">+$N25*AC25</f>
        <v>0</v>
      </c>
      <c r="BW25" s="55" t="n">
        <f aca="false">+$N25*AD25</f>
        <v>0</v>
      </c>
      <c r="BX25" s="55" t="n">
        <f aca="false">+$N25*AE25</f>
        <v>0</v>
      </c>
      <c r="BY25" s="55" t="n">
        <f aca="false">+$N25*AF25</f>
        <v>0</v>
      </c>
      <c r="BZ25" s="55" t="n">
        <f aca="false">+$N25*AG25</f>
        <v>0</v>
      </c>
      <c r="CA25" s="55" t="n">
        <f aca="false">+$N25*AH25</f>
        <v>0</v>
      </c>
      <c r="CB25" s="55" t="n">
        <f aca="false">+$N25*AI25</f>
        <v>0</v>
      </c>
      <c r="CC25" s="55" t="n">
        <f aca="false">+SUM(BQ25:CB25)</f>
        <v>0</v>
      </c>
      <c r="CD25" s="53"/>
      <c r="CE25" s="55"/>
      <c r="CF25" s="55" t="n">
        <f aca="false">+BQ25/$CE$2</f>
        <v>0</v>
      </c>
      <c r="CG25" s="55" t="n">
        <f aca="false">+BR25/$CE$2</f>
        <v>0</v>
      </c>
      <c r="CH25" s="55" t="n">
        <f aca="false">+BS25/$CE$2</f>
        <v>0</v>
      </c>
      <c r="CI25" s="55" t="n">
        <f aca="false">+BT25/$CE$2</f>
        <v>0</v>
      </c>
      <c r="CJ25" s="55" t="n">
        <f aca="false">+BU25/$CE$2</f>
        <v>0</v>
      </c>
      <c r="CK25" s="55" t="n">
        <f aca="false">+BV25/$CE$2</f>
        <v>0</v>
      </c>
      <c r="CL25" s="55" t="n">
        <f aca="false">+BW25/$CE$2</f>
        <v>0</v>
      </c>
      <c r="CM25" s="55" t="n">
        <f aca="false">+BX25/$CE$2</f>
        <v>0</v>
      </c>
      <c r="CN25" s="55" t="n">
        <f aca="false">+BY25/$CE$2</f>
        <v>0</v>
      </c>
      <c r="CO25" s="55" t="n">
        <f aca="false">+BZ25/$CE$2</f>
        <v>0</v>
      </c>
      <c r="CP25" s="55" t="n">
        <f aca="false">+CA25/$CE$2</f>
        <v>0</v>
      </c>
      <c r="CQ25" s="55" t="n">
        <f aca="false">+CB25/$CE$2</f>
        <v>0</v>
      </c>
      <c r="CR25" s="55" t="n">
        <f aca="false">+CC25/$CE$2</f>
        <v>0</v>
      </c>
      <c r="CS25" s="53"/>
      <c r="CT25" s="53"/>
      <c r="CU25" s="56" t="n">
        <f aca="false">+$O25*X25+$P25*BB25+$Q25*(0.9*BB25+$S25)+$R25</f>
        <v>1085.0085</v>
      </c>
      <c r="CV25" s="56" t="n">
        <f aca="false">+$O25*Y25+$P25*BC25+$Q25*(0.9*BC25+$S25)+$R25</f>
        <v>0</v>
      </c>
      <c r="CW25" s="56" t="n">
        <f aca="false">+$O25*Z25+$P25*BD25+$Q25*(0.9*BD25+$S25)+$R25</f>
        <v>0</v>
      </c>
      <c r="CX25" s="56" t="n">
        <f aca="false">+$O25*AA25+$P25*BE25+$Q25*(0.9*BE25+$S25)+$R25</f>
        <v>0</v>
      </c>
      <c r="CY25" s="56" t="n">
        <f aca="false">+$O25*AB25+$P25*BF25+$Q25*(0.9*BF25+$S25)+$R25</f>
        <v>0</v>
      </c>
      <c r="CZ25" s="56" t="n">
        <f aca="false">+$O25*AC25+$P25*BG25+$Q25*(0.9*BG25+$S25)+$R25</f>
        <v>0</v>
      </c>
      <c r="DA25" s="56" t="n">
        <f aca="false">+$O25*AD25+$P25*BH25+$Q25*(0.9*BH25+$S25)+$R25</f>
        <v>0</v>
      </c>
      <c r="DB25" s="56" t="n">
        <f aca="false">+$O25*AE25+$P25*BI25+$Q25*(0.9*BI25+$S25)+$R25</f>
        <v>0</v>
      </c>
      <c r="DC25" s="56" t="n">
        <f aca="false">+$O25*AF25+$P25*BJ25+$Q25*(0.9*BJ25+$S25)+$R25</f>
        <v>0</v>
      </c>
      <c r="DD25" s="56" t="n">
        <f aca="false">+$O25*AG25+$P25*BK25+$Q25*(0.9*BK25+$S25)+$R25</f>
        <v>0</v>
      </c>
      <c r="DE25" s="56" t="n">
        <f aca="false">+$O25*AH25+$P25*BL25+$Q25*(0.9*BL25+$S25)+$R25</f>
        <v>0</v>
      </c>
      <c r="DF25" s="56" t="n">
        <f aca="false">+$O25*AI25+$P25*BM25+$Q25*(0.9*BM25+$S25)+$R25</f>
        <v>0</v>
      </c>
      <c r="DG25" s="55" t="n">
        <f aca="false">+SUM(CU25:DF25)</f>
        <v>1085.0085</v>
      </c>
      <c r="DH25" s="53"/>
      <c r="DJ25" s="14" t="n">
        <f aca="false">+IF(X25=0,0,$T25)</f>
        <v>0</v>
      </c>
      <c r="DK25" s="14" t="n">
        <f aca="false">+IF(Y25=0,0,$T25)</f>
        <v>0</v>
      </c>
      <c r="DL25" s="14" t="n">
        <f aca="false">+IF(Z25=0,0,$T25)</f>
        <v>0</v>
      </c>
      <c r="DM25" s="14" t="n">
        <f aca="false">+IF(AA25=0,0,$T25)</f>
        <v>0</v>
      </c>
      <c r="DN25" s="14" t="n">
        <f aca="false">+IF(AB25=0,0,$T25)</f>
        <v>0</v>
      </c>
      <c r="DO25" s="14" t="n">
        <f aca="false">+IF(AC25=0,0,$T25)</f>
        <v>0</v>
      </c>
      <c r="DP25" s="14" t="n">
        <f aca="false">+IF(AD25=0,0,$T25)</f>
        <v>0</v>
      </c>
      <c r="DQ25" s="14" t="n">
        <f aca="false">+IF(AE25=0,0,$T25)</f>
        <v>0</v>
      </c>
      <c r="DR25" s="14" t="n">
        <f aca="false">+IF(AF25=0,0,$T25)</f>
        <v>0</v>
      </c>
      <c r="DS25" s="14" t="n">
        <f aca="false">+IF(AG25=0,0,$T25)</f>
        <v>0</v>
      </c>
      <c r="DT25" s="14" t="n">
        <f aca="false">+IF(AH25=0,0,$T25)</f>
        <v>0</v>
      </c>
      <c r="DU25" s="14" t="n">
        <f aca="false">+IF(AI25=0,0,$T25)</f>
        <v>0</v>
      </c>
      <c r="DV25" s="55" t="n">
        <f aca="false">+SUM(DJ25:DU25)</f>
        <v>0</v>
      </c>
      <c r="DY25" s="14" t="n">
        <v>0</v>
      </c>
      <c r="DZ25" s="14" t="n">
        <v>0</v>
      </c>
      <c r="EA25" s="14" t="n">
        <v>0</v>
      </c>
      <c r="EB25" s="14" t="n">
        <v>0</v>
      </c>
      <c r="EC25" s="14" t="n">
        <v>0</v>
      </c>
      <c r="ED25" s="14" t="n">
        <v>0</v>
      </c>
      <c r="EE25" s="14" t="n">
        <v>0</v>
      </c>
      <c r="EF25" s="14" t="n">
        <v>0</v>
      </c>
      <c r="EG25" s="14" t="n">
        <v>0</v>
      </c>
      <c r="EH25" s="14" t="n">
        <v>0</v>
      </c>
      <c r="EI25" s="14" t="n">
        <v>0</v>
      </c>
      <c r="EJ25" s="14" t="n">
        <v>0</v>
      </c>
      <c r="EK25" s="55" t="n">
        <f aca="false">+SUM(DY25:EJ25)</f>
        <v>0</v>
      </c>
      <c r="EO25" s="53" t="n">
        <f aca="false">+CU25+DJ25-DY25/2</f>
        <v>1085.0085</v>
      </c>
      <c r="EP25" s="53" t="n">
        <f aca="false">+CV25+DK25-DZ25/2</f>
        <v>0</v>
      </c>
      <c r="EQ25" s="53" t="n">
        <f aca="false">+CW25+DL25-EA25/2</f>
        <v>0</v>
      </c>
      <c r="ER25" s="53" t="n">
        <f aca="false">+CX25+DM25-EB25/2</f>
        <v>0</v>
      </c>
      <c r="ES25" s="53" t="n">
        <f aca="false">+CY25+DN25-EC25/2</f>
        <v>0</v>
      </c>
      <c r="ET25" s="53" t="n">
        <f aca="false">+CZ25+DO25-ED25/2</f>
        <v>0</v>
      </c>
      <c r="EU25" s="53" t="n">
        <f aca="false">+DA25+DP25-EE25/2</f>
        <v>0</v>
      </c>
      <c r="EV25" s="53" t="n">
        <f aca="false">+DB25+DQ25-EF25/2</f>
        <v>0</v>
      </c>
      <c r="EW25" s="53" t="n">
        <f aca="false">+DC25+DR25-EG25/2</f>
        <v>0</v>
      </c>
      <c r="EX25" s="53" t="n">
        <f aca="false">+DD25+DS25-EH25/2</f>
        <v>0</v>
      </c>
      <c r="EY25" s="53" t="n">
        <f aca="false">+DE25+DT25-EI25/2</f>
        <v>0</v>
      </c>
      <c r="EZ25" s="53" t="n">
        <f aca="false">+DF25+DU25-EJ25/2</f>
        <v>0</v>
      </c>
      <c r="FA25" s="55" t="n">
        <f aca="false">+SUM(EO25:EZ25)</f>
        <v>1085.0085</v>
      </c>
      <c r="FD25" s="53" t="n">
        <f aca="false">+AM25-EO25-DY25</f>
        <v>2201.3315</v>
      </c>
      <c r="FE25" s="53" t="n">
        <f aca="false">+AN25-EP25-DZ25</f>
        <v>0</v>
      </c>
      <c r="FF25" s="53" t="n">
        <f aca="false">+AO25-EQ25-EA25</f>
        <v>0</v>
      </c>
      <c r="FG25" s="53" t="n">
        <f aca="false">+AP25-ER25-EB25</f>
        <v>0</v>
      </c>
      <c r="FH25" s="53" t="n">
        <f aca="false">+AQ25-ES25-EC25</f>
        <v>0</v>
      </c>
      <c r="FI25" s="53" t="n">
        <f aca="false">+AR25-ET25-ED25</f>
        <v>0</v>
      </c>
      <c r="FJ25" s="53" t="n">
        <f aca="false">+AS25-EU25-EE25</f>
        <v>0</v>
      </c>
      <c r="FK25" s="53" t="n">
        <f aca="false">+AT25-EV25-EF25</f>
        <v>0</v>
      </c>
      <c r="FL25" s="53" t="n">
        <f aca="false">+AU25-EW25-EG25</f>
        <v>0</v>
      </c>
      <c r="FM25" s="53" t="n">
        <f aca="false">+AV25-EX25-EH25</f>
        <v>0</v>
      </c>
      <c r="FN25" s="53" t="n">
        <f aca="false">+AW25-EY25-EI25</f>
        <v>0</v>
      </c>
      <c r="FO25" s="53" t="n">
        <f aca="false">+AX25-EZ25-EJ25</f>
        <v>0</v>
      </c>
      <c r="FP25" s="53" t="n">
        <f aca="false">+AY25-FA25</f>
        <v>2201.3315</v>
      </c>
    </row>
    <row collapsed="false" customFormat="false" customHeight="true" hidden="false" ht="15" outlineLevel="2" r="26">
      <c r="A26" s="21" t="n">
        <v>2</v>
      </c>
      <c r="B26" s="21" t="s">
        <v>21</v>
      </c>
      <c r="C26" s="21" t="s">
        <v>218</v>
      </c>
      <c r="D26" s="67" t="n">
        <v>10087</v>
      </c>
      <c r="E26" s="68" t="s">
        <v>235</v>
      </c>
      <c r="F26" s="23" t="s">
        <v>236</v>
      </c>
      <c r="G26" s="21" t="s">
        <v>21</v>
      </c>
      <c r="H26" s="21" t="s">
        <v>22</v>
      </c>
      <c r="I26" s="23" t="s">
        <v>237</v>
      </c>
      <c r="J26" s="23" t="s">
        <v>193</v>
      </c>
      <c r="K26" s="23" t="s">
        <v>16</v>
      </c>
      <c r="L26" s="49" t="s">
        <v>223</v>
      </c>
      <c r="M26" s="50" t="s">
        <v>20</v>
      </c>
      <c r="N26" s="51" t="n">
        <v>0</v>
      </c>
      <c r="O26" s="51" t="n">
        <v>0</v>
      </c>
      <c r="P26" s="51" t="n">
        <v>0.45</v>
      </c>
      <c r="Q26" s="51" t="n">
        <v>0</v>
      </c>
      <c r="R26" s="50" t="n">
        <v>0</v>
      </c>
      <c r="S26" s="50" t="n">
        <v>0</v>
      </c>
      <c r="T26" s="50" t="n">
        <v>0</v>
      </c>
      <c r="U26" s="50"/>
      <c r="X26" s="53" t="e">
        <f aca="false">+VLOOKUP($D26,['file:///home/lab/repositories/luckia.facturador/com.luckia.biller.deploy/src/main/resources/bootstrap/info_presencial_2014.xlsx']venta_neta_cons!$a$2:$n$1048576,3,0)</f>
        <v>#VALUE!</v>
      </c>
      <c r="Y26" s="53" t="e">
        <f aca="false">+VLOOKUP($D26,['file:///home/lab/repositories/luckia.facturador/com.luckia.biller.deploy/src/main/resources/bootstrap/info_presencial_2014.xlsx']venta_neta_cons!$a$2:$n$1048576,4,0)</f>
        <v>#VALUE!</v>
      </c>
      <c r="Z26" s="53" t="e">
        <f aca="false">+VLOOKUP($D26,['file:///home/lab/repositories/luckia.facturador/com.luckia.biller.deploy/src/main/resources/bootstrap/info_presencial_2014.xlsx']venta_neta_cons!$a$2:$n$1048576,5,0)</f>
        <v>#VALUE!</v>
      </c>
      <c r="AA26" s="53" t="e">
        <f aca="false">+VLOOKUP($D26,['file:///home/lab/repositories/luckia.facturador/com.luckia.biller.deploy/src/main/resources/bootstrap/info_presencial_2014.xlsx']venta_neta_cons!$a$2:$n$1048576,6,0)</f>
        <v>#VALUE!</v>
      </c>
      <c r="AB26" s="53" t="e">
        <f aca="false">+VLOOKUP($D26,['file:///home/lab/repositories/luckia.facturador/com.luckia.biller.deploy/src/main/resources/bootstrap/info_presencial_2014.xlsx']venta_neta_cons!$a$2:$n$1048576,7,0)</f>
        <v>#VALUE!</v>
      </c>
      <c r="AC26" s="53" t="e">
        <f aca="false">+VLOOKUP($D26,['file:///home/lab/repositories/luckia.facturador/com.luckia.biller.deploy/src/main/resources/bootstrap/info_presencial_2014.xlsx']venta_neta_cons!$a$2:$n$1048576,8,0)</f>
        <v>#VALUE!</v>
      </c>
      <c r="AD26" s="53" t="e">
        <f aca="false">+VLOOKUP($D26,['file:///home/lab/repositories/luckia.facturador/com.luckia.biller.deploy/src/main/resources/bootstrap/info_presencial_2014.xlsx']venta_neta_cons!$a$2:$n$1048576,9,0)</f>
        <v>#VALUE!</v>
      </c>
      <c r="AE26" s="53" t="e">
        <f aca="false">+VLOOKUP($D26,['file:///home/lab/repositories/luckia.facturador/com.luckia.biller.deploy/src/main/resources/bootstrap/info_presencial_2014.xlsx']venta_neta_cons!$a$2:$n$1048576,10,0)</f>
        <v>#VALUE!</v>
      </c>
      <c r="AF26" s="53" t="e">
        <f aca="false">+VLOOKUP($D26,['file:///home/lab/repositories/luckia.facturador/com.luckia.biller.deploy/src/main/resources/bootstrap/info_presencial_2014.xlsx']venta_neta_cons!$a$2:$n$1048576,11,0)</f>
        <v>#VALUE!</v>
      </c>
      <c r="AG26" s="53" t="e">
        <f aca="false">+VLOOKUP($D26,['file:///home/lab/repositories/luckia.facturador/com.luckia.biller.deploy/src/main/resources/bootstrap/info_presencial_2014.xlsx']venta_neta_cons!$a$2:$n$1048576,12,0)</f>
        <v>#VALUE!</v>
      </c>
      <c r="AH26" s="53" t="e">
        <f aca="false">+VLOOKUP($D26,['file:///home/lab/repositories/luckia.facturador/com.luckia.biller.deploy/src/main/resources/bootstrap/info_presencial_2014.xlsx']venta_neta_cons!$a$2:$n$1048576,13,0)</f>
        <v>#VALUE!</v>
      </c>
      <c r="AI26" s="53" t="e">
        <f aca="false">+VLOOKUP($D26,['file:///home/lab/repositories/luckia.facturador/com.luckia.biller.deploy/src/main/resources/bootstrap/info_presencial_2014.xlsx']venta_neta_cons!$a$2:$n$1048576,14,0)</f>
        <v>#VALUE!</v>
      </c>
      <c r="AJ26" s="53" t="n">
        <f aca="false">+SUM(X26:AI26)</f>
        <v>1102</v>
      </c>
      <c r="AK26" s="54" t="n">
        <f aca="false">+BB26/X26</f>
        <v>0.500871143375681</v>
      </c>
      <c r="AL26" s="53"/>
      <c r="AM26" s="53" t="e">
        <f aca="false">+VLOOKUP($D26,['file:///home/lab/repositories/luckia.facturador/com.luckia.biller.deploy/src/main/resources/bootstrap/info_presencial_2014.xlsx']saldo_cons!$a$2:$n$1048576,3,0)</f>
        <v>#VALUE!</v>
      </c>
      <c r="AN26" s="53" t="e">
        <f aca="false">+VLOOKUP($D26,['file:///home/lab/repositories/luckia.facturador/com.luckia.biller.deploy/src/main/resources/bootstrap/info_presencial_2014.xlsx']saldo_cons!$a$2:$n$1048576,4,0)</f>
        <v>#VALUE!</v>
      </c>
      <c r="AO26" s="53" t="e">
        <f aca="false">+VLOOKUP($D26,['file:///home/lab/repositories/luckia.facturador/com.luckia.biller.deploy/src/main/resources/bootstrap/info_presencial_2014.xlsx']saldo_cons!$a$2:$n$1048576,5,0)</f>
        <v>#VALUE!</v>
      </c>
      <c r="AP26" s="53" t="e">
        <f aca="false">+VLOOKUP($D26,['file:///home/lab/repositories/luckia.facturador/com.luckia.biller.deploy/src/main/resources/bootstrap/info_presencial_2014.xlsx']saldo_cons!$a$2:$n$1048576,6,0)</f>
        <v>#VALUE!</v>
      </c>
      <c r="AQ26" s="53" t="e">
        <f aca="false">+VLOOKUP($D26,['file:///home/lab/repositories/luckia.facturador/com.luckia.biller.deploy/src/main/resources/bootstrap/info_presencial_2014.xlsx']saldo_cons!$a$2:$n$1048576,7,0)</f>
        <v>#VALUE!</v>
      </c>
      <c r="AR26" s="53" t="e">
        <f aca="false">+VLOOKUP($D26,['file:///home/lab/repositories/luckia.facturador/com.luckia.biller.deploy/src/main/resources/bootstrap/info_presencial_2014.xlsx']saldo_cons!$a$2:$n$1048576,8,0)</f>
        <v>#VALUE!</v>
      </c>
      <c r="AS26" s="53" t="e">
        <f aca="false">+VLOOKUP($D26,['file:///home/lab/repositories/luckia.facturador/com.luckia.biller.deploy/src/main/resources/bootstrap/info_presencial_2014.xlsx']saldo_cons!$a$2:$n$1048576,9,0)</f>
        <v>#VALUE!</v>
      </c>
      <c r="AT26" s="53" t="e">
        <f aca="false">+VLOOKUP($D26,['file:///home/lab/repositories/luckia.facturador/com.luckia.biller.deploy/src/main/resources/bootstrap/info_presencial_2014.xlsx']saldo_cons!$a$2:$n$1048576,10,0)</f>
        <v>#VALUE!</v>
      </c>
      <c r="AU26" s="53" t="e">
        <f aca="false">+VLOOKUP($D26,['file:///home/lab/repositories/luckia.facturador/com.luckia.biller.deploy/src/main/resources/bootstrap/info_presencial_2014.xlsx']saldo_cons!$a$2:$n$1048576,11,0)</f>
        <v>#VALUE!</v>
      </c>
      <c r="AV26" s="53" t="e">
        <f aca="false">+VLOOKUP($D26,['file:///home/lab/repositories/luckia.facturador/com.luckia.biller.deploy/src/main/resources/bootstrap/info_presencial_2014.xlsx']saldo_cons!$a$2:$n$1048576,12,0)</f>
        <v>#VALUE!</v>
      </c>
      <c r="AW26" s="53" t="e">
        <f aca="false">+VLOOKUP($D26,['file:///home/lab/repositories/luckia.facturador/com.luckia.biller.deploy/src/main/resources/bootstrap/info_presencial_2014.xlsx']saldo_cons!$a$2:$n$1048576,13,0)</f>
        <v>#VALUE!</v>
      </c>
      <c r="AX26" s="53" t="e">
        <f aca="false">+VLOOKUP($D26,['file:///home/lab/repositories/luckia.facturador/com.luckia.biller.deploy/src/main/resources/bootstrap/info_presencial_2014.xlsx']saldo_cons!$a$2:$n$1048576,14,0)</f>
        <v>#VALUE!</v>
      </c>
      <c r="AY26" s="53" t="n">
        <f aca="false">+SUM(AM26:AX26)</f>
        <v>63.21</v>
      </c>
      <c r="AZ26" s="53"/>
      <c r="BA26" s="53"/>
      <c r="BB26" s="53" t="e">
        <f aca="false">+VLOOKUP($D26,['file:///home/lab/repositories/luckia.facturador/com.luckia.biller.deploy/src/main/resources/bootstrap/info_presencial_2014.xlsx']ggr_cons!$a$2:$n$1048576,3,0)</f>
        <v>#VALUE!</v>
      </c>
      <c r="BC26" s="53" t="e">
        <f aca="false">+VLOOKUP($D26,['file:///home/lab/repositories/luckia.facturador/com.luckia.biller.deploy/src/main/resources/bootstrap/info_presencial_2014.xlsx']ggr_cons!$a$2:$n$1048576,4,0)</f>
        <v>#VALUE!</v>
      </c>
      <c r="BD26" s="53" t="e">
        <f aca="false">+VLOOKUP($D26,['file:///home/lab/repositories/luckia.facturador/com.luckia.biller.deploy/src/main/resources/bootstrap/info_presencial_2014.xlsx']ggr_cons!$a$2:$n$1048576,5,0)</f>
        <v>#VALUE!</v>
      </c>
      <c r="BE26" s="53" t="e">
        <f aca="false">+VLOOKUP($D26,['file:///home/lab/repositories/luckia.facturador/com.luckia.biller.deploy/src/main/resources/bootstrap/info_presencial_2014.xlsx']ggr_cons!$a$2:$n$1048576,6,0)</f>
        <v>#VALUE!</v>
      </c>
      <c r="BF26" s="53" t="e">
        <f aca="false">+VLOOKUP($D26,['file:///home/lab/repositories/luckia.facturador/com.luckia.biller.deploy/src/main/resources/bootstrap/info_presencial_2014.xlsx']ggr_cons!$a$2:$n$1048576,7,0)</f>
        <v>#VALUE!</v>
      </c>
      <c r="BG26" s="53" t="e">
        <f aca="false">+VLOOKUP($D26,['file:///home/lab/repositories/luckia.facturador/com.luckia.biller.deploy/src/main/resources/bootstrap/info_presencial_2014.xlsx']ggr_cons!$a$2:$n$1048576,8,0)</f>
        <v>#VALUE!</v>
      </c>
      <c r="BH26" s="53" t="e">
        <f aca="false">+VLOOKUP($D26,['file:///home/lab/repositories/luckia.facturador/com.luckia.biller.deploy/src/main/resources/bootstrap/info_presencial_2014.xlsx']ggr_cons!$a$2:$n$1048576,9,0)</f>
        <v>#VALUE!</v>
      </c>
      <c r="BI26" s="53" t="e">
        <f aca="false">+VLOOKUP($D26,['file:///home/lab/repositories/luckia.facturador/com.luckia.biller.deploy/src/main/resources/bootstrap/info_presencial_2014.xlsx']ggr_cons!$a$2:$n$1048576,10,0)</f>
        <v>#VALUE!</v>
      </c>
      <c r="BJ26" s="53" t="e">
        <f aca="false">+VLOOKUP($D26,['file:///home/lab/repositories/luckia.facturador/com.luckia.biller.deploy/src/main/resources/bootstrap/info_presencial_2014.xlsx']ggr_cons!$a$2:$n$1048576,11,0)</f>
        <v>#VALUE!</v>
      </c>
      <c r="BK26" s="53" t="e">
        <f aca="false">+VLOOKUP($D26,['file:///home/lab/repositories/luckia.facturador/com.luckia.biller.deploy/src/main/resources/bootstrap/info_presencial_2014.xlsx']ggr_cons!$a$2:$n$1048576,12,0)</f>
        <v>#VALUE!</v>
      </c>
      <c r="BL26" s="53" t="e">
        <f aca="false">+VLOOKUP($D26,['file:///home/lab/repositories/luckia.facturador/com.luckia.biller.deploy/src/main/resources/bootstrap/info_presencial_2014.xlsx']ggr_cons!$a$2:$n$1048576,13,0)</f>
        <v>#VALUE!</v>
      </c>
      <c r="BM26" s="53" t="e">
        <f aca="false">+VLOOKUP($D26,['file:///home/lab/repositories/luckia.facturador/com.luckia.biller.deploy/src/main/resources/bootstrap/info_presencial_2014.xlsx']ggr_cons!$a$2:$n$1048576,14,0)</f>
        <v>#VALUE!</v>
      </c>
      <c r="BN26" s="53" t="n">
        <f aca="false">+SUM(BB26:BM26)</f>
        <v>551.96</v>
      </c>
      <c r="BO26" s="53"/>
      <c r="BP26" s="53"/>
      <c r="BQ26" s="55" t="n">
        <f aca="false">+$N26*X26</f>
        <v>0</v>
      </c>
      <c r="BR26" s="55" t="n">
        <f aca="false">+$N26*Y26</f>
        <v>0</v>
      </c>
      <c r="BS26" s="55" t="n">
        <f aca="false">+$N26*Z26</f>
        <v>0</v>
      </c>
      <c r="BT26" s="55" t="n">
        <f aca="false">+$N26*AA26</f>
        <v>0</v>
      </c>
      <c r="BU26" s="55" t="n">
        <f aca="false">+$N26*AB26</f>
        <v>0</v>
      </c>
      <c r="BV26" s="55" t="n">
        <f aca="false">+$N26*AC26</f>
        <v>0</v>
      </c>
      <c r="BW26" s="55" t="n">
        <f aca="false">+$N26*AD26</f>
        <v>0</v>
      </c>
      <c r="BX26" s="55" t="n">
        <f aca="false">+$N26*AE26</f>
        <v>0</v>
      </c>
      <c r="BY26" s="55" t="n">
        <f aca="false">+$N26*AF26</f>
        <v>0</v>
      </c>
      <c r="BZ26" s="55" t="n">
        <f aca="false">+$N26*AG26</f>
        <v>0</v>
      </c>
      <c r="CA26" s="55" t="n">
        <f aca="false">+$N26*AH26</f>
        <v>0</v>
      </c>
      <c r="CB26" s="55" t="n">
        <f aca="false">+$N26*AI26</f>
        <v>0</v>
      </c>
      <c r="CC26" s="55" t="n">
        <f aca="false">+SUM(BQ26:CB26)</f>
        <v>0</v>
      </c>
      <c r="CD26" s="53"/>
      <c r="CE26" s="55"/>
      <c r="CF26" s="55" t="n">
        <f aca="false">+BQ26/$CE$2</f>
        <v>0</v>
      </c>
      <c r="CG26" s="55" t="n">
        <f aca="false">+BR26/$CE$2</f>
        <v>0</v>
      </c>
      <c r="CH26" s="55" t="n">
        <f aca="false">+BS26/$CE$2</f>
        <v>0</v>
      </c>
      <c r="CI26" s="55" t="n">
        <f aca="false">+BT26/$CE$2</f>
        <v>0</v>
      </c>
      <c r="CJ26" s="55" t="n">
        <f aca="false">+BU26/$CE$2</f>
        <v>0</v>
      </c>
      <c r="CK26" s="55" t="n">
        <f aca="false">+BV26/$CE$2</f>
        <v>0</v>
      </c>
      <c r="CL26" s="55" t="n">
        <f aca="false">+BW26/$CE$2</f>
        <v>0</v>
      </c>
      <c r="CM26" s="55" t="n">
        <f aca="false">+BX26/$CE$2</f>
        <v>0</v>
      </c>
      <c r="CN26" s="55" t="n">
        <f aca="false">+BY26/$CE$2</f>
        <v>0</v>
      </c>
      <c r="CO26" s="55" t="n">
        <f aca="false">+BZ26/$CE$2</f>
        <v>0</v>
      </c>
      <c r="CP26" s="55" t="n">
        <f aca="false">+CA26/$CE$2</f>
        <v>0</v>
      </c>
      <c r="CQ26" s="55" t="n">
        <f aca="false">+CB26/$CE$2</f>
        <v>0</v>
      </c>
      <c r="CR26" s="55" t="n">
        <f aca="false">+CC26/$CE$2</f>
        <v>0</v>
      </c>
      <c r="CS26" s="53"/>
      <c r="CT26" s="53"/>
      <c r="CU26" s="56" t="n">
        <f aca="false">+$O26*X26+$P26*BB26+$Q26*(0.9*BB26+$S26)+$R26</f>
        <v>248.382</v>
      </c>
      <c r="CV26" s="56" t="n">
        <f aca="false">+$O26*Y26+$P26*BC26+$Q26*(0.9*BC26+$S26)+$R26</f>
        <v>0</v>
      </c>
      <c r="CW26" s="56" t="n">
        <f aca="false">+$O26*Z26+$P26*BD26+$Q26*(0.9*BD26+$S26)+$R26</f>
        <v>0</v>
      </c>
      <c r="CX26" s="56" t="n">
        <f aca="false">+$O26*AA26+$P26*BE26+$Q26*(0.9*BE26+$S26)+$R26</f>
        <v>0</v>
      </c>
      <c r="CY26" s="56" t="n">
        <f aca="false">+$O26*AB26+$P26*BF26+$Q26*(0.9*BF26+$S26)+$R26</f>
        <v>0</v>
      </c>
      <c r="CZ26" s="56" t="n">
        <f aca="false">+$O26*AC26+$P26*BG26+$Q26*(0.9*BG26+$S26)+$R26</f>
        <v>0</v>
      </c>
      <c r="DA26" s="56" t="n">
        <f aca="false">+$O26*AD26+$P26*BH26+$Q26*(0.9*BH26+$S26)+$R26</f>
        <v>0</v>
      </c>
      <c r="DB26" s="56" t="n">
        <f aca="false">+$O26*AE26+$P26*BI26+$Q26*(0.9*BI26+$S26)+$R26</f>
        <v>0</v>
      </c>
      <c r="DC26" s="56" t="n">
        <f aca="false">+$O26*AF26+$P26*BJ26+$Q26*(0.9*BJ26+$S26)+$R26</f>
        <v>0</v>
      </c>
      <c r="DD26" s="56" t="n">
        <f aca="false">+$O26*AG26+$P26*BK26+$Q26*(0.9*BK26+$S26)+$R26</f>
        <v>0</v>
      </c>
      <c r="DE26" s="56" t="n">
        <f aca="false">+$O26*AH26+$P26*BL26+$Q26*(0.9*BL26+$S26)+$R26</f>
        <v>0</v>
      </c>
      <c r="DF26" s="56" t="n">
        <f aca="false">+$O26*AI26+$P26*BM26+$Q26*(0.9*BM26+$S26)+$R26</f>
        <v>0</v>
      </c>
      <c r="DG26" s="55" t="n">
        <f aca="false">+SUM(CU26:DF26)</f>
        <v>248.382</v>
      </c>
      <c r="DH26" s="53"/>
      <c r="DJ26" s="14" t="n">
        <f aca="false">+IF(X26=0,0,$T26)</f>
        <v>0</v>
      </c>
      <c r="DK26" s="14" t="n">
        <f aca="false">+IF(Y26=0,0,$T26)</f>
        <v>0</v>
      </c>
      <c r="DL26" s="14" t="n">
        <f aca="false">+IF(Z26=0,0,$T26)</f>
        <v>0</v>
      </c>
      <c r="DM26" s="14" t="n">
        <f aca="false">+IF(AA26=0,0,$T26)</f>
        <v>0</v>
      </c>
      <c r="DN26" s="14" t="n">
        <f aca="false">+IF(AB26=0,0,$T26)</f>
        <v>0</v>
      </c>
      <c r="DO26" s="14" t="n">
        <f aca="false">+IF(AC26=0,0,$T26)</f>
        <v>0</v>
      </c>
      <c r="DP26" s="14" t="n">
        <f aca="false">+IF(AD26=0,0,$T26)</f>
        <v>0</v>
      </c>
      <c r="DQ26" s="14" t="n">
        <f aca="false">+IF(AE26=0,0,$T26)</f>
        <v>0</v>
      </c>
      <c r="DR26" s="14" t="n">
        <f aca="false">+IF(AF26=0,0,$T26)</f>
        <v>0</v>
      </c>
      <c r="DS26" s="14" t="n">
        <f aca="false">+IF(AG26=0,0,$T26)</f>
        <v>0</v>
      </c>
      <c r="DT26" s="14" t="n">
        <f aca="false">+IF(AH26=0,0,$T26)</f>
        <v>0</v>
      </c>
      <c r="DU26" s="14" t="n">
        <f aca="false">+IF(AI26=0,0,$T26)</f>
        <v>0</v>
      </c>
      <c r="DV26" s="55" t="n">
        <f aca="false">+SUM(DJ26:DU26)</f>
        <v>0</v>
      </c>
      <c r="DY26" s="14" t="n">
        <v>0</v>
      </c>
      <c r="DZ26" s="14" t="n">
        <v>0</v>
      </c>
      <c r="EA26" s="14" t="n">
        <v>0</v>
      </c>
      <c r="EB26" s="14" t="n">
        <v>0</v>
      </c>
      <c r="EC26" s="14" t="n">
        <v>0</v>
      </c>
      <c r="ED26" s="14" t="n">
        <v>0</v>
      </c>
      <c r="EE26" s="14" t="n">
        <v>0</v>
      </c>
      <c r="EF26" s="14" t="n">
        <v>0</v>
      </c>
      <c r="EG26" s="14" t="n">
        <v>0</v>
      </c>
      <c r="EH26" s="14" t="n">
        <v>0</v>
      </c>
      <c r="EI26" s="14" t="n">
        <v>0</v>
      </c>
      <c r="EJ26" s="14" t="n">
        <v>0</v>
      </c>
      <c r="EK26" s="55" t="n">
        <f aca="false">+SUM(DY26:EJ26)</f>
        <v>0</v>
      </c>
      <c r="EO26" s="53" t="n">
        <f aca="false">+CU26+DJ26-DY26/2</f>
        <v>248.382</v>
      </c>
      <c r="EP26" s="53" t="n">
        <f aca="false">+CV26+DK26-DZ26/2</f>
        <v>0</v>
      </c>
      <c r="EQ26" s="53" t="n">
        <f aca="false">+CW26+DL26-EA26/2</f>
        <v>0</v>
      </c>
      <c r="ER26" s="53" t="n">
        <f aca="false">+CX26+DM26-EB26/2</f>
        <v>0</v>
      </c>
      <c r="ES26" s="53" t="n">
        <f aca="false">+CY26+DN26-EC26/2</f>
        <v>0</v>
      </c>
      <c r="ET26" s="53" t="n">
        <f aca="false">+CZ26+DO26-ED26/2</f>
        <v>0</v>
      </c>
      <c r="EU26" s="53" t="n">
        <f aca="false">+DA26+DP26-EE26/2</f>
        <v>0</v>
      </c>
      <c r="EV26" s="53" t="n">
        <f aca="false">+DB26+DQ26-EF26/2</f>
        <v>0</v>
      </c>
      <c r="EW26" s="53" t="n">
        <f aca="false">+DC26+DR26-EG26/2</f>
        <v>0</v>
      </c>
      <c r="EX26" s="53" t="n">
        <f aca="false">+DD26+DS26-EH26/2</f>
        <v>0</v>
      </c>
      <c r="EY26" s="53" t="n">
        <f aca="false">+DE26+DT26-EI26/2</f>
        <v>0</v>
      </c>
      <c r="EZ26" s="53" t="n">
        <f aca="false">+DF26+DU26-EJ26/2</f>
        <v>0</v>
      </c>
      <c r="FA26" s="55" t="n">
        <f aca="false">+SUM(EO26:EZ26)</f>
        <v>248.382</v>
      </c>
      <c r="FD26" s="53" t="n">
        <f aca="false">+AM26-EO26-DY26</f>
        <v>-185.172</v>
      </c>
      <c r="FE26" s="53" t="n">
        <f aca="false">+AN26-EP26-DZ26</f>
        <v>0</v>
      </c>
      <c r="FF26" s="53" t="n">
        <f aca="false">+AO26-EQ26-EA26</f>
        <v>0</v>
      </c>
      <c r="FG26" s="53" t="n">
        <f aca="false">+AP26-ER26-EB26</f>
        <v>0</v>
      </c>
      <c r="FH26" s="53" t="n">
        <f aca="false">+AQ26-ES26-EC26</f>
        <v>0</v>
      </c>
      <c r="FI26" s="53" t="n">
        <f aca="false">+AR26-ET26-ED26</f>
        <v>0</v>
      </c>
      <c r="FJ26" s="53" t="n">
        <f aca="false">+AS26-EU26-EE26</f>
        <v>0</v>
      </c>
      <c r="FK26" s="53" t="n">
        <f aca="false">+AT26-EV26-EF26</f>
        <v>0</v>
      </c>
      <c r="FL26" s="53" t="n">
        <f aca="false">+AU26-EW26-EG26</f>
        <v>0</v>
      </c>
      <c r="FM26" s="53" t="n">
        <f aca="false">+AV26-EX26-EH26</f>
        <v>0</v>
      </c>
      <c r="FN26" s="53" t="n">
        <f aca="false">+AW26-EY26-EI26</f>
        <v>0</v>
      </c>
      <c r="FO26" s="53" t="n">
        <f aca="false">+AX26-EZ26-EJ26</f>
        <v>0</v>
      </c>
      <c r="FP26" s="53" t="n">
        <f aca="false">+AY26-FA26</f>
        <v>-185.172</v>
      </c>
    </row>
    <row collapsed="false" customFormat="false" customHeight="true" hidden="false" ht="15" outlineLevel="2" r="27">
      <c r="A27" s="21" t="n">
        <v>2</v>
      </c>
      <c r="B27" s="21" t="s">
        <v>21</v>
      </c>
      <c r="C27" s="21" t="s">
        <v>218</v>
      </c>
      <c r="D27" s="67" t="n">
        <v>10090</v>
      </c>
      <c r="E27" s="68" t="s">
        <v>238</v>
      </c>
      <c r="F27" s="23" t="s">
        <v>239</v>
      </c>
      <c r="G27" s="21" t="s">
        <v>21</v>
      </c>
      <c r="H27" s="21" t="s">
        <v>22</v>
      </c>
      <c r="I27" s="23" t="s">
        <v>240</v>
      </c>
      <c r="J27" s="23" t="s">
        <v>241</v>
      </c>
      <c r="K27" s="23" t="s">
        <v>16</v>
      </c>
      <c r="L27" s="49" t="s">
        <v>223</v>
      </c>
      <c r="M27" s="50" t="s">
        <v>20</v>
      </c>
      <c r="N27" s="51" t="n">
        <v>0</v>
      </c>
      <c r="O27" s="51" t="n">
        <v>0</v>
      </c>
      <c r="P27" s="51" t="n">
        <v>0.45</v>
      </c>
      <c r="Q27" s="51" t="n">
        <v>0</v>
      </c>
      <c r="R27" s="50" t="n">
        <v>0</v>
      </c>
      <c r="S27" s="50" t="n">
        <v>0</v>
      </c>
      <c r="T27" s="50" t="n">
        <v>0</v>
      </c>
      <c r="U27" s="50"/>
      <c r="X27" s="53" t="e">
        <f aca="false">+VLOOKUP($D27,['file:///home/lab/repositories/luckia.facturador/com.luckia.biller.deploy/src/main/resources/bootstrap/info_presencial_2014.xlsx']venta_neta_cons!$a$2:$n$1048576,3,0)</f>
        <v>#VALUE!</v>
      </c>
      <c r="Y27" s="53" t="e">
        <f aca="false">+VLOOKUP($D27,['file:///home/lab/repositories/luckia.facturador/com.luckia.biller.deploy/src/main/resources/bootstrap/info_presencial_2014.xlsx']venta_neta_cons!$a$2:$n$1048576,4,0)</f>
        <v>#VALUE!</v>
      </c>
      <c r="Z27" s="53" t="e">
        <f aca="false">+VLOOKUP($D27,['file:///home/lab/repositories/luckia.facturador/com.luckia.biller.deploy/src/main/resources/bootstrap/info_presencial_2014.xlsx']venta_neta_cons!$a$2:$n$1048576,5,0)</f>
        <v>#VALUE!</v>
      </c>
      <c r="AA27" s="53" t="e">
        <f aca="false">+VLOOKUP($D27,['file:///home/lab/repositories/luckia.facturador/com.luckia.biller.deploy/src/main/resources/bootstrap/info_presencial_2014.xlsx']venta_neta_cons!$a$2:$n$1048576,6,0)</f>
        <v>#VALUE!</v>
      </c>
      <c r="AB27" s="53" t="e">
        <f aca="false">+VLOOKUP($D27,['file:///home/lab/repositories/luckia.facturador/com.luckia.biller.deploy/src/main/resources/bootstrap/info_presencial_2014.xlsx']venta_neta_cons!$a$2:$n$1048576,7,0)</f>
        <v>#VALUE!</v>
      </c>
      <c r="AC27" s="53" t="e">
        <f aca="false">+VLOOKUP($D27,['file:///home/lab/repositories/luckia.facturador/com.luckia.biller.deploy/src/main/resources/bootstrap/info_presencial_2014.xlsx']venta_neta_cons!$a$2:$n$1048576,8,0)</f>
        <v>#VALUE!</v>
      </c>
      <c r="AD27" s="53" t="e">
        <f aca="false">+VLOOKUP($D27,['file:///home/lab/repositories/luckia.facturador/com.luckia.biller.deploy/src/main/resources/bootstrap/info_presencial_2014.xlsx']venta_neta_cons!$a$2:$n$1048576,9,0)</f>
        <v>#VALUE!</v>
      </c>
      <c r="AE27" s="53" t="e">
        <f aca="false">+VLOOKUP($D27,['file:///home/lab/repositories/luckia.facturador/com.luckia.biller.deploy/src/main/resources/bootstrap/info_presencial_2014.xlsx']venta_neta_cons!$a$2:$n$1048576,10,0)</f>
        <v>#VALUE!</v>
      </c>
      <c r="AF27" s="53" t="e">
        <f aca="false">+VLOOKUP($D27,['file:///home/lab/repositories/luckia.facturador/com.luckia.biller.deploy/src/main/resources/bootstrap/info_presencial_2014.xlsx']venta_neta_cons!$a$2:$n$1048576,11,0)</f>
        <v>#VALUE!</v>
      </c>
      <c r="AG27" s="53" t="e">
        <f aca="false">+VLOOKUP($D27,['file:///home/lab/repositories/luckia.facturador/com.luckia.biller.deploy/src/main/resources/bootstrap/info_presencial_2014.xlsx']venta_neta_cons!$a$2:$n$1048576,12,0)</f>
        <v>#VALUE!</v>
      </c>
      <c r="AH27" s="53" t="e">
        <f aca="false">+VLOOKUP($D27,['file:///home/lab/repositories/luckia.facturador/com.luckia.biller.deploy/src/main/resources/bootstrap/info_presencial_2014.xlsx']venta_neta_cons!$a$2:$n$1048576,13,0)</f>
        <v>#VALUE!</v>
      </c>
      <c r="AI27" s="53" t="e">
        <f aca="false">+VLOOKUP($D27,['file:///home/lab/repositories/luckia.facturador/com.luckia.biller.deploy/src/main/resources/bootstrap/info_presencial_2014.xlsx']venta_neta_cons!$a$2:$n$1048576,14,0)</f>
        <v>#VALUE!</v>
      </c>
      <c r="AJ27" s="53" t="n">
        <f aca="false">+SUM(X27:AI27)</f>
        <v>5285</v>
      </c>
      <c r="AK27" s="54" t="n">
        <f aca="false">+BB27/X27</f>
        <v>0.150051087984863</v>
      </c>
      <c r="AL27" s="53"/>
      <c r="AM27" s="53" t="e">
        <f aca="false">+VLOOKUP($D27,['file:///home/lab/repositories/luckia.facturador/com.luckia.biller.deploy/src/main/resources/bootstrap/info_presencial_2014.xlsx']saldo_cons!$a$2:$n$1048576,3,0)</f>
        <v>#VALUE!</v>
      </c>
      <c r="AN27" s="53" t="e">
        <f aca="false">+VLOOKUP($D27,['file:///home/lab/repositories/luckia.facturador/com.luckia.biller.deploy/src/main/resources/bootstrap/info_presencial_2014.xlsx']saldo_cons!$a$2:$n$1048576,4,0)</f>
        <v>#VALUE!</v>
      </c>
      <c r="AO27" s="53" t="e">
        <f aca="false">+VLOOKUP($D27,['file:///home/lab/repositories/luckia.facturador/com.luckia.biller.deploy/src/main/resources/bootstrap/info_presencial_2014.xlsx']saldo_cons!$a$2:$n$1048576,5,0)</f>
        <v>#VALUE!</v>
      </c>
      <c r="AP27" s="53" t="e">
        <f aca="false">+VLOOKUP($D27,['file:///home/lab/repositories/luckia.facturador/com.luckia.biller.deploy/src/main/resources/bootstrap/info_presencial_2014.xlsx']saldo_cons!$a$2:$n$1048576,6,0)</f>
        <v>#VALUE!</v>
      </c>
      <c r="AQ27" s="53" t="e">
        <f aca="false">+VLOOKUP($D27,['file:///home/lab/repositories/luckia.facturador/com.luckia.biller.deploy/src/main/resources/bootstrap/info_presencial_2014.xlsx']saldo_cons!$a$2:$n$1048576,7,0)</f>
        <v>#VALUE!</v>
      </c>
      <c r="AR27" s="53" t="e">
        <f aca="false">+VLOOKUP($D27,['file:///home/lab/repositories/luckia.facturador/com.luckia.biller.deploy/src/main/resources/bootstrap/info_presencial_2014.xlsx']saldo_cons!$a$2:$n$1048576,8,0)</f>
        <v>#VALUE!</v>
      </c>
      <c r="AS27" s="53" t="e">
        <f aca="false">+VLOOKUP($D27,['file:///home/lab/repositories/luckia.facturador/com.luckia.biller.deploy/src/main/resources/bootstrap/info_presencial_2014.xlsx']saldo_cons!$a$2:$n$1048576,9,0)</f>
        <v>#VALUE!</v>
      </c>
      <c r="AT27" s="53" t="e">
        <f aca="false">+VLOOKUP($D27,['file:///home/lab/repositories/luckia.facturador/com.luckia.biller.deploy/src/main/resources/bootstrap/info_presencial_2014.xlsx']saldo_cons!$a$2:$n$1048576,10,0)</f>
        <v>#VALUE!</v>
      </c>
      <c r="AU27" s="53" t="e">
        <f aca="false">+VLOOKUP($D27,['file:///home/lab/repositories/luckia.facturador/com.luckia.biller.deploy/src/main/resources/bootstrap/info_presencial_2014.xlsx']saldo_cons!$a$2:$n$1048576,11,0)</f>
        <v>#VALUE!</v>
      </c>
      <c r="AV27" s="53" t="e">
        <f aca="false">+VLOOKUP($D27,['file:///home/lab/repositories/luckia.facturador/com.luckia.biller.deploy/src/main/resources/bootstrap/info_presencial_2014.xlsx']saldo_cons!$a$2:$n$1048576,12,0)</f>
        <v>#VALUE!</v>
      </c>
      <c r="AW27" s="53" t="e">
        <f aca="false">+VLOOKUP($D27,['file:///home/lab/repositories/luckia.facturador/com.luckia.biller.deploy/src/main/resources/bootstrap/info_presencial_2014.xlsx']saldo_cons!$a$2:$n$1048576,13,0)</f>
        <v>#VALUE!</v>
      </c>
      <c r="AX27" s="53" t="e">
        <f aca="false">+VLOOKUP($D27,['file:///home/lab/repositories/luckia.facturador/com.luckia.biller.deploy/src/main/resources/bootstrap/info_presencial_2014.xlsx']saldo_cons!$a$2:$n$1048576,14,0)</f>
        <v>#VALUE!</v>
      </c>
      <c r="AY27" s="53" t="n">
        <f aca="false">+SUM(AM27:AX27)</f>
        <v>-743.52</v>
      </c>
      <c r="AZ27" s="53"/>
      <c r="BA27" s="53"/>
      <c r="BB27" s="53" t="e">
        <f aca="false">+VLOOKUP($D27,['file:///home/lab/repositories/luckia.facturador/com.luckia.biller.deploy/src/main/resources/bootstrap/info_presencial_2014.xlsx']ggr_cons!$a$2:$n$1048576,3,0)</f>
        <v>#VALUE!</v>
      </c>
      <c r="BC27" s="53" t="e">
        <f aca="false">+VLOOKUP($D27,['file:///home/lab/repositories/luckia.facturador/com.luckia.biller.deploy/src/main/resources/bootstrap/info_presencial_2014.xlsx']ggr_cons!$a$2:$n$1048576,4,0)</f>
        <v>#VALUE!</v>
      </c>
      <c r="BD27" s="53" t="e">
        <f aca="false">+VLOOKUP($D27,['file:///home/lab/repositories/luckia.facturador/com.luckia.biller.deploy/src/main/resources/bootstrap/info_presencial_2014.xlsx']ggr_cons!$a$2:$n$1048576,5,0)</f>
        <v>#VALUE!</v>
      </c>
      <c r="BE27" s="53" t="e">
        <f aca="false">+VLOOKUP($D27,['file:///home/lab/repositories/luckia.facturador/com.luckia.biller.deploy/src/main/resources/bootstrap/info_presencial_2014.xlsx']ggr_cons!$a$2:$n$1048576,6,0)</f>
        <v>#VALUE!</v>
      </c>
      <c r="BF27" s="53" t="e">
        <f aca="false">+VLOOKUP($D27,['file:///home/lab/repositories/luckia.facturador/com.luckia.biller.deploy/src/main/resources/bootstrap/info_presencial_2014.xlsx']ggr_cons!$a$2:$n$1048576,7,0)</f>
        <v>#VALUE!</v>
      </c>
      <c r="BG27" s="53" t="e">
        <f aca="false">+VLOOKUP($D27,['file:///home/lab/repositories/luckia.facturador/com.luckia.biller.deploy/src/main/resources/bootstrap/info_presencial_2014.xlsx']ggr_cons!$a$2:$n$1048576,8,0)</f>
        <v>#VALUE!</v>
      </c>
      <c r="BH27" s="53" t="e">
        <f aca="false">+VLOOKUP($D27,['file:///home/lab/repositories/luckia.facturador/com.luckia.biller.deploy/src/main/resources/bootstrap/info_presencial_2014.xlsx']ggr_cons!$a$2:$n$1048576,9,0)</f>
        <v>#VALUE!</v>
      </c>
      <c r="BI27" s="53" t="e">
        <f aca="false">+VLOOKUP($D27,['file:///home/lab/repositories/luckia.facturador/com.luckia.biller.deploy/src/main/resources/bootstrap/info_presencial_2014.xlsx']ggr_cons!$a$2:$n$1048576,10,0)</f>
        <v>#VALUE!</v>
      </c>
      <c r="BJ27" s="53" t="e">
        <f aca="false">+VLOOKUP($D27,['file:///home/lab/repositories/luckia.facturador/com.luckia.biller.deploy/src/main/resources/bootstrap/info_presencial_2014.xlsx']ggr_cons!$a$2:$n$1048576,11,0)</f>
        <v>#VALUE!</v>
      </c>
      <c r="BK27" s="53" t="e">
        <f aca="false">+VLOOKUP($D27,['file:///home/lab/repositories/luckia.facturador/com.luckia.biller.deploy/src/main/resources/bootstrap/info_presencial_2014.xlsx']ggr_cons!$a$2:$n$1048576,12,0)</f>
        <v>#VALUE!</v>
      </c>
      <c r="BL27" s="53" t="e">
        <f aca="false">+VLOOKUP($D27,['file:///home/lab/repositories/luckia.facturador/com.luckia.biller.deploy/src/main/resources/bootstrap/info_presencial_2014.xlsx']ggr_cons!$a$2:$n$1048576,13,0)</f>
        <v>#VALUE!</v>
      </c>
      <c r="BM27" s="53" t="e">
        <f aca="false">+VLOOKUP($D27,['file:///home/lab/repositories/luckia.facturador/com.luckia.biller.deploy/src/main/resources/bootstrap/info_presencial_2014.xlsx']ggr_cons!$a$2:$n$1048576,14,0)</f>
        <v>#VALUE!</v>
      </c>
      <c r="BN27" s="53" t="n">
        <f aca="false">+SUM(BB27:BM27)</f>
        <v>793.02</v>
      </c>
      <c r="BO27" s="53"/>
      <c r="BP27" s="53"/>
      <c r="BQ27" s="55" t="n">
        <f aca="false">+$N27*X27</f>
        <v>0</v>
      </c>
      <c r="BR27" s="55" t="n">
        <f aca="false">+$N27*Y27</f>
        <v>0</v>
      </c>
      <c r="BS27" s="55" t="n">
        <f aca="false">+$N27*Z27</f>
        <v>0</v>
      </c>
      <c r="BT27" s="55" t="n">
        <f aca="false">+$N27*AA27</f>
        <v>0</v>
      </c>
      <c r="BU27" s="55" t="n">
        <f aca="false">+$N27*AB27</f>
        <v>0</v>
      </c>
      <c r="BV27" s="55" t="n">
        <f aca="false">+$N27*AC27</f>
        <v>0</v>
      </c>
      <c r="BW27" s="55" t="n">
        <f aca="false">+$N27*AD27</f>
        <v>0</v>
      </c>
      <c r="BX27" s="55" t="n">
        <f aca="false">+$N27*AE27</f>
        <v>0</v>
      </c>
      <c r="BY27" s="55" t="n">
        <f aca="false">+$N27*AF27</f>
        <v>0</v>
      </c>
      <c r="BZ27" s="55" t="n">
        <f aca="false">+$N27*AG27</f>
        <v>0</v>
      </c>
      <c r="CA27" s="55" t="n">
        <f aca="false">+$N27*AH27</f>
        <v>0</v>
      </c>
      <c r="CB27" s="55" t="n">
        <f aca="false">+$N27*AI27</f>
        <v>0</v>
      </c>
      <c r="CC27" s="55" t="n">
        <f aca="false">+SUM(BQ27:CB27)</f>
        <v>0</v>
      </c>
      <c r="CD27" s="53"/>
      <c r="CE27" s="55"/>
      <c r="CF27" s="55" t="n">
        <f aca="false">+BQ27/$CE$2</f>
        <v>0</v>
      </c>
      <c r="CG27" s="55" t="n">
        <f aca="false">+BR27/$CE$2</f>
        <v>0</v>
      </c>
      <c r="CH27" s="55" t="n">
        <f aca="false">+BS27/$CE$2</f>
        <v>0</v>
      </c>
      <c r="CI27" s="55" t="n">
        <f aca="false">+BT27/$CE$2</f>
        <v>0</v>
      </c>
      <c r="CJ27" s="55" t="n">
        <f aca="false">+BU27/$CE$2</f>
        <v>0</v>
      </c>
      <c r="CK27" s="55" t="n">
        <f aca="false">+BV27/$CE$2</f>
        <v>0</v>
      </c>
      <c r="CL27" s="55" t="n">
        <f aca="false">+BW27/$CE$2</f>
        <v>0</v>
      </c>
      <c r="CM27" s="55" t="n">
        <f aca="false">+BX27/$CE$2</f>
        <v>0</v>
      </c>
      <c r="CN27" s="55" t="n">
        <f aca="false">+BY27/$CE$2</f>
        <v>0</v>
      </c>
      <c r="CO27" s="55" t="n">
        <f aca="false">+BZ27/$CE$2</f>
        <v>0</v>
      </c>
      <c r="CP27" s="55" t="n">
        <f aca="false">+CA27/$CE$2</f>
        <v>0</v>
      </c>
      <c r="CQ27" s="55" t="n">
        <f aca="false">+CB27/$CE$2</f>
        <v>0</v>
      </c>
      <c r="CR27" s="55" t="n">
        <f aca="false">+CC27/$CE$2</f>
        <v>0</v>
      </c>
      <c r="CS27" s="53"/>
      <c r="CT27" s="53"/>
      <c r="CU27" s="56" t="n">
        <f aca="false">+$O27*X27+$P27*BB27+$Q27*(0.9*BB27+$S27)+$R27</f>
        <v>356.859</v>
      </c>
      <c r="CV27" s="56" t="n">
        <f aca="false">+$O27*Y27+$P27*BC27+$Q27*(0.9*BC27+$S27)+$R27</f>
        <v>0</v>
      </c>
      <c r="CW27" s="56" t="n">
        <f aca="false">+$O27*Z27+$P27*BD27+$Q27*(0.9*BD27+$S27)+$R27</f>
        <v>0</v>
      </c>
      <c r="CX27" s="56" t="n">
        <f aca="false">+$O27*AA27+$P27*BE27+$Q27*(0.9*BE27+$S27)+$R27</f>
        <v>0</v>
      </c>
      <c r="CY27" s="56" t="n">
        <f aca="false">+$O27*AB27+$P27*BF27+$Q27*(0.9*BF27+$S27)+$R27</f>
        <v>0</v>
      </c>
      <c r="CZ27" s="56" t="n">
        <f aca="false">+$O27*AC27+$P27*BG27+$Q27*(0.9*BG27+$S27)+$R27</f>
        <v>0</v>
      </c>
      <c r="DA27" s="56" t="n">
        <f aca="false">+$O27*AD27+$P27*BH27+$Q27*(0.9*BH27+$S27)+$R27</f>
        <v>0</v>
      </c>
      <c r="DB27" s="56" t="n">
        <f aca="false">+$O27*AE27+$P27*BI27+$Q27*(0.9*BI27+$S27)+$R27</f>
        <v>0</v>
      </c>
      <c r="DC27" s="56" t="n">
        <f aca="false">+$O27*AF27+$P27*BJ27+$Q27*(0.9*BJ27+$S27)+$R27</f>
        <v>0</v>
      </c>
      <c r="DD27" s="56" t="n">
        <f aca="false">+$O27*AG27+$P27*BK27+$Q27*(0.9*BK27+$S27)+$R27</f>
        <v>0</v>
      </c>
      <c r="DE27" s="56" t="n">
        <f aca="false">+$O27*AH27+$P27*BL27+$Q27*(0.9*BL27+$S27)+$R27</f>
        <v>0</v>
      </c>
      <c r="DF27" s="56" t="n">
        <f aca="false">+$O27*AI27+$P27*BM27+$Q27*(0.9*BM27+$S27)+$R27</f>
        <v>0</v>
      </c>
      <c r="DG27" s="55" t="n">
        <f aca="false">+SUM(CU27:DF27)</f>
        <v>356.859</v>
      </c>
      <c r="DH27" s="53"/>
      <c r="DJ27" s="14" t="n">
        <f aca="false">+IF(X27=0,0,$T27)</f>
        <v>0</v>
      </c>
      <c r="DK27" s="14" t="n">
        <f aca="false">+IF(Y27=0,0,$T27)</f>
        <v>0</v>
      </c>
      <c r="DL27" s="14" t="n">
        <f aca="false">+IF(Z27=0,0,$T27)</f>
        <v>0</v>
      </c>
      <c r="DM27" s="14" t="n">
        <f aca="false">+IF(AA27=0,0,$T27)</f>
        <v>0</v>
      </c>
      <c r="DN27" s="14" t="n">
        <f aca="false">+IF(AB27=0,0,$T27)</f>
        <v>0</v>
      </c>
      <c r="DO27" s="14" t="n">
        <f aca="false">+IF(AC27=0,0,$T27)</f>
        <v>0</v>
      </c>
      <c r="DP27" s="14" t="n">
        <f aca="false">+IF(AD27=0,0,$T27)</f>
        <v>0</v>
      </c>
      <c r="DQ27" s="14" t="n">
        <f aca="false">+IF(AE27=0,0,$T27)</f>
        <v>0</v>
      </c>
      <c r="DR27" s="14" t="n">
        <f aca="false">+IF(AF27=0,0,$T27)</f>
        <v>0</v>
      </c>
      <c r="DS27" s="14" t="n">
        <f aca="false">+IF(AG27=0,0,$T27)</f>
        <v>0</v>
      </c>
      <c r="DT27" s="14" t="n">
        <f aca="false">+IF(AH27=0,0,$T27)</f>
        <v>0</v>
      </c>
      <c r="DU27" s="14" t="n">
        <f aca="false">+IF(AI27=0,0,$T27)</f>
        <v>0</v>
      </c>
      <c r="DV27" s="55" t="n">
        <f aca="false">+SUM(DJ27:DU27)</f>
        <v>0</v>
      </c>
      <c r="DY27" s="14" t="n">
        <v>0</v>
      </c>
      <c r="DZ27" s="14" t="n">
        <v>0</v>
      </c>
      <c r="EA27" s="14" t="n">
        <v>0</v>
      </c>
      <c r="EB27" s="14" t="n">
        <v>0</v>
      </c>
      <c r="EC27" s="14" t="n">
        <v>0</v>
      </c>
      <c r="ED27" s="14" t="n">
        <v>0</v>
      </c>
      <c r="EE27" s="14" t="n">
        <v>0</v>
      </c>
      <c r="EF27" s="14" t="n">
        <v>0</v>
      </c>
      <c r="EG27" s="14" t="n">
        <v>0</v>
      </c>
      <c r="EH27" s="14" t="n">
        <v>0</v>
      </c>
      <c r="EI27" s="14" t="n">
        <v>0</v>
      </c>
      <c r="EJ27" s="14" t="n">
        <v>0</v>
      </c>
      <c r="EK27" s="55" t="n">
        <f aca="false">+SUM(DY27:EJ27)</f>
        <v>0</v>
      </c>
      <c r="EO27" s="53" t="n">
        <f aca="false">+CU27+DJ27-DY27/2</f>
        <v>356.859</v>
      </c>
      <c r="EP27" s="53" t="n">
        <f aca="false">+CV27+DK27-DZ27/2</f>
        <v>0</v>
      </c>
      <c r="EQ27" s="53" t="n">
        <f aca="false">+CW27+DL27-EA27/2</f>
        <v>0</v>
      </c>
      <c r="ER27" s="53" t="n">
        <f aca="false">+CX27+DM27-EB27/2</f>
        <v>0</v>
      </c>
      <c r="ES27" s="53" t="n">
        <f aca="false">+CY27+DN27-EC27/2</f>
        <v>0</v>
      </c>
      <c r="ET27" s="53" t="n">
        <f aca="false">+CZ27+DO27-ED27/2</f>
        <v>0</v>
      </c>
      <c r="EU27" s="53" t="n">
        <f aca="false">+DA27+DP27-EE27/2</f>
        <v>0</v>
      </c>
      <c r="EV27" s="53" t="n">
        <f aca="false">+DB27+DQ27-EF27/2</f>
        <v>0</v>
      </c>
      <c r="EW27" s="53" t="n">
        <f aca="false">+DC27+DR27-EG27/2</f>
        <v>0</v>
      </c>
      <c r="EX27" s="53" t="n">
        <f aca="false">+DD27+DS27-EH27/2</f>
        <v>0</v>
      </c>
      <c r="EY27" s="53" t="n">
        <f aca="false">+DE27+DT27-EI27/2</f>
        <v>0</v>
      </c>
      <c r="EZ27" s="53" t="n">
        <f aca="false">+DF27+DU27-EJ27/2</f>
        <v>0</v>
      </c>
      <c r="FA27" s="55" t="n">
        <f aca="false">+SUM(EO27:EZ27)</f>
        <v>356.859</v>
      </c>
      <c r="FD27" s="53" t="n">
        <f aca="false">+AM27-EO27-DY27</f>
        <v>-1100.379</v>
      </c>
      <c r="FE27" s="53" t="n">
        <f aca="false">+AN27-EP27-DZ27</f>
        <v>0</v>
      </c>
      <c r="FF27" s="53" t="n">
        <f aca="false">+AO27-EQ27-EA27</f>
        <v>0</v>
      </c>
      <c r="FG27" s="53" t="n">
        <f aca="false">+AP27-ER27-EB27</f>
        <v>0</v>
      </c>
      <c r="FH27" s="53" t="n">
        <f aca="false">+AQ27-ES27-EC27</f>
        <v>0</v>
      </c>
      <c r="FI27" s="53" t="n">
        <f aca="false">+AR27-ET27-ED27</f>
        <v>0</v>
      </c>
      <c r="FJ27" s="53" t="n">
        <f aca="false">+AS27-EU27-EE27</f>
        <v>0</v>
      </c>
      <c r="FK27" s="53" t="n">
        <f aca="false">+AT27-EV27-EF27</f>
        <v>0</v>
      </c>
      <c r="FL27" s="53" t="n">
        <f aca="false">+AU27-EW27-EG27</f>
        <v>0</v>
      </c>
      <c r="FM27" s="53" t="n">
        <f aca="false">+AV27-EX27-EH27</f>
        <v>0</v>
      </c>
      <c r="FN27" s="53" t="n">
        <f aca="false">+AW27-EY27-EI27</f>
        <v>0</v>
      </c>
      <c r="FO27" s="53" t="n">
        <f aca="false">+AX27-EZ27-EJ27</f>
        <v>0</v>
      </c>
      <c r="FP27" s="53" t="n">
        <f aca="false">+AY27-FA27</f>
        <v>-1100.379</v>
      </c>
    </row>
    <row collapsed="false" customFormat="false" customHeight="true" hidden="false" ht="15" outlineLevel="2" r="28">
      <c r="A28" s="21" t="n">
        <v>2</v>
      </c>
      <c r="B28" s="21" t="s">
        <v>21</v>
      </c>
      <c r="C28" s="21" t="s">
        <v>218</v>
      </c>
      <c r="D28" s="67" t="n">
        <v>10093</v>
      </c>
      <c r="E28" s="68" t="s">
        <v>242</v>
      </c>
      <c r="F28" s="23" t="s">
        <v>243</v>
      </c>
      <c r="G28" s="21" t="s">
        <v>21</v>
      </c>
      <c r="H28" s="21" t="s">
        <v>22</v>
      </c>
      <c r="I28" s="23" t="s">
        <v>244</v>
      </c>
      <c r="J28" s="23" t="s">
        <v>178</v>
      </c>
      <c r="K28" s="23" t="s">
        <v>16</v>
      </c>
      <c r="L28" s="49" t="s">
        <v>223</v>
      </c>
      <c r="M28" s="50" t="s">
        <v>20</v>
      </c>
      <c r="N28" s="51" t="n">
        <v>0</v>
      </c>
      <c r="O28" s="51" t="n">
        <v>0</v>
      </c>
      <c r="P28" s="51" t="n">
        <v>0.45</v>
      </c>
      <c r="Q28" s="51" t="n">
        <v>0</v>
      </c>
      <c r="R28" s="50" t="n">
        <v>0</v>
      </c>
      <c r="S28" s="50" t="n">
        <v>0</v>
      </c>
      <c r="T28" s="50" t="n">
        <v>0</v>
      </c>
      <c r="U28" s="50"/>
      <c r="X28" s="53" t="e">
        <f aca="false">+VLOOKUP($D28,['file:///home/lab/repositories/luckia.facturador/com.luckia.biller.deploy/src/main/resources/bootstrap/info_presencial_2014.xlsx']venta_neta_cons!$a$2:$n$1048576,3,0)</f>
        <v>#VALUE!</v>
      </c>
      <c r="Y28" s="53" t="e">
        <f aca="false">+VLOOKUP($D28,['file:///home/lab/repositories/luckia.facturador/com.luckia.biller.deploy/src/main/resources/bootstrap/info_presencial_2014.xlsx']venta_neta_cons!$a$2:$n$1048576,4,0)</f>
        <v>#VALUE!</v>
      </c>
      <c r="Z28" s="53" t="e">
        <f aca="false">+VLOOKUP($D28,['file:///home/lab/repositories/luckia.facturador/com.luckia.biller.deploy/src/main/resources/bootstrap/info_presencial_2014.xlsx']venta_neta_cons!$a$2:$n$1048576,5,0)</f>
        <v>#VALUE!</v>
      </c>
      <c r="AA28" s="53" t="e">
        <f aca="false">+VLOOKUP($D28,['file:///home/lab/repositories/luckia.facturador/com.luckia.biller.deploy/src/main/resources/bootstrap/info_presencial_2014.xlsx']venta_neta_cons!$a$2:$n$1048576,6,0)</f>
        <v>#VALUE!</v>
      </c>
      <c r="AB28" s="53" t="e">
        <f aca="false">+VLOOKUP($D28,['file:///home/lab/repositories/luckia.facturador/com.luckia.biller.deploy/src/main/resources/bootstrap/info_presencial_2014.xlsx']venta_neta_cons!$a$2:$n$1048576,7,0)</f>
        <v>#VALUE!</v>
      </c>
      <c r="AC28" s="53" t="e">
        <f aca="false">+VLOOKUP($D28,['file:///home/lab/repositories/luckia.facturador/com.luckia.biller.deploy/src/main/resources/bootstrap/info_presencial_2014.xlsx']venta_neta_cons!$a$2:$n$1048576,8,0)</f>
        <v>#VALUE!</v>
      </c>
      <c r="AD28" s="53" t="e">
        <f aca="false">+VLOOKUP($D28,['file:///home/lab/repositories/luckia.facturador/com.luckia.biller.deploy/src/main/resources/bootstrap/info_presencial_2014.xlsx']venta_neta_cons!$a$2:$n$1048576,9,0)</f>
        <v>#VALUE!</v>
      </c>
      <c r="AE28" s="53" t="e">
        <f aca="false">+VLOOKUP($D28,['file:///home/lab/repositories/luckia.facturador/com.luckia.biller.deploy/src/main/resources/bootstrap/info_presencial_2014.xlsx']venta_neta_cons!$a$2:$n$1048576,10,0)</f>
        <v>#VALUE!</v>
      </c>
      <c r="AF28" s="53" t="e">
        <f aca="false">+VLOOKUP($D28,['file:///home/lab/repositories/luckia.facturador/com.luckia.biller.deploy/src/main/resources/bootstrap/info_presencial_2014.xlsx']venta_neta_cons!$a$2:$n$1048576,11,0)</f>
        <v>#VALUE!</v>
      </c>
      <c r="AG28" s="53" t="e">
        <f aca="false">+VLOOKUP($D28,['file:///home/lab/repositories/luckia.facturador/com.luckia.biller.deploy/src/main/resources/bootstrap/info_presencial_2014.xlsx']venta_neta_cons!$a$2:$n$1048576,12,0)</f>
        <v>#VALUE!</v>
      </c>
      <c r="AH28" s="53" t="e">
        <f aca="false">+VLOOKUP($D28,['file:///home/lab/repositories/luckia.facturador/com.luckia.biller.deploy/src/main/resources/bootstrap/info_presencial_2014.xlsx']venta_neta_cons!$a$2:$n$1048576,13,0)</f>
        <v>#VALUE!</v>
      </c>
      <c r="AI28" s="53" t="e">
        <f aca="false">+VLOOKUP($D28,['file:///home/lab/repositories/luckia.facturador/com.luckia.biller.deploy/src/main/resources/bootstrap/info_presencial_2014.xlsx']venta_neta_cons!$a$2:$n$1048576,14,0)</f>
        <v>#VALUE!</v>
      </c>
      <c r="AJ28" s="53" t="n">
        <f aca="false">+SUM(X28:AI28)</f>
        <v>14069</v>
      </c>
      <c r="AK28" s="54" t="n">
        <f aca="false">+BB28/X28</f>
        <v>0.292778449072429</v>
      </c>
      <c r="AL28" s="53"/>
      <c r="AM28" s="53" t="e">
        <f aca="false">+VLOOKUP($D28,['file:///home/lab/repositories/luckia.facturador/com.luckia.biller.deploy/src/main/resources/bootstrap/info_presencial_2014.xlsx']saldo_cons!$a$2:$n$1048576,3,0)</f>
        <v>#VALUE!</v>
      </c>
      <c r="AN28" s="53" t="e">
        <f aca="false">+VLOOKUP($D28,['file:///home/lab/repositories/luckia.facturador/com.luckia.biller.deploy/src/main/resources/bootstrap/info_presencial_2014.xlsx']saldo_cons!$a$2:$n$1048576,4,0)</f>
        <v>#VALUE!</v>
      </c>
      <c r="AO28" s="53" t="e">
        <f aca="false">+VLOOKUP($D28,['file:///home/lab/repositories/luckia.facturador/com.luckia.biller.deploy/src/main/resources/bootstrap/info_presencial_2014.xlsx']saldo_cons!$a$2:$n$1048576,5,0)</f>
        <v>#VALUE!</v>
      </c>
      <c r="AP28" s="53" t="e">
        <f aca="false">+VLOOKUP($D28,['file:///home/lab/repositories/luckia.facturador/com.luckia.biller.deploy/src/main/resources/bootstrap/info_presencial_2014.xlsx']saldo_cons!$a$2:$n$1048576,6,0)</f>
        <v>#VALUE!</v>
      </c>
      <c r="AQ28" s="53" t="e">
        <f aca="false">+VLOOKUP($D28,['file:///home/lab/repositories/luckia.facturador/com.luckia.biller.deploy/src/main/resources/bootstrap/info_presencial_2014.xlsx']saldo_cons!$a$2:$n$1048576,7,0)</f>
        <v>#VALUE!</v>
      </c>
      <c r="AR28" s="53" t="e">
        <f aca="false">+VLOOKUP($D28,['file:///home/lab/repositories/luckia.facturador/com.luckia.biller.deploy/src/main/resources/bootstrap/info_presencial_2014.xlsx']saldo_cons!$a$2:$n$1048576,8,0)</f>
        <v>#VALUE!</v>
      </c>
      <c r="AS28" s="53" t="e">
        <f aca="false">+VLOOKUP($D28,['file:///home/lab/repositories/luckia.facturador/com.luckia.biller.deploy/src/main/resources/bootstrap/info_presencial_2014.xlsx']saldo_cons!$a$2:$n$1048576,9,0)</f>
        <v>#VALUE!</v>
      </c>
      <c r="AT28" s="53" t="e">
        <f aca="false">+VLOOKUP($D28,['file:///home/lab/repositories/luckia.facturador/com.luckia.biller.deploy/src/main/resources/bootstrap/info_presencial_2014.xlsx']saldo_cons!$a$2:$n$1048576,10,0)</f>
        <v>#VALUE!</v>
      </c>
      <c r="AU28" s="53" t="e">
        <f aca="false">+VLOOKUP($D28,['file:///home/lab/repositories/luckia.facturador/com.luckia.biller.deploy/src/main/resources/bootstrap/info_presencial_2014.xlsx']saldo_cons!$a$2:$n$1048576,11,0)</f>
        <v>#VALUE!</v>
      </c>
      <c r="AV28" s="53" t="e">
        <f aca="false">+VLOOKUP($D28,['file:///home/lab/repositories/luckia.facturador/com.luckia.biller.deploy/src/main/resources/bootstrap/info_presencial_2014.xlsx']saldo_cons!$a$2:$n$1048576,12,0)</f>
        <v>#VALUE!</v>
      </c>
      <c r="AW28" s="53" t="e">
        <f aca="false">+VLOOKUP($D28,['file:///home/lab/repositories/luckia.facturador/com.luckia.biller.deploy/src/main/resources/bootstrap/info_presencial_2014.xlsx']saldo_cons!$a$2:$n$1048576,13,0)</f>
        <v>#VALUE!</v>
      </c>
      <c r="AX28" s="53" t="e">
        <f aca="false">+VLOOKUP($D28,['file:///home/lab/repositories/luckia.facturador/com.luckia.biller.deploy/src/main/resources/bootstrap/info_presencial_2014.xlsx']saldo_cons!$a$2:$n$1048576,14,0)</f>
        <v>#VALUE!</v>
      </c>
      <c r="AY28" s="53" t="n">
        <f aca="false">+SUM(AM28:AX28)</f>
        <v>-4392.44</v>
      </c>
      <c r="AZ28" s="53"/>
      <c r="BA28" s="53"/>
      <c r="BB28" s="53" t="e">
        <f aca="false">+VLOOKUP($D28,['file:///home/lab/repositories/luckia.facturador/com.luckia.biller.deploy/src/main/resources/bootstrap/info_presencial_2014.xlsx']ggr_cons!$a$2:$n$1048576,3,0)</f>
        <v>#VALUE!</v>
      </c>
      <c r="BC28" s="53" t="e">
        <f aca="false">+VLOOKUP($D28,['file:///home/lab/repositories/luckia.facturador/com.luckia.biller.deploy/src/main/resources/bootstrap/info_presencial_2014.xlsx']ggr_cons!$a$2:$n$1048576,4,0)</f>
        <v>#VALUE!</v>
      </c>
      <c r="BD28" s="53" t="e">
        <f aca="false">+VLOOKUP($D28,['file:///home/lab/repositories/luckia.facturador/com.luckia.biller.deploy/src/main/resources/bootstrap/info_presencial_2014.xlsx']ggr_cons!$a$2:$n$1048576,5,0)</f>
        <v>#VALUE!</v>
      </c>
      <c r="BE28" s="53" t="e">
        <f aca="false">+VLOOKUP($D28,['file:///home/lab/repositories/luckia.facturador/com.luckia.biller.deploy/src/main/resources/bootstrap/info_presencial_2014.xlsx']ggr_cons!$a$2:$n$1048576,6,0)</f>
        <v>#VALUE!</v>
      </c>
      <c r="BF28" s="53" t="e">
        <f aca="false">+VLOOKUP($D28,['file:///home/lab/repositories/luckia.facturador/com.luckia.biller.deploy/src/main/resources/bootstrap/info_presencial_2014.xlsx']ggr_cons!$a$2:$n$1048576,7,0)</f>
        <v>#VALUE!</v>
      </c>
      <c r="BG28" s="53" t="e">
        <f aca="false">+VLOOKUP($D28,['file:///home/lab/repositories/luckia.facturador/com.luckia.biller.deploy/src/main/resources/bootstrap/info_presencial_2014.xlsx']ggr_cons!$a$2:$n$1048576,8,0)</f>
        <v>#VALUE!</v>
      </c>
      <c r="BH28" s="53" t="e">
        <f aca="false">+VLOOKUP($D28,['file:///home/lab/repositories/luckia.facturador/com.luckia.biller.deploy/src/main/resources/bootstrap/info_presencial_2014.xlsx']ggr_cons!$a$2:$n$1048576,9,0)</f>
        <v>#VALUE!</v>
      </c>
      <c r="BI28" s="53" t="e">
        <f aca="false">+VLOOKUP($D28,['file:///home/lab/repositories/luckia.facturador/com.luckia.biller.deploy/src/main/resources/bootstrap/info_presencial_2014.xlsx']ggr_cons!$a$2:$n$1048576,10,0)</f>
        <v>#VALUE!</v>
      </c>
      <c r="BJ28" s="53" t="e">
        <f aca="false">+VLOOKUP($D28,['file:///home/lab/repositories/luckia.facturador/com.luckia.biller.deploy/src/main/resources/bootstrap/info_presencial_2014.xlsx']ggr_cons!$a$2:$n$1048576,11,0)</f>
        <v>#VALUE!</v>
      </c>
      <c r="BK28" s="53" t="e">
        <f aca="false">+VLOOKUP($D28,['file:///home/lab/repositories/luckia.facturador/com.luckia.biller.deploy/src/main/resources/bootstrap/info_presencial_2014.xlsx']ggr_cons!$a$2:$n$1048576,12,0)</f>
        <v>#VALUE!</v>
      </c>
      <c r="BL28" s="53" t="e">
        <f aca="false">+VLOOKUP($D28,['file:///home/lab/repositories/luckia.facturador/com.luckia.biller.deploy/src/main/resources/bootstrap/info_presencial_2014.xlsx']ggr_cons!$a$2:$n$1048576,13,0)</f>
        <v>#VALUE!</v>
      </c>
      <c r="BM28" s="53" t="e">
        <f aca="false">+VLOOKUP($D28,['file:///home/lab/repositories/luckia.facturador/com.luckia.biller.deploy/src/main/resources/bootstrap/info_presencial_2014.xlsx']ggr_cons!$a$2:$n$1048576,14,0)</f>
        <v>#VALUE!</v>
      </c>
      <c r="BN28" s="53" t="n">
        <f aca="false">+SUM(BB28:BM28)</f>
        <v>4119.1</v>
      </c>
      <c r="BO28" s="53"/>
      <c r="BP28" s="53"/>
      <c r="BQ28" s="55" t="n">
        <f aca="false">+$N28*X28</f>
        <v>0</v>
      </c>
      <c r="BR28" s="55" t="n">
        <f aca="false">+$N28*Y28</f>
        <v>0</v>
      </c>
      <c r="BS28" s="55" t="n">
        <f aca="false">+$N28*Z28</f>
        <v>0</v>
      </c>
      <c r="BT28" s="55" t="n">
        <f aca="false">+$N28*AA28</f>
        <v>0</v>
      </c>
      <c r="BU28" s="55" t="n">
        <f aca="false">+$N28*AB28</f>
        <v>0</v>
      </c>
      <c r="BV28" s="55" t="n">
        <f aca="false">+$N28*AC28</f>
        <v>0</v>
      </c>
      <c r="BW28" s="55" t="n">
        <f aca="false">+$N28*AD28</f>
        <v>0</v>
      </c>
      <c r="BX28" s="55" t="n">
        <f aca="false">+$N28*AE28</f>
        <v>0</v>
      </c>
      <c r="BY28" s="55" t="n">
        <f aca="false">+$N28*AF28</f>
        <v>0</v>
      </c>
      <c r="BZ28" s="55" t="n">
        <f aca="false">+$N28*AG28</f>
        <v>0</v>
      </c>
      <c r="CA28" s="55" t="n">
        <f aca="false">+$N28*AH28</f>
        <v>0</v>
      </c>
      <c r="CB28" s="55" t="n">
        <f aca="false">+$N28*AI28</f>
        <v>0</v>
      </c>
      <c r="CC28" s="55" t="n">
        <f aca="false">+SUM(BQ28:CB28)</f>
        <v>0</v>
      </c>
      <c r="CD28" s="53"/>
      <c r="CE28" s="55"/>
      <c r="CF28" s="55" t="n">
        <f aca="false">+BQ28/$CE$2</f>
        <v>0</v>
      </c>
      <c r="CG28" s="55" t="n">
        <f aca="false">+BR28/$CE$2</f>
        <v>0</v>
      </c>
      <c r="CH28" s="55" t="n">
        <f aca="false">+BS28/$CE$2</f>
        <v>0</v>
      </c>
      <c r="CI28" s="55" t="n">
        <f aca="false">+BT28/$CE$2</f>
        <v>0</v>
      </c>
      <c r="CJ28" s="55" t="n">
        <f aca="false">+BU28/$CE$2</f>
        <v>0</v>
      </c>
      <c r="CK28" s="55" t="n">
        <f aca="false">+BV28/$CE$2</f>
        <v>0</v>
      </c>
      <c r="CL28" s="55" t="n">
        <f aca="false">+BW28/$CE$2</f>
        <v>0</v>
      </c>
      <c r="CM28" s="55" t="n">
        <f aca="false">+BX28/$CE$2</f>
        <v>0</v>
      </c>
      <c r="CN28" s="55" t="n">
        <f aca="false">+BY28/$CE$2</f>
        <v>0</v>
      </c>
      <c r="CO28" s="55" t="n">
        <f aca="false">+BZ28/$CE$2</f>
        <v>0</v>
      </c>
      <c r="CP28" s="55" t="n">
        <f aca="false">+CA28/$CE$2</f>
        <v>0</v>
      </c>
      <c r="CQ28" s="55" t="n">
        <f aca="false">+CB28/$CE$2</f>
        <v>0</v>
      </c>
      <c r="CR28" s="55" t="n">
        <f aca="false">+CC28/$CE$2</f>
        <v>0</v>
      </c>
      <c r="CS28" s="53"/>
      <c r="CT28" s="53"/>
      <c r="CU28" s="56" t="n">
        <f aca="false">+$O28*X28+$P28*BB28+$Q28*(0.9*BB28+$S28)+$R28</f>
        <v>1853.595</v>
      </c>
      <c r="CV28" s="56" t="n">
        <f aca="false">+$O28*Y28+$P28*BC28+$Q28*(0.9*BC28+$S28)+$R28</f>
        <v>0</v>
      </c>
      <c r="CW28" s="56" t="n">
        <f aca="false">+$O28*Z28+$P28*BD28+$Q28*(0.9*BD28+$S28)+$R28</f>
        <v>0</v>
      </c>
      <c r="CX28" s="56" t="n">
        <f aca="false">+$O28*AA28+$P28*BE28+$Q28*(0.9*BE28+$S28)+$R28</f>
        <v>0</v>
      </c>
      <c r="CY28" s="56" t="n">
        <f aca="false">+$O28*AB28+$P28*BF28+$Q28*(0.9*BF28+$S28)+$R28</f>
        <v>0</v>
      </c>
      <c r="CZ28" s="56" t="n">
        <f aca="false">+$O28*AC28+$P28*BG28+$Q28*(0.9*BG28+$S28)+$R28</f>
        <v>0</v>
      </c>
      <c r="DA28" s="56" t="n">
        <f aca="false">+$O28*AD28+$P28*BH28+$Q28*(0.9*BH28+$S28)+$R28</f>
        <v>0</v>
      </c>
      <c r="DB28" s="56" t="n">
        <f aca="false">+$O28*AE28+$P28*BI28+$Q28*(0.9*BI28+$S28)+$R28</f>
        <v>0</v>
      </c>
      <c r="DC28" s="56" t="n">
        <f aca="false">+$O28*AF28+$P28*BJ28+$Q28*(0.9*BJ28+$S28)+$R28</f>
        <v>0</v>
      </c>
      <c r="DD28" s="56" t="n">
        <f aca="false">+$O28*AG28+$P28*BK28+$Q28*(0.9*BK28+$S28)+$R28</f>
        <v>0</v>
      </c>
      <c r="DE28" s="56" t="n">
        <f aca="false">+$O28*AH28+$P28*BL28+$Q28*(0.9*BL28+$S28)+$R28</f>
        <v>0</v>
      </c>
      <c r="DF28" s="56" t="n">
        <f aca="false">+$O28*AI28+$P28*BM28+$Q28*(0.9*BM28+$S28)+$R28</f>
        <v>0</v>
      </c>
      <c r="DG28" s="55" t="n">
        <f aca="false">+SUM(CU28:DF28)</f>
        <v>1853.595</v>
      </c>
      <c r="DH28" s="53"/>
      <c r="DJ28" s="14" t="n">
        <f aca="false">+IF(X28=0,0,$T28)</f>
        <v>0</v>
      </c>
      <c r="DK28" s="14" t="n">
        <f aca="false">+IF(Y28=0,0,$T28)</f>
        <v>0</v>
      </c>
      <c r="DL28" s="14" t="n">
        <f aca="false">+IF(Z28=0,0,$T28)</f>
        <v>0</v>
      </c>
      <c r="DM28" s="14" t="n">
        <f aca="false">+IF(AA28=0,0,$T28)</f>
        <v>0</v>
      </c>
      <c r="DN28" s="14" t="n">
        <f aca="false">+IF(AB28=0,0,$T28)</f>
        <v>0</v>
      </c>
      <c r="DO28" s="14" t="n">
        <f aca="false">+IF(AC28=0,0,$T28)</f>
        <v>0</v>
      </c>
      <c r="DP28" s="14" t="n">
        <f aca="false">+IF(AD28=0,0,$T28)</f>
        <v>0</v>
      </c>
      <c r="DQ28" s="14" t="n">
        <f aca="false">+IF(AE28=0,0,$T28)</f>
        <v>0</v>
      </c>
      <c r="DR28" s="14" t="n">
        <f aca="false">+IF(AF28=0,0,$T28)</f>
        <v>0</v>
      </c>
      <c r="DS28" s="14" t="n">
        <f aca="false">+IF(AG28=0,0,$T28)</f>
        <v>0</v>
      </c>
      <c r="DT28" s="14" t="n">
        <f aca="false">+IF(AH28=0,0,$T28)</f>
        <v>0</v>
      </c>
      <c r="DU28" s="14" t="n">
        <f aca="false">+IF(AI28=0,0,$T28)</f>
        <v>0</v>
      </c>
      <c r="DV28" s="55" t="n">
        <f aca="false">+SUM(DJ28:DU28)</f>
        <v>0</v>
      </c>
      <c r="DY28" s="14" t="n">
        <v>0</v>
      </c>
      <c r="DZ28" s="14" t="n">
        <v>0</v>
      </c>
      <c r="EA28" s="14" t="n">
        <v>0</v>
      </c>
      <c r="EB28" s="14" t="n">
        <v>0</v>
      </c>
      <c r="EC28" s="14" t="n">
        <v>0</v>
      </c>
      <c r="ED28" s="14" t="n">
        <v>0</v>
      </c>
      <c r="EE28" s="14" t="n">
        <v>0</v>
      </c>
      <c r="EF28" s="14" t="n">
        <v>0</v>
      </c>
      <c r="EG28" s="14" t="n">
        <v>0</v>
      </c>
      <c r="EH28" s="14" t="n">
        <v>0</v>
      </c>
      <c r="EI28" s="14" t="n">
        <v>0</v>
      </c>
      <c r="EJ28" s="14" t="n">
        <v>0</v>
      </c>
      <c r="EK28" s="55" t="n">
        <f aca="false">+SUM(DY28:EJ28)</f>
        <v>0</v>
      </c>
      <c r="EO28" s="53" t="n">
        <f aca="false">+CU28+DJ28-DY28/2</f>
        <v>1853.595</v>
      </c>
      <c r="EP28" s="53" t="n">
        <f aca="false">+CV28+DK28-DZ28/2</f>
        <v>0</v>
      </c>
      <c r="EQ28" s="53" t="n">
        <f aca="false">+CW28+DL28-EA28/2</f>
        <v>0</v>
      </c>
      <c r="ER28" s="53" t="n">
        <f aca="false">+CX28+DM28-EB28/2</f>
        <v>0</v>
      </c>
      <c r="ES28" s="53" t="n">
        <f aca="false">+CY28+DN28-EC28/2</f>
        <v>0</v>
      </c>
      <c r="ET28" s="53" t="n">
        <f aca="false">+CZ28+DO28-ED28/2</f>
        <v>0</v>
      </c>
      <c r="EU28" s="53" t="n">
        <f aca="false">+DA28+DP28-EE28/2</f>
        <v>0</v>
      </c>
      <c r="EV28" s="53" t="n">
        <f aca="false">+DB28+DQ28-EF28/2</f>
        <v>0</v>
      </c>
      <c r="EW28" s="53" t="n">
        <f aca="false">+DC28+DR28-EG28/2</f>
        <v>0</v>
      </c>
      <c r="EX28" s="53" t="n">
        <f aca="false">+DD28+DS28-EH28/2</f>
        <v>0</v>
      </c>
      <c r="EY28" s="53" t="n">
        <f aca="false">+DE28+DT28-EI28/2</f>
        <v>0</v>
      </c>
      <c r="EZ28" s="53" t="n">
        <f aca="false">+DF28+DU28-EJ28/2</f>
        <v>0</v>
      </c>
      <c r="FA28" s="55" t="n">
        <f aca="false">+SUM(EO28:EZ28)</f>
        <v>1853.595</v>
      </c>
      <c r="FD28" s="53" t="n">
        <f aca="false">+AM28-EO28-DY28</f>
        <v>-6246.035</v>
      </c>
      <c r="FE28" s="53" t="n">
        <f aca="false">+AN28-EP28-DZ28</f>
        <v>0</v>
      </c>
      <c r="FF28" s="53" t="n">
        <f aca="false">+AO28-EQ28-EA28</f>
        <v>0</v>
      </c>
      <c r="FG28" s="53" t="n">
        <f aca="false">+AP28-ER28-EB28</f>
        <v>0</v>
      </c>
      <c r="FH28" s="53" t="n">
        <f aca="false">+AQ28-ES28-EC28</f>
        <v>0</v>
      </c>
      <c r="FI28" s="53" t="n">
        <f aca="false">+AR28-ET28-ED28</f>
        <v>0</v>
      </c>
      <c r="FJ28" s="53" t="n">
        <f aca="false">+AS28-EU28-EE28</f>
        <v>0</v>
      </c>
      <c r="FK28" s="53" t="n">
        <f aca="false">+AT28-EV28-EF28</f>
        <v>0</v>
      </c>
      <c r="FL28" s="53" t="n">
        <f aca="false">+AU28-EW28-EG28</f>
        <v>0</v>
      </c>
      <c r="FM28" s="53" t="n">
        <f aca="false">+AV28-EX28-EH28</f>
        <v>0</v>
      </c>
      <c r="FN28" s="53" t="n">
        <f aca="false">+AW28-EY28-EI28</f>
        <v>0</v>
      </c>
      <c r="FO28" s="53" t="n">
        <f aca="false">+AX28-EZ28-EJ28</f>
        <v>0</v>
      </c>
      <c r="FP28" s="53" t="n">
        <f aca="false">+AY28-FA28</f>
        <v>-6246.035</v>
      </c>
    </row>
    <row collapsed="false" customFormat="true" customHeight="true" hidden="false" ht="15" outlineLevel="1" r="29" s="63">
      <c r="A29" s="57"/>
      <c r="B29" s="57" t="s">
        <v>245</v>
      </c>
      <c r="C29" s="57"/>
      <c r="D29" s="70"/>
      <c r="E29" s="73"/>
      <c r="F29" s="74"/>
      <c r="G29" s="57"/>
      <c r="H29" s="57"/>
      <c r="I29" s="74"/>
      <c r="J29" s="74"/>
      <c r="K29" s="74"/>
      <c r="L29" s="59"/>
      <c r="M29" s="60"/>
      <c r="N29" s="61"/>
      <c r="O29" s="61"/>
      <c r="P29" s="61"/>
      <c r="Q29" s="61"/>
      <c r="R29" s="60"/>
      <c r="S29" s="60"/>
      <c r="T29" s="60"/>
      <c r="U29" s="60"/>
      <c r="X29" s="64" t="n">
        <f aca="false">SUBTOTAL(9,X8:X28)</f>
        <v>70771</v>
      </c>
      <c r="Y29" s="64" t="n">
        <f aca="false">SUBTOTAL(9,Y8:Y28)</f>
        <v>0</v>
      </c>
      <c r="Z29" s="64" t="n">
        <f aca="false">SUBTOTAL(9,Z8:Z28)</f>
        <v>0</v>
      </c>
      <c r="AA29" s="64" t="n">
        <f aca="false">SUBTOTAL(9,AA8:AA28)</f>
        <v>0</v>
      </c>
      <c r="AB29" s="64" t="n">
        <f aca="false">SUBTOTAL(9,AB8:AB28)</f>
        <v>0</v>
      </c>
      <c r="AC29" s="64" t="n">
        <f aca="false">SUBTOTAL(9,AC8:AC28)</f>
        <v>0</v>
      </c>
      <c r="AD29" s="64" t="n">
        <f aca="false">SUBTOTAL(9,AD8:AD28)</f>
        <v>0</v>
      </c>
      <c r="AE29" s="64" t="n">
        <f aca="false">SUBTOTAL(9,AE8:AE28)</f>
        <v>0</v>
      </c>
      <c r="AF29" s="64" t="n">
        <f aca="false">SUBTOTAL(9,AF8:AF28)</f>
        <v>0</v>
      </c>
      <c r="AG29" s="64" t="n">
        <f aca="false">SUBTOTAL(9,AG8:AG28)</f>
        <v>0</v>
      </c>
      <c r="AH29" s="64" t="n">
        <f aca="false">SUBTOTAL(9,AH8:AH28)</f>
        <v>0</v>
      </c>
      <c r="AI29" s="64" t="n">
        <f aca="false">SUBTOTAL(9,AI8:AI28)</f>
        <v>0</v>
      </c>
      <c r="AJ29" s="64" t="n">
        <f aca="false">SUBTOTAL(9,AJ8:AJ28)</f>
        <v>70771</v>
      </c>
      <c r="AK29" s="54" t="n">
        <f aca="false">+BB29/X29</f>
        <v>0.174905116502522</v>
      </c>
      <c r="AL29" s="64"/>
      <c r="AM29" s="64" t="n">
        <f aca="false">SUBTOTAL(9,AM8:AM28)</f>
        <v>11639.54</v>
      </c>
      <c r="AN29" s="64" t="n">
        <f aca="false">SUBTOTAL(9,AN8:AN28)</f>
        <v>0</v>
      </c>
      <c r="AO29" s="64" t="n">
        <f aca="false">SUBTOTAL(9,AO8:AO28)</f>
        <v>0</v>
      </c>
      <c r="AP29" s="64" t="n">
        <f aca="false">SUBTOTAL(9,AP8:AP28)</f>
        <v>0</v>
      </c>
      <c r="AQ29" s="64" t="n">
        <f aca="false">SUBTOTAL(9,AQ8:AQ28)</f>
        <v>0</v>
      </c>
      <c r="AR29" s="64" t="n">
        <f aca="false">SUBTOTAL(9,AR8:AR28)</f>
        <v>0</v>
      </c>
      <c r="AS29" s="64" t="n">
        <f aca="false">SUBTOTAL(9,AS8:AS28)</f>
        <v>0</v>
      </c>
      <c r="AT29" s="64" t="n">
        <f aca="false">SUBTOTAL(9,AT8:AT28)</f>
        <v>0</v>
      </c>
      <c r="AU29" s="64" t="n">
        <f aca="false">SUBTOTAL(9,AU8:AU28)</f>
        <v>0</v>
      </c>
      <c r="AV29" s="64" t="n">
        <f aca="false">SUBTOTAL(9,AV8:AV28)</f>
        <v>0</v>
      </c>
      <c r="AW29" s="64" t="n">
        <f aca="false">SUBTOTAL(9,AW8:AW28)</f>
        <v>0</v>
      </c>
      <c r="AX29" s="64" t="n">
        <f aca="false">SUBTOTAL(9,AX8:AX28)</f>
        <v>0</v>
      </c>
      <c r="AY29" s="64" t="n">
        <f aca="false">SUBTOTAL(9,AY8:AY28)</f>
        <v>11639.54</v>
      </c>
      <c r="AZ29" s="64"/>
      <c r="BA29" s="64"/>
      <c r="BB29" s="64" t="n">
        <f aca="false">SUBTOTAL(9,BB8:BB28)</f>
        <v>12378.21</v>
      </c>
      <c r="BC29" s="64" t="n">
        <f aca="false">SUBTOTAL(9,BC8:BC28)</f>
        <v>0</v>
      </c>
      <c r="BD29" s="64" t="n">
        <f aca="false">SUBTOTAL(9,BD8:BD28)</f>
        <v>0</v>
      </c>
      <c r="BE29" s="64" t="n">
        <f aca="false">SUBTOTAL(9,BE8:BE28)</f>
        <v>0</v>
      </c>
      <c r="BF29" s="64" t="n">
        <f aca="false">SUBTOTAL(9,BF8:BF28)</f>
        <v>0</v>
      </c>
      <c r="BG29" s="64" t="n">
        <f aca="false">SUBTOTAL(9,BG8:BG28)</f>
        <v>0</v>
      </c>
      <c r="BH29" s="64" t="n">
        <f aca="false">SUBTOTAL(9,BH8:BH28)</f>
        <v>0</v>
      </c>
      <c r="BI29" s="64" t="n">
        <f aca="false">SUBTOTAL(9,BI8:BI28)</f>
        <v>0</v>
      </c>
      <c r="BJ29" s="64" t="n">
        <f aca="false">SUBTOTAL(9,BJ8:BJ28)</f>
        <v>0</v>
      </c>
      <c r="BK29" s="64" t="n">
        <f aca="false">SUBTOTAL(9,BK8:BK28)</f>
        <v>0</v>
      </c>
      <c r="BL29" s="64" t="n">
        <f aca="false">SUBTOTAL(9,BL8:BL28)</f>
        <v>0</v>
      </c>
      <c r="BM29" s="64" t="n">
        <f aca="false">SUBTOTAL(9,BM8:BM28)</f>
        <v>0</v>
      </c>
      <c r="BN29" s="64" t="n">
        <f aca="false">SUBTOTAL(9,BN8:BN28)</f>
        <v>12378.21</v>
      </c>
      <c r="BO29" s="64"/>
      <c r="BP29" s="64"/>
      <c r="BQ29" s="65" t="n">
        <f aca="false">SUBTOTAL(9,BQ8:BQ28)</f>
        <v>170.77</v>
      </c>
      <c r="BR29" s="65" t="n">
        <f aca="false">SUBTOTAL(9,BR8:BR28)</f>
        <v>0</v>
      </c>
      <c r="BS29" s="65" t="n">
        <f aca="false">SUBTOTAL(9,BS8:BS28)</f>
        <v>0</v>
      </c>
      <c r="BT29" s="65" t="n">
        <f aca="false">SUBTOTAL(9,BT8:BT28)</f>
        <v>0</v>
      </c>
      <c r="BU29" s="65" t="n">
        <f aca="false">SUBTOTAL(9,BU8:BU28)</f>
        <v>0</v>
      </c>
      <c r="BV29" s="65" t="n">
        <f aca="false">SUBTOTAL(9,BV8:BV28)</f>
        <v>0</v>
      </c>
      <c r="BW29" s="65" t="n">
        <f aca="false">SUBTOTAL(9,BW8:BW28)</f>
        <v>0</v>
      </c>
      <c r="BX29" s="65" t="n">
        <f aca="false">SUBTOTAL(9,BX8:BX28)</f>
        <v>0</v>
      </c>
      <c r="BY29" s="65" t="n">
        <f aca="false">SUBTOTAL(9,BY8:BY28)</f>
        <v>0</v>
      </c>
      <c r="BZ29" s="65" t="n">
        <f aca="false">SUBTOTAL(9,BZ8:BZ28)</f>
        <v>0</v>
      </c>
      <c r="CA29" s="65" t="n">
        <f aca="false">SUBTOTAL(9,CA8:CA28)</f>
        <v>0</v>
      </c>
      <c r="CB29" s="65" t="n">
        <f aca="false">SUBTOTAL(9,CB8:CB28)</f>
        <v>0</v>
      </c>
      <c r="CC29" s="65" t="n">
        <f aca="false">SUBTOTAL(9,CC8:CC28)</f>
        <v>170.77</v>
      </c>
      <c r="CD29" s="64"/>
      <c r="CE29" s="65"/>
      <c r="CF29" s="65" t="n">
        <f aca="false">SUBTOTAL(9,CF8:CF28)</f>
        <v>141.132231404959</v>
      </c>
      <c r="CG29" s="65" t="n">
        <f aca="false">SUBTOTAL(9,CG8:CG28)</f>
        <v>0</v>
      </c>
      <c r="CH29" s="65" t="n">
        <f aca="false">SUBTOTAL(9,CH8:CH28)</f>
        <v>0</v>
      </c>
      <c r="CI29" s="65" t="n">
        <f aca="false">SUBTOTAL(9,CI8:CI28)</f>
        <v>0</v>
      </c>
      <c r="CJ29" s="65" t="n">
        <f aca="false">SUBTOTAL(9,CJ8:CJ28)</f>
        <v>0</v>
      </c>
      <c r="CK29" s="65" t="n">
        <f aca="false">SUBTOTAL(9,CK8:CK28)</f>
        <v>0</v>
      </c>
      <c r="CL29" s="65" t="n">
        <f aca="false">SUBTOTAL(9,CL8:CL28)</f>
        <v>0</v>
      </c>
      <c r="CM29" s="65" t="n">
        <f aca="false">SUBTOTAL(9,CM8:CM28)</f>
        <v>0</v>
      </c>
      <c r="CN29" s="65" t="n">
        <f aca="false">SUBTOTAL(9,CN8:CN28)</f>
        <v>0</v>
      </c>
      <c r="CO29" s="65" t="n">
        <f aca="false">SUBTOTAL(9,CO8:CO28)</f>
        <v>0</v>
      </c>
      <c r="CP29" s="65" t="n">
        <f aca="false">SUBTOTAL(9,CP8:CP28)</f>
        <v>0</v>
      </c>
      <c r="CQ29" s="65" t="n">
        <f aca="false">SUBTOTAL(9,CQ8:CQ28)</f>
        <v>0</v>
      </c>
      <c r="CR29" s="65" t="n">
        <f aca="false">SUBTOTAL(9,CR8:CR28)</f>
        <v>141.132231404959</v>
      </c>
      <c r="CS29" s="64"/>
      <c r="CT29" s="64"/>
      <c r="CU29" s="66" t="n">
        <f aca="false">SUBTOTAL(9,CU8:CU28)</f>
        <v>5484.8095</v>
      </c>
      <c r="CV29" s="66" t="n">
        <f aca="false">SUBTOTAL(9,CV8:CV28)</f>
        <v>0</v>
      </c>
      <c r="CW29" s="66" t="n">
        <f aca="false">SUBTOTAL(9,CW8:CW28)</f>
        <v>0</v>
      </c>
      <c r="CX29" s="66" t="n">
        <f aca="false">SUBTOTAL(9,CX8:CX28)</f>
        <v>0</v>
      </c>
      <c r="CY29" s="66" t="n">
        <f aca="false">SUBTOTAL(9,CY8:CY28)</f>
        <v>0</v>
      </c>
      <c r="CZ29" s="66" t="n">
        <f aca="false">SUBTOTAL(9,CZ8:CZ28)</f>
        <v>0</v>
      </c>
      <c r="DA29" s="66" t="n">
        <f aca="false">SUBTOTAL(9,DA8:DA28)</f>
        <v>0</v>
      </c>
      <c r="DB29" s="66" t="n">
        <f aca="false">SUBTOTAL(9,DB8:DB28)</f>
        <v>0</v>
      </c>
      <c r="DC29" s="66" t="n">
        <f aca="false">SUBTOTAL(9,DC8:DC28)</f>
        <v>0</v>
      </c>
      <c r="DD29" s="66" t="n">
        <f aca="false">SUBTOTAL(9,DD8:DD28)</f>
        <v>0</v>
      </c>
      <c r="DE29" s="66" t="n">
        <f aca="false">SUBTOTAL(9,DE8:DE28)</f>
        <v>0</v>
      </c>
      <c r="DF29" s="66" t="n">
        <f aca="false">SUBTOTAL(9,DF8:DF28)</f>
        <v>0</v>
      </c>
      <c r="DG29" s="65" t="n">
        <f aca="false">SUBTOTAL(9,DG8:DG28)</f>
        <v>5484.8095</v>
      </c>
      <c r="DH29" s="64"/>
      <c r="DJ29" s="63" t="n">
        <f aca="false">SUBTOTAL(9,DJ8:DJ28)</f>
        <v>390</v>
      </c>
      <c r="DK29" s="63" t="n">
        <f aca="false">SUBTOTAL(9,DK8:DK28)</f>
        <v>0</v>
      </c>
      <c r="DL29" s="63" t="n">
        <f aca="false">SUBTOTAL(9,DL8:DL28)</f>
        <v>0</v>
      </c>
      <c r="DM29" s="63" t="n">
        <f aca="false">SUBTOTAL(9,DM8:DM28)</f>
        <v>0</v>
      </c>
      <c r="DN29" s="63" t="n">
        <f aca="false">SUBTOTAL(9,DN8:DN28)</f>
        <v>0</v>
      </c>
      <c r="DO29" s="63" t="n">
        <f aca="false">SUBTOTAL(9,DO8:DO28)</f>
        <v>0</v>
      </c>
      <c r="DP29" s="63" t="n">
        <f aca="false">SUBTOTAL(9,DP8:DP28)</f>
        <v>0</v>
      </c>
      <c r="DQ29" s="63" t="n">
        <f aca="false">SUBTOTAL(9,DQ8:DQ28)</f>
        <v>0</v>
      </c>
      <c r="DR29" s="63" t="n">
        <f aca="false">SUBTOTAL(9,DR8:DR28)</f>
        <v>0</v>
      </c>
      <c r="DS29" s="63" t="n">
        <f aca="false">SUBTOTAL(9,DS8:DS28)</f>
        <v>0</v>
      </c>
      <c r="DT29" s="63" t="n">
        <f aca="false">SUBTOTAL(9,DT8:DT28)</f>
        <v>0</v>
      </c>
      <c r="DU29" s="63" t="n">
        <f aca="false">SUBTOTAL(9,DU8:DU28)</f>
        <v>0</v>
      </c>
      <c r="DV29" s="65" t="n">
        <f aca="false">SUBTOTAL(9,DV8:DV28)</f>
        <v>390</v>
      </c>
      <c r="DY29" s="63" t="n">
        <f aca="false">SUBTOTAL(9,DY8:DY28)</f>
        <v>0</v>
      </c>
      <c r="DZ29" s="63" t="n">
        <f aca="false">SUBTOTAL(9,DZ8:DZ28)</f>
        <v>0</v>
      </c>
      <c r="EA29" s="63" t="n">
        <f aca="false">SUBTOTAL(9,EA8:EA28)</f>
        <v>0</v>
      </c>
      <c r="EB29" s="63" t="n">
        <f aca="false">SUBTOTAL(9,EB8:EB28)</f>
        <v>0</v>
      </c>
      <c r="EC29" s="63" t="n">
        <f aca="false">SUBTOTAL(9,EC8:EC28)</f>
        <v>0</v>
      </c>
      <c r="ED29" s="63" t="n">
        <f aca="false">SUBTOTAL(9,ED8:ED28)</f>
        <v>0</v>
      </c>
      <c r="EE29" s="63" t="n">
        <f aca="false">SUBTOTAL(9,EE8:EE28)</f>
        <v>0</v>
      </c>
      <c r="EF29" s="63" t="n">
        <f aca="false">SUBTOTAL(9,EF8:EF28)</f>
        <v>0</v>
      </c>
      <c r="EG29" s="63" t="n">
        <f aca="false">SUBTOTAL(9,EG8:EG28)</f>
        <v>0</v>
      </c>
      <c r="EH29" s="63" t="n">
        <f aca="false">SUBTOTAL(9,EH8:EH28)</f>
        <v>0</v>
      </c>
      <c r="EI29" s="63" t="n">
        <f aca="false">SUBTOTAL(9,EI8:EI28)</f>
        <v>0</v>
      </c>
      <c r="EJ29" s="63" t="n">
        <f aca="false">SUBTOTAL(9,EJ8:EJ28)</f>
        <v>0</v>
      </c>
      <c r="EK29" s="65" t="n">
        <f aca="false">SUBTOTAL(9,EK8:EK28)</f>
        <v>0</v>
      </c>
      <c r="EN29" s="63" t="n">
        <f aca="false">SUBTOTAL(9,EN8:EN28)</f>
        <v>0</v>
      </c>
      <c r="EO29" s="64" t="n">
        <f aca="false">SUBTOTAL(9,EO8:EO28)</f>
        <v>5874.8095</v>
      </c>
      <c r="EP29" s="64" t="n">
        <f aca="false">SUBTOTAL(9,EP8:EP28)</f>
        <v>0</v>
      </c>
      <c r="EQ29" s="64" t="n">
        <f aca="false">SUBTOTAL(9,EQ8:EQ28)</f>
        <v>0</v>
      </c>
      <c r="ER29" s="64" t="n">
        <f aca="false">SUBTOTAL(9,ER8:ER28)</f>
        <v>0</v>
      </c>
      <c r="ES29" s="64" t="n">
        <f aca="false">SUBTOTAL(9,ES8:ES28)</f>
        <v>0</v>
      </c>
      <c r="ET29" s="64" t="n">
        <f aca="false">SUBTOTAL(9,ET8:ET28)</f>
        <v>0</v>
      </c>
      <c r="EU29" s="64" t="n">
        <f aca="false">SUBTOTAL(9,EU8:EU28)</f>
        <v>0</v>
      </c>
      <c r="EV29" s="64" t="n">
        <f aca="false">SUBTOTAL(9,EV8:EV28)</f>
        <v>0</v>
      </c>
      <c r="EW29" s="64" t="n">
        <f aca="false">SUBTOTAL(9,EW8:EW28)</f>
        <v>0</v>
      </c>
      <c r="EX29" s="64" t="n">
        <f aca="false">SUBTOTAL(9,EX8:EX28)</f>
        <v>0</v>
      </c>
      <c r="EY29" s="64" t="n">
        <f aca="false">SUBTOTAL(9,EY8:EY28)</f>
        <v>0</v>
      </c>
      <c r="EZ29" s="64" t="n">
        <f aca="false">SUBTOTAL(9,EZ8:EZ28)</f>
        <v>0</v>
      </c>
      <c r="FA29" s="65" t="n">
        <f aca="false">SUBTOTAL(9,FA8:FA28)</f>
        <v>5874.8095</v>
      </c>
      <c r="FD29" s="64" t="n">
        <f aca="false">SUBTOTAL(9,FD8:FD28)</f>
        <v>5764.7305</v>
      </c>
      <c r="FE29" s="64" t="n">
        <f aca="false">SUBTOTAL(9,FE8:FE28)</f>
        <v>0</v>
      </c>
      <c r="FF29" s="64" t="n">
        <f aca="false">SUBTOTAL(9,FF8:FF28)</f>
        <v>0</v>
      </c>
      <c r="FG29" s="64" t="n">
        <f aca="false">SUBTOTAL(9,FG8:FG28)</f>
        <v>0</v>
      </c>
      <c r="FH29" s="64" t="n">
        <f aca="false">SUBTOTAL(9,FH8:FH28)</f>
        <v>0</v>
      </c>
      <c r="FI29" s="64" t="n">
        <f aca="false">SUBTOTAL(9,FI8:FI28)</f>
        <v>0</v>
      </c>
      <c r="FJ29" s="64" t="n">
        <f aca="false">SUBTOTAL(9,FJ8:FJ28)</f>
        <v>0</v>
      </c>
      <c r="FK29" s="64" t="n">
        <f aca="false">SUBTOTAL(9,FK8:FK28)</f>
        <v>0</v>
      </c>
      <c r="FL29" s="64" t="n">
        <f aca="false">SUBTOTAL(9,FL8:FL28)</f>
        <v>0</v>
      </c>
      <c r="FM29" s="64" t="n">
        <f aca="false">SUBTOTAL(9,FM8:FM28)</f>
        <v>0</v>
      </c>
      <c r="FN29" s="64" t="n">
        <f aca="false">SUBTOTAL(9,FN8:FN28)</f>
        <v>0</v>
      </c>
      <c r="FO29" s="64" t="n">
        <f aca="false">SUBTOTAL(9,FO8:FO28)</f>
        <v>0</v>
      </c>
      <c r="FP29" s="64" t="n">
        <f aca="false">SUBTOTAL(9,FP8:FP28)</f>
        <v>5764.7305</v>
      </c>
    </row>
    <row collapsed="false" customFormat="false" customHeight="true" hidden="false" ht="15" outlineLevel="2" r="30">
      <c r="A30" s="21" t="n">
        <v>3</v>
      </c>
      <c r="B30" s="21" t="s">
        <v>25</v>
      </c>
      <c r="C30" s="21" t="s">
        <v>137</v>
      </c>
      <c r="D30" s="67" t="n">
        <v>10144</v>
      </c>
      <c r="E30" s="67" t="n">
        <v>10144</v>
      </c>
      <c r="F30" s="23" t="s">
        <v>246</v>
      </c>
      <c r="G30" s="23" t="s">
        <v>247</v>
      </c>
      <c r="H30" s="23" t="s">
        <v>247</v>
      </c>
      <c r="I30" s="23" t="s">
        <v>248</v>
      </c>
      <c r="J30" s="23" t="s">
        <v>249</v>
      </c>
      <c r="K30" s="23" t="s">
        <v>16</v>
      </c>
      <c r="L30" s="49" t="s">
        <v>143</v>
      </c>
      <c r="M30" s="50" t="s">
        <v>20</v>
      </c>
      <c r="N30" s="51" t="n">
        <v>0.01</v>
      </c>
      <c r="O30" s="52" t="n">
        <v>-0.005</v>
      </c>
      <c r="P30" s="51" t="n">
        <v>0.45</v>
      </c>
      <c r="Q30" s="51" t="n">
        <v>0</v>
      </c>
      <c r="R30" s="50" t="n">
        <v>0</v>
      </c>
      <c r="S30" s="50" t="n">
        <v>0</v>
      </c>
      <c r="T30" s="50" t="n">
        <v>30</v>
      </c>
      <c r="U30" s="50"/>
      <c r="X30" s="53" t="e">
        <f aca="false">+VLOOKUP($D30,['file:///home/lab/repositories/luckia.facturador/com.luckia.biller.deploy/src/main/resources/bootstrap/info_presencial_2014.xlsx']venta_neta_cons!$a$2:$n$1048576,3,0)</f>
        <v>#VALUE!</v>
      </c>
      <c r="Y30" s="53" t="e">
        <f aca="false">+VLOOKUP($D30,['file:///home/lab/repositories/luckia.facturador/com.luckia.biller.deploy/src/main/resources/bootstrap/info_presencial_2014.xlsx']venta_neta_cons!$a$2:$n$1048576,4,0)</f>
        <v>#VALUE!</v>
      </c>
      <c r="Z30" s="53" t="e">
        <f aca="false">+VLOOKUP($D30,['file:///home/lab/repositories/luckia.facturador/com.luckia.biller.deploy/src/main/resources/bootstrap/info_presencial_2014.xlsx']venta_neta_cons!$a$2:$n$1048576,5,0)</f>
        <v>#VALUE!</v>
      </c>
      <c r="AA30" s="53" t="e">
        <f aca="false">+VLOOKUP($D30,['file:///home/lab/repositories/luckia.facturador/com.luckia.biller.deploy/src/main/resources/bootstrap/info_presencial_2014.xlsx']venta_neta_cons!$a$2:$n$1048576,6,0)</f>
        <v>#VALUE!</v>
      </c>
      <c r="AB30" s="53" t="e">
        <f aca="false">+VLOOKUP($D30,['file:///home/lab/repositories/luckia.facturador/com.luckia.biller.deploy/src/main/resources/bootstrap/info_presencial_2014.xlsx']venta_neta_cons!$a$2:$n$1048576,7,0)</f>
        <v>#VALUE!</v>
      </c>
      <c r="AC30" s="53" t="e">
        <f aca="false">+VLOOKUP($D30,['file:///home/lab/repositories/luckia.facturador/com.luckia.biller.deploy/src/main/resources/bootstrap/info_presencial_2014.xlsx']venta_neta_cons!$a$2:$n$1048576,8,0)</f>
        <v>#VALUE!</v>
      </c>
      <c r="AD30" s="53" t="e">
        <f aca="false">+VLOOKUP($D30,['file:///home/lab/repositories/luckia.facturador/com.luckia.biller.deploy/src/main/resources/bootstrap/info_presencial_2014.xlsx']venta_neta_cons!$a$2:$n$1048576,9,0)</f>
        <v>#VALUE!</v>
      </c>
      <c r="AE30" s="53" t="e">
        <f aca="false">+VLOOKUP($D30,['file:///home/lab/repositories/luckia.facturador/com.luckia.biller.deploy/src/main/resources/bootstrap/info_presencial_2014.xlsx']venta_neta_cons!$a$2:$n$1048576,10,0)</f>
        <v>#VALUE!</v>
      </c>
      <c r="AF30" s="53" t="e">
        <f aca="false">+VLOOKUP($D30,['file:///home/lab/repositories/luckia.facturador/com.luckia.biller.deploy/src/main/resources/bootstrap/info_presencial_2014.xlsx']venta_neta_cons!$a$2:$n$1048576,11,0)</f>
        <v>#VALUE!</v>
      </c>
      <c r="AG30" s="53" t="e">
        <f aca="false">+VLOOKUP($D30,['file:///home/lab/repositories/luckia.facturador/com.luckia.biller.deploy/src/main/resources/bootstrap/info_presencial_2014.xlsx']venta_neta_cons!$a$2:$n$1048576,12,0)</f>
        <v>#VALUE!</v>
      </c>
      <c r="AH30" s="53" t="e">
        <f aca="false">+VLOOKUP($D30,['file:///home/lab/repositories/luckia.facturador/com.luckia.biller.deploy/src/main/resources/bootstrap/info_presencial_2014.xlsx']venta_neta_cons!$a$2:$n$1048576,13,0)</f>
        <v>#VALUE!</v>
      </c>
      <c r="AI30" s="53" t="e">
        <f aca="false">+VLOOKUP($D30,['file:///home/lab/repositories/luckia.facturador/com.luckia.biller.deploy/src/main/resources/bootstrap/info_presencial_2014.xlsx']venta_neta_cons!$a$2:$n$1048576,14,0)</f>
        <v>#VALUE!</v>
      </c>
      <c r="AJ30" s="53" t="n">
        <f aca="false">+SUM(X30:AI30)</f>
        <v>3189</v>
      </c>
      <c r="AK30" s="54" t="n">
        <f aca="false">+BB30/X30</f>
        <v>-0.119673878958921</v>
      </c>
      <c r="AL30" s="53"/>
      <c r="AM30" s="53" t="e">
        <f aca="false">+VLOOKUP($D30,['file:///home/lab/repositories/luckia.facturador/com.luckia.biller.deploy/src/main/resources/bootstrap/info_presencial_2014.xlsx']saldo_cons!$a$2:$n$1048576,3,0)</f>
        <v>#VALUE!</v>
      </c>
      <c r="AN30" s="53" t="e">
        <f aca="false">+VLOOKUP($D30,['file:///home/lab/repositories/luckia.facturador/com.luckia.biller.deploy/src/main/resources/bootstrap/info_presencial_2014.xlsx']saldo_cons!$a$2:$n$1048576,4,0)</f>
        <v>#VALUE!</v>
      </c>
      <c r="AO30" s="53" t="e">
        <f aca="false">+VLOOKUP($D30,['file:///home/lab/repositories/luckia.facturador/com.luckia.biller.deploy/src/main/resources/bootstrap/info_presencial_2014.xlsx']saldo_cons!$a$2:$n$1048576,5,0)</f>
        <v>#VALUE!</v>
      </c>
      <c r="AP30" s="53" t="e">
        <f aca="false">+VLOOKUP($D30,['file:///home/lab/repositories/luckia.facturador/com.luckia.biller.deploy/src/main/resources/bootstrap/info_presencial_2014.xlsx']saldo_cons!$a$2:$n$1048576,6,0)</f>
        <v>#VALUE!</v>
      </c>
      <c r="AQ30" s="53" t="e">
        <f aca="false">+VLOOKUP($D30,['file:///home/lab/repositories/luckia.facturador/com.luckia.biller.deploy/src/main/resources/bootstrap/info_presencial_2014.xlsx']saldo_cons!$a$2:$n$1048576,7,0)</f>
        <v>#VALUE!</v>
      </c>
      <c r="AR30" s="53" t="e">
        <f aca="false">+VLOOKUP($D30,['file:///home/lab/repositories/luckia.facturador/com.luckia.biller.deploy/src/main/resources/bootstrap/info_presencial_2014.xlsx']saldo_cons!$a$2:$n$1048576,8,0)</f>
        <v>#VALUE!</v>
      </c>
      <c r="AS30" s="53" t="e">
        <f aca="false">+VLOOKUP($D30,['file:///home/lab/repositories/luckia.facturador/com.luckia.biller.deploy/src/main/resources/bootstrap/info_presencial_2014.xlsx']saldo_cons!$a$2:$n$1048576,9,0)</f>
        <v>#VALUE!</v>
      </c>
      <c r="AT30" s="53" t="e">
        <f aca="false">+VLOOKUP($D30,['file:///home/lab/repositories/luckia.facturador/com.luckia.biller.deploy/src/main/resources/bootstrap/info_presencial_2014.xlsx']saldo_cons!$a$2:$n$1048576,10,0)</f>
        <v>#VALUE!</v>
      </c>
      <c r="AU30" s="53" t="e">
        <f aca="false">+VLOOKUP($D30,['file:///home/lab/repositories/luckia.facturador/com.luckia.biller.deploy/src/main/resources/bootstrap/info_presencial_2014.xlsx']saldo_cons!$a$2:$n$1048576,11,0)</f>
        <v>#VALUE!</v>
      </c>
      <c r="AV30" s="53" t="e">
        <f aca="false">+VLOOKUP($D30,['file:///home/lab/repositories/luckia.facturador/com.luckia.biller.deploy/src/main/resources/bootstrap/info_presencial_2014.xlsx']saldo_cons!$a$2:$n$1048576,12,0)</f>
        <v>#VALUE!</v>
      </c>
      <c r="AW30" s="53" t="e">
        <f aca="false">+VLOOKUP($D30,['file:///home/lab/repositories/luckia.facturador/com.luckia.biller.deploy/src/main/resources/bootstrap/info_presencial_2014.xlsx']saldo_cons!$a$2:$n$1048576,13,0)</f>
        <v>#VALUE!</v>
      </c>
      <c r="AX30" s="53" t="e">
        <f aca="false">+VLOOKUP($D30,['file:///home/lab/repositories/luckia.facturador/com.luckia.biller.deploy/src/main/resources/bootstrap/info_presencial_2014.xlsx']saldo_cons!$a$2:$n$1048576,14,0)</f>
        <v>#VALUE!</v>
      </c>
      <c r="AY30" s="53"/>
      <c r="AZ30" s="53"/>
      <c r="BA30" s="53"/>
      <c r="BB30" s="53" t="e">
        <f aca="false">+VLOOKUP($D30,['file:///home/lab/repositories/luckia.facturador/com.luckia.biller.deploy/src/main/resources/bootstrap/info_presencial_2014.xlsx']ggr_cons!$a$2:$n$1048576,3,0)</f>
        <v>#VALUE!</v>
      </c>
      <c r="BC30" s="53" t="e">
        <f aca="false">+VLOOKUP($D30,['file:///home/lab/repositories/luckia.facturador/com.luckia.biller.deploy/src/main/resources/bootstrap/info_presencial_2014.xlsx']ggr_cons!$a$2:$n$1048576,4,0)</f>
        <v>#VALUE!</v>
      </c>
      <c r="BD30" s="53" t="e">
        <f aca="false">+VLOOKUP($D30,['file:///home/lab/repositories/luckia.facturador/com.luckia.biller.deploy/src/main/resources/bootstrap/info_presencial_2014.xlsx']ggr_cons!$a$2:$n$1048576,5,0)</f>
        <v>#VALUE!</v>
      </c>
      <c r="BE30" s="53" t="e">
        <f aca="false">+VLOOKUP($D30,['file:///home/lab/repositories/luckia.facturador/com.luckia.biller.deploy/src/main/resources/bootstrap/info_presencial_2014.xlsx']ggr_cons!$a$2:$n$1048576,6,0)</f>
        <v>#VALUE!</v>
      </c>
      <c r="BF30" s="53" t="e">
        <f aca="false">+VLOOKUP($D30,['file:///home/lab/repositories/luckia.facturador/com.luckia.biller.deploy/src/main/resources/bootstrap/info_presencial_2014.xlsx']ggr_cons!$a$2:$n$1048576,7,0)</f>
        <v>#VALUE!</v>
      </c>
      <c r="BG30" s="53" t="e">
        <f aca="false">+VLOOKUP($D30,['file:///home/lab/repositories/luckia.facturador/com.luckia.biller.deploy/src/main/resources/bootstrap/info_presencial_2014.xlsx']ggr_cons!$a$2:$n$1048576,8,0)</f>
        <v>#VALUE!</v>
      </c>
      <c r="BH30" s="53" t="e">
        <f aca="false">+VLOOKUP($D30,['file:///home/lab/repositories/luckia.facturador/com.luckia.biller.deploy/src/main/resources/bootstrap/info_presencial_2014.xlsx']ggr_cons!$a$2:$n$1048576,9,0)</f>
        <v>#VALUE!</v>
      </c>
      <c r="BI30" s="53" t="e">
        <f aca="false">+VLOOKUP($D30,['file:///home/lab/repositories/luckia.facturador/com.luckia.biller.deploy/src/main/resources/bootstrap/info_presencial_2014.xlsx']ggr_cons!$a$2:$n$1048576,10,0)</f>
        <v>#VALUE!</v>
      </c>
      <c r="BJ30" s="53" t="e">
        <f aca="false">+VLOOKUP($D30,['file:///home/lab/repositories/luckia.facturador/com.luckia.biller.deploy/src/main/resources/bootstrap/info_presencial_2014.xlsx']ggr_cons!$a$2:$n$1048576,11,0)</f>
        <v>#VALUE!</v>
      </c>
      <c r="BK30" s="53" t="e">
        <f aca="false">+VLOOKUP($D30,['file:///home/lab/repositories/luckia.facturador/com.luckia.biller.deploy/src/main/resources/bootstrap/info_presencial_2014.xlsx']ggr_cons!$a$2:$n$1048576,12,0)</f>
        <v>#VALUE!</v>
      </c>
      <c r="BL30" s="53" t="e">
        <f aca="false">+VLOOKUP($D30,['file:///home/lab/repositories/luckia.facturador/com.luckia.biller.deploy/src/main/resources/bootstrap/info_presencial_2014.xlsx']ggr_cons!$a$2:$n$1048576,13,0)</f>
        <v>#VALUE!</v>
      </c>
      <c r="BM30" s="53" t="e">
        <f aca="false">+VLOOKUP($D30,['file:///home/lab/repositories/luckia.facturador/com.luckia.biller.deploy/src/main/resources/bootstrap/info_presencial_2014.xlsx']ggr_cons!$a$2:$n$1048576,14,0)</f>
        <v>#VALUE!</v>
      </c>
      <c r="BN30" s="53"/>
      <c r="BO30" s="53"/>
      <c r="BP30" s="53"/>
      <c r="BQ30" s="55" t="n">
        <f aca="false">+$N30*X30</f>
        <v>31.89</v>
      </c>
      <c r="BR30" s="55" t="n">
        <f aca="false">+$N30*Y30</f>
        <v>0</v>
      </c>
      <c r="BS30" s="55" t="n">
        <f aca="false">+$N30*Z30</f>
        <v>0</v>
      </c>
      <c r="BT30" s="55" t="n">
        <f aca="false">+$N30*AA30</f>
        <v>0</v>
      </c>
      <c r="BU30" s="55" t="n">
        <f aca="false">+$N30*AB30</f>
        <v>0</v>
      </c>
      <c r="BV30" s="55" t="n">
        <f aca="false">+$N30*AC30</f>
        <v>0</v>
      </c>
      <c r="BW30" s="55" t="n">
        <f aca="false">+$N30*AD30</f>
        <v>0</v>
      </c>
      <c r="BX30" s="55" t="n">
        <f aca="false">+$N30*AE30</f>
        <v>0</v>
      </c>
      <c r="BY30" s="55" t="n">
        <f aca="false">+$N30*AF30</f>
        <v>0</v>
      </c>
      <c r="BZ30" s="55" t="n">
        <f aca="false">+$N30*AG30</f>
        <v>0</v>
      </c>
      <c r="CA30" s="55" t="n">
        <f aca="false">+$N30*AH30</f>
        <v>0</v>
      </c>
      <c r="CB30" s="55" t="n">
        <f aca="false">+$N30*AI30</f>
        <v>0</v>
      </c>
      <c r="CC30" s="55" t="n">
        <f aca="false">+SUM(BQ30:CB30)</f>
        <v>31.89</v>
      </c>
      <c r="CD30" s="53"/>
      <c r="CE30" s="55"/>
      <c r="CF30" s="55" t="n">
        <f aca="false">+BQ30/$CE$2</f>
        <v>26.3553719008264</v>
      </c>
      <c r="CG30" s="55" t="n">
        <f aca="false">+BR30/$CE$2</f>
        <v>0</v>
      </c>
      <c r="CH30" s="55" t="n">
        <f aca="false">+BS30/$CE$2</f>
        <v>0</v>
      </c>
      <c r="CI30" s="55" t="n">
        <f aca="false">+BT30/$CE$2</f>
        <v>0</v>
      </c>
      <c r="CJ30" s="55" t="n">
        <f aca="false">+BU30/$CE$2</f>
        <v>0</v>
      </c>
      <c r="CK30" s="55" t="n">
        <f aca="false">+BV30/$CE$2</f>
        <v>0</v>
      </c>
      <c r="CL30" s="55" t="n">
        <f aca="false">+BW30/$CE$2</f>
        <v>0</v>
      </c>
      <c r="CM30" s="55" t="n">
        <f aca="false">+BX30/$CE$2</f>
        <v>0</v>
      </c>
      <c r="CN30" s="55" t="n">
        <f aca="false">+BY30/$CE$2</f>
        <v>0</v>
      </c>
      <c r="CO30" s="55" t="n">
        <f aca="false">+BZ30/$CE$2</f>
        <v>0</v>
      </c>
      <c r="CP30" s="55" t="n">
        <f aca="false">+CA30/$CE$2</f>
        <v>0</v>
      </c>
      <c r="CQ30" s="55" t="n">
        <f aca="false">+CB30/$CE$2</f>
        <v>0</v>
      </c>
      <c r="CR30" s="55" t="n">
        <f aca="false">+CC30/$CE$2</f>
        <v>26.3553719008264</v>
      </c>
      <c r="CS30" s="53"/>
      <c r="CT30" s="53"/>
      <c r="CU30" s="56" t="n">
        <f aca="false">+$O30*X30+$P30*BB30+$Q30*(0.9*BB30+$S30)+$R30</f>
        <v>-187.683</v>
      </c>
      <c r="CV30" s="56" t="n">
        <f aca="false">+$O30*Y30+$P30*BC30+$Q30*(0.9*BC30+$S30)+$R30</f>
        <v>0</v>
      </c>
      <c r="CW30" s="56" t="n">
        <f aca="false">+$O30*Z30+$P30*BD30+$Q30*(0.9*BD30+$S30)+$R30</f>
        <v>0</v>
      </c>
      <c r="CX30" s="56" t="n">
        <f aca="false">+$O30*AA30+$P30*BE30+$Q30*(0.9*BE30+$S30)+$R30</f>
        <v>0</v>
      </c>
      <c r="CY30" s="56" t="n">
        <f aca="false">+$O30*AB30+$P30*BF30+$Q30*(0.9*BF30+$S30)+$R30</f>
        <v>0</v>
      </c>
      <c r="CZ30" s="56" t="n">
        <f aca="false">+$O30*AC30+$P30*BG30+$Q30*(0.9*BG30+$S30)+$R30</f>
        <v>0</v>
      </c>
      <c r="DA30" s="56" t="n">
        <f aca="false">+$O30*AD30+$P30*BH30+$Q30*(0.9*BH30+$S30)+$R30</f>
        <v>0</v>
      </c>
      <c r="DB30" s="56" t="n">
        <f aca="false">+$O30*AE30+$P30*BI30+$Q30*(0.9*BI30+$S30)+$R30</f>
        <v>0</v>
      </c>
      <c r="DC30" s="56" t="n">
        <f aca="false">+$O30*AF30+$P30*BJ30+$Q30*(0.9*BJ30+$S30)+$R30</f>
        <v>0</v>
      </c>
      <c r="DD30" s="56" t="n">
        <f aca="false">+$O30*AG30+$P30*BK30+$Q30*(0.9*BK30+$S30)+$R30</f>
        <v>0</v>
      </c>
      <c r="DE30" s="56" t="n">
        <f aca="false">+$O30*AH30+$P30*BL30+$Q30*(0.9*BL30+$S30)+$R30</f>
        <v>0</v>
      </c>
      <c r="DF30" s="56" t="n">
        <f aca="false">+$O30*AI30+$P30*BM30+$Q30*(0.9*BM30+$S30)+$R30</f>
        <v>0</v>
      </c>
      <c r="DG30" s="55" t="n">
        <f aca="false">+SUM(CU30:DF30)</f>
        <v>-187.683</v>
      </c>
      <c r="DH30" s="53"/>
      <c r="DJ30" s="14" t="n">
        <f aca="false">+IF(X30=0,0,$T30)</f>
        <v>30</v>
      </c>
      <c r="DK30" s="14" t="n">
        <f aca="false">+IF(Y30=0,0,$T30)</f>
        <v>0</v>
      </c>
      <c r="DL30" s="14" t="n">
        <f aca="false">+IF(Z30=0,0,$T30)</f>
        <v>0</v>
      </c>
      <c r="DM30" s="14" t="n">
        <f aca="false">+IF(AA30=0,0,$T30)</f>
        <v>0</v>
      </c>
      <c r="DN30" s="14" t="n">
        <f aca="false">+IF(AB30=0,0,$T30)</f>
        <v>0</v>
      </c>
      <c r="DO30" s="14" t="n">
        <f aca="false">+IF(AC30=0,0,$T30)</f>
        <v>0</v>
      </c>
      <c r="DP30" s="14" t="n">
        <f aca="false">+IF(AD30=0,0,$T30)</f>
        <v>0</v>
      </c>
      <c r="DQ30" s="14" t="n">
        <f aca="false">+IF(AE30=0,0,$T30)</f>
        <v>0</v>
      </c>
      <c r="DR30" s="14" t="n">
        <f aca="false">+IF(AF30=0,0,$T30)</f>
        <v>0</v>
      </c>
      <c r="DS30" s="14" t="n">
        <f aca="false">+IF(AG30=0,0,$T30)</f>
        <v>0</v>
      </c>
      <c r="DT30" s="14" t="n">
        <f aca="false">+IF(AH30=0,0,$T30)</f>
        <v>0</v>
      </c>
      <c r="DU30" s="14" t="n">
        <f aca="false">+IF(AI30=0,0,$T30)</f>
        <v>0</v>
      </c>
      <c r="DV30" s="55"/>
      <c r="DY30" s="14" t="n">
        <v>0</v>
      </c>
      <c r="DZ30" s="14" t="n">
        <v>0</v>
      </c>
      <c r="EA30" s="14" t="n">
        <v>0</v>
      </c>
      <c r="EB30" s="14" t="n">
        <v>0</v>
      </c>
      <c r="EC30" s="14" t="n">
        <v>0</v>
      </c>
      <c r="ED30" s="14" t="n">
        <v>0</v>
      </c>
      <c r="EE30" s="14" t="n">
        <v>0</v>
      </c>
      <c r="EF30" s="14" t="n">
        <v>0</v>
      </c>
      <c r="EG30" s="14" t="n">
        <v>0</v>
      </c>
      <c r="EH30" s="14" t="n">
        <v>0</v>
      </c>
      <c r="EI30" s="14" t="n">
        <v>0</v>
      </c>
      <c r="EJ30" s="14" t="n">
        <v>0</v>
      </c>
      <c r="EK30" s="55"/>
      <c r="EO30" s="53" t="n">
        <f aca="false">+CU30+DJ30-DY30/2</f>
        <v>-157.683</v>
      </c>
      <c r="EP30" s="53" t="n">
        <f aca="false">+CV30+DK30-DZ30/2</f>
        <v>0</v>
      </c>
      <c r="EQ30" s="53" t="n">
        <f aca="false">+CW30+DL30-EA30/2</f>
        <v>0</v>
      </c>
      <c r="ER30" s="53" t="n">
        <f aca="false">+CX30+DM30-EB30/2</f>
        <v>0</v>
      </c>
      <c r="ES30" s="53" t="n">
        <f aca="false">+CY30+DN30-EC30/2</f>
        <v>0</v>
      </c>
      <c r="ET30" s="53" t="n">
        <f aca="false">+CZ30+DO30-ED30/2</f>
        <v>0</v>
      </c>
      <c r="EU30" s="53" t="n">
        <f aca="false">+DA30+DP30-EE30/2</f>
        <v>0</v>
      </c>
      <c r="EV30" s="53" t="n">
        <f aca="false">+DB30+DQ30-EF30/2</f>
        <v>0</v>
      </c>
      <c r="EW30" s="53" t="n">
        <f aca="false">+DC30+DR30-EG30/2</f>
        <v>0</v>
      </c>
      <c r="EX30" s="53" t="n">
        <f aca="false">+DD30+DS30-EH30/2</f>
        <v>0</v>
      </c>
      <c r="EY30" s="53" t="n">
        <f aca="false">+DE30+DT30-EI30/2</f>
        <v>0</v>
      </c>
      <c r="EZ30" s="53" t="n">
        <f aca="false">+DF30+DU30-EJ30/2</f>
        <v>0</v>
      </c>
      <c r="FA30" s="55" t="n">
        <f aca="false">+SUM(EO30:EZ30)</f>
        <v>-157.683</v>
      </c>
      <c r="FD30" s="53" t="n">
        <f aca="false">+AM30-EO30-DY30</f>
        <v>-223.957</v>
      </c>
      <c r="FE30" s="53" t="n">
        <f aca="false">+AN30-EP30-DZ30</f>
        <v>0</v>
      </c>
      <c r="FF30" s="53" t="n">
        <f aca="false">+AO30-EQ30-EA30</f>
        <v>0</v>
      </c>
      <c r="FG30" s="53" t="n">
        <f aca="false">+AP30-ER30-EB30</f>
        <v>0</v>
      </c>
      <c r="FH30" s="53" t="n">
        <f aca="false">+AQ30-ES30-EC30</f>
        <v>0</v>
      </c>
      <c r="FI30" s="53" t="n">
        <f aca="false">+AR30-ET30-ED30</f>
        <v>0</v>
      </c>
      <c r="FJ30" s="53" t="n">
        <f aca="false">+AS30-EU30-EE30</f>
        <v>0</v>
      </c>
      <c r="FK30" s="53" t="n">
        <f aca="false">+AT30-EV30-EF30</f>
        <v>0</v>
      </c>
      <c r="FL30" s="53" t="n">
        <f aca="false">+AU30-EW30-EG30</f>
        <v>0</v>
      </c>
      <c r="FM30" s="53" t="n">
        <f aca="false">+AV30-EX30-EH30</f>
        <v>0</v>
      </c>
      <c r="FN30" s="53" t="n">
        <f aca="false">+AW30-EY30-EI30</f>
        <v>0</v>
      </c>
      <c r="FO30" s="53" t="n">
        <f aca="false">+AX30-EZ30-EJ30</f>
        <v>0</v>
      </c>
      <c r="FP30" s="53" t="n">
        <f aca="false">+AY30-FA30</f>
        <v>157.683</v>
      </c>
    </row>
    <row collapsed="false" customFormat="false" customHeight="true" hidden="false" ht="15" outlineLevel="2" r="31">
      <c r="A31" s="21" t="n">
        <v>3</v>
      </c>
      <c r="B31" s="21" t="s">
        <v>25</v>
      </c>
      <c r="C31" s="21" t="s">
        <v>137</v>
      </c>
      <c r="D31" s="67" t="n">
        <v>10116</v>
      </c>
      <c r="E31" s="67" t="n">
        <v>10116</v>
      </c>
      <c r="F31" s="23" t="s">
        <v>250</v>
      </c>
      <c r="G31" s="23" t="s">
        <v>247</v>
      </c>
      <c r="H31" s="23" t="s">
        <v>247</v>
      </c>
      <c r="I31" s="23" t="s">
        <v>251</v>
      </c>
      <c r="J31" s="23" t="s">
        <v>249</v>
      </c>
      <c r="K31" s="23" t="s">
        <v>16</v>
      </c>
      <c r="L31" s="49" t="s">
        <v>143</v>
      </c>
      <c r="M31" s="50" t="s">
        <v>20</v>
      </c>
      <c r="N31" s="51" t="n">
        <v>0.01</v>
      </c>
      <c r="O31" s="52" t="n">
        <v>-0.005</v>
      </c>
      <c r="P31" s="51" t="n">
        <v>0.45</v>
      </c>
      <c r="Q31" s="51" t="n">
        <v>0</v>
      </c>
      <c r="R31" s="50" t="n">
        <v>0</v>
      </c>
      <c r="S31" s="50" t="n">
        <v>0</v>
      </c>
      <c r="T31" s="50" t="n">
        <v>30</v>
      </c>
      <c r="U31" s="50"/>
      <c r="X31" s="53" t="e">
        <f aca="false">+VLOOKUP($D31,['file:///home/lab/repositories/luckia.facturador/com.luckia.biller.deploy/src/main/resources/bootstrap/info_presencial_2014.xlsx']venta_neta_cons!$a$2:$n$1048576,3,0)</f>
        <v>#VALUE!</v>
      </c>
      <c r="Y31" s="53" t="e">
        <f aca="false">+VLOOKUP($D31,['file:///home/lab/repositories/luckia.facturador/com.luckia.biller.deploy/src/main/resources/bootstrap/info_presencial_2014.xlsx']venta_neta_cons!$a$2:$n$1048576,4,0)</f>
        <v>#VALUE!</v>
      </c>
      <c r="Z31" s="53" t="e">
        <f aca="false">+VLOOKUP($D31,['file:///home/lab/repositories/luckia.facturador/com.luckia.biller.deploy/src/main/resources/bootstrap/info_presencial_2014.xlsx']venta_neta_cons!$a$2:$n$1048576,5,0)</f>
        <v>#VALUE!</v>
      </c>
      <c r="AA31" s="53" t="e">
        <f aca="false">+VLOOKUP($D31,['file:///home/lab/repositories/luckia.facturador/com.luckia.biller.deploy/src/main/resources/bootstrap/info_presencial_2014.xlsx']venta_neta_cons!$a$2:$n$1048576,6,0)</f>
        <v>#VALUE!</v>
      </c>
      <c r="AB31" s="53" t="e">
        <f aca="false">+VLOOKUP($D31,['file:///home/lab/repositories/luckia.facturador/com.luckia.biller.deploy/src/main/resources/bootstrap/info_presencial_2014.xlsx']venta_neta_cons!$a$2:$n$1048576,7,0)</f>
        <v>#VALUE!</v>
      </c>
      <c r="AC31" s="53" t="e">
        <f aca="false">+VLOOKUP($D31,['file:///home/lab/repositories/luckia.facturador/com.luckia.biller.deploy/src/main/resources/bootstrap/info_presencial_2014.xlsx']venta_neta_cons!$a$2:$n$1048576,8,0)</f>
        <v>#VALUE!</v>
      </c>
      <c r="AD31" s="53" t="e">
        <f aca="false">+VLOOKUP($D31,['file:///home/lab/repositories/luckia.facturador/com.luckia.biller.deploy/src/main/resources/bootstrap/info_presencial_2014.xlsx']venta_neta_cons!$a$2:$n$1048576,9,0)</f>
        <v>#VALUE!</v>
      </c>
      <c r="AE31" s="53" t="e">
        <f aca="false">+VLOOKUP($D31,['file:///home/lab/repositories/luckia.facturador/com.luckia.biller.deploy/src/main/resources/bootstrap/info_presencial_2014.xlsx']venta_neta_cons!$a$2:$n$1048576,10,0)</f>
        <v>#VALUE!</v>
      </c>
      <c r="AF31" s="53" t="e">
        <f aca="false">+VLOOKUP($D31,['file:///home/lab/repositories/luckia.facturador/com.luckia.biller.deploy/src/main/resources/bootstrap/info_presencial_2014.xlsx']venta_neta_cons!$a$2:$n$1048576,11,0)</f>
        <v>#VALUE!</v>
      </c>
      <c r="AG31" s="53" t="e">
        <f aca="false">+VLOOKUP($D31,['file:///home/lab/repositories/luckia.facturador/com.luckia.biller.deploy/src/main/resources/bootstrap/info_presencial_2014.xlsx']venta_neta_cons!$a$2:$n$1048576,12,0)</f>
        <v>#VALUE!</v>
      </c>
      <c r="AH31" s="53" t="e">
        <f aca="false">+VLOOKUP($D31,['file:///home/lab/repositories/luckia.facturador/com.luckia.biller.deploy/src/main/resources/bootstrap/info_presencial_2014.xlsx']venta_neta_cons!$a$2:$n$1048576,13,0)</f>
        <v>#VALUE!</v>
      </c>
      <c r="AI31" s="53" t="e">
        <f aca="false">+VLOOKUP($D31,['file:///home/lab/repositories/luckia.facturador/com.luckia.biller.deploy/src/main/resources/bootstrap/info_presencial_2014.xlsx']venta_neta_cons!$a$2:$n$1048576,14,0)</f>
        <v>#VALUE!</v>
      </c>
      <c r="AJ31" s="53" t="n">
        <f aca="false">+SUM(X31:AI31)</f>
        <v>2030</v>
      </c>
      <c r="AK31" s="54" t="n">
        <f aca="false">+BB31/X31</f>
        <v>0.522817733990148</v>
      </c>
      <c r="AL31" s="53"/>
      <c r="AM31" s="53" t="e">
        <f aca="false">+VLOOKUP($D31,['file:///home/lab/repositories/luckia.facturador/com.luckia.biller.deploy/src/main/resources/bootstrap/info_presencial_2014.xlsx']saldo_cons!$a$2:$n$1048576,3,0)</f>
        <v>#VALUE!</v>
      </c>
      <c r="AN31" s="53" t="e">
        <f aca="false">+VLOOKUP($D31,['file:///home/lab/repositories/luckia.facturador/com.luckia.biller.deploy/src/main/resources/bootstrap/info_presencial_2014.xlsx']saldo_cons!$a$2:$n$1048576,4,0)</f>
        <v>#VALUE!</v>
      </c>
      <c r="AO31" s="53" t="e">
        <f aca="false">+VLOOKUP($D31,['file:///home/lab/repositories/luckia.facturador/com.luckia.biller.deploy/src/main/resources/bootstrap/info_presencial_2014.xlsx']saldo_cons!$a$2:$n$1048576,5,0)</f>
        <v>#VALUE!</v>
      </c>
      <c r="AP31" s="53" t="e">
        <f aca="false">+VLOOKUP($D31,['file:///home/lab/repositories/luckia.facturador/com.luckia.biller.deploy/src/main/resources/bootstrap/info_presencial_2014.xlsx']saldo_cons!$a$2:$n$1048576,6,0)</f>
        <v>#VALUE!</v>
      </c>
      <c r="AQ31" s="53" t="e">
        <f aca="false">+VLOOKUP($D31,['file:///home/lab/repositories/luckia.facturador/com.luckia.biller.deploy/src/main/resources/bootstrap/info_presencial_2014.xlsx']saldo_cons!$a$2:$n$1048576,7,0)</f>
        <v>#VALUE!</v>
      </c>
      <c r="AR31" s="53" t="e">
        <f aca="false">+VLOOKUP($D31,['file:///home/lab/repositories/luckia.facturador/com.luckia.biller.deploy/src/main/resources/bootstrap/info_presencial_2014.xlsx']saldo_cons!$a$2:$n$1048576,8,0)</f>
        <v>#VALUE!</v>
      </c>
      <c r="AS31" s="53" t="e">
        <f aca="false">+VLOOKUP($D31,['file:///home/lab/repositories/luckia.facturador/com.luckia.biller.deploy/src/main/resources/bootstrap/info_presencial_2014.xlsx']saldo_cons!$a$2:$n$1048576,9,0)</f>
        <v>#VALUE!</v>
      </c>
      <c r="AT31" s="53" t="e">
        <f aca="false">+VLOOKUP($D31,['file:///home/lab/repositories/luckia.facturador/com.luckia.biller.deploy/src/main/resources/bootstrap/info_presencial_2014.xlsx']saldo_cons!$a$2:$n$1048576,10,0)</f>
        <v>#VALUE!</v>
      </c>
      <c r="AU31" s="53" t="e">
        <f aca="false">+VLOOKUP($D31,['file:///home/lab/repositories/luckia.facturador/com.luckia.biller.deploy/src/main/resources/bootstrap/info_presencial_2014.xlsx']saldo_cons!$a$2:$n$1048576,11,0)</f>
        <v>#VALUE!</v>
      </c>
      <c r="AV31" s="53" t="e">
        <f aca="false">+VLOOKUP($D31,['file:///home/lab/repositories/luckia.facturador/com.luckia.biller.deploy/src/main/resources/bootstrap/info_presencial_2014.xlsx']saldo_cons!$a$2:$n$1048576,12,0)</f>
        <v>#VALUE!</v>
      </c>
      <c r="AW31" s="53" t="e">
        <f aca="false">+VLOOKUP($D31,['file:///home/lab/repositories/luckia.facturador/com.luckia.biller.deploy/src/main/resources/bootstrap/info_presencial_2014.xlsx']saldo_cons!$a$2:$n$1048576,13,0)</f>
        <v>#VALUE!</v>
      </c>
      <c r="AX31" s="53" t="e">
        <f aca="false">+VLOOKUP($D31,['file:///home/lab/repositories/luckia.facturador/com.luckia.biller.deploy/src/main/resources/bootstrap/info_presencial_2014.xlsx']saldo_cons!$a$2:$n$1048576,14,0)</f>
        <v>#VALUE!</v>
      </c>
      <c r="AY31" s="53"/>
      <c r="AZ31" s="53"/>
      <c r="BA31" s="53"/>
      <c r="BB31" s="53" t="e">
        <f aca="false">+VLOOKUP($D31,['file:///home/lab/repositories/luckia.facturador/com.luckia.biller.deploy/src/main/resources/bootstrap/info_presencial_2014.xlsx']ggr_cons!$a$2:$n$1048576,3,0)</f>
        <v>#VALUE!</v>
      </c>
      <c r="BC31" s="53" t="e">
        <f aca="false">+VLOOKUP($D31,['file:///home/lab/repositories/luckia.facturador/com.luckia.biller.deploy/src/main/resources/bootstrap/info_presencial_2014.xlsx']ggr_cons!$a$2:$n$1048576,4,0)</f>
        <v>#VALUE!</v>
      </c>
      <c r="BD31" s="53" t="e">
        <f aca="false">+VLOOKUP($D31,['file:///home/lab/repositories/luckia.facturador/com.luckia.biller.deploy/src/main/resources/bootstrap/info_presencial_2014.xlsx']ggr_cons!$a$2:$n$1048576,5,0)</f>
        <v>#VALUE!</v>
      </c>
      <c r="BE31" s="53" t="e">
        <f aca="false">+VLOOKUP($D31,['file:///home/lab/repositories/luckia.facturador/com.luckia.biller.deploy/src/main/resources/bootstrap/info_presencial_2014.xlsx']ggr_cons!$a$2:$n$1048576,6,0)</f>
        <v>#VALUE!</v>
      </c>
      <c r="BF31" s="53" t="e">
        <f aca="false">+VLOOKUP($D31,['file:///home/lab/repositories/luckia.facturador/com.luckia.biller.deploy/src/main/resources/bootstrap/info_presencial_2014.xlsx']ggr_cons!$a$2:$n$1048576,7,0)</f>
        <v>#VALUE!</v>
      </c>
      <c r="BG31" s="53" t="e">
        <f aca="false">+VLOOKUP($D31,['file:///home/lab/repositories/luckia.facturador/com.luckia.biller.deploy/src/main/resources/bootstrap/info_presencial_2014.xlsx']ggr_cons!$a$2:$n$1048576,8,0)</f>
        <v>#VALUE!</v>
      </c>
      <c r="BH31" s="53" t="e">
        <f aca="false">+VLOOKUP($D31,['file:///home/lab/repositories/luckia.facturador/com.luckia.biller.deploy/src/main/resources/bootstrap/info_presencial_2014.xlsx']ggr_cons!$a$2:$n$1048576,9,0)</f>
        <v>#VALUE!</v>
      </c>
      <c r="BI31" s="53" t="e">
        <f aca="false">+VLOOKUP($D31,['file:///home/lab/repositories/luckia.facturador/com.luckia.biller.deploy/src/main/resources/bootstrap/info_presencial_2014.xlsx']ggr_cons!$a$2:$n$1048576,10,0)</f>
        <v>#VALUE!</v>
      </c>
      <c r="BJ31" s="53" t="e">
        <f aca="false">+VLOOKUP($D31,['file:///home/lab/repositories/luckia.facturador/com.luckia.biller.deploy/src/main/resources/bootstrap/info_presencial_2014.xlsx']ggr_cons!$a$2:$n$1048576,11,0)</f>
        <v>#VALUE!</v>
      </c>
      <c r="BK31" s="53" t="e">
        <f aca="false">+VLOOKUP($D31,['file:///home/lab/repositories/luckia.facturador/com.luckia.biller.deploy/src/main/resources/bootstrap/info_presencial_2014.xlsx']ggr_cons!$a$2:$n$1048576,12,0)</f>
        <v>#VALUE!</v>
      </c>
      <c r="BL31" s="53" t="e">
        <f aca="false">+VLOOKUP($D31,['file:///home/lab/repositories/luckia.facturador/com.luckia.biller.deploy/src/main/resources/bootstrap/info_presencial_2014.xlsx']ggr_cons!$a$2:$n$1048576,13,0)</f>
        <v>#VALUE!</v>
      </c>
      <c r="BM31" s="53" t="e">
        <f aca="false">+VLOOKUP($D31,['file:///home/lab/repositories/luckia.facturador/com.luckia.biller.deploy/src/main/resources/bootstrap/info_presencial_2014.xlsx']ggr_cons!$a$2:$n$1048576,14,0)</f>
        <v>#VALUE!</v>
      </c>
      <c r="BN31" s="53"/>
      <c r="BO31" s="53"/>
      <c r="BP31" s="53"/>
      <c r="BQ31" s="55" t="n">
        <f aca="false">+$N31*X31</f>
        <v>20.3</v>
      </c>
      <c r="BR31" s="55" t="n">
        <f aca="false">+$N31*Y31</f>
        <v>0</v>
      </c>
      <c r="BS31" s="55" t="n">
        <f aca="false">+$N31*Z31</f>
        <v>0</v>
      </c>
      <c r="BT31" s="55" t="n">
        <f aca="false">+$N31*AA31</f>
        <v>0</v>
      </c>
      <c r="BU31" s="55" t="n">
        <f aca="false">+$N31*AB31</f>
        <v>0</v>
      </c>
      <c r="BV31" s="55" t="n">
        <f aca="false">+$N31*AC31</f>
        <v>0</v>
      </c>
      <c r="BW31" s="55" t="n">
        <f aca="false">+$N31*AD31</f>
        <v>0</v>
      </c>
      <c r="BX31" s="55" t="n">
        <f aca="false">+$N31*AE31</f>
        <v>0</v>
      </c>
      <c r="BY31" s="55" t="n">
        <f aca="false">+$N31*AF31</f>
        <v>0</v>
      </c>
      <c r="BZ31" s="55" t="n">
        <f aca="false">+$N31*AG31</f>
        <v>0</v>
      </c>
      <c r="CA31" s="55" t="n">
        <f aca="false">+$N31*AH31</f>
        <v>0</v>
      </c>
      <c r="CB31" s="55" t="n">
        <f aca="false">+$N31*AI31</f>
        <v>0</v>
      </c>
      <c r="CC31" s="55" t="n">
        <f aca="false">+SUM(BQ31:CB31)</f>
        <v>20.3</v>
      </c>
      <c r="CD31" s="53"/>
      <c r="CE31" s="55"/>
      <c r="CF31" s="55" t="n">
        <f aca="false">+BQ31/$CE$2</f>
        <v>16.7768595041322</v>
      </c>
      <c r="CG31" s="55" t="n">
        <f aca="false">+BR31/$CE$2</f>
        <v>0</v>
      </c>
      <c r="CH31" s="55" t="n">
        <f aca="false">+BS31/$CE$2</f>
        <v>0</v>
      </c>
      <c r="CI31" s="55" t="n">
        <f aca="false">+BT31/$CE$2</f>
        <v>0</v>
      </c>
      <c r="CJ31" s="55" t="n">
        <f aca="false">+BU31/$CE$2</f>
        <v>0</v>
      </c>
      <c r="CK31" s="55" t="n">
        <f aca="false">+BV31/$CE$2</f>
        <v>0</v>
      </c>
      <c r="CL31" s="55" t="n">
        <f aca="false">+BW31/$CE$2</f>
        <v>0</v>
      </c>
      <c r="CM31" s="55" t="n">
        <f aca="false">+BX31/$CE$2</f>
        <v>0</v>
      </c>
      <c r="CN31" s="55" t="n">
        <f aca="false">+BY31/$CE$2</f>
        <v>0</v>
      </c>
      <c r="CO31" s="55" t="n">
        <f aca="false">+BZ31/$CE$2</f>
        <v>0</v>
      </c>
      <c r="CP31" s="55" t="n">
        <f aca="false">+CA31/$CE$2</f>
        <v>0</v>
      </c>
      <c r="CQ31" s="55" t="n">
        <f aca="false">+CB31/$CE$2</f>
        <v>0</v>
      </c>
      <c r="CR31" s="55" t="n">
        <f aca="false">+CC31/$CE$2</f>
        <v>16.7768595041322</v>
      </c>
      <c r="CS31" s="53"/>
      <c r="CT31" s="53"/>
      <c r="CU31" s="56" t="n">
        <f aca="false">+$O31*X31+$P31*BB31+$Q31*(0.9*BB31+$S31)+$R31</f>
        <v>467.444</v>
      </c>
      <c r="CV31" s="56" t="n">
        <f aca="false">+$O31*Y31+$P31*BC31+$Q31*(0.9*BC31+$S31)+$R31</f>
        <v>0</v>
      </c>
      <c r="CW31" s="56" t="n">
        <f aca="false">+$O31*Z31+$P31*BD31+$Q31*(0.9*BD31+$S31)+$R31</f>
        <v>0</v>
      </c>
      <c r="CX31" s="56" t="n">
        <f aca="false">+$O31*AA31+$P31*BE31+$Q31*(0.9*BE31+$S31)+$R31</f>
        <v>0</v>
      </c>
      <c r="CY31" s="56" t="n">
        <f aca="false">+$O31*AB31+$P31*BF31+$Q31*(0.9*BF31+$S31)+$R31</f>
        <v>0</v>
      </c>
      <c r="CZ31" s="56" t="n">
        <f aca="false">+$O31*AC31+$P31*BG31+$Q31*(0.9*BG31+$S31)+$R31</f>
        <v>0</v>
      </c>
      <c r="DA31" s="56" t="n">
        <f aca="false">+$O31*AD31+$P31*BH31+$Q31*(0.9*BH31+$S31)+$R31</f>
        <v>0</v>
      </c>
      <c r="DB31" s="56" t="n">
        <f aca="false">+$O31*AE31+$P31*BI31+$Q31*(0.9*BI31+$S31)+$R31</f>
        <v>0</v>
      </c>
      <c r="DC31" s="56" t="n">
        <f aca="false">+$O31*AF31+$P31*BJ31+$Q31*(0.9*BJ31+$S31)+$R31</f>
        <v>0</v>
      </c>
      <c r="DD31" s="56" t="n">
        <f aca="false">+$O31*AG31+$P31*BK31+$Q31*(0.9*BK31+$S31)+$R31</f>
        <v>0</v>
      </c>
      <c r="DE31" s="56" t="n">
        <f aca="false">+$O31*AH31+$P31*BL31+$Q31*(0.9*BL31+$S31)+$R31</f>
        <v>0</v>
      </c>
      <c r="DF31" s="56" t="n">
        <f aca="false">+$O31*AI31+$P31*BM31+$Q31*(0.9*BM31+$S31)+$R31</f>
        <v>0</v>
      </c>
      <c r="DG31" s="55" t="n">
        <f aca="false">+SUM(CU31:DF31)</f>
        <v>467.444</v>
      </c>
      <c r="DH31" s="53"/>
      <c r="DJ31" s="14" t="n">
        <f aca="false">+IF(X31=0,0,$T31)</f>
        <v>30</v>
      </c>
      <c r="DK31" s="14" t="n">
        <f aca="false">+IF(Y31=0,0,$T31)</f>
        <v>0</v>
      </c>
      <c r="DL31" s="14" t="n">
        <f aca="false">+IF(Z31=0,0,$T31)</f>
        <v>0</v>
      </c>
      <c r="DM31" s="14" t="n">
        <f aca="false">+IF(AA31=0,0,$T31)</f>
        <v>0</v>
      </c>
      <c r="DN31" s="14" t="n">
        <f aca="false">+IF(AB31=0,0,$T31)</f>
        <v>0</v>
      </c>
      <c r="DO31" s="14" t="n">
        <f aca="false">+IF(AC31=0,0,$T31)</f>
        <v>0</v>
      </c>
      <c r="DP31" s="14" t="n">
        <f aca="false">+IF(AD31=0,0,$T31)</f>
        <v>0</v>
      </c>
      <c r="DQ31" s="14" t="n">
        <f aca="false">+IF(AE31=0,0,$T31)</f>
        <v>0</v>
      </c>
      <c r="DR31" s="14" t="n">
        <f aca="false">+IF(AF31=0,0,$T31)</f>
        <v>0</v>
      </c>
      <c r="DS31" s="14" t="n">
        <f aca="false">+IF(AG31=0,0,$T31)</f>
        <v>0</v>
      </c>
      <c r="DT31" s="14" t="n">
        <f aca="false">+IF(AH31=0,0,$T31)</f>
        <v>0</v>
      </c>
      <c r="DU31" s="14" t="n">
        <f aca="false">+IF(AI31=0,0,$T31)</f>
        <v>0</v>
      </c>
      <c r="DV31" s="55"/>
      <c r="DY31" s="14" t="n">
        <v>0</v>
      </c>
      <c r="DZ31" s="14" t="n">
        <v>0</v>
      </c>
      <c r="EA31" s="14" t="n">
        <v>0</v>
      </c>
      <c r="EB31" s="14" t="n">
        <v>0</v>
      </c>
      <c r="EC31" s="14" t="n">
        <v>0</v>
      </c>
      <c r="ED31" s="14" t="n">
        <v>0</v>
      </c>
      <c r="EE31" s="14" t="n">
        <v>0</v>
      </c>
      <c r="EF31" s="14" t="n">
        <v>0</v>
      </c>
      <c r="EG31" s="14" t="n">
        <v>0</v>
      </c>
      <c r="EH31" s="14" t="n">
        <v>0</v>
      </c>
      <c r="EI31" s="14" t="n">
        <v>0</v>
      </c>
      <c r="EJ31" s="14" t="n">
        <v>0</v>
      </c>
      <c r="EK31" s="55"/>
      <c r="EO31" s="53" t="n">
        <f aca="false">+CU31+DJ31-DY31/2</f>
        <v>497.444</v>
      </c>
      <c r="EP31" s="53" t="n">
        <f aca="false">+CV31+DK31-DZ31/2</f>
        <v>0</v>
      </c>
      <c r="EQ31" s="53" t="n">
        <f aca="false">+CW31+DL31-EA31/2</f>
        <v>0</v>
      </c>
      <c r="ER31" s="53" t="n">
        <f aca="false">+CX31+DM31-EB31/2</f>
        <v>0</v>
      </c>
      <c r="ES31" s="53" t="n">
        <f aca="false">+CY31+DN31-EC31/2</f>
        <v>0</v>
      </c>
      <c r="ET31" s="53" t="n">
        <f aca="false">+CZ31+DO31-ED31/2</f>
        <v>0</v>
      </c>
      <c r="EU31" s="53" t="n">
        <f aca="false">+DA31+DP31-EE31/2</f>
        <v>0</v>
      </c>
      <c r="EV31" s="53" t="n">
        <f aca="false">+DB31+DQ31-EF31/2</f>
        <v>0</v>
      </c>
      <c r="EW31" s="53" t="n">
        <f aca="false">+DC31+DR31-EG31/2</f>
        <v>0</v>
      </c>
      <c r="EX31" s="53" t="n">
        <f aca="false">+DD31+DS31-EH31/2</f>
        <v>0</v>
      </c>
      <c r="EY31" s="53" t="n">
        <f aca="false">+DE31+DT31-EI31/2</f>
        <v>0</v>
      </c>
      <c r="EZ31" s="53" t="n">
        <f aca="false">+DF31+DU31-EJ31/2</f>
        <v>0</v>
      </c>
      <c r="FA31" s="55" t="n">
        <f aca="false">+SUM(EO31:EZ31)</f>
        <v>497.444</v>
      </c>
      <c r="FD31" s="53" t="n">
        <f aca="false">+AM31-EO31-DY31</f>
        <v>672.376</v>
      </c>
      <c r="FE31" s="53" t="n">
        <f aca="false">+AN31-EP31-DZ31</f>
        <v>0</v>
      </c>
      <c r="FF31" s="53" t="n">
        <f aca="false">+AO31-EQ31-EA31</f>
        <v>0</v>
      </c>
      <c r="FG31" s="53" t="n">
        <f aca="false">+AP31-ER31-EB31</f>
        <v>0</v>
      </c>
      <c r="FH31" s="53" t="n">
        <f aca="false">+AQ31-ES31-EC31</f>
        <v>0</v>
      </c>
      <c r="FI31" s="53" t="n">
        <f aca="false">+AR31-ET31-ED31</f>
        <v>0</v>
      </c>
      <c r="FJ31" s="53" t="n">
        <f aca="false">+AS31-EU31-EE31</f>
        <v>0</v>
      </c>
      <c r="FK31" s="53" t="n">
        <f aca="false">+AT31-EV31-EF31</f>
        <v>0</v>
      </c>
      <c r="FL31" s="53" t="n">
        <f aca="false">+AU31-EW31-EG31</f>
        <v>0</v>
      </c>
      <c r="FM31" s="53" t="n">
        <f aca="false">+AV31-EX31-EH31</f>
        <v>0</v>
      </c>
      <c r="FN31" s="53" t="n">
        <f aca="false">+AW31-EY31-EI31</f>
        <v>0</v>
      </c>
      <c r="FO31" s="53" t="n">
        <f aca="false">+AX31-EZ31-EJ31</f>
        <v>0</v>
      </c>
      <c r="FP31" s="53" t="n">
        <f aca="false">+AY31-FA31</f>
        <v>-497.444</v>
      </c>
    </row>
    <row collapsed="false" customFormat="false" customHeight="true" hidden="false" ht="15" outlineLevel="2" r="32">
      <c r="A32" s="21" t="n">
        <v>3</v>
      </c>
      <c r="B32" s="21" t="s">
        <v>25</v>
      </c>
      <c r="C32" s="21" t="s">
        <v>137</v>
      </c>
      <c r="D32" s="67" t="n">
        <f aca="false">+E32</f>
        <v>10051</v>
      </c>
      <c r="E32" s="68" t="n">
        <v>10051</v>
      </c>
      <c r="F32" s="21" t="s">
        <v>252</v>
      </c>
      <c r="G32" s="21" t="s">
        <v>253</v>
      </c>
      <c r="H32" s="21" t="s">
        <v>254</v>
      </c>
      <c r="I32" s="21" t="s">
        <v>255</v>
      </c>
      <c r="J32" s="21" t="s">
        <v>222</v>
      </c>
      <c r="K32" s="21" t="s">
        <v>16</v>
      </c>
      <c r="L32" s="49" t="s">
        <v>143</v>
      </c>
      <c r="M32" s="50" t="s">
        <v>20</v>
      </c>
      <c r="N32" s="51" t="n">
        <v>0.01</v>
      </c>
      <c r="O32" s="52" t="n">
        <v>-0.005</v>
      </c>
      <c r="P32" s="51" t="n">
        <v>0.45</v>
      </c>
      <c r="Q32" s="51" t="n">
        <v>0</v>
      </c>
      <c r="R32" s="50" t="n">
        <v>0</v>
      </c>
      <c r="S32" s="50" t="n">
        <v>0</v>
      </c>
      <c r="T32" s="50" t="n">
        <v>30</v>
      </c>
      <c r="U32" s="50"/>
      <c r="X32" s="53" t="e">
        <f aca="false">+VLOOKUP($D32,['file:///home/lab/repositories/luckia.facturador/com.luckia.biller.deploy/src/main/resources/bootstrap/info_presencial_2014.xlsx']venta_neta_cons!$a$2:$n$1048576,3,0)</f>
        <v>#VALUE!</v>
      </c>
      <c r="Y32" s="53" t="e">
        <f aca="false">+VLOOKUP($D32,['file:///home/lab/repositories/luckia.facturador/com.luckia.biller.deploy/src/main/resources/bootstrap/info_presencial_2014.xlsx']venta_neta_cons!$a$2:$n$1048576,4,0)</f>
        <v>#VALUE!</v>
      </c>
      <c r="Z32" s="53" t="e">
        <f aca="false">+VLOOKUP($D32,['file:///home/lab/repositories/luckia.facturador/com.luckia.biller.deploy/src/main/resources/bootstrap/info_presencial_2014.xlsx']venta_neta_cons!$a$2:$n$1048576,5,0)</f>
        <v>#VALUE!</v>
      </c>
      <c r="AA32" s="53" t="e">
        <f aca="false">+VLOOKUP($D32,['file:///home/lab/repositories/luckia.facturador/com.luckia.biller.deploy/src/main/resources/bootstrap/info_presencial_2014.xlsx']venta_neta_cons!$a$2:$n$1048576,6,0)</f>
        <v>#VALUE!</v>
      </c>
      <c r="AB32" s="53" t="e">
        <f aca="false">+VLOOKUP($D32,['file:///home/lab/repositories/luckia.facturador/com.luckia.biller.deploy/src/main/resources/bootstrap/info_presencial_2014.xlsx']venta_neta_cons!$a$2:$n$1048576,7,0)</f>
        <v>#VALUE!</v>
      </c>
      <c r="AC32" s="53" t="e">
        <f aca="false">+VLOOKUP($D32,['file:///home/lab/repositories/luckia.facturador/com.luckia.biller.deploy/src/main/resources/bootstrap/info_presencial_2014.xlsx']venta_neta_cons!$a$2:$n$1048576,8,0)</f>
        <v>#VALUE!</v>
      </c>
      <c r="AD32" s="53" t="e">
        <f aca="false">+VLOOKUP($D32,['file:///home/lab/repositories/luckia.facturador/com.luckia.biller.deploy/src/main/resources/bootstrap/info_presencial_2014.xlsx']venta_neta_cons!$a$2:$n$1048576,9,0)</f>
        <v>#VALUE!</v>
      </c>
      <c r="AE32" s="53" t="e">
        <f aca="false">+VLOOKUP($D32,['file:///home/lab/repositories/luckia.facturador/com.luckia.biller.deploy/src/main/resources/bootstrap/info_presencial_2014.xlsx']venta_neta_cons!$a$2:$n$1048576,10,0)</f>
        <v>#VALUE!</v>
      </c>
      <c r="AF32" s="53" t="e">
        <f aca="false">+VLOOKUP($D32,['file:///home/lab/repositories/luckia.facturador/com.luckia.biller.deploy/src/main/resources/bootstrap/info_presencial_2014.xlsx']venta_neta_cons!$a$2:$n$1048576,11,0)</f>
        <v>#VALUE!</v>
      </c>
      <c r="AG32" s="53" t="e">
        <f aca="false">+VLOOKUP($D32,['file:///home/lab/repositories/luckia.facturador/com.luckia.biller.deploy/src/main/resources/bootstrap/info_presencial_2014.xlsx']venta_neta_cons!$a$2:$n$1048576,12,0)</f>
        <v>#VALUE!</v>
      </c>
      <c r="AH32" s="53" t="e">
        <f aca="false">+VLOOKUP($D32,['file:///home/lab/repositories/luckia.facturador/com.luckia.biller.deploy/src/main/resources/bootstrap/info_presencial_2014.xlsx']venta_neta_cons!$a$2:$n$1048576,13,0)</f>
        <v>#VALUE!</v>
      </c>
      <c r="AI32" s="53" t="e">
        <f aca="false">+VLOOKUP($D32,['file:///home/lab/repositories/luckia.facturador/com.luckia.biller.deploy/src/main/resources/bootstrap/info_presencial_2014.xlsx']venta_neta_cons!$a$2:$n$1048576,14,0)</f>
        <v>#VALUE!</v>
      </c>
      <c r="AJ32" s="53" t="n">
        <f aca="false">+SUM(X32:AI32)</f>
        <v>396</v>
      </c>
      <c r="AK32" s="54" t="n">
        <f aca="false">+BB32/X32</f>
        <v>0.600909090909091</v>
      </c>
      <c r="AL32" s="53"/>
      <c r="AM32" s="53" t="e">
        <f aca="false">+VLOOKUP($D32,['file:///home/lab/repositories/luckia.facturador/com.luckia.biller.deploy/src/main/resources/bootstrap/info_presencial_2014.xlsx']saldo_cons!$a$2:$n$1048576,3,0)</f>
        <v>#VALUE!</v>
      </c>
      <c r="AN32" s="53" t="e">
        <f aca="false">+VLOOKUP($D32,['file:///home/lab/repositories/luckia.facturador/com.luckia.biller.deploy/src/main/resources/bootstrap/info_presencial_2014.xlsx']saldo_cons!$a$2:$n$1048576,4,0)</f>
        <v>#VALUE!</v>
      </c>
      <c r="AO32" s="53" t="e">
        <f aca="false">+VLOOKUP($D32,['file:///home/lab/repositories/luckia.facturador/com.luckia.biller.deploy/src/main/resources/bootstrap/info_presencial_2014.xlsx']saldo_cons!$a$2:$n$1048576,5,0)</f>
        <v>#VALUE!</v>
      </c>
      <c r="AP32" s="53" t="e">
        <f aca="false">+VLOOKUP($D32,['file:///home/lab/repositories/luckia.facturador/com.luckia.biller.deploy/src/main/resources/bootstrap/info_presencial_2014.xlsx']saldo_cons!$a$2:$n$1048576,6,0)</f>
        <v>#VALUE!</v>
      </c>
      <c r="AQ32" s="53" t="e">
        <f aca="false">+VLOOKUP($D32,['file:///home/lab/repositories/luckia.facturador/com.luckia.biller.deploy/src/main/resources/bootstrap/info_presencial_2014.xlsx']saldo_cons!$a$2:$n$1048576,7,0)</f>
        <v>#VALUE!</v>
      </c>
      <c r="AR32" s="53" t="e">
        <f aca="false">+VLOOKUP($D32,['file:///home/lab/repositories/luckia.facturador/com.luckia.biller.deploy/src/main/resources/bootstrap/info_presencial_2014.xlsx']saldo_cons!$a$2:$n$1048576,8,0)</f>
        <v>#VALUE!</v>
      </c>
      <c r="AS32" s="53" t="e">
        <f aca="false">+VLOOKUP($D32,['file:///home/lab/repositories/luckia.facturador/com.luckia.biller.deploy/src/main/resources/bootstrap/info_presencial_2014.xlsx']saldo_cons!$a$2:$n$1048576,9,0)</f>
        <v>#VALUE!</v>
      </c>
      <c r="AT32" s="53" t="e">
        <f aca="false">+VLOOKUP($D32,['file:///home/lab/repositories/luckia.facturador/com.luckia.biller.deploy/src/main/resources/bootstrap/info_presencial_2014.xlsx']saldo_cons!$a$2:$n$1048576,10,0)</f>
        <v>#VALUE!</v>
      </c>
      <c r="AU32" s="53" t="e">
        <f aca="false">+VLOOKUP($D32,['file:///home/lab/repositories/luckia.facturador/com.luckia.biller.deploy/src/main/resources/bootstrap/info_presencial_2014.xlsx']saldo_cons!$a$2:$n$1048576,11,0)</f>
        <v>#VALUE!</v>
      </c>
      <c r="AV32" s="53" t="e">
        <f aca="false">+VLOOKUP($D32,['file:///home/lab/repositories/luckia.facturador/com.luckia.biller.deploy/src/main/resources/bootstrap/info_presencial_2014.xlsx']saldo_cons!$a$2:$n$1048576,12,0)</f>
        <v>#VALUE!</v>
      </c>
      <c r="AW32" s="53" t="e">
        <f aca="false">+VLOOKUP($D32,['file:///home/lab/repositories/luckia.facturador/com.luckia.biller.deploy/src/main/resources/bootstrap/info_presencial_2014.xlsx']saldo_cons!$a$2:$n$1048576,13,0)</f>
        <v>#VALUE!</v>
      </c>
      <c r="AX32" s="53" t="e">
        <f aca="false">+VLOOKUP($D32,['file:///home/lab/repositories/luckia.facturador/com.luckia.biller.deploy/src/main/resources/bootstrap/info_presencial_2014.xlsx']saldo_cons!$a$2:$n$1048576,14,0)</f>
        <v>#VALUE!</v>
      </c>
      <c r="AY32" s="53" t="n">
        <f aca="false">+SUM(AM32:AX32)</f>
        <v>237.96</v>
      </c>
      <c r="AZ32" s="53"/>
      <c r="BA32" s="53"/>
      <c r="BB32" s="53" t="e">
        <f aca="false">+VLOOKUP($D32,['file:///home/lab/repositories/luckia.facturador/com.luckia.biller.deploy/src/main/resources/bootstrap/info_presencial_2014.xlsx']ggr_cons!$a$2:$n$1048576,3,0)</f>
        <v>#VALUE!</v>
      </c>
      <c r="BC32" s="53" t="e">
        <f aca="false">+VLOOKUP($D32,['file:///home/lab/repositories/luckia.facturador/com.luckia.biller.deploy/src/main/resources/bootstrap/info_presencial_2014.xlsx']ggr_cons!$a$2:$n$1048576,4,0)</f>
        <v>#VALUE!</v>
      </c>
      <c r="BD32" s="53" t="e">
        <f aca="false">+VLOOKUP($D32,['file:///home/lab/repositories/luckia.facturador/com.luckia.biller.deploy/src/main/resources/bootstrap/info_presencial_2014.xlsx']ggr_cons!$a$2:$n$1048576,5,0)</f>
        <v>#VALUE!</v>
      </c>
      <c r="BE32" s="53" t="e">
        <f aca="false">+VLOOKUP($D32,['file:///home/lab/repositories/luckia.facturador/com.luckia.biller.deploy/src/main/resources/bootstrap/info_presencial_2014.xlsx']ggr_cons!$a$2:$n$1048576,6,0)</f>
        <v>#VALUE!</v>
      </c>
      <c r="BF32" s="53" t="e">
        <f aca="false">+VLOOKUP($D32,['file:///home/lab/repositories/luckia.facturador/com.luckia.biller.deploy/src/main/resources/bootstrap/info_presencial_2014.xlsx']ggr_cons!$a$2:$n$1048576,7,0)</f>
        <v>#VALUE!</v>
      </c>
      <c r="BG32" s="53" t="e">
        <f aca="false">+VLOOKUP($D32,['file:///home/lab/repositories/luckia.facturador/com.luckia.biller.deploy/src/main/resources/bootstrap/info_presencial_2014.xlsx']ggr_cons!$a$2:$n$1048576,8,0)</f>
        <v>#VALUE!</v>
      </c>
      <c r="BH32" s="53" t="e">
        <f aca="false">+VLOOKUP($D32,['file:///home/lab/repositories/luckia.facturador/com.luckia.biller.deploy/src/main/resources/bootstrap/info_presencial_2014.xlsx']ggr_cons!$a$2:$n$1048576,9,0)</f>
        <v>#VALUE!</v>
      </c>
      <c r="BI32" s="53" t="e">
        <f aca="false">+VLOOKUP($D32,['file:///home/lab/repositories/luckia.facturador/com.luckia.biller.deploy/src/main/resources/bootstrap/info_presencial_2014.xlsx']ggr_cons!$a$2:$n$1048576,10,0)</f>
        <v>#VALUE!</v>
      </c>
      <c r="BJ32" s="53" t="e">
        <f aca="false">+VLOOKUP($D32,['file:///home/lab/repositories/luckia.facturador/com.luckia.biller.deploy/src/main/resources/bootstrap/info_presencial_2014.xlsx']ggr_cons!$a$2:$n$1048576,11,0)</f>
        <v>#VALUE!</v>
      </c>
      <c r="BK32" s="53" t="e">
        <f aca="false">+VLOOKUP($D32,['file:///home/lab/repositories/luckia.facturador/com.luckia.biller.deploy/src/main/resources/bootstrap/info_presencial_2014.xlsx']ggr_cons!$a$2:$n$1048576,12,0)</f>
        <v>#VALUE!</v>
      </c>
      <c r="BL32" s="53" t="e">
        <f aca="false">+VLOOKUP($D32,['file:///home/lab/repositories/luckia.facturador/com.luckia.biller.deploy/src/main/resources/bootstrap/info_presencial_2014.xlsx']ggr_cons!$a$2:$n$1048576,13,0)</f>
        <v>#VALUE!</v>
      </c>
      <c r="BM32" s="53" t="e">
        <f aca="false">+VLOOKUP($D32,['file:///home/lab/repositories/luckia.facturador/com.luckia.biller.deploy/src/main/resources/bootstrap/info_presencial_2014.xlsx']ggr_cons!$a$2:$n$1048576,14,0)</f>
        <v>#VALUE!</v>
      </c>
      <c r="BN32" s="53" t="n">
        <f aca="false">+SUM(BB32:BM32)</f>
        <v>237.96</v>
      </c>
      <c r="BO32" s="53"/>
      <c r="BP32" s="53"/>
      <c r="BQ32" s="55" t="n">
        <f aca="false">+$N32*X32</f>
        <v>3.96</v>
      </c>
      <c r="BR32" s="55" t="n">
        <f aca="false">+$N32*Y32</f>
        <v>0</v>
      </c>
      <c r="BS32" s="55" t="n">
        <f aca="false">+$N32*Z32</f>
        <v>0</v>
      </c>
      <c r="BT32" s="55" t="n">
        <f aca="false">+$N32*AA32</f>
        <v>0</v>
      </c>
      <c r="BU32" s="55" t="n">
        <f aca="false">+$N32*AB32</f>
        <v>0</v>
      </c>
      <c r="BV32" s="55" t="n">
        <f aca="false">+$N32*AC32</f>
        <v>0</v>
      </c>
      <c r="BW32" s="55" t="n">
        <f aca="false">+$N32*AD32</f>
        <v>0</v>
      </c>
      <c r="BX32" s="55" t="n">
        <f aca="false">+$N32*AE32</f>
        <v>0</v>
      </c>
      <c r="BY32" s="55" t="n">
        <f aca="false">+$N32*AF32</f>
        <v>0</v>
      </c>
      <c r="BZ32" s="55" t="n">
        <f aca="false">+$N32*AG32</f>
        <v>0</v>
      </c>
      <c r="CA32" s="55" t="n">
        <f aca="false">+$N32*AH32</f>
        <v>0</v>
      </c>
      <c r="CB32" s="55" t="n">
        <f aca="false">+$N32*AI32</f>
        <v>0</v>
      </c>
      <c r="CC32" s="55" t="n">
        <f aca="false">+SUM(BQ32:CB32)</f>
        <v>3.96</v>
      </c>
      <c r="CD32" s="53"/>
      <c r="CE32" s="55"/>
      <c r="CF32" s="55" t="n">
        <f aca="false">+BQ32/$CE$2</f>
        <v>3.27272727272727</v>
      </c>
      <c r="CG32" s="55" t="n">
        <f aca="false">+BR32/$CE$2</f>
        <v>0</v>
      </c>
      <c r="CH32" s="55" t="n">
        <f aca="false">+BS32/$CE$2</f>
        <v>0</v>
      </c>
      <c r="CI32" s="55" t="n">
        <f aca="false">+BT32/$CE$2</f>
        <v>0</v>
      </c>
      <c r="CJ32" s="55" t="n">
        <f aca="false">+BU32/$CE$2</f>
        <v>0</v>
      </c>
      <c r="CK32" s="55" t="n">
        <f aca="false">+BV32/$CE$2</f>
        <v>0</v>
      </c>
      <c r="CL32" s="55" t="n">
        <f aca="false">+BW32/$CE$2</f>
        <v>0</v>
      </c>
      <c r="CM32" s="55" t="n">
        <f aca="false">+BX32/$CE$2</f>
        <v>0</v>
      </c>
      <c r="CN32" s="55" t="n">
        <f aca="false">+BY32/$CE$2</f>
        <v>0</v>
      </c>
      <c r="CO32" s="55" t="n">
        <f aca="false">+BZ32/$CE$2</f>
        <v>0</v>
      </c>
      <c r="CP32" s="55" t="n">
        <f aca="false">+CA32/$CE$2</f>
        <v>0</v>
      </c>
      <c r="CQ32" s="55" t="n">
        <f aca="false">+CB32/$CE$2</f>
        <v>0</v>
      </c>
      <c r="CR32" s="55" t="n">
        <f aca="false">+CC32/$CE$2</f>
        <v>3.27272727272727</v>
      </c>
      <c r="CS32" s="53"/>
      <c r="CT32" s="53"/>
      <c r="CU32" s="56" t="n">
        <f aca="false">+$O32*X32+$P32*BB32+$Q32*(0.9*BB32+$S32)+$R32</f>
        <v>105.102</v>
      </c>
      <c r="CV32" s="56" t="n">
        <f aca="false">+$O32*Y32+$P32*BC32+$Q32*(0.9*BC32+$S32)+$R32</f>
        <v>0</v>
      </c>
      <c r="CW32" s="56" t="n">
        <f aca="false">+$O32*Z32+$P32*BD32+$Q32*(0.9*BD32+$S32)+$R32</f>
        <v>0</v>
      </c>
      <c r="CX32" s="56" t="n">
        <f aca="false">+$O32*AA32+$P32*BE32+$Q32*(0.9*BE32+$S32)+$R32</f>
        <v>0</v>
      </c>
      <c r="CY32" s="56" t="n">
        <f aca="false">+$O32*AB32+$P32*BF32+$Q32*(0.9*BF32+$S32)+$R32</f>
        <v>0</v>
      </c>
      <c r="CZ32" s="56" t="n">
        <f aca="false">+$O32*AC32+$P32*BG32+$Q32*(0.9*BG32+$S32)+$R32</f>
        <v>0</v>
      </c>
      <c r="DA32" s="56" t="n">
        <f aca="false">+$O32*AD32+$P32*BH32+$Q32*(0.9*BH32+$S32)+$R32</f>
        <v>0</v>
      </c>
      <c r="DB32" s="56" t="n">
        <f aca="false">+$O32*AE32+$P32*BI32+$Q32*(0.9*BI32+$S32)+$R32</f>
        <v>0</v>
      </c>
      <c r="DC32" s="56" t="n">
        <f aca="false">+$O32*AF32+$P32*BJ32+$Q32*(0.9*BJ32+$S32)+$R32</f>
        <v>0</v>
      </c>
      <c r="DD32" s="56" t="n">
        <f aca="false">+$O32*AG32+$P32*BK32+$Q32*(0.9*BK32+$S32)+$R32</f>
        <v>0</v>
      </c>
      <c r="DE32" s="56" t="n">
        <f aca="false">+$O32*AH32+$P32*BL32+$Q32*(0.9*BL32+$S32)+$R32</f>
        <v>0</v>
      </c>
      <c r="DF32" s="56" t="n">
        <f aca="false">+$O32*AI32+$P32*BM32+$Q32*(0.9*BM32+$S32)+$R32</f>
        <v>0</v>
      </c>
      <c r="DG32" s="55" t="n">
        <f aca="false">+SUM(CU32:DF32)</f>
        <v>105.102</v>
      </c>
      <c r="DH32" s="53"/>
      <c r="DJ32" s="14" t="n">
        <f aca="false">+IF(X32=0,0,$T32)</f>
        <v>30</v>
      </c>
      <c r="DK32" s="14" t="n">
        <f aca="false">+IF(Y32=0,0,$T32)</f>
        <v>0</v>
      </c>
      <c r="DL32" s="14" t="n">
        <f aca="false">+IF(Z32=0,0,$T32)</f>
        <v>0</v>
      </c>
      <c r="DM32" s="14" t="n">
        <f aca="false">+IF(AA32=0,0,$T32)</f>
        <v>0</v>
      </c>
      <c r="DN32" s="14" t="n">
        <f aca="false">+IF(AB32=0,0,$T32)</f>
        <v>0</v>
      </c>
      <c r="DO32" s="14" t="n">
        <f aca="false">+IF(AC32=0,0,$T32)</f>
        <v>0</v>
      </c>
      <c r="DP32" s="14" t="n">
        <f aca="false">+IF(AD32=0,0,$T32)</f>
        <v>0</v>
      </c>
      <c r="DQ32" s="14" t="n">
        <f aca="false">+IF(AE32=0,0,$T32)</f>
        <v>0</v>
      </c>
      <c r="DR32" s="14" t="n">
        <f aca="false">+IF(AF32=0,0,$T32)</f>
        <v>0</v>
      </c>
      <c r="DS32" s="14" t="n">
        <f aca="false">+IF(AG32=0,0,$T32)</f>
        <v>0</v>
      </c>
      <c r="DT32" s="14" t="n">
        <f aca="false">+IF(AH32=0,0,$T32)</f>
        <v>0</v>
      </c>
      <c r="DU32" s="14" t="n">
        <f aca="false">+IF(AI32=0,0,$T32)</f>
        <v>0</v>
      </c>
      <c r="DV32" s="55" t="n">
        <f aca="false">+SUM(DJ32:DU32)</f>
        <v>30</v>
      </c>
      <c r="DY32" s="14" t="n">
        <v>0</v>
      </c>
      <c r="DZ32" s="14" t="n">
        <v>0</v>
      </c>
      <c r="EA32" s="14" t="n">
        <v>0</v>
      </c>
      <c r="EB32" s="14" t="n">
        <v>0</v>
      </c>
      <c r="EC32" s="14" t="n">
        <v>0</v>
      </c>
      <c r="ED32" s="14" t="n">
        <v>0</v>
      </c>
      <c r="EE32" s="14" t="n">
        <v>0</v>
      </c>
      <c r="EF32" s="14" t="n">
        <v>0</v>
      </c>
      <c r="EG32" s="14" t="n">
        <v>0</v>
      </c>
      <c r="EH32" s="14" t="n">
        <v>0</v>
      </c>
      <c r="EI32" s="14" t="n">
        <v>0</v>
      </c>
      <c r="EJ32" s="14" t="n">
        <v>0</v>
      </c>
      <c r="EK32" s="55" t="n">
        <f aca="false">+SUM(DY32:EJ32)</f>
        <v>0</v>
      </c>
      <c r="EO32" s="53" t="n">
        <f aca="false">+CU32+DJ32-DY32/2</f>
        <v>135.102</v>
      </c>
      <c r="EP32" s="53" t="n">
        <f aca="false">+CV32+DK32-DZ32/2</f>
        <v>0</v>
      </c>
      <c r="EQ32" s="53" t="n">
        <f aca="false">+CW32+DL32-EA32/2</f>
        <v>0</v>
      </c>
      <c r="ER32" s="53" t="n">
        <f aca="false">+CX32+DM32-EB32/2</f>
        <v>0</v>
      </c>
      <c r="ES32" s="53" t="n">
        <f aca="false">+CY32+DN32-EC32/2</f>
        <v>0</v>
      </c>
      <c r="ET32" s="53" t="n">
        <f aca="false">+CZ32+DO32-ED32/2</f>
        <v>0</v>
      </c>
      <c r="EU32" s="53" t="n">
        <f aca="false">+DA32+DP32-EE32/2</f>
        <v>0</v>
      </c>
      <c r="EV32" s="53" t="n">
        <f aca="false">+DB32+DQ32-EF32/2</f>
        <v>0</v>
      </c>
      <c r="EW32" s="53" t="n">
        <f aca="false">+DC32+DR32-EG32/2</f>
        <v>0</v>
      </c>
      <c r="EX32" s="53" t="n">
        <f aca="false">+DD32+DS32-EH32/2</f>
        <v>0</v>
      </c>
      <c r="EY32" s="53" t="n">
        <f aca="false">+DE32+DT32-EI32/2</f>
        <v>0</v>
      </c>
      <c r="EZ32" s="53" t="n">
        <f aca="false">+DF32+DU32-EJ32/2</f>
        <v>0</v>
      </c>
      <c r="FA32" s="55" t="n">
        <f aca="false">+SUM(EO32:EZ32)</f>
        <v>135.102</v>
      </c>
      <c r="FD32" s="53" t="n">
        <f aca="false">+AM32-EO32-DY32</f>
        <v>102.858</v>
      </c>
      <c r="FE32" s="53" t="n">
        <f aca="false">+AN32-EP32-DZ32</f>
        <v>0</v>
      </c>
      <c r="FF32" s="53" t="n">
        <f aca="false">+AO32-EQ32-EA32</f>
        <v>0</v>
      </c>
      <c r="FG32" s="53" t="n">
        <f aca="false">+AP32-ER32-EB32</f>
        <v>0</v>
      </c>
      <c r="FH32" s="53" t="n">
        <f aca="false">+AQ32-ES32-EC32</f>
        <v>0</v>
      </c>
      <c r="FI32" s="53" t="n">
        <f aca="false">+AR32-ET32-ED32</f>
        <v>0</v>
      </c>
      <c r="FJ32" s="53" t="n">
        <f aca="false">+AS32-EU32-EE32</f>
        <v>0</v>
      </c>
      <c r="FK32" s="53" t="n">
        <f aca="false">+AT32-EV32-EF32</f>
        <v>0</v>
      </c>
      <c r="FL32" s="53" t="n">
        <f aca="false">+AU32-EW32-EG32</f>
        <v>0</v>
      </c>
      <c r="FM32" s="53" t="n">
        <f aca="false">+AV32-EX32-EH32</f>
        <v>0</v>
      </c>
      <c r="FN32" s="53" t="n">
        <f aca="false">+AW32-EY32-EI32</f>
        <v>0</v>
      </c>
      <c r="FO32" s="53" t="n">
        <f aca="false">+AX32-EZ32-EJ32</f>
        <v>0</v>
      </c>
      <c r="FP32" s="53" t="n">
        <f aca="false">+AY32-FA32</f>
        <v>102.858</v>
      </c>
    </row>
    <row collapsed="false" customFormat="false" customHeight="true" hidden="false" ht="15" outlineLevel="2" r="33">
      <c r="A33" s="21" t="n">
        <v>3</v>
      </c>
      <c r="B33" s="21" t="s">
        <v>25</v>
      </c>
      <c r="C33" s="21" t="s">
        <v>137</v>
      </c>
      <c r="D33" s="67" t="n">
        <f aca="false">+E33</f>
        <v>10053</v>
      </c>
      <c r="E33" s="68" t="n">
        <v>10053</v>
      </c>
      <c r="F33" s="21" t="s">
        <v>256</v>
      </c>
      <c r="G33" s="21" t="s">
        <v>257</v>
      </c>
      <c r="H33" s="21" t="s">
        <v>258</v>
      </c>
      <c r="I33" s="21" t="s">
        <v>259</v>
      </c>
      <c r="J33" s="21" t="s">
        <v>260</v>
      </c>
      <c r="K33" s="21" t="s">
        <v>16</v>
      </c>
      <c r="L33" s="49" t="s">
        <v>143</v>
      </c>
      <c r="M33" s="50" t="s">
        <v>20</v>
      </c>
      <c r="N33" s="51" t="n">
        <v>0.01</v>
      </c>
      <c r="O33" s="52" t="n">
        <v>-0.005</v>
      </c>
      <c r="P33" s="51" t="n">
        <v>0.45</v>
      </c>
      <c r="Q33" s="51" t="n">
        <v>0</v>
      </c>
      <c r="R33" s="50" t="n">
        <v>0</v>
      </c>
      <c r="S33" s="50" t="n">
        <v>0</v>
      </c>
      <c r="T33" s="50" t="n">
        <v>30</v>
      </c>
      <c r="U33" s="50"/>
      <c r="X33" s="53" t="e">
        <f aca="false">+VLOOKUP($D33,['file:///home/lab/repositories/luckia.facturador/com.luckia.biller.deploy/src/main/resources/bootstrap/info_presencial_2014.xlsx']venta_neta_cons!$a$2:$n$1048576,3,0)</f>
        <v>#VALUE!</v>
      </c>
      <c r="Y33" s="53" t="e">
        <f aca="false">+VLOOKUP($D33,['file:///home/lab/repositories/luckia.facturador/com.luckia.biller.deploy/src/main/resources/bootstrap/info_presencial_2014.xlsx']venta_neta_cons!$a$2:$n$1048576,4,0)</f>
        <v>#VALUE!</v>
      </c>
      <c r="Z33" s="53" t="e">
        <f aca="false">+VLOOKUP($D33,['file:///home/lab/repositories/luckia.facturador/com.luckia.biller.deploy/src/main/resources/bootstrap/info_presencial_2014.xlsx']venta_neta_cons!$a$2:$n$1048576,5,0)</f>
        <v>#VALUE!</v>
      </c>
      <c r="AA33" s="53" t="e">
        <f aca="false">+VLOOKUP($D33,['file:///home/lab/repositories/luckia.facturador/com.luckia.biller.deploy/src/main/resources/bootstrap/info_presencial_2014.xlsx']venta_neta_cons!$a$2:$n$1048576,6,0)</f>
        <v>#VALUE!</v>
      </c>
      <c r="AB33" s="53" t="e">
        <f aca="false">+VLOOKUP($D33,['file:///home/lab/repositories/luckia.facturador/com.luckia.biller.deploy/src/main/resources/bootstrap/info_presencial_2014.xlsx']venta_neta_cons!$a$2:$n$1048576,7,0)</f>
        <v>#VALUE!</v>
      </c>
      <c r="AC33" s="53" t="e">
        <f aca="false">+VLOOKUP($D33,['file:///home/lab/repositories/luckia.facturador/com.luckia.biller.deploy/src/main/resources/bootstrap/info_presencial_2014.xlsx']venta_neta_cons!$a$2:$n$1048576,8,0)</f>
        <v>#VALUE!</v>
      </c>
      <c r="AD33" s="53" t="e">
        <f aca="false">+VLOOKUP($D33,['file:///home/lab/repositories/luckia.facturador/com.luckia.biller.deploy/src/main/resources/bootstrap/info_presencial_2014.xlsx']venta_neta_cons!$a$2:$n$1048576,9,0)</f>
        <v>#VALUE!</v>
      </c>
      <c r="AE33" s="53" t="e">
        <f aca="false">+VLOOKUP($D33,['file:///home/lab/repositories/luckia.facturador/com.luckia.biller.deploy/src/main/resources/bootstrap/info_presencial_2014.xlsx']venta_neta_cons!$a$2:$n$1048576,10,0)</f>
        <v>#VALUE!</v>
      </c>
      <c r="AF33" s="53" t="e">
        <f aca="false">+VLOOKUP($D33,['file:///home/lab/repositories/luckia.facturador/com.luckia.biller.deploy/src/main/resources/bootstrap/info_presencial_2014.xlsx']venta_neta_cons!$a$2:$n$1048576,11,0)</f>
        <v>#VALUE!</v>
      </c>
      <c r="AG33" s="53" t="e">
        <f aca="false">+VLOOKUP($D33,['file:///home/lab/repositories/luckia.facturador/com.luckia.biller.deploy/src/main/resources/bootstrap/info_presencial_2014.xlsx']venta_neta_cons!$a$2:$n$1048576,12,0)</f>
        <v>#VALUE!</v>
      </c>
      <c r="AH33" s="53" t="e">
        <f aca="false">+VLOOKUP($D33,['file:///home/lab/repositories/luckia.facturador/com.luckia.biller.deploy/src/main/resources/bootstrap/info_presencial_2014.xlsx']venta_neta_cons!$a$2:$n$1048576,13,0)</f>
        <v>#VALUE!</v>
      </c>
      <c r="AI33" s="53" t="e">
        <f aca="false">+VLOOKUP($D33,['file:///home/lab/repositories/luckia.facturador/com.luckia.biller.deploy/src/main/resources/bootstrap/info_presencial_2014.xlsx']venta_neta_cons!$a$2:$n$1048576,14,0)</f>
        <v>#VALUE!</v>
      </c>
      <c r="AJ33" s="53" t="n">
        <f aca="false">+SUM(X33:AI33)</f>
        <v>729</v>
      </c>
      <c r="AK33" s="54" t="n">
        <f aca="false">+BB33/X33</f>
        <v>0.210631001371742</v>
      </c>
      <c r="AL33" s="53"/>
      <c r="AM33" s="53" t="e">
        <f aca="false">+VLOOKUP($D33,['file:///home/lab/repositories/luckia.facturador/com.luckia.biller.deploy/src/main/resources/bootstrap/info_presencial_2014.xlsx']saldo_cons!$a$2:$n$1048576,3,0)</f>
        <v>#VALUE!</v>
      </c>
      <c r="AN33" s="53" t="e">
        <f aca="false">+VLOOKUP($D33,['file:///home/lab/repositories/luckia.facturador/com.luckia.biller.deploy/src/main/resources/bootstrap/info_presencial_2014.xlsx']saldo_cons!$a$2:$n$1048576,4,0)</f>
        <v>#VALUE!</v>
      </c>
      <c r="AO33" s="53" t="e">
        <f aca="false">+VLOOKUP($D33,['file:///home/lab/repositories/luckia.facturador/com.luckia.biller.deploy/src/main/resources/bootstrap/info_presencial_2014.xlsx']saldo_cons!$a$2:$n$1048576,5,0)</f>
        <v>#VALUE!</v>
      </c>
      <c r="AP33" s="53" t="e">
        <f aca="false">+VLOOKUP($D33,['file:///home/lab/repositories/luckia.facturador/com.luckia.biller.deploy/src/main/resources/bootstrap/info_presencial_2014.xlsx']saldo_cons!$a$2:$n$1048576,6,0)</f>
        <v>#VALUE!</v>
      </c>
      <c r="AQ33" s="53" t="e">
        <f aca="false">+VLOOKUP($D33,['file:///home/lab/repositories/luckia.facturador/com.luckia.biller.deploy/src/main/resources/bootstrap/info_presencial_2014.xlsx']saldo_cons!$a$2:$n$1048576,7,0)</f>
        <v>#VALUE!</v>
      </c>
      <c r="AR33" s="53" t="e">
        <f aca="false">+VLOOKUP($D33,['file:///home/lab/repositories/luckia.facturador/com.luckia.biller.deploy/src/main/resources/bootstrap/info_presencial_2014.xlsx']saldo_cons!$a$2:$n$1048576,8,0)</f>
        <v>#VALUE!</v>
      </c>
      <c r="AS33" s="53" t="e">
        <f aca="false">+VLOOKUP($D33,['file:///home/lab/repositories/luckia.facturador/com.luckia.biller.deploy/src/main/resources/bootstrap/info_presencial_2014.xlsx']saldo_cons!$a$2:$n$1048576,9,0)</f>
        <v>#VALUE!</v>
      </c>
      <c r="AT33" s="53" t="e">
        <f aca="false">+VLOOKUP($D33,['file:///home/lab/repositories/luckia.facturador/com.luckia.biller.deploy/src/main/resources/bootstrap/info_presencial_2014.xlsx']saldo_cons!$a$2:$n$1048576,10,0)</f>
        <v>#VALUE!</v>
      </c>
      <c r="AU33" s="53" t="e">
        <f aca="false">+VLOOKUP($D33,['file:///home/lab/repositories/luckia.facturador/com.luckia.biller.deploy/src/main/resources/bootstrap/info_presencial_2014.xlsx']saldo_cons!$a$2:$n$1048576,11,0)</f>
        <v>#VALUE!</v>
      </c>
      <c r="AV33" s="53" t="e">
        <f aca="false">+VLOOKUP($D33,['file:///home/lab/repositories/luckia.facturador/com.luckia.biller.deploy/src/main/resources/bootstrap/info_presencial_2014.xlsx']saldo_cons!$a$2:$n$1048576,12,0)</f>
        <v>#VALUE!</v>
      </c>
      <c r="AW33" s="53" t="e">
        <f aca="false">+VLOOKUP($D33,['file:///home/lab/repositories/luckia.facturador/com.luckia.biller.deploy/src/main/resources/bootstrap/info_presencial_2014.xlsx']saldo_cons!$a$2:$n$1048576,13,0)</f>
        <v>#VALUE!</v>
      </c>
      <c r="AX33" s="53" t="e">
        <f aca="false">+VLOOKUP($D33,['file:///home/lab/repositories/luckia.facturador/com.luckia.biller.deploy/src/main/resources/bootstrap/info_presencial_2014.xlsx']saldo_cons!$a$2:$n$1048576,14,0)</f>
        <v>#VALUE!</v>
      </c>
      <c r="AY33" s="53" t="n">
        <f aca="false">+SUM(AM33:AX33)</f>
        <v>381.25</v>
      </c>
      <c r="AZ33" s="53"/>
      <c r="BA33" s="53"/>
      <c r="BB33" s="53" t="e">
        <f aca="false">+VLOOKUP($D33,['file:///home/lab/repositories/luckia.facturador/com.luckia.biller.deploy/src/main/resources/bootstrap/info_presencial_2014.xlsx']ggr_cons!$a$2:$n$1048576,3,0)</f>
        <v>#VALUE!</v>
      </c>
      <c r="BC33" s="53" t="e">
        <f aca="false">+VLOOKUP($D33,['file:///home/lab/repositories/luckia.facturador/com.luckia.biller.deploy/src/main/resources/bootstrap/info_presencial_2014.xlsx']ggr_cons!$a$2:$n$1048576,4,0)</f>
        <v>#VALUE!</v>
      </c>
      <c r="BD33" s="53" t="e">
        <f aca="false">+VLOOKUP($D33,['file:///home/lab/repositories/luckia.facturador/com.luckia.biller.deploy/src/main/resources/bootstrap/info_presencial_2014.xlsx']ggr_cons!$a$2:$n$1048576,5,0)</f>
        <v>#VALUE!</v>
      </c>
      <c r="BE33" s="53" t="e">
        <f aca="false">+VLOOKUP($D33,['file:///home/lab/repositories/luckia.facturador/com.luckia.biller.deploy/src/main/resources/bootstrap/info_presencial_2014.xlsx']ggr_cons!$a$2:$n$1048576,6,0)</f>
        <v>#VALUE!</v>
      </c>
      <c r="BF33" s="53" t="e">
        <f aca="false">+VLOOKUP($D33,['file:///home/lab/repositories/luckia.facturador/com.luckia.biller.deploy/src/main/resources/bootstrap/info_presencial_2014.xlsx']ggr_cons!$a$2:$n$1048576,7,0)</f>
        <v>#VALUE!</v>
      </c>
      <c r="BG33" s="53" t="e">
        <f aca="false">+VLOOKUP($D33,['file:///home/lab/repositories/luckia.facturador/com.luckia.biller.deploy/src/main/resources/bootstrap/info_presencial_2014.xlsx']ggr_cons!$a$2:$n$1048576,8,0)</f>
        <v>#VALUE!</v>
      </c>
      <c r="BH33" s="53" t="e">
        <f aca="false">+VLOOKUP($D33,['file:///home/lab/repositories/luckia.facturador/com.luckia.biller.deploy/src/main/resources/bootstrap/info_presencial_2014.xlsx']ggr_cons!$a$2:$n$1048576,9,0)</f>
        <v>#VALUE!</v>
      </c>
      <c r="BI33" s="53" t="e">
        <f aca="false">+VLOOKUP($D33,['file:///home/lab/repositories/luckia.facturador/com.luckia.biller.deploy/src/main/resources/bootstrap/info_presencial_2014.xlsx']ggr_cons!$a$2:$n$1048576,10,0)</f>
        <v>#VALUE!</v>
      </c>
      <c r="BJ33" s="53" t="e">
        <f aca="false">+VLOOKUP($D33,['file:///home/lab/repositories/luckia.facturador/com.luckia.biller.deploy/src/main/resources/bootstrap/info_presencial_2014.xlsx']ggr_cons!$a$2:$n$1048576,11,0)</f>
        <v>#VALUE!</v>
      </c>
      <c r="BK33" s="53" t="e">
        <f aca="false">+VLOOKUP($D33,['file:///home/lab/repositories/luckia.facturador/com.luckia.biller.deploy/src/main/resources/bootstrap/info_presencial_2014.xlsx']ggr_cons!$a$2:$n$1048576,12,0)</f>
        <v>#VALUE!</v>
      </c>
      <c r="BL33" s="53" t="e">
        <f aca="false">+VLOOKUP($D33,['file:///home/lab/repositories/luckia.facturador/com.luckia.biller.deploy/src/main/resources/bootstrap/info_presencial_2014.xlsx']ggr_cons!$a$2:$n$1048576,13,0)</f>
        <v>#VALUE!</v>
      </c>
      <c r="BM33" s="53" t="e">
        <f aca="false">+VLOOKUP($D33,['file:///home/lab/repositories/luckia.facturador/com.luckia.biller.deploy/src/main/resources/bootstrap/info_presencial_2014.xlsx']ggr_cons!$a$2:$n$1048576,14,0)</f>
        <v>#VALUE!</v>
      </c>
      <c r="BN33" s="53" t="n">
        <f aca="false">+SUM(BB33:BM33)</f>
        <v>153.55</v>
      </c>
      <c r="BO33" s="53"/>
      <c r="BP33" s="53"/>
      <c r="BQ33" s="55" t="n">
        <f aca="false">+$N33*X33</f>
        <v>7.29</v>
      </c>
      <c r="BR33" s="55" t="n">
        <f aca="false">+$N33*Y33</f>
        <v>0</v>
      </c>
      <c r="BS33" s="55" t="n">
        <f aca="false">+$N33*Z33</f>
        <v>0</v>
      </c>
      <c r="BT33" s="55" t="n">
        <f aca="false">+$N33*AA33</f>
        <v>0</v>
      </c>
      <c r="BU33" s="55" t="n">
        <f aca="false">+$N33*AB33</f>
        <v>0</v>
      </c>
      <c r="BV33" s="55" t="n">
        <f aca="false">+$N33*AC33</f>
        <v>0</v>
      </c>
      <c r="BW33" s="55" t="n">
        <f aca="false">+$N33*AD33</f>
        <v>0</v>
      </c>
      <c r="BX33" s="55" t="n">
        <f aca="false">+$N33*AE33</f>
        <v>0</v>
      </c>
      <c r="BY33" s="55" t="n">
        <f aca="false">+$N33*AF33</f>
        <v>0</v>
      </c>
      <c r="BZ33" s="55" t="n">
        <f aca="false">+$N33*AG33</f>
        <v>0</v>
      </c>
      <c r="CA33" s="55" t="n">
        <f aca="false">+$N33*AH33</f>
        <v>0</v>
      </c>
      <c r="CB33" s="55" t="n">
        <f aca="false">+$N33*AI33</f>
        <v>0</v>
      </c>
      <c r="CC33" s="55" t="n">
        <f aca="false">+SUM(BQ33:CB33)</f>
        <v>7.29</v>
      </c>
      <c r="CD33" s="53"/>
      <c r="CE33" s="55"/>
      <c r="CF33" s="55" t="n">
        <f aca="false">+BQ33/$CE$2</f>
        <v>6.02479338842975</v>
      </c>
      <c r="CG33" s="55" t="n">
        <f aca="false">+BR33/$CE$2</f>
        <v>0</v>
      </c>
      <c r="CH33" s="55" t="n">
        <f aca="false">+BS33/$CE$2</f>
        <v>0</v>
      </c>
      <c r="CI33" s="55" t="n">
        <f aca="false">+BT33/$CE$2</f>
        <v>0</v>
      </c>
      <c r="CJ33" s="55" t="n">
        <f aca="false">+BU33/$CE$2</f>
        <v>0</v>
      </c>
      <c r="CK33" s="55" t="n">
        <f aca="false">+BV33/$CE$2</f>
        <v>0</v>
      </c>
      <c r="CL33" s="55" t="n">
        <f aca="false">+BW33/$CE$2</f>
        <v>0</v>
      </c>
      <c r="CM33" s="55" t="n">
        <f aca="false">+BX33/$CE$2</f>
        <v>0</v>
      </c>
      <c r="CN33" s="55" t="n">
        <f aca="false">+BY33/$CE$2</f>
        <v>0</v>
      </c>
      <c r="CO33" s="55" t="n">
        <f aca="false">+BZ33/$CE$2</f>
        <v>0</v>
      </c>
      <c r="CP33" s="55" t="n">
        <f aca="false">+CA33/$CE$2</f>
        <v>0</v>
      </c>
      <c r="CQ33" s="55" t="n">
        <f aca="false">+CB33/$CE$2</f>
        <v>0</v>
      </c>
      <c r="CR33" s="55" t="n">
        <f aca="false">+CC33/$CE$2</f>
        <v>6.02479338842975</v>
      </c>
      <c r="CS33" s="53"/>
      <c r="CT33" s="53"/>
      <c r="CU33" s="56" t="n">
        <f aca="false">+$O33*X33+$P33*BB33+$Q33*(0.9*BB33+$S33)+$R33</f>
        <v>65.4525</v>
      </c>
      <c r="CV33" s="56" t="n">
        <f aca="false">+$O33*Y33+$P33*BC33+$Q33*(0.9*BC33+$S33)+$R33</f>
        <v>0</v>
      </c>
      <c r="CW33" s="56" t="n">
        <f aca="false">+$O33*Z33+$P33*BD33+$Q33*(0.9*BD33+$S33)+$R33</f>
        <v>0</v>
      </c>
      <c r="CX33" s="56" t="n">
        <f aca="false">+$O33*AA33+$P33*BE33+$Q33*(0.9*BE33+$S33)+$R33</f>
        <v>0</v>
      </c>
      <c r="CY33" s="56" t="n">
        <f aca="false">+$O33*AB33+$P33*BF33+$Q33*(0.9*BF33+$S33)+$R33</f>
        <v>0</v>
      </c>
      <c r="CZ33" s="56" t="n">
        <f aca="false">+$O33*AC33+$P33*BG33+$Q33*(0.9*BG33+$S33)+$R33</f>
        <v>0</v>
      </c>
      <c r="DA33" s="56" t="n">
        <f aca="false">+$O33*AD33+$P33*BH33+$Q33*(0.9*BH33+$S33)+$R33</f>
        <v>0</v>
      </c>
      <c r="DB33" s="56" t="n">
        <f aca="false">+$O33*AE33+$P33*BI33+$Q33*(0.9*BI33+$S33)+$R33</f>
        <v>0</v>
      </c>
      <c r="DC33" s="56" t="n">
        <f aca="false">+$O33*AF33+$P33*BJ33+$Q33*(0.9*BJ33+$S33)+$R33</f>
        <v>0</v>
      </c>
      <c r="DD33" s="56" t="n">
        <f aca="false">+$O33*AG33+$P33*BK33+$Q33*(0.9*BK33+$S33)+$R33</f>
        <v>0</v>
      </c>
      <c r="DE33" s="56" t="n">
        <f aca="false">+$O33*AH33+$P33*BL33+$Q33*(0.9*BL33+$S33)+$R33</f>
        <v>0</v>
      </c>
      <c r="DF33" s="56" t="n">
        <f aca="false">+$O33*AI33+$P33*BM33+$Q33*(0.9*BM33+$S33)+$R33</f>
        <v>0</v>
      </c>
      <c r="DG33" s="55" t="n">
        <f aca="false">+SUM(CU33:DF33)</f>
        <v>65.4525</v>
      </c>
      <c r="DH33" s="53"/>
      <c r="DJ33" s="14" t="n">
        <f aca="false">+IF(X33=0,0,$T33)</f>
        <v>30</v>
      </c>
      <c r="DK33" s="14" t="n">
        <f aca="false">+IF(Y33=0,0,$T33)</f>
        <v>0</v>
      </c>
      <c r="DL33" s="14" t="n">
        <f aca="false">+IF(Z33=0,0,$T33)</f>
        <v>0</v>
      </c>
      <c r="DM33" s="14" t="n">
        <f aca="false">+IF(AA33=0,0,$T33)</f>
        <v>0</v>
      </c>
      <c r="DN33" s="14" t="n">
        <f aca="false">+IF(AB33=0,0,$T33)</f>
        <v>0</v>
      </c>
      <c r="DO33" s="14" t="n">
        <f aca="false">+IF(AC33=0,0,$T33)</f>
        <v>0</v>
      </c>
      <c r="DP33" s="14" t="n">
        <f aca="false">+IF(AD33=0,0,$T33)</f>
        <v>0</v>
      </c>
      <c r="DQ33" s="14" t="n">
        <f aca="false">+IF(AE33=0,0,$T33)</f>
        <v>0</v>
      </c>
      <c r="DR33" s="14" t="n">
        <f aca="false">+IF(AF33=0,0,$T33)</f>
        <v>0</v>
      </c>
      <c r="DS33" s="14" t="n">
        <f aca="false">+IF(AG33=0,0,$T33)</f>
        <v>0</v>
      </c>
      <c r="DT33" s="14" t="n">
        <f aca="false">+IF(AH33=0,0,$T33)</f>
        <v>0</v>
      </c>
      <c r="DU33" s="14" t="n">
        <f aca="false">+IF(AI33=0,0,$T33)</f>
        <v>0</v>
      </c>
      <c r="DV33" s="55" t="n">
        <f aca="false">+SUM(DJ33:DU33)</f>
        <v>30</v>
      </c>
      <c r="DY33" s="14" t="n">
        <v>0</v>
      </c>
      <c r="DZ33" s="14" t="n">
        <v>0</v>
      </c>
      <c r="EA33" s="14" t="n">
        <v>0</v>
      </c>
      <c r="EB33" s="14" t="n">
        <v>0</v>
      </c>
      <c r="EC33" s="14" t="n">
        <v>0</v>
      </c>
      <c r="ED33" s="14" t="n">
        <v>0</v>
      </c>
      <c r="EE33" s="14" t="n">
        <v>0</v>
      </c>
      <c r="EF33" s="14" t="n">
        <v>0</v>
      </c>
      <c r="EG33" s="14" t="n">
        <v>0</v>
      </c>
      <c r="EH33" s="14" t="n">
        <v>0</v>
      </c>
      <c r="EI33" s="14" t="n">
        <v>0</v>
      </c>
      <c r="EJ33" s="14" t="n">
        <v>0</v>
      </c>
      <c r="EK33" s="55" t="n">
        <f aca="false">+SUM(DY33:EJ33)</f>
        <v>0</v>
      </c>
      <c r="EO33" s="53" t="n">
        <f aca="false">+CU33+DJ33-DY33/2</f>
        <v>95.4525</v>
      </c>
      <c r="EP33" s="53" t="n">
        <f aca="false">+CV33+DK33-DZ33/2</f>
        <v>0</v>
      </c>
      <c r="EQ33" s="53" t="n">
        <f aca="false">+CW33+DL33-EA33/2</f>
        <v>0</v>
      </c>
      <c r="ER33" s="53" t="n">
        <f aca="false">+CX33+DM33-EB33/2</f>
        <v>0</v>
      </c>
      <c r="ES33" s="53" t="n">
        <f aca="false">+CY33+DN33-EC33/2</f>
        <v>0</v>
      </c>
      <c r="ET33" s="53" t="n">
        <f aca="false">+CZ33+DO33-ED33/2</f>
        <v>0</v>
      </c>
      <c r="EU33" s="53" t="n">
        <f aca="false">+DA33+DP33-EE33/2</f>
        <v>0</v>
      </c>
      <c r="EV33" s="53" t="n">
        <f aca="false">+DB33+DQ33-EF33/2</f>
        <v>0</v>
      </c>
      <c r="EW33" s="53" t="n">
        <f aca="false">+DC33+DR33-EG33/2</f>
        <v>0</v>
      </c>
      <c r="EX33" s="53" t="n">
        <f aca="false">+DD33+DS33-EH33/2</f>
        <v>0</v>
      </c>
      <c r="EY33" s="53" t="n">
        <f aca="false">+DE33+DT33-EI33/2</f>
        <v>0</v>
      </c>
      <c r="EZ33" s="53" t="n">
        <f aca="false">+DF33+DU33-EJ33/2</f>
        <v>0</v>
      </c>
      <c r="FA33" s="55" t="n">
        <f aca="false">+SUM(EO33:EZ33)</f>
        <v>95.4525</v>
      </c>
      <c r="FD33" s="53" t="n">
        <f aca="false">+AM33-EO33-DY33</f>
        <v>285.7975</v>
      </c>
      <c r="FE33" s="53" t="n">
        <f aca="false">+AN33-EP33-DZ33</f>
        <v>0</v>
      </c>
      <c r="FF33" s="53" t="n">
        <f aca="false">+AO33-EQ33-EA33</f>
        <v>0</v>
      </c>
      <c r="FG33" s="53" t="n">
        <f aca="false">+AP33-ER33-EB33</f>
        <v>0</v>
      </c>
      <c r="FH33" s="53" t="n">
        <f aca="false">+AQ33-ES33-EC33</f>
        <v>0</v>
      </c>
      <c r="FI33" s="53" t="n">
        <f aca="false">+AR33-ET33-ED33</f>
        <v>0</v>
      </c>
      <c r="FJ33" s="53" t="n">
        <f aca="false">+AS33-EU33-EE33</f>
        <v>0</v>
      </c>
      <c r="FK33" s="53" t="n">
        <f aca="false">+AT33-EV33-EF33</f>
        <v>0</v>
      </c>
      <c r="FL33" s="53" t="n">
        <f aca="false">+AU33-EW33-EG33</f>
        <v>0</v>
      </c>
      <c r="FM33" s="53" t="n">
        <f aca="false">+AV33-EX33-EH33</f>
        <v>0</v>
      </c>
      <c r="FN33" s="53" t="n">
        <f aca="false">+AW33-EY33-EI33</f>
        <v>0</v>
      </c>
      <c r="FO33" s="53" t="n">
        <f aca="false">+AX33-EZ33-EJ33</f>
        <v>0</v>
      </c>
      <c r="FP33" s="53" t="n">
        <f aca="false">+AY33-FA33</f>
        <v>285.7975</v>
      </c>
    </row>
    <row collapsed="false" customFormat="false" customHeight="true" hidden="false" ht="15" outlineLevel="2" r="34">
      <c r="A34" s="21" t="n">
        <v>3</v>
      </c>
      <c r="B34" s="21" t="s">
        <v>25</v>
      </c>
      <c r="C34" s="21" t="s">
        <v>137</v>
      </c>
      <c r="D34" s="67" t="n">
        <f aca="false">+E34</f>
        <v>10076</v>
      </c>
      <c r="E34" s="68" t="n">
        <v>10076</v>
      </c>
      <c r="F34" s="21" t="s">
        <v>261</v>
      </c>
      <c r="G34" s="21" t="s">
        <v>262</v>
      </c>
      <c r="H34" s="21" t="s">
        <v>263</v>
      </c>
      <c r="I34" s="21" t="s">
        <v>264</v>
      </c>
      <c r="J34" s="21" t="s">
        <v>193</v>
      </c>
      <c r="K34" s="21" t="s">
        <v>16</v>
      </c>
      <c r="L34" s="49" t="s">
        <v>143</v>
      </c>
      <c r="M34" s="50" t="s">
        <v>20</v>
      </c>
      <c r="N34" s="51" t="n">
        <v>0.01</v>
      </c>
      <c r="O34" s="52" t="n">
        <v>-0.005</v>
      </c>
      <c r="P34" s="51" t="n">
        <v>0.45</v>
      </c>
      <c r="Q34" s="51" t="n">
        <v>0</v>
      </c>
      <c r="R34" s="50" t="n">
        <v>0</v>
      </c>
      <c r="S34" s="50" t="n">
        <v>0</v>
      </c>
      <c r="T34" s="50" t="n">
        <v>30</v>
      </c>
      <c r="U34" s="50"/>
      <c r="X34" s="53" t="e">
        <f aca="false">+VLOOKUP($D34,['file:///home/lab/repositories/luckia.facturador/com.luckia.biller.deploy/src/main/resources/bootstrap/info_presencial_2014.xlsx']venta_neta_cons!$a$2:$n$1048576,3,0)</f>
        <v>#VALUE!</v>
      </c>
      <c r="Y34" s="53" t="e">
        <f aca="false">+VLOOKUP($D34,['file:///home/lab/repositories/luckia.facturador/com.luckia.biller.deploy/src/main/resources/bootstrap/info_presencial_2014.xlsx']venta_neta_cons!$a$2:$n$1048576,4,0)</f>
        <v>#VALUE!</v>
      </c>
      <c r="Z34" s="53" t="e">
        <f aca="false">+VLOOKUP($D34,['file:///home/lab/repositories/luckia.facturador/com.luckia.biller.deploy/src/main/resources/bootstrap/info_presencial_2014.xlsx']venta_neta_cons!$a$2:$n$1048576,5,0)</f>
        <v>#VALUE!</v>
      </c>
      <c r="AA34" s="53" t="e">
        <f aca="false">+VLOOKUP($D34,['file:///home/lab/repositories/luckia.facturador/com.luckia.biller.deploy/src/main/resources/bootstrap/info_presencial_2014.xlsx']venta_neta_cons!$a$2:$n$1048576,6,0)</f>
        <v>#VALUE!</v>
      </c>
      <c r="AB34" s="53" t="e">
        <f aca="false">+VLOOKUP($D34,['file:///home/lab/repositories/luckia.facturador/com.luckia.biller.deploy/src/main/resources/bootstrap/info_presencial_2014.xlsx']venta_neta_cons!$a$2:$n$1048576,7,0)</f>
        <v>#VALUE!</v>
      </c>
      <c r="AC34" s="53" t="e">
        <f aca="false">+VLOOKUP($D34,['file:///home/lab/repositories/luckia.facturador/com.luckia.biller.deploy/src/main/resources/bootstrap/info_presencial_2014.xlsx']venta_neta_cons!$a$2:$n$1048576,8,0)</f>
        <v>#VALUE!</v>
      </c>
      <c r="AD34" s="53" t="e">
        <f aca="false">+VLOOKUP($D34,['file:///home/lab/repositories/luckia.facturador/com.luckia.biller.deploy/src/main/resources/bootstrap/info_presencial_2014.xlsx']venta_neta_cons!$a$2:$n$1048576,9,0)</f>
        <v>#VALUE!</v>
      </c>
      <c r="AE34" s="53" t="e">
        <f aca="false">+VLOOKUP($D34,['file:///home/lab/repositories/luckia.facturador/com.luckia.biller.deploy/src/main/resources/bootstrap/info_presencial_2014.xlsx']venta_neta_cons!$a$2:$n$1048576,10,0)</f>
        <v>#VALUE!</v>
      </c>
      <c r="AF34" s="53" t="e">
        <f aca="false">+VLOOKUP($D34,['file:///home/lab/repositories/luckia.facturador/com.luckia.biller.deploy/src/main/resources/bootstrap/info_presencial_2014.xlsx']venta_neta_cons!$a$2:$n$1048576,11,0)</f>
        <v>#VALUE!</v>
      </c>
      <c r="AG34" s="53" t="e">
        <f aca="false">+VLOOKUP($D34,['file:///home/lab/repositories/luckia.facturador/com.luckia.biller.deploy/src/main/resources/bootstrap/info_presencial_2014.xlsx']venta_neta_cons!$a$2:$n$1048576,12,0)</f>
        <v>#VALUE!</v>
      </c>
      <c r="AH34" s="53" t="e">
        <f aca="false">+VLOOKUP($D34,['file:///home/lab/repositories/luckia.facturador/com.luckia.biller.deploy/src/main/resources/bootstrap/info_presencial_2014.xlsx']venta_neta_cons!$a$2:$n$1048576,13,0)</f>
        <v>#VALUE!</v>
      </c>
      <c r="AI34" s="53" t="e">
        <f aca="false">+VLOOKUP($D34,['file:///home/lab/repositories/luckia.facturador/com.luckia.biller.deploy/src/main/resources/bootstrap/info_presencial_2014.xlsx']venta_neta_cons!$a$2:$n$1048576,14,0)</f>
        <v>#VALUE!</v>
      </c>
      <c r="AJ34" s="53" t="n">
        <f aca="false">+SUM(X34:AI34)</f>
        <v>54</v>
      </c>
      <c r="AK34" s="54" t="n">
        <f aca="false">+BB34/X34</f>
        <v>0.619074074074074</v>
      </c>
      <c r="AL34" s="53"/>
      <c r="AM34" s="53" t="e">
        <f aca="false">+VLOOKUP($D34,['file:///home/lab/repositories/luckia.facturador/com.luckia.biller.deploy/src/main/resources/bootstrap/info_presencial_2014.xlsx']saldo_cons!$a$2:$n$1048576,3,0)</f>
        <v>#VALUE!</v>
      </c>
      <c r="AN34" s="53" t="e">
        <f aca="false">+VLOOKUP($D34,['file:///home/lab/repositories/luckia.facturador/com.luckia.biller.deploy/src/main/resources/bootstrap/info_presencial_2014.xlsx']saldo_cons!$a$2:$n$1048576,4,0)</f>
        <v>#VALUE!</v>
      </c>
      <c r="AO34" s="53" t="e">
        <f aca="false">+VLOOKUP($D34,['file:///home/lab/repositories/luckia.facturador/com.luckia.biller.deploy/src/main/resources/bootstrap/info_presencial_2014.xlsx']saldo_cons!$a$2:$n$1048576,5,0)</f>
        <v>#VALUE!</v>
      </c>
      <c r="AP34" s="53" t="e">
        <f aca="false">+VLOOKUP($D34,['file:///home/lab/repositories/luckia.facturador/com.luckia.biller.deploy/src/main/resources/bootstrap/info_presencial_2014.xlsx']saldo_cons!$a$2:$n$1048576,6,0)</f>
        <v>#VALUE!</v>
      </c>
      <c r="AQ34" s="53" t="e">
        <f aca="false">+VLOOKUP($D34,['file:///home/lab/repositories/luckia.facturador/com.luckia.biller.deploy/src/main/resources/bootstrap/info_presencial_2014.xlsx']saldo_cons!$a$2:$n$1048576,7,0)</f>
        <v>#VALUE!</v>
      </c>
      <c r="AR34" s="53" t="e">
        <f aca="false">+VLOOKUP($D34,['file:///home/lab/repositories/luckia.facturador/com.luckia.biller.deploy/src/main/resources/bootstrap/info_presencial_2014.xlsx']saldo_cons!$a$2:$n$1048576,8,0)</f>
        <v>#VALUE!</v>
      </c>
      <c r="AS34" s="53" t="e">
        <f aca="false">+VLOOKUP($D34,['file:///home/lab/repositories/luckia.facturador/com.luckia.biller.deploy/src/main/resources/bootstrap/info_presencial_2014.xlsx']saldo_cons!$a$2:$n$1048576,9,0)</f>
        <v>#VALUE!</v>
      </c>
      <c r="AT34" s="53" t="e">
        <f aca="false">+VLOOKUP($D34,['file:///home/lab/repositories/luckia.facturador/com.luckia.biller.deploy/src/main/resources/bootstrap/info_presencial_2014.xlsx']saldo_cons!$a$2:$n$1048576,10,0)</f>
        <v>#VALUE!</v>
      </c>
      <c r="AU34" s="53" t="e">
        <f aca="false">+VLOOKUP($D34,['file:///home/lab/repositories/luckia.facturador/com.luckia.biller.deploy/src/main/resources/bootstrap/info_presencial_2014.xlsx']saldo_cons!$a$2:$n$1048576,11,0)</f>
        <v>#VALUE!</v>
      </c>
      <c r="AV34" s="53" t="e">
        <f aca="false">+VLOOKUP($D34,['file:///home/lab/repositories/luckia.facturador/com.luckia.biller.deploy/src/main/resources/bootstrap/info_presencial_2014.xlsx']saldo_cons!$a$2:$n$1048576,12,0)</f>
        <v>#VALUE!</v>
      </c>
      <c r="AW34" s="53" t="e">
        <f aca="false">+VLOOKUP($D34,['file:///home/lab/repositories/luckia.facturador/com.luckia.biller.deploy/src/main/resources/bootstrap/info_presencial_2014.xlsx']saldo_cons!$a$2:$n$1048576,13,0)</f>
        <v>#VALUE!</v>
      </c>
      <c r="AX34" s="53" t="e">
        <f aca="false">+VLOOKUP($D34,['file:///home/lab/repositories/luckia.facturador/com.luckia.biller.deploy/src/main/resources/bootstrap/info_presencial_2014.xlsx']saldo_cons!$a$2:$n$1048576,14,0)</f>
        <v>#VALUE!</v>
      </c>
      <c r="AY34" s="53" t="n">
        <f aca="false">+SUM(AM34:AX34)</f>
        <v>33.43</v>
      </c>
      <c r="AZ34" s="53"/>
      <c r="BA34" s="53"/>
      <c r="BB34" s="53" t="e">
        <f aca="false">+VLOOKUP($D34,['file:///home/lab/repositories/luckia.facturador/com.luckia.biller.deploy/src/main/resources/bootstrap/info_presencial_2014.xlsx']ggr_cons!$a$2:$n$1048576,3,0)</f>
        <v>#VALUE!</v>
      </c>
      <c r="BC34" s="53" t="e">
        <f aca="false">+VLOOKUP($D34,['file:///home/lab/repositories/luckia.facturador/com.luckia.biller.deploy/src/main/resources/bootstrap/info_presencial_2014.xlsx']ggr_cons!$a$2:$n$1048576,4,0)</f>
        <v>#VALUE!</v>
      </c>
      <c r="BD34" s="53" t="e">
        <f aca="false">+VLOOKUP($D34,['file:///home/lab/repositories/luckia.facturador/com.luckia.biller.deploy/src/main/resources/bootstrap/info_presencial_2014.xlsx']ggr_cons!$a$2:$n$1048576,5,0)</f>
        <v>#VALUE!</v>
      </c>
      <c r="BE34" s="53" t="e">
        <f aca="false">+VLOOKUP($D34,['file:///home/lab/repositories/luckia.facturador/com.luckia.biller.deploy/src/main/resources/bootstrap/info_presencial_2014.xlsx']ggr_cons!$a$2:$n$1048576,6,0)</f>
        <v>#VALUE!</v>
      </c>
      <c r="BF34" s="53" t="e">
        <f aca="false">+VLOOKUP($D34,['file:///home/lab/repositories/luckia.facturador/com.luckia.biller.deploy/src/main/resources/bootstrap/info_presencial_2014.xlsx']ggr_cons!$a$2:$n$1048576,7,0)</f>
        <v>#VALUE!</v>
      </c>
      <c r="BG34" s="53" t="e">
        <f aca="false">+VLOOKUP($D34,['file:///home/lab/repositories/luckia.facturador/com.luckia.biller.deploy/src/main/resources/bootstrap/info_presencial_2014.xlsx']ggr_cons!$a$2:$n$1048576,8,0)</f>
        <v>#VALUE!</v>
      </c>
      <c r="BH34" s="53" t="e">
        <f aca="false">+VLOOKUP($D34,['file:///home/lab/repositories/luckia.facturador/com.luckia.biller.deploy/src/main/resources/bootstrap/info_presencial_2014.xlsx']ggr_cons!$a$2:$n$1048576,9,0)</f>
        <v>#VALUE!</v>
      </c>
      <c r="BI34" s="53" t="e">
        <f aca="false">+VLOOKUP($D34,['file:///home/lab/repositories/luckia.facturador/com.luckia.biller.deploy/src/main/resources/bootstrap/info_presencial_2014.xlsx']ggr_cons!$a$2:$n$1048576,10,0)</f>
        <v>#VALUE!</v>
      </c>
      <c r="BJ34" s="53" t="e">
        <f aca="false">+VLOOKUP($D34,['file:///home/lab/repositories/luckia.facturador/com.luckia.biller.deploy/src/main/resources/bootstrap/info_presencial_2014.xlsx']ggr_cons!$a$2:$n$1048576,11,0)</f>
        <v>#VALUE!</v>
      </c>
      <c r="BK34" s="53" t="e">
        <f aca="false">+VLOOKUP($D34,['file:///home/lab/repositories/luckia.facturador/com.luckia.biller.deploy/src/main/resources/bootstrap/info_presencial_2014.xlsx']ggr_cons!$a$2:$n$1048576,12,0)</f>
        <v>#VALUE!</v>
      </c>
      <c r="BL34" s="53" t="e">
        <f aca="false">+VLOOKUP($D34,['file:///home/lab/repositories/luckia.facturador/com.luckia.biller.deploy/src/main/resources/bootstrap/info_presencial_2014.xlsx']ggr_cons!$a$2:$n$1048576,13,0)</f>
        <v>#VALUE!</v>
      </c>
      <c r="BM34" s="53" t="e">
        <f aca="false">+VLOOKUP($D34,['file:///home/lab/repositories/luckia.facturador/com.luckia.biller.deploy/src/main/resources/bootstrap/info_presencial_2014.xlsx']ggr_cons!$a$2:$n$1048576,14,0)</f>
        <v>#VALUE!</v>
      </c>
      <c r="BN34" s="53" t="n">
        <f aca="false">+SUM(BB34:BM34)</f>
        <v>33.43</v>
      </c>
      <c r="BO34" s="53"/>
      <c r="BP34" s="53"/>
      <c r="BQ34" s="55" t="n">
        <f aca="false">+$N34*X34</f>
        <v>0.54</v>
      </c>
      <c r="BR34" s="55" t="n">
        <f aca="false">+$N34*Y34</f>
        <v>0</v>
      </c>
      <c r="BS34" s="55" t="n">
        <f aca="false">+$N34*Z34</f>
        <v>0</v>
      </c>
      <c r="BT34" s="55" t="n">
        <f aca="false">+$N34*AA34</f>
        <v>0</v>
      </c>
      <c r="BU34" s="55" t="n">
        <f aca="false">+$N34*AB34</f>
        <v>0</v>
      </c>
      <c r="BV34" s="55" t="n">
        <f aca="false">+$N34*AC34</f>
        <v>0</v>
      </c>
      <c r="BW34" s="55" t="n">
        <f aca="false">+$N34*AD34</f>
        <v>0</v>
      </c>
      <c r="BX34" s="55" t="n">
        <f aca="false">+$N34*AE34</f>
        <v>0</v>
      </c>
      <c r="BY34" s="55" t="n">
        <f aca="false">+$N34*AF34</f>
        <v>0</v>
      </c>
      <c r="BZ34" s="55" t="n">
        <f aca="false">+$N34*AG34</f>
        <v>0</v>
      </c>
      <c r="CA34" s="55" t="n">
        <f aca="false">+$N34*AH34</f>
        <v>0</v>
      </c>
      <c r="CB34" s="55" t="n">
        <f aca="false">+$N34*AI34</f>
        <v>0</v>
      </c>
      <c r="CC34" s="55" t="n">
        <f aca="false">+SUM(BQ34:CB34)</f>
        <v>0.54</v>
      </c>
      <c r="CD34" s="53"/>
      <c r="CE34" s="55"/>
      <c r="CF34" s="55" t="n">
        <f aca="false">+BQ34/$CE$2</f>
        <v>0.446280991735537</v>
      </c>
      <c r="CG34" s="55" t="n">
        <f aca="false">+BR34/$CE$2</f>
        <v>0</v>
      </c>
      <c r="CH34" s="55" t="n">
        <f aca="false">+BS34/$CE$2</f>
        <v>0</v>
      </c>
      <c r="CI34" s="55" t="n">
        <f aca="false">+BT34/$CE$2</f>
        <v>0</v>
      </c>
      <c r="CJ34" s="55" t="n">
        <f aca="false">+BU34/$CE$2</f>
        <v>0</v>
      </c>
      <c r="CK34" s="55" t="n">
        <f aca="false">+BV34/$CE$2</f>
        <v>0</v>
      </c>
      <c r="CL34" s="55" t="n">
        <f aca="false">+BW34/$CE$2</f>
        <v>0</v>
      </c>
      <c r="CM34" s="55" t="n">
        <f aca="false">+BX34/$CE$2</f>
        <v>0</v>
      </c>
      <c r="CN34" s="55" t="n">
        <f aca="false">+BY34/$CE$2</f>
        <v>0</v>
      </c>
      <c r="CO34" s="55" t="n">
        <f aca="false">+BZ34/$CE$2</f>
        <v>0</v>
      </c>
      <c r="CP34" s="55" t="n">
        <f aca="false">+CA34/$CE$2</f>
        <v>0</v>
      </c>
      <c r="CQ34" s="55" t="n">
        <f aca="false">+CB34/$CE$2</f>
        <v>0</v>
      </c>
      <c r="CR34" s="55" t="n">
        <f aca="false">+CC34/$CE$2</f>
        <v>0.446280991735537</v>
      </c>
      <c r="CS34" s="53"/>
      <c r="CT34" s="53"/>
      <c r="CU34" s="56" t="n">
        <f aca="false">+$O34*X34+$P34*BB34+$Q34*(0.9*BB34+$S34)+$R34</f>
        <v>14.7735</v>
      </c>
      <c r="CV34" s="56" t="n">
        <f aca="false">+$O34*Y34+$P34*BC34+$Q34*(0.9*BC34+$S34)+$R34</f>
        <v>0</v>
      </c>
      <c r="CW34" s="56" t="n">
        <f aca="false">+$O34*Z34+$P34*BD34+$Q34*(0.9*BD34+$S34)+$R34</f>
        <v>0</v>
      </c>
      <c r="CX34" s="56" t="n">
        <f aca="false">+$O34*AA34+$P34*BE34+$Q34*(0.9*BE34+$S34)+$R34</f>
        <v>0</v>
      </c>
      <c r="CY34" s="56" t="n">
        <f aca="false">+$O34*AB34+$P34*BF34+$Q34*(0.9*BF34+$S34)+$R34</f>
        <v>0</v>
      </c>
      <c r="CZ34" s="56" t="n">
        <f aca="false">+$O34*AC34+$P34*BG34+$Q34*(0.9*BG34+$S34)+$R34</f>
        <v>0</v>
      </c>
      <c r="DA34" s="56" t="n">
        <f aca="false">+$O34*AD34+$P34*BH34+$Q34*(0.9*BH34+$S34)+$R34</f>
        <v>0</v>
      </c>
      <c r="DB34" s="56" t="n">
        <f aca="false">+$O34*AE34+$P34*BI34+$Q34*(0.9*BI34+$S34)+$R34</f>
        <v>0</v>
      </c>
      <c r="DC34" s="56" t="n">
        <f aca="false">+$O34*AF34+$P34*BJ34+$Q34*(0.9*BJ34+$S34)+$R34</f>
        <v>0</v>
      </c>
      <c r="DD34" s="56" t="n">
        <f aca="false">+$O34*AG34+$P34*BK34+$Q34*(0.9*BK34+$S34)+$R34</f>
        <v>0</v>
      </c>
      <c r="DE34" s="56" t="n">
        <f aca="false">+$O34*AH34+$P34*BL34+$Q34*(0.9*BL34+$S34)+$R34</f>
        <v>0</v>
      </c>
      <c r="DF34" s="56" t="n">
        <f aca="false">+$O34*AI34+$P34*BM34+$Q34*(0.9*BM34+$S34)+$R34</f>
        <v>0</v>
      </c>
      <c r="DG34" s="55" t="n">
        <f aca="false">+SUM(CU34:DF34)</f>
        <v>14.7735</v>
      </c>
      <c r="DH34" s="53"/>
      <c r="DJ34" s="14" t="n">
        <f aca="false">+IF(X34=0,0,$T34)</f>
        <v>30</v>
      </c>
      <c r="DK34" s="14" t="n">
        <f aca="false">+IF(Y34=0,0,$T34)</f>
        <v>0</v>
      </c>
      <c r="DL34" s="14" t="n">
        <f aca="false">+IF(Z34=0,0,$T34)</f>
        <v>0</v>
      </c>
      <c r="DM34" s="14" t="n">
        <f aca="false">+IF(AA34=0,0,$T34)</f>
        <v>0</v>
      </c>
      <c r="DN34" s="14" t="n">
        <f aca="false">+IF(AB34=0,0,$T34)</f>
        <v>0</v>
      </c>
      <c r="DO34" s="14" t="n">
        <f aca="false">+IF(AC34=0,0,$T34)</f>
        <v>0</v>
      </c>
      <c r="DP34" s="14" t="n">
        <f aca="false">+IF(AD34=0,0,$T34)</f>
        <v>0</v>
      </c>
      <c r="DQ34" s="14" t="n">
        <f aca="false">+IF(AE34=0,0,$T34)</f>
        <v>0</v>
      </c>
      <c r="DR34" s="14" t="n">
        <f aca="false">+IF(AF34=0,0,$T34)</f>
        <v>0</v>
      </c>
      <c r="DS34" s="14" t="n">
        <f aca="false">+IF(AG34=0,0,$T34)</f>
        <v>0</v>
      </c>
      <c r="DT34" s="14" t="n">
        <f aca="false">+IF(AH34=0,0,$T34)</f>
        <v>0</v>
      </c>
      <c r="DU34" s="14" t="n">
        <f aca="false">+IF(AI34=0,0,$T34)</f>
        <v>0</v>
      </c>
      <c r="DV34" s="55" t="n">
        <f aca="false">+SUM(DJ34:DU34)</f>
        <v>30</v>
      </c>
      <c r="DY34" s="14" t="n">
        <v>0</v>
      </c>
      <c r="DZ34" s="14" t="n">
        <v>0</v>
      </c>
      <c r="EA34" s="14" t="n">
        <v>0</v>
      </c>
      <c r="EB34" s="14" t="n">
        <v>0</v>
      </c>
      <c r="EC34" s="14" t="n">
        <v>0</v>
      </c>
      <c r="ED34" s="14" t="n">
        <v>0</v>
      </c>
      <c r="EE34" s="14" t="n">
        <v>0</v>
      </c>
      <c r="EF34" s="14" t="n">
        <v>0</v>
      </c>
      <c r="EG34" s="14" t="n">
        <v>0</v>
      </c>
      <c r="EH34" s="14" t="n">
        <v>0</v>
      </c>
      <c r="EI34" s="14" t="n">
        <v>0</v>
      </c>
      <c r="EJ34" s="14" t="n">
        <v>0</v>
      </c>
      <c r="EK34" s="55" t="n">
        <f aca="false">+SUM(DY34:EJ34)</f>
        <v>0</v>
      </c>
      <c r="EO34" s="53" t="n">
        <f aca="false">+CU34+DJ34-DY34/2</f>
        <v>44.7735</v>
      </c>
      <c r="EP34" s="53" t="n">
        <f aca="false">+CV34+DK34-DZ34/2</f>
        <v>0</v>
      </c>
      <c r="EQ34" s="53" t="n">
        <f aca="false">+CW34+DL34-EA34/2</f>
        <v>0</v>
      </c>
      <c r="ER34" s="53" t="n">
        <f aca="false">+CX34+DM34-EB34/2</f>
        <v>0</v>
      </c>
      <c r="ES34" s="53" t="n">
        <f aca="false">+CY34+DN34-EC34/2</f>
        <v>0</v>
      </c>
      <c r="ET34" s="53" t="n">
        <f aca="false">+CZ34+DO34-ED34/2</f>
        <v>0</v>
      </c>
      <c r="EU34" s="53" t="n">
        <f aca="false">+DA34+DP34-EE34/2</f>
        <v>0</v>
      </c>
      <c r="EV34" s="53" t="n">
        <f aca="false">+DB34+DQ34-EF34/2</f>
        <v>0</v>
      </c>
      <c r="EW34" s="53" t="n">
        <f aca="false">+DC34+DR34-EG34/2</f>
        <v>0</v>
      </c>
      <c r="EX34" s="53" t="n">
        <f aca="false">+DD34+DS34-EH34/2</f>
        <v>0</v>
      </c>
      <c r="EY34" s="53" t="n">
        <f aca="false">+DE34+DT34-EI34/2</f>
        <v>0</v>
      </c>
      <c r="EZ34" s="53" t="n">
        <f aca="false">+DF34+DU34-EJ34/2</f>
        <v>0</v>
      </c>
      <c r="FA34" s="55" t="n">
        <f aca="false">+SUM(EO34:EZ34)</f>
        <v>44.7735</v>
      </c>
      <c r="FD34" s="53" t="n">
        <f aca="false">+AM34-EO34-DY34</f>
        <v>-11.3435</v>
      </c>
      <c r="FE34" s="53" t="n">
        <f aca="false">+AN34-EP34-DZ34</f>
        <v>0</v>
      </c>
      <c r="FF34" s="53" t="n">
        <f aca="false">+AO34-EQ34-EA34</f>
        <v>0</v>
      </c>
      <c r="FG34" s="53" t="n">
        <f aca="false">+AP34-ER34-EB34</f>
        <v>0</v>
      </c>
      <c r="FH34" s="53" t="n">
        <f aca="false">+AQ34-ES34-EC34</f>
        <v>0</v>
      </c>
      <c r="FI34" s="53" t="n">
        <f aca="false">+AR34-ET34-ED34</f>
        <v>0</v>
      </c>
      <c r="FJ34" s="53" t="n">
        <f aca="false">+AS34-EU34-EE34</f>
        <v>0</v>
      </c>
      <c r="FK34" s="53" t="n">
        <f aca="false">+AT34-EV34-EF34</f>
        <v>0</v>
      </c>
      <c r="FL34" s="53" t="n">
        <f aca="false">+AU34-EW34-EG34</f>
        <v>0</v>
      </c>
      <c r="FM34" s="53" t="n">
        <f aca="false">+AV34-EX34-EH34</f>
        <v>0</v>
      </c>
      <c r="FN34" s="53" t="n">
        <f aca="false">+AW34-EY34-EI34</f>
        <v>0</v>
      </c>
      <c r="FO34" s="53" t="n">
        <f aca="false">+AX34-EZ34-EJ34</f>
        <v>0</v>
      </c>
      <c r="FP34" s="53" t="n">
        <f aca="false">+AY34-FA34</f>
        <v>-11.3435</v>
      </c>
    </row>
    <row collapsed="false" customFormat="false" customHeight="true" hidden="false" ht="15" outlineLevel="2" r="35">
      <c r="A35" s="21" t="n">
        <v>3</v>
      </c>
      <c r="B35" s="21" t="s">
        <v>25</v>
      </c>
      <c r="C35" s="21" t="s">
        <v>137</v>
      </c>
      <c r="D35" s="67" t="n">
        <f aca="false">+E35</f>
        <v>10077</v>
      </c>
      <c r="E35" s="68" t="n">
        <v>10077</v>
      </c>
      <c r="F35" s="21" t="s">
        <v>265</v>
      </c>
      <c r="G35" s="21" t="s">
        <v>266</v>
      </c>
      <c r="H35" s="21" t="s">
        <v>267</v>
      </c>
      <c r="I35" s="21" t="s">
        <v>268</v>
      </c>
      <c r="J35" s="21" t="s">
        <v>193</v>
      </c>
      <c r="K35" s="21" t="s">
        <v>16</v>
      </c>
      <c r="L35" s="49" t="s">
        <v>143</v>
      </c>
      <c r="M35" s="50" t="s">
        <v>20</v>
      </c>
      <c r="N35" s="51" t="n">
        <v>0.01</v>
      </c>
      <c r="O35" s="52" t="n">
        <v>-0.005</v>
      </c>
      <c r="P35" s="51" t="n">
        <v>0.45</v>
      </c>
      <c r="Q35" s="51" t="n">
        <v>0</v>
      </c>
      <c r="R35" s="50" t="n">
        <v>0</v>
      </c>
      <c r="S35" s="50" t="n">
        <v>0</v>
      </c>
      <c r="T35" s="50" t="n">
        <v>30</v>
      </c>
      <c r="U35" s="50"/>
      <c r="X35" s="53" t="e">
        <f aca="false">+VLOOKUP($D35,['file:///home/lab/repositories/luckia.facturador/com.luckia.biller.deploy/src/main/resources/bootstrap/info_presencial_2014.xlsx']venta_neta_cons!$a$2:$n$1048576,3,0)</f>
        <v>#VALUE!</v>
      </c>
      <c r="Y35" s="53" t="e">
        <f aca="false">+VLOOKUP($D35,['file:///home/lab/repositories/luckia.facturador/com.luckia.biller.deploy/src/main/resources/bootstrap/info_presencial_2014.xlsx']venta_neta_cons!$a$2:$n$1048576,4,0)</f>
        <v>#VALUE!</v>
      </c>
      <c r="Z35" s="53" t="e">
        <f aca="false">+VLOOKUP($D35,['file:///home/lab/repositories/luckia.facturador/com.luckia.biller.deploy/src/main/resources/bootstrap/info_presencial_2014.xlsx']venta_neta_cons!$a$2:$n$1048576,5,0)</f>
        <v>#VALUE!</v>
      </c>
      <c r="AA35" s="53" t="e">
        <f aca="false">+VLOOKUP($D35,['file:///home/lab/repositories/luckia.facturador/com.luckia.biller.deploy/src/main/resources/bootstrap/info_presencial_2014.xlsx']venta_neta_cons!$a$2:$n$1048576,6,0)</f>
        <v>#VALUE!</v>
      </c>
      <c r="AB35" s="53" t="e">
        <f aca="false">+VLOOKUP($D35,['file:///home/lab/repositories/luckia.facturador/com.luckia.biller.deploy/src/main/resources/bootstrap/info_presencial_2014.xlsx']venta_neta_cons!$a$2:$n$1048576,7,0)</f>
        <v>#VALUE!</v>
      </c>
      <c r="AC35" s="53" t="e">
        <f aca="false">+VLOOKUP($D35,['file:///home/lab/repositories/luckia.facturador/com.luckia.biller.deploy/src/main/resources/bootstrap/info_presencial_2014.xlsx']venta_neta_cons!$a$2:$n$1048576,8,0)</f>
        <v>#VALUE!</v>
      </c>
      <c r="AD35" s="53" t="e">
        <f aca="false">+VLOOKUP($D35,['file:///home/lab/repositories/luckia.facturador/com.luckia.biller.deploy/src/main/resources/bootstrap/info_presencial_2014.xlsx']venta_neta_cons!$a$2:$n$1048576,9,0)</f>
        <v>#VALUE!</v>
      </c>
      <c r="AE35" s="53" t="e">
        <f aca="false">+VLOOKUP($D35,['file:///home/lab/repositories/luckia.facturador/com.luckia.biller.deploy/src/main/resources/bootstrap/info_presencial_2014.xlsx']venta_neta_cons!$a$2:$n$1048576,10,0)</f>
        <v>#VALUE!</v>
      </c>
      <c r="AF35" s="53" t="e">
        <f aca="false">+VLOOKUP($D35,['file:///home/lab/repositories/luckia.facturador/com.luckia.biller.deploy/src/main/resources/bootstrap/info_presencial_2014.xlsx']venta_neta_cons!$a$2:$n$1048576,11,0)</f>
        <v>#VALUE!</v>
      </c>
      <c r="AG35" s="53" t="e">
        <f aca="false">+VLOOKUP($D35,['file:///home/lab/repositories/luckia.facturador/com.luckia.biller.deploy/src/main/resources/bootstrap/info_presencial_2014.xlsx']venta_neta_cons!$a$2:$n$1048576,12,0)</f>
        <v>#VALUE!</v>
      </c>
      <c r="AH35" s="53" t="e">
        <f aca="false">+VLOOKUP($D35,['file:///home/lab/repositories/luckia.facturador/com.luckia.biller.deploy/src/main/resources/bootstrap/info_presencial_2014.xlsx']venta_neta_cons!$a$2:$n$1048576,13,0)</f>
        <v>#VALUE!</v>
      </c>
      <c r="AI35" s="53" t="e">
        <f aca="false">+VLOOKUP($D35,['file:///home/lab/repositories/luckia.facturador/com.luckia.biller.deploy/src/main/resources/bootstrap/info_presencial_2014.xlsx']venta_neta_cons!$a$2:$n$1048576,14,0)</f>
        <v>#VALUE!</v>
      </c>
      <c r="AJ35" s="53" t="n">
        <f aca="false">+SUM(X35:AI35)</f>
        <v>260</v>
      </c>
      <c r="AK35" s="54" t="n">
        <f aca="false">+BB35/X35</f>
        <v>0.767115384615385</v>
      </c>
      <c r="AL35" s="53"/>
      <c r="AM35" s="53" t="e">
        <f aca="false">+VLOOKUP($D35,['file:///home/lab/repositories/luckia.facturador/com.luckia.biller.deploy/src/main/resources/bootstrap/info_presencial_2014.xlsx']saldo_cons!$a$2:$n$1048576,3,0)</f>
        <v>#VALUE!</v>
      </c>
      <c r="AN35" s="53" t="e">
        <f aca="false">+VLOOKUP($D35,['file:///home/lab/repositories/luckia.facturador/com.luckia.biller.deploy/src/main/resources/bootstrap/info_presencial_2014.xlsx']saldo_cons!$a$2:$n$1048576,4,0)</f>
        <v>#VALUE!</v>
      </c>
      <c r="AO35" s="53" t="e">
        <f aca="false">+VLOOKUP($D35,['file:///home/lab/repositories/luckia.facturador/com.luckia.biller.deploy/src/main/resources/bootstrap/info_presencial_2014.xlsx']saldo_cons!$a$2:$n$1048576,5,0)</f>
        <v>#VALUE!</v>
      </c>
      <c r="AP35" s="53" t="e">
        <f aca="false">+VLOOKUP($D35,['file:///home/lab/repositories/luckia.facturador/com.luckia.biller.deploy/src/main/resources/bootstrap/info_presencial_2014.xlsx']saldo_cons!$a$2:$n$1048576,6,0)</f>
        <v>#VALUE!</v>
      </c>
      <c r="AQ35" s="53" t="e">
        <f aca="false">+VLOOKUP($D35,['file:///home/lab/repositories/luckia.facturador/com.luckia.biller.deploy/src/main/resources/bootstrap/info_presencial_2014.xlsx']saldo_cons!$a$2:$n$1048576,7,0)</f>
        <v>#VALUE!</v>
      </c>
      <c r="AR35" s="53" t="e">
        <f aca="false">+VLOOKUP($D35,['file:///home/lab/repositories/luckia.facturador/com.luckia.biller.deploy/src/main/resources/bootstrap/info_presencial_2014.xlsx']saldo_cons!$a$2:$n$1048576,8,0)</f>
        <v>#VALUE!</v>
      </c>
      <c r="AS35" s="53" t="e">
        <f aca="false">+VLOOKUP($D35,['file:///home/lab/repositories/luckia.facturador/com.luckia.biller.deploy/src/main/resources/bootstrap/info_presencial_2014.xlsx']saldo_cons!$a$2:$n$1048576,9,0)</f>
        <v>#VALUE!</v>
      </c>
      <c r="AT35" s="53" t="e">
        <f aca="false">+VLOOKUP($D35,['file:///home/lab/repositories/luckia.facturador/com.luckia.biller.deploy/src/main/resources/bootstrap/info_presencial_2014.xlsx']saldo_cons!$a$2:$n$1048576,10,0)</f>
        <v>#VALUE!</v>
      </c>
      <c r="AU35" s="53" t="e">
        <f aca="false">+VLOOKUP($D35,['file:///home/lab/repositories/luckia.facturador/com.luckia.biller.deploy/src/main/resources/bootstrap/info_presencial_2014.xlsx']saldo_cons!$a$2:$n$1048576,11,0)</f>
        <v>#VALUE!</v>
      </c>
      <c r="AV35" s="53" t="e">
        <f aca="false">+VLOOKUP($D35,['file:///home/lab/repositories/luckia.facturador/com.luckia.biller.deploy/src/main/resources/bootstrap/info_presencial_2014.xlsx']saldo_cons!$a$2:$n$1048576,12,0)</f>
        <v>#VALUE!</v>
      </c>
      <c r="AW35" s="53" t="e">
        <f aca="false">+VLOOKUP($D35,['file:///home/lab/repositories/luckia.facturador/com.luckia.biller.deploy/src/main/resources/bootstrap/info_presencial_2014.xlsx']saldo_cons!$a$2:$n$1048576,13,0)</f>
        <v>#VALUE!</v>
      </c>
      <c r="AX35" s="53" t="e">
        <f aca="false">+VLOOKUP($D35,['file:///home/lab/repositories/luckia.facturador/com.luckia.biller.deploy/src/main/resources/bootstrap/info_presencial_2014.xlsx']saldo_cons!$a$2:$n$1048576,14,0)</f>
        <v>#VALUE!</v>
      </c>
      <c r="AY35" s="53" t="n">
        <f aca="false">+SUM(AM35:AX35)</f>
        <v>199.45</v>
      </c>
      <c r="AZ35" s="53"/>
      <c r="BA35" s="53"/>
      <c r="BB35" s="53" t="e">
        <f aca="false">+VLOOKUP($D35,['file:///home/lab/repositories/luckia.facturador/com.luckia.biller.deploy/src/main/resources/bootstrap/info_presencial_2014.xlsx']ggr_cons!$a$2:$n$1048576,3,0)</f>
        <v>#VALUE!</v>
      </c>
      <c r="BC35" s="53" t="e">
        <f aca="false">+VLOOKUP($D35,['file:///home/lab/repositories/luckia.facturador/com.luckia.biller.deploy/src/main/resources/bootstrap/info_presencial_2014.xlsx']ggr_cons!$a$2:$n$1048576,4,0)</f>
        <v>#VALUE!</v>
      </c>
      <c r="BD35" s="53" t="e">
        <f aca="false">+VLOOKUP($D35,['file:///home/lab/repositories/luckia.facturador/com.luckia.biller.deploy/src/main/resources/bootstrap/info_presencial_2014.xlsx']ggr_cons!$a$2:$n$1048576,5,0)</f>
        <v>#VALUE!</v>
      </c>
      <c r="BE35" s="53" t="e">
        <f aca="false">+VLOOKUP($D35,['file:///home/lab/repositories/luckia.facturador/com.luckia.biller.deploy/src/main/resources/bootstrap/info_presencial_2014.xlsx']ggr_cons!$a$2:$n$1048576,6,0)</f>
        <v>#VALUE!</v>
      </c>
      <c r="BF35" s="53" t="e">
        <f aca="false">+VLOOKUP($D35,['file:///home/lab/repositories/luckia.facturador/com.luckia.biller.deploy/src/main/resources/bootstrap/info_presencial_2014.xlsx']ggr_cons!$a$2:$n$1048576,7,0)</f>
        <v>#VALUE!</v>
      </c>
      <c r="BG35" s="53" t="e">
        <f aca="false">+VLOOKUP($D35,['file:///home/lab/repositories/luckia.facturador/com.luckia.biller.deploy/src/main/resources/bootstrap/info_presencial_2014.xlsx']ggr_cons!$a$2:$n$1048576,8,0)</f>
        <v>#VALUE!</v>
      </c>
      <c r="BH35" s="53" t="e">
        <f aca="false">+VLOOKUP($D35,['file:///home/lab/repositories/luckia.facturador/com.luckia.biller.deploy/src/main/resources/bootstrap/info_presencial_2014.xlsx']ggr_cons!$a$2:$n$1048576,9,0)</f>
        <v>#VALUE!</v>
      </c>
      <c r="BI35" s="53" t="e">
        <f aca="false">+VLOOKUP($D35,['file:///home/lab/repositories/luckia.facturador/com.luckia.biller.deploy/src/main/resources/bootstrap/info_presencial_2014.xlsx']ggr_cons!$a$2:$n$1048576,10,0)</f>
        <v>#VALUE!</v>
      </c>
      <c r="BJ35" s="53" t="e">
        <f aca="false">+VLOOKUP($D35,['file:///home/lab/repositories/luckia.facturador/com.luckia.biller.deploy/src/main/resources/bootstrap/info_presencial_2014.xlsx']ggr_cons!$a$2:$n$1048576,11,0)</f>
        <v>#VALUE!</v>
      </c>
      <c r="BK35" s="53" t="e">
        <f aca="false">+VLOOKUP($D35,['file:///home/lab/repositories/luckia.facturador/com.luckia.biller.deploy/src/main/resources/bootstrap/info_presencial_2014.xlsx']ggr_cons!$a$2:$n$1048576,12,0)</f>
        <v>#VALUE!</v>
      </c>
      <c r="BL35" s="53" t="e">
        <f aca="false">+VLOOKUP($D35,['file:///home/lab/repositories/luckia.facturador/com.luckia.biller.deploy/src/main/resources/bootstrap/info_presencial_2014.xlsx']ggr_cons!$a$2:$n$1048576,13,0)</f>
        <v>#VALUE!</v>
      </c>
      <c r="BM35" s="53" t="e">
        <f aca="false">+VLOOKUP($D35,['file:///home/lab/repositories/luckia.facturador/com.luckia.biller.deploy/src/main/resources/bootstrap/info_presencial_2014.xlsx']ggr_cons!$a$2:$n$1048576,14,0)</f>
        <v>#VALUE!</v>
      </c>
      <c r="BN35" s="53" t="n">
        <f aca="false">+SUM(BB35:BM35)</f>
        <v>199.45</v>
      </c>
      <c r="BO35" s="53"/>
      <c r="BP35" s="53"/>
      <c r="BQ35" s="55" t="n">
        <f aca="false">+$N35*X35</f>
        <v>2.6</v>
      </c>
      <c r="BR35" s="55" t="n">
        <f aca="false">+$N35*Y35</f>
        <v>0</v>
      </c>
      <c r="BS35" s="55" t="n">
        <f aca="false">+$N35*Z35</f>
        <v>0</v>
      </c>
      <c r="BT35" s="55" t="n">
        <f aca="false">+$N35*AA35</f>
        <v>0</v>
      </c>
      <c r="BU35" s="55" t="n">
        <f aca="false">+$N35*AB35</f>
        <v>0</v>
      </c>
      <c r="BV35" s="55" t="n">
        <f aca="false">+$N35*AC35</f>
        <v>0</v>
      </c>
      <c r="BW35" s="55" t="n">
        <f aca="false">+$N35*AD35</f>
        <v>0</v>
      </c>
      <c r="BX35" s="55" t="n">
        <f aca="false">+$N35*AE35</f>
        <v>0</v>
      </c>
      <c r="BY35" s="55" t="n">
        <f aca="false">+$N35*AF35</f>
        <v>0</v>
      </c>
      <c r="BZ35" s="55" t="n">
        <f aca="false">+$N35*AG35</f>
        <v>0</v>
      </c>
      <c r="CA35" s="55" t="n">
        <f aca="false">+$N35*AH35</f>
        <v>0</v>
      </c>
      <c r="CB35" s="55" t="n">
        <f aca="false">+$N35*AI35</f>
        <v>0</v>
      </c>
      <c r="CC35" s="55" t="n">
        <f aca="false">+SUM(BQ35:CB35)</f>
        <v>2.6</v>
      </c>
      <c r="CD35" s="53"/>
      <c r="CE35" s="55"/>
      <c r="CF35" s="55" t="n">
        <f aca="false">+BQ35/$CE$2</f>
        <v>2.14876033057851</v>
      </c>
      <c r="CG35" s="55" t="n">
        <f aca="false">+BR35/$CE$2</f>
        <v>0</v>
      </c>
      <c r="CH35" s="55" t="n">
        <f aca="false">+BS35/$CE$2</f>
        <v>0</v>
      </c>
      <c r="CI35" s="55" t="n">
        <f aca="false">+BT35/$CE$2</f>
        <v>0</v>
      </c>
      <c r="CJ35" s="55" t="n">
        <f aca="false">+BU35/$CE$2</f>
        <v>0</v>
      </c>
      <c r="CK35" s="55" t="n">
        <f aca="false">+BV35/$CE$2</f>
        <v>0</v>
      </c>
      <c r="CL35" s="55" t="n">
        <f aca="false">+BW35/$CE$2</f>
        <v>0</v>
      </c>
      <c r="CM35" s="55" t="n">
        <f aca="false">+BX35/$CE$2</f>
        <v>0</v>
      </c>
      <c r="CN35" s="55" t="n">
        <f aca="false">+BY35/$CE$2</f>
        <v>0</v>
      </c>
      <c r="CO35" s="55" t="n">
        <f aca="false">+BZ35/$CE$2</f>
        <v>0</v>
      </c>
      <c r="CP35" s="55" t="n">
        <f aca="false">+CA35/$CE$2</f>
        <v>0</v>
      </c>
      <c r="CQ35" s="55" t="n">
        <f aca="false">+CB35/$CE$2</f>
        <v>0</v>
      </c>
      <c r="CR35" s="55" t="n">
        <f aca="false">+CC35/$CE$2</f>
        <v>2.14876033057851</v>
      </c>
      <c r="CS35" s="53"/>
      <c r="CT35" s="53"/>
      <c r="CU35" s="56" t="n">
        <f aca="false">+$O35*X35+$P35*BB35+$Q35*(0.9*BB35+$S35)+$R35</f>
        <v>88.4525</v>
      </c>
      <c r="CV35" s="56" t="n">
        <f aca="false">+$O35*Y35+$P35*BC35+$Q35*(0.9*BC35+$S35)+$R35</f>
        <v>0</v>
      </c>
      <c r="CW35" s="56" t="n">
        <f aca="false">+$O35*Z35+$P35*BD35+$Q35*(0.9*BD35+$S35)+$R35</f>
        <v>0</v>
      </c>
      <c r="CX35" s="56" t="n">
        <f aca="false">+$O35*AA35+$P35*BE35+$Q35*(0.9*BE35+$S35)+$R35</f>
        <v>0</v>
      </c>
      <c r="CY35" s="56" t="n">
        <f aca="false">+$O35*AB35+$P35*BF35+$Q35*(0.9*BF35+$S35)+$R35</f>
        <v>0</v>
      </c>
      <c r="CZ35" s="56" t="n">
        <f aca="false">+$O35*AC35+$P35*BG35+$Q35*(0.9*BG35+$S35)+$R35</f>
        <v>0</v>
      </c>
      <c r="DA35" s="56" t="n">
        <f aca="false">+$O35*AD35+$P35*BH35+$Q35*(0.9*BH35+$S35)+$R35</f>
        <v>0</v>
      </c>
      <c r="DB35" s="56" t="n">
        <f aca="false">+$O35*AE35+$P35*BI35+$Q35*(0.9*BI35+$S35)+$R35</f>
        <v>0</v>
      </c>
      <c r="DC35" s="56" t="n">
        <f aca="false">+$O35*AF35+$P35*BJ35+$Q35*(0.9*BJ35+$S35)+$R35</f>
        <v>0</v>
      </c>
      <c r="DD35" s="56" t="n">
        <f aca="false">+$O35*AG35+$P35*BK35+$Q35*(0.9*BK35+$S35)+$R35</f>
        <v>0</v>
      </c>
      <c r="DE35" s="56" t="n">
        <f aca="false">+$O35*AH35+$P35*BL35+$Q35*(0.9*BL35+$S35)+$R35</f>
        <v>0</v>
      </c>
      <c r="DF35" s="56" t="n">
        <f aca="false">+$O35*AI35+$P35*BM35+$Q35*(0.9*BM35+$S35)+$R35</f>
        <v>0</v>
      </c>
      <c r="DG35" s="55" t="n">
        <f aca="false">+SUM(CU35:DF35)</f>
        <v>88.4525</v>
      </c>
      <c r="DH35" s="53"/>
      <c r="DJ35" s="14" t="n">
        <f aca="false">+IF(X35=0,0,$T35)</f>
        <v>30</v>
      </c>
      <c r="DK35" s="14" t="n">
        <f aca="false">+IF(Y35=0,0,$T35)</f>
        <v>0</v>
      </c>
      <c r="DL35" s="14" t="n">
        <f aca="false">+IF(Z35=0,0,$T35)</f>
        <v>0</v>
      </c>
      <c r="DM35" s="14" t="n">
        <f aca="false">+IF(AA35=0,0,$T35)</f>
        <v>0</v>
      </c>
      <c r="DN35" s="14" t="n">
        <f aca="false">+IF(AB35=0,0,$T35)</f>
        <v>0</v>
      </c>
      <c r="DO35" s="14" t="n">
        <f aca="false">+IF(AC35=0,0,$T35)</f>
        <v>0</v>
      </c>
      <c r="DP35" s="14" t="n">
        <f aca="false">+IF(AD35=0,0,$T35)</f>
        <v>0</v>
      </c>
      <c r="DQ35" s="14" t="n">
        <f aca="false">+IF(AE35=0,0,$T35)</f>
        <v>0</v>
      </c>
      <c r="DR35" s="14" t="n">
        <f aca="false">+IF(AF35=0,0,$T35)</f>
        <v>0</v>
      </c>
      <c r="DS35" s="14" t="n">
        <f aca="false">+IF(AG35=0,0,$T35)</f>
        <v>0</v>
      </c>
      <c r="DT35" s="14" t="n">
        <f aca="false">+IF(AH35=0,0,$T35)</f>
        <v>0</v>
      </c>
      <c r="DU35" s="14" t="n">
        <f aca="false">+IF(AI35=0,0,$T35)</f>
        <v>0</v>
      </c>
      <c r="DV35" s="55" t="n">
        <f aca="false">+SUM(DJ35:DU35)</f>
        <v>30</v>
      </c>
      <c r="DY35" s="14" t="n">
        <v>0</v>
      </c>
      <c r="DZ35" s="14" t="n">
        <v>0</v>
      </c>
      <c r="EA35" s="14" t="n">
        <v>0</v>
      </c>
      <c r="EB35" s="14" t="n">
        <v>0</v>
      </c>
      <c r="EC35" s="14" t="n">
        <v>0</v>
      </c>
      <c r="ED35" s="14" t="n">
        <v>0</v>
      </c>
      <c r="EE35" s="14" t="n">
        <v>0</v>
      </c>
      <c r="EF35" s="14" t="n">
        <v>0</v>
      </c>
      <c r="EG35" s="14" t="n">
        <v>0</v>
      </c>
      <c r="EH35" s="14" t="n">
        <v>0</v>
      </c>
      <c r="EI35" s="14" t="n">
        <v>0</v>
      </c>
      <c r="EJ35" s="14" t="n">
        <v>0</v>
      </c>
      <c r="EK35" s="55" t="n">
        <f aca="false">+SUM(DY35:EJ35)</f>
        <v>0</v>
      </c>
      <c r="EO35" s="53" t="n">
        <f aca="false">+CU35+DJ35-DY35/2</f>
        <v>118.4525</v>
      </c>
      <c r="EP35" s="53" t="n">
        <f aca="false">+CV35+DK35-DZ35/2</f>
        <v>0</v>
      </c>
      <c r="EQ35" s="53" t="n">
        <f aca="false">+CW35+DL35-EA35/2</f>
        <v>0</v>
      </c>
      <c r="ER35" s="53" t="n">
        <f aca="false">+CX35+DM35-EB35/2</f>
        <v>0</v>
      </c>
      <c r="ES35" s="53" t="n">
        <f aca="false">+CY35+DN35-EC35/2</f>
        <v>0</v>
      </c>
      <c r="ET35" s="53" t="n">
        <f aca="false">+CZ35+DO35-ED35/2</f>
        <v>0</v>
      </c>
      <c r="EU35" s="53" t="n">
        <f aca="false">+DA35+DP35-EE35/2</f>
        <v>0</v>
      </c>
      <c r="EV35" s="53" t="n">
        <f aca="false">+DB35+DQ35-EF35/2</f>
        <v>0</v>
      </c>
      <c r="EW35" s="53" t="n">
        <f aca="false">+DC35+DR35-EG35/2</f>
        <v>0</v>
      </c>
      <c r="EX35" s="53" t="n">
        <f aca="false">+DD35+DS35-EH35/2</f>
        <v>0</v>
      </c>
      <c r="EY35" s="53" t="n">
        <f aca="false">+DE35+DT35-EI35/2</f>
        <v>0</v>
      </c>
      <c r="EZ35" s="53" t="n">
        <f aca="false">+DF35+DU35-EJ35/2</f>
        <v>0</v>
      </c>
      <c r="FA35" s="55" t="n">
        <f aca="false">+SUM(EO35:EZ35)</f>
        <v>118.4525</v>
      </c>
      <c r="FD35" s="53" t="n">
        <f aca="false">+AM35-EO35-DY35</f>
        <v>80.9975</v>
      </c>
      <c r="FE35" s="53" t="n">
        <f aca="false">+AN35-EP35-DZ35</f>
        <v>0</v>
      </c>
      <c r="FF35" s="53" t="n">
        <f aca="false">+AO35-EQ35-EA35</f>
        <v>0</v>
      </c>
      <c r="FG35" s="53" t="n">
        <f aca="false">+AP35-ER35-EB35</f>
        <v>0</v>
      </c>
      <c r="FH35" s="53" t="n">
        <f aca="false">+AQ35-ES35-EC35</f>
        <v>0</v>
      </c>
      <c r="FI35" s="53" t="n">
        <f aca="false">+AR35-ET35-ED35</f>
        <v>0</v>
      </c>
      <c r="FJ35" s="53" t="n">
        <f aca="false">+AS35-EU35-EE35</f>
        <v>0</v>
      </c>
      <c r="FK35" s="53" t="n">
        <f aca="false">+AT35-EV35-EF35</f>
        <v>0</v>
      </c>
      <c r="FL35" s="53" t="n">
        <f aca="false">+AU35-EW35-EG35</f>
        <v>0</v>
      </c>
      <c r="FM35" s="53" t="n">
        <f aca="false">+AV35-EX35-EH35</f>
        <v>0</v>
      </c>
      <c r="FN35" s="53" t="n">
        <f aca="false">+AW35-EY35-EI35</f>
        <v>0</v>
      </c>
      <c r="FO35" s="53" t="n">
        <f aca="false">+AX35-EZ35-EJ35</f>
        <v>0</v>
      </c>
      <c r="FP35" s="53" t="n">
        <f aca="false">+AY35-FA35</f>
        <v>80.9975</v>
      </c>
    </row>
    <row collapsed="false" customFormat="false" customHeight="true" hidden="false" ht="15" outlineLevel="2" r="36">
      <c r="A36" s="21" t="n">
        <v>3</v>
      </c>
      <c r="B36" s="21" t="s">
        <v>25</v>
      </c>
      <c r="C36" s="21" t="s">
        <v>137</v>
      </c>
      <c r="D36" s="67" t="n">
        <f aca="false">+E36</f>
        <v>10072</v>
      </c>
      <c r="E36" s="68" t="n">
        <v>10072</v>
      </c>
      <c r="F36" s="21" t="s">
        <v>269</v>
      </c>
      <c r="G36" s="21" t="s">
        <v>270</v>
      </c>
      <c r="H36" s="21" t="s">
        <v>271</v>
      </c>
      <c r="I36" s="21" t="s">
        <v>272</v>
      </c>
      <c r="J36" s="21" t="s">
        <v>273</v>
      </c>
      <c r="K36" s="21" t="s">
        <v>16</v>
      </c>
      <c r="L36" s="49" t="s">
        <v>143</v>
      </c>
      <c r="M36" s="50" t="s">
        <v>20</v>
      </c>
      <c r="N36" s="51" t="n">
        <v>0.01</v>
      </c>
      <c r="O36" s="52" t="n">
        <v>-0.005</v>
      </c>
      <c r="P36" s="51" t="n">
        <v>0.45</v>
      </c>
      <c r="Q36" s="51" t="n">
        <v>0</v>
      </c>
      <c r="R36" s="50" t="n">
        <v>0</v>
      </c>
      <c r="S36" s="50" t="n">
        <v>0</v>
      </c>
      <c r="T36" s="50" t="n">
        <v>30</v>
      </c>
      <c r="U36" s="50"/>
      <c r="X36" s="53" t="e">
        <f aca="false">+VLOOKUP($D36,['file:///home/lab/repositories/luckia.facturador/com.luckia.biller.deploy/src/main/resources/bootstrap/info_presencial_2014.xlsx']venta_neta_cons!$a$2:$n$1048576,3,0)</f>
        <v>#VALUE!</v>
      </c>
      <c r="Y36" s="53" t="e">
        <f aca="false">+VLOOKUP($D36,['file:///home/lab/repositories/luckia.facturador/com.luckia.biller.deploy/src/main/resources/bootstrap/info_presencial_2014.xlsx']venta_neta_cons!$a$2:$n$1048576,4,0)</f>
        <v>#VALUE!</v>
      </c>
      <c r="Z36" s="53" t="e">
        <f aca="false">+VLOOKUP($D36,['file:///home/lab/repositories/luckia.facturador/com.luckia.biller.deploy/src/main/resources/bootstrap/info_presencial_2014.xlsx']venta_neta_cons!$a$2:$n$1048576,5,0)</f>
        <v>#VALUE!</v>
      </c>
      <c r="AA36" s="53" t="e">
        <f aca="false">+VLOOKUP($D36,['file:///home/lab/repositories/luckia.facturador/com.luckia.biller.deploy/src/main/resources/bootstrap/info_presencial_2014.xlsx']venta_neta_cons!$a$2:$n$1048576,6,0)</f>
        <v>#VALUE!</v>
      </c>
      <c r="AB36" s="53" t="e">
        <f aca="false">+VLOOKUP($D36,['file:///home/lab/repositories/luckia.facturador/com.luckia.biller.deploy/src/main/resources/bootstrap/info_presencial_2014.xlsx']venta_neta_cons!$a$2:$n$1048576,7,0)</f>
        <v>#VALUE!</v>
      </c>
      <c r="AC36" s="53" t="e">
        <f aca="false">+VLOOKUP($D36,['file:///home/lab/repositories/luckia.facturador/com.luckia.biller.deploy/src/main/resources/bootstrap/info_presencial_2014.xlsx']venta_neta_cons!$a$2:$n$1048576,8,0)</f>
        <v>#VALUE!</v>
      </c>
      <c r="AD36" s="53" t="e">
        <f aca="false">+VLOOKUP($D36,['file:///home/lab/repositories/luckia.facturador/com.luckia.biller.deploy/src/main/resources/bootstrap/info_presencial_2014.xlsx']venta_neta_cons!$a$2:$n$1048576,9,0)</f>
        <v>#VALUE!</v>
      </c>
      <c r="AE36" s="53" t="e">
        <f aca="false">+VLOOKUP($D36,['file:///home/lab/repositories/luckia.facturador/com.luckia.biller.deploy/src/main/resources/bootstrap/info_presencial_2014.xlsx']venta_neta_cons!$a$2:$n$1048576,10,0)</f>
        <v>#VALUE!</v>
      </c>
      <c r="AF36" s="53" t="e">
        <f aca="false">+VLOOKUP($D36,['file:///home/lab/repositories/luckia.facturador/com.luckia.biller.deploy/src/main/resources/bootstrap/info_presencial_2014.xlsx']venta_neta_cons!$a$2:$n$1048576,11,0)</f>
        <v>#VALUE!</v>
      </c>
      <c r="AG36" s="53" t="e">
        <f aca="false">+VLOOKUP($D36,['file:///home/lab/repositories/luckia.facturador/com.luckia.biller.deploy/src/main/resources/bootstrap/info_presencial_2014.xlsx']venta_neta_cons!$a$2:$n$1048576,12,0)</f>
        <v>#VALUE!</v>
      </c>
      <c r="AH36" s="53" t="e">
        <f aca="false">+VLOOKUP($D36,['file:///home/lab/repositories/luckia.facturador/com.luckia.biller.deploy/src/main/resources/bootstrap/info_presencial_2014.xlsx']venta_neta_cons!$a$2:$n$1048576,13,0)</f>
        <v>#VALUE!</v>
      </c>
      <c r="AI36" s="53" t="e">
        <f aca="false">+VLOOKUP($D36,['file:///home/lab/repositories/luckia.facturador/com.luckia.biller.deploy/src/main/resources/bootstrap/info_presencial_2014.xlsx']venta_neta_cons!$a$2:$n$1048576,14,0)</f>
        <v>#VALUE!</v>
      </c>
      <c r="AJ36" s="53" t="n">
        <f aca="false">+SUM(X36:AI36)</f>
        <v>0</v>
      </c>
      <c r="AK36" s="54" t="e">
        <f aca="false">+BB36/X36</f>
        <v>#VALUE!</v>
      </c>
      <c r="AL36" s="53"/>
      <c r="AM36" s="53" t="e">
        <f aca="false">+VLOOKUP($D36,['file:///home/lab/repositories/luckia.facturador/com.luckia.biller.deploy/src/main/resources/bootstrap/info_presencial_2014.xlsx']saldo_cons!$a$2:$n$1048576,3,0)</f>
        <v>#VALUE!</v>
      </c>
      <c r="AN36" s="53" t="e">
        <f aca="false">+VLOOKUP($D36,['file:///home/lab/repositories/luckia.facturador/com.luckia.biller.deploy/src/main/resources/bootstrap/info_presencial_2014.xlsx']saldo_cons!$a$2:$n$1048576,4,0)</f>
        <v>#VALUE!</v>
      </c>
      <c r="AO36" s="53" t="e">
        <f aca="false">+VLOOKUP($D36,['file:///home/lab/repositories/luckia.facturador/com.luckia.biller.deploy/src/main/resources/bootstrap/info_presencial_2014.xlsx']saldo_cons!$a$2:$n$1048576,5,0)</f>
        <v>#VALUE!</v>
      </c>
      <c r="AP36" s="53" t="e">
        <f aca="false">+VLOOKUP($D36,['file:///home/lab/repositories/luckia.facturador/com.luckia.biller.deploy/src/main/resources/bootstrap/info_presencial_2014.xlsx']saldo_cons!$a$2:$n$1048576,6,0)</f>
        <v>#VALUE!</v>
      </c>
      <c r="AQ36" s="53" t="e">
        <f aca="false">+VLOOKUP($D36,['file:///home/lab/repositories/luckia.facturador/com.luckia.biller.deploy/src/main/resources/bootstrap/info_presencial_2014.xlsx']saldo_cons!$a$2:$n$1048576,7,0)</f>
        <v>#VALUE!</v>
      </c>
      <c r="AR36" s="53" t="e">
        <f aca="false">+VLOOKUP($D36,['file:///home/lab/repositories/luckia.facturador/com.luckia.biller.deploy/src/main/resources/bootstrap/info_presencial_2014.xlsx']saldo_cons!$a$2:$n$1048576,8,0)</f>
        <v>#VALUE!</v>
      </c>
      <c r="AS36" s="53" t="e">
        <f aca="false">+VLOOKUP($D36,['file:///home/lab/repositories/luckia.facturador/com.luckia.biller.deploy/src/main/resources/bootstrap/info_presencial_2014.xlsx']saldo_cons!$a$2:$n$1048576,9,0)</f>
        <v>#VALUE!</v>
      </c>
      <c r="AT36" s="53" t="e">
        <f aca="false">+VLOOKUP($D36,['file:///home/lab/repositories/luckia.facturador/com.luckia.biller.deploy/src/main/resources/bootstrap/info_presencial_2014.xlsx']saldo_cons!$a$2:$n$1048576,10,0)</f>
        <v>#VALUE!</v>
      </c>
      <c r="AU36" s="53" t="e">
        <f aca="false">+VLOOKUP($D36,['file:///home/lab/repositories/luckia.facturador/com.luckia.biller.deploy/src/main/resources/bootstrap/info_presencial_2014.xlsx']saldo_cons!$a$2:$n$1048576,11,0)</f>
        <v>#VALUE!</v>
      </c>
      <c r="AV36" s="53" t="e">
        <f aca="false">+VLOOKUP($D36,['file:///home/lab/repositories/luckia.facturador/com.luckia.biller.deploy/src/main/resources/bootstrap/info_presencial_2014.xlsx']saldo_cons!$a$2:$n$1048576,12,0)</f>
        <v>#VALUE!</v>
      </c>
      <c r="AW36" s="53" t="e">
        <f aca="false">+VLOOKUP($D36,['file:///home/lab/repositories/luckia.facturador/com.luckia.biller.deploy/src/main/resources/bootstrap/info_presencial_2014.xlsx']saldo_cons!$a$2:$n$1048576,13,0)</f>
        <v>#VALUE!</v>
      </c>
      <c r="AX36" s="53" t="e">
        <f aca="false">+VLOOKUP($D36,['file:///home/lab/repositories/luckia.facturador/com.luckia.biller.deploy/src/main/resources/bootstrap/info_presencial_2014.xlsx']saldo_cons!$a$2:$n$1048576,14,0)</f>
        <v>#VALUE!</v>
      </c>
      <c r="AY36" s="53" t="n">
        <f aca="false">+SUM(AM36:AX36)</f>
        <v>0</v>
      </c>
      <c r="AZ36" s="53"/>
      <c r="BA36" s="53"/>
      <c r="BB36" s="53" t="e">
        <f aca="false">+VLOOKUP($D36,['file:///home/lab/repositories/luckia.facturador/com.luckia.biller.deploy/src/main/resources/bootstrap/info_presencial_2014.xlsx']ggr_cons!$a$2:$n$1048576,3,0)</f>
        <v>#VALUE!</v>
      </c>
      <c r="BC36" s="53" t="e">
        <f aca="false">+VLOOKUP($D36,['file:///home/lab/repositories/luckia.facturador/com.luckia.biller.deploy/src/main/resources/bootstrap/info_presencial_2014.xlsx']ggr_cons!$a$2:$n$1048576,4,0)</f>
        <v>#VALUE!</v>
      </c>
      <c r="BD36" s="53" t="e">
        <f aca="false">+VLOOKUP($D36,['file:///home/lab/repositories/luckia.facturador/com.luckia.biller.deploy/src/main/resources/bootstrap/info_presencial_2014.xlsx']ggr_cons!$a$2:$n$1048576,5,0)</f>
        <v>#VALUE!</v>
      </c>
      <c r="BE36" s="53" t="e">
        <f aca="false">+VLOOKUP($D36,['file:///home/lab/repositories/luckia.facturador/com.luckia.biller.deploy/src/main/resources/bootstrap/info_presencial_2014.xlsx']ggr_cons!$a$2:$n$1048576,6,0)</f>
        <v>#VALUE!</v>
      </c>
      <c r="BF36" s="53" t="e">
        <f aca="false">+VLOOKUP($D36,['file:///home/lab/repositories/luckia.facturador/com.luckia.biller.deploy/src/main/resources/bootstrap/info_presencial_2014.xlsx']ggr_cons!$a$2:$n$1048576,7,0)</f>
        <v>#VALUE!</v>
      </c>
      <c r="BG36" s="53" t="e">
        <f aca="false">+VLOOKUP($D36,['file:///home/lab/repositories/luckia.facturador/com.luckia.biller.deploy/src/main/resources/bootstrap/info_presencial_2014.xlsx']ggr_cons!$a$2:$n$1048576,8,0)</f>
        <v>#VALUE!</v>
      </c>
      <c r="BH36" s="53" t="e">
        <f aca="false">+VLOOKUP($D36,['file:///home/lab/repositories/luckia.facturador/com.luckia.biller.deploy/src/main/resources/bootstrap/info_presencial_2014.xlsx']ggr_cons!$a$2:$n$1048576,9,0)</f>
        <v>#VALUE!</v>
      </c>
      <c r="BI36" s="53" t="e">
        <f aca="false">+VLOOKUP($D36,['file:///home/lab/repositories/luckia.facturador/com.luckia.biller.deploy/src/main/resources/bootstrap/info_presencial_2014.xlsx']ggr_cons!$a$2:$n$1048576,10,0)</f>
        <v>#VALUE!</v>
      </c>
      <c r="BJ36" s="53" t="e">
        <f aca="false">+VLOOKUP($D36,['file:///home/lab/repositories/luckia.facturador/com.luckia.biller.deploy/src/main/resources/bootstrap/info_presencial_2014.xlsx']ggr_cons!$a$2:$n$1048576,11,0)</f>
        <v>#VALUE!</v>
      </c>
      <c r="BK36" s="53" t="e">
        <f aca="false">+VLOOKUP($D36,['file:///home/lab/repositories/luckia.facturador/com.luckia.biller.deploy/src/main/resources/bootstrap/info_presencial_2014.xlsx']ggr_cons!$a$2:$n$1048576,12,0)</f>
        <v>#VALUE!</v>
      </c>
      <c r="BL36" s="53" t="e">
        <f aca="false">+VLOOKUP($D36,['file:///home/lab/repositories/luckia.facturador/com.luckia.biller.deploy/src/main/resources/bootstrap/info_presencial_2014.xlsx']ggr_cons!$a$2:$n$1048576,13,0)</f>
        <v>#VALUE!</v>
      </c>
      <c r="BM36" s="53" t="e">
        <f aca="false">+VLOOKUP($D36,['file:///home/lab/repositories/luckia.facturador/com.luckia.biller.deploy/src/main/resources/bootstrap/info_presencial_2014.xlsx']ggr_cons!$a$2:$n$1048576,14,0)</f>
        <v>#VALUE!</v>
      </c>
      <c r="BN36" s="53" t="n">
        <f aca="false">+SUM(BB36:BM36)</f>
        <v>0</v>
      </c>
      <c r="BO36" s="53"/>
      <c r="BP36" s="53"/>
      <c r="BQ36" s="55" t="n">
        <f aca="false">+$N36*X36</f>
        <v>0</v>
      </c>
      <c r="BR36" s="55" t="n">
        <f aca="false">+$N36*Y36</f>
        <v>0</v>
      </c>
      <c r="BS36" s="55" t="n">
        <f aca="false">+$N36*Z36</f>
        <v>0</v>
      </c>
      <c r="BT36" s="55" t="n">
        <f aca="false">+$N36*AA36</f>
        <v>0</v>
      </c>
      <c r="BU36" s="55" t="n">
        <f aca="false">+$N36*AB36</f>
        <v>0</v>
      </c>
      <c r="BV36" s="55" t="n">
        <f aca="false">+$N36*AC36</f>
        <v>0</v>
      </c>
      <c r="BW36" s="55" t="n">
        <f aca="false">+$N36*AD36</f>
        <v>0</v>
      </c>
      <c r="BX36" s="55" t="n">
        <f aca="false">+$N36*AE36</f>
        <v>0</v>
      </c>
      <c r="BY36" s="55" t="n">
        <f aca="false">+$N36*AF36</f>
        <v>0</v>
      </c>
      <c r="BZ36" s="55" t="n">
        <f aca="false">+$N36*AG36</f>
        <v>0</v>
      </c>
      <c r="CA36" s="55" t="n">
        <f aca="false">+$N36*AH36</f>
        <v>0</v>
      </c>
      <c r="CB36" s="55" t="n">
        <f aca="false">+$N36*AI36</f>
        <v>0</v>
      </c>
      <c r="CC36" s="55" t="n">
        <f aca="false">+SUM(BQ36:CB36)</f>
        <v>0</v>
      </c>
      <c r="CD36" s="53"/>
      <c r="CE36" s="55"/>
      <c r="CF36" s="55" t="n">
        <f aca="false">+BQ36/$CE$2</f>
        <v>0</v>
      </c>
      <c r="CG36" s="55" t="n">
        <f aca="false">+BR36/$CE$2</f>
        <v>0</v>
      </c>
      <c r="CH36" s="55" t="n">
        <f aca="false">+BS36/$CE$2</f>
        <v>0</v>
      </c>
      <c r="CI36" s="55" t="n">
        <f aca="false">+BT36/$CE$2</f>
        <v>0</v>
      </c>
      <c r="CJ36" s="55" t="n">
        <f aca="false">+BU36/$CE$2</f>
        <v>0</v>
      </c>
      <c r="CK36" s="55" t="n">
        <f aca="false">+BV36/$CE$2</f>
        <v>0</v>
      </c>
      <c r="CL36" s="55" t="n">
        <f aca="false">+BW36/$CE$2</f>
        <v>0</v>
      </c>
      <c r="CM36" s="55" t="n">
        <f aca="false">+BX36/$CE$2</f>
        <v>0</v>
      </c>
      <c r="CN36" s="55" t="n">
        <f aca="false">+BY36/$CE$2</f>
        <v>0</v>
      </c>
      <c r="CO36" s="55" t="n">
        <f aca="false">+BZ36/$CE$2</f>
        <v>0</v>
      </c>
      <c r="CP36" s="55" t="n">
        <f aca="false">+CA36/$CE$2</f>
        <v>0</v>
      </c>
      <c r="CQ36" s="55" t="n">
        <f aca="false">+CB36/$CE$2</f>
        <v>0</v>
      </c>
      <c r="CR36" s="55" t="n">
        <f aca="false">+CC36/$CE$2</f>
        <v>0</v>
      </c>
      <c r="CS36" s="53"/>
      <c r="CT36" s="53"/>
      <c r="CU36" s="56" t="n">
        <f aca="false">+$O36*X36+$P36*BB36+$Q36*(0.9*BB36+$S36)+$R36</f>
        <v>0</v>
      </c>
      <c r="CV36" s="56" t="n">
        <f aca="false">+$O36*Y36+$P36*BC36+$Q36*(0.9*BC36+$S36)+$R36</f>
        <v>0</v>
      </c>
      <c r="CW36" s="56" t="n">
        <f aca="false">+$O36*Z36+$P36*BD36+$Q36*(0.9*BD36+$S36)+$R36</f>
        <v>0</v>
      </c>
      <c r="CX36" s="56" t="n">
        <f aca="false">+$O36*AA36+$P36*BE36+$Q36*(0.9*BE36+$S36)+$R36</f>
        <v>0</v>
      </c>
      <c r="CY36" s="56" t="n">
        <f aca="false">+$O36*AB36+$P36*BF36+$Q36*(0.9*BF36+$S36)+$R36</f>
        <v>0</v>
      </c>
      <c r="CZ36" s="56" t="n">
        <f aca="false">+$O36*AC36+$P36*BG36+$Q36*(0.9*BG36+$S36)+$R36</f>
        <v>0</v>
      </c>
      <c r="DA36" s="56" t="n">
        <f aca="false">+$O36*AD36+$P36*BH36+$Q36*(0.9*BH36+$S36)+$R36</f>
        <v>0</v>
      </c>
      <c r="DB36" s="56" t="n">
        <f aca="false">+$O36*AE36+$P36*BI36+$Q36*(0.9*BI36+$S36)+$R36</f>
        <v>0</v>
      </c>
      <c r="DC36" s="56" t="n">
        <f aca="false">+$O36*AF36+$P36*BJ36+$Q36*(0.9*BJ36+$S36)+$R36</f>
        <v>0</v>
      </c>
      <c r="DD36" s="56" t="n">
        <f aca="false">+$O36*AG36+$P36*BK36+$Q36*(0.9*BK36+$S36)+$R36</f>
        <v>0</v>
      </c>
      <c r="DE36" s="56" t="n">
        <f aca="false">+$O36*AH36+$P36*BL36+$Q36*(0.9*BL36+$S36)+$R36</f>
        <v>0</v>
      </c>
      <c r="DF36" s="56" t="n">
        <f aca="false">+$O36*AI36+$P36*BM36+$Q36*(0.9*BM36+$S36)+$R36</f>
        <v>0</v>
      </c>
      <c r="DG36" s="55" t="n">
        <f aca="false">+SUM(CU36:DF36)</f>
        <v>0</v>
      </c>
      <c r="DH36" s="53"/>
      <c r="DJ36" s="14" t="n">
        <f aca="false">+IF(X36=0,0,$T36)</f>
        <v>0</v>
      </c>
      <c r="DK36" s="14" t="n">
        <f aca="false">+IF(Y36=0,0,$T36)</f>
        <v>0</v>
      </c>
      <c r="DL36" s="14" t="n">
        <f aca="false">+IF(Z36=0,0,$T36)</f>
        <v>0</v>
      </c>
      <c r="DM36" s="14" t="n">
        <f aca="false">+IF(AA36=0,0,$T36)</f>
        <v>0</v>
      </c>
      <c r="DN36" s="14" t="n">
        <f aca="false">+IF(AB36=0,0,$T36)</f>
        <v>0</v>
      </c>
      <c r="DO36" s="14" t="n">
        <f aca="false">+IF(AC36=0,0,$T36)</f>
        <v>0</v>
      </c>
      <c r="DP36" s="14" t="n">
        <f aca="false">+IF(AD36=0,0,$T36)</f>
        <v>0</v>
      </c>
      <c r="DQ36" s="14" t="n">
        <f aca="false">+IF(AE36=0,0,$T36)</f>
        <v>0</v>
      </c>
      <c r="DR36" s="14" t="n">
        <f aca="false">+IF(AF36=0,0,$T36)</f>
        <v>0</v>
      </c>
      <c r="DS36" s="14" t="n">
        <f aca="false">+IF(AG36=0,0,$T36)</f>
        <v>0</v>
      </c>
      <c r="DT36" s="14" t="n">
        <f aca="false">+IF(AH36=0,0,$T36)</f>
        <v>0</v>
      </c>
      <c r="DU36" s="14" t="n">
        <f aca="false">+IF(AI36=0,0,$T36)</f>
        <v>0</v>
      </c>
      <c r="DV36" s="55" t="n">
        <f aca="false">+SUM(DJ36:DU36)</f>
        <v>0</v>
      </c>
      <c r="DY36" s="14" t="n">
        <v>0</v>
      </c>
      <c r="DZ36" s="14" t="n">
        <v>0</v>
      </c>
      <c r="EA36" s="14" t="n">
        <v>0</v>
      </c>
      <c r="EB36" s="14" t="n">
        <v>0</v>
      </c>
      <c r="EC36" s="14" t="n">
        <v>0</v>
      </c>
      <c r="ED36" s="14" t="n">
        <v>0</v>
      </c>
      <c r="EE36" s="14" t="n">
        <v>0</v>
      </c>
      <c r="EF36" s="14" t="n">
        <v>0</v>
      </c>
      <c r="EG36" s="14" t="n">
        <v>0</v>
      </c>
      <c r="EH36" s="14" t="n">
        <v>0</v>
      </c>
      <c r="EI36" s="14" t="n">
        <v>0</v>
      </c>
      <c r="EJ36" s="14" t="n">
        <v>0</v>
      </c>
      <c r="EK36" s="55" t="n">
        <f aca="false">+SUM(DY36:EJ36)</f>
        <v>0</v>
      </c>
      <c r="EO36" s="53" t="n">
        <f aca="false">+CU36+DJ36-DY36/2</f>
        <v>0</v>
      </c>
      <c r="EP36" s="53" t="n">
        <f aca="false">+CV36+DK36-DZ36/2</f>
        <v>0</v>
      </c>
      <c r="EQ36" s="53" t="n">
        <f aca="false">+CW36+DL36-EA36/2</f>
        <v>0</v>
      </c>
      <c r="ER36" s="53" t="n">
        <f aca="false">+CX36+DM36-EB36/2</f>
        <v>0</v>
      </c>
      <c r="ES36" s="53" t="n">
        <f aca="false">+CY36+DN36-EC36/2</f>
        <v>0</v>
      </c>
      <c r="ET36" s="53" t="n">
        <f aca="false">+CZ36+DO36-ED36/2</f>
        <v>0</v>
      </c>
      <c r="EU36" s="53" t="n">
        <f aca="false">+DA36+DP36-EE36/2</f>
        <v>0</v>
      </c>
      <c r="EV36" s="53" t="n">
        <f aca="false">+DB36+DQ36-EF36/2</f>
        <v>0</v>
      </c>
      <c r="EW36" s="53" t="n">
        <f aca="false">+DC36+DR36-EG36/2</f>
        <v>0</v>
      </c>
      <c r="EX36" s="53" t="n">
        <f aca="false">+DD36+DS36-EH36/2</f>
        <v>0</v>
      </c>
      <c r="EY36" s="53" t="n">
        <f aca="false">+DE36+DT36-EI36/2</f>
        <v>0</v>
      </c>
      <c r="EZ36" s="53" t="n">
        <f aca="false">+DF36+DU36-EJ36/2</f>
        <v>0</v>
      </c>
      <c r="FA36" s="55" t="n">
        <f aca="false">+SUM(EO36:EZ36)</f>
        <v>0</v>
      </c>
      <c r="FD36" s="53" t="n">
        <f aca="false">+AM36-EO36-DY36</f>
        <v>0</v>
      </c>
      <c r="FE36" s="53" t="n">
        <f aca="false">+AN36-EP36-DZ36</f>
        <v>0</v>
      </c>
      <c r="FF36" s="53" t="n">
        <f aca="false">+AO36-EQ36-EA36</f>
        <v>0</v>
      </c>
      <c r="FG36" s="53" t="n">
        <f aca="false">+AP36-ER36-EB36</f>
        <v>0</v>
      </c>
      <c r="FH36" s="53" t="n">
        <f aca="false">+AQ36-ES36-EC36</f>
        <v>0</v>
      </c>
      <c r="FI36" s="53" t="n">
        <f aca="false">+AR36-ET36-ED36</f>
        <v>0</v>
      </c>
      <c r="FJ36" s="53" t="n">
        <f aca="false">+AS36-EU36-EE36</f>
        <v>0</v>
      </c>
      <c r="FK36" s="53" t="n">
        <f aca="false">+AT36-EV36-EF36</f>
        <v>0</v>
      </c>
      <c r="FL36" s="53" t="n">
        <f aca="false">+AU36-EW36-EG36</f>
        <v>0</v>
      </c>
      <c r="FM36" s="53" t="n">
        <f aca="false">+AV36-EX36-EH36</f>
        <v>0</v>
      </c>
      <c r="FN36" s="53" t="n">
        <f aca="false">+AW36-EY36-EI36</f>
        <v>0</v>
      </c>
      <c r="FO36" s="53" t="n">
        <f aca="false">+AX36-EZ36-EJ36</f>
        <v>0</v>
      </c>
      <c r="FP36" s="53" t="n">
        <f aca="false">+AY36-FA36</f>
        <v>0</v>
      </c>
    </row>
    <row collapsed="false" customFormat="false" customHeight="true" hidden="false" ht="15" outlineLevel="2" r="37">
      <c r="A37" s="21" t="n">
        <v>3</v>
      </c>
      <c r="B37" s="21" t="s">
        <v>25</v>
      </c>
      <c r="C37" s="21" t="s">
        <v>137</v>
      </c>
      <c r="D37" s="67" t="n">
        <f aca="false">+E37</f>
        <v>10078</v>
      </c>
      <c r="E37" s="68" t="n">
        <v>10078</v>
      </c>
      <c r="F37" s="21" t="s">
        <v>274</v>
      </c>
      <c r="G37" s="21" t="s">
        <v>275</v>
      </c>
      <c r="H37" s="21" t="s">
        <v>276</v>
      </c>
      <c r="I37" s="21" t="s">
        <v>277</v>
      </c>
      <c r="J37" s="21" t="s">
        <v>198</v>
      </c>
      <c r="K37" s="21" t="s">
        <v>16</v>
      </c>
      <c r="L37" s="49" t="s">
        <v>143</v>
      </c>
      <c r="M37" s="50" t="s">
        <v>20</v>
      </c>
      <c r="N37" s="51" t="n">
        <v>0.01</v>
      </c>
      <c r="O37" s="52" t="n">
        <v>-0.005</v>
      </c>
      <c r="P37" s="51" t="n">
        <v>0.45</v>
      </c>
      <c r="Q37" s="51" t="n">
        <v>0</v>
      </c>
      <c r="R37" s="50" t="n">
        <v>0</v>
      </c>
      <c r="S37" s="50" t="n">
        <v>0</v>
      </c>
      <c r="T37" s="50" t="n">
        <v>30</v>
      </c>
      <c r="U37" s="50"/>
      <c r="X37" s="53" t="e">
        <f aca="false">+VLOOKUP($D37,['file:///home/lab/repositories/luckia.facturador/com.luckia.biller.deploy/src/main/resources/bootstrap/info_presencial_2014.xlsx']venta_neta_cons!$a$2:$n$1048576,3,0)</f>
        <v>#VALUE!</v>
      </c>
      <c r="Y37" s="53" t="e">
        <f aca="false">+VLOOKUP($D37,['file:///home/lab/repositories/luckia.facturador/com.luckia.biller.deploy/src/main/resources/bootstrap/info_presencial_2014.xlsx']venta_neta_cons!$a$2:$n$1048576,4,0)</f>
        <v>#VALUE!</v>
      </c>
      <c r="Z37" s="53" t="e">
        <f aca="false">+VLOOKUP($D37,['file:///home/lab/repositories/luckia.facturador/com.luckia.biller.deploy/src/main/resources/bootstrap/info_presencial_2014.xlsx']venta_neta_cons!$a$2:$n$1048576,5,0)</f>
        <v>#VALUE!</v>
      </c>
      <c r="AA37" s="53" t="e">
        <f aca="false">+VLOOKUP($D37,['file:///home/lab/repositories/luckia.facturador/com.luckia.biller.deploy/src/main/resources/bootstrap/info_presencial_2014.xlsx']venta_neta_cons!$a$2:$n$1048576,6,0)</f>
        <v>#VALUE!</v>
      </c>
      <c r="AB37" s="53" t="e">
        <f aca="false">+VLOOKUP($D37,['file:///home/lab/repositories/luckia.facturador/com.luckia.biller.deploy/src/main/resources/bootstrap/info_presencial_2014.xlsx']venta_neta_cons!$a$2:$n$1048576,7,0)</f>
        <v>#VALUE!</v>
      </c>
      <c r="AC37" s="53" t="e">
        <f aca="false">+VLOOKUP($D37,['file:///home/lab/repositories/luckia.facturador/com.luckia.biller.deploy/src/main/resources/bootstrap/info_presencial_2014.xlsx']venta_neta_cons!$a$2:$n$1048576,8,0)</f>
        <v>#VALUE!</v>
      </c>
      <c r="AD37" s="53" t="e">
        <f aca="false">+VLOOKUP($D37,['file:///home/lab/repositories/luckia.facturador/com.luckia.biller.deploy/src/main/resources/bootstrap/info_presencial_2014.xlsx']venta_neta_cons!$a$2:$n$1048576,9,0)</f>
        <v>#VALUE!</v>
      </c>
      <c r="AE37" s="53" t="e">
        <f aca="false">+VLOOKUP($D37,['file:///home/lab/repositories/luckia.facturador/com.luckia.biller.deploy/src/main/resources/bootstrap/info_presencial_2014.xlsx']venta_neta_cons!$a$2:$n$1048576,10,0)</f>
        <v>#VALUE!</v>
      </c>
      <c r="AF37" s="53" t="e">
        <f aca="false">+VLOOKUP($D37,['file:///home/lab/repositories/luckia.facturador/com.luckia.biller.deploy/src/main/resources/bootstrap/info_presencial_2014.xlsx']venta_neta_cons!$a$2:$n$1048576,11,0)</f>
        <v>#VALUE!</v>
      </c>
      <c r="AG37" s="53" t="e">
        <f aca="false">+VLOOKUP($D37,['file:///home/lab/repositories/luckia.facturador/com.luckia.biller.deploy/src/main/resources/bootstrap/info_presencial_2014.xlsx']venta_neta_cons!$a$2:$n$1048576,12,0)</f>
        <v>#VALUE!</v>
      </c>
      <c r="AH37" s="53" t="e">
        <f aca="false">+VLOOKUP($D37,['file:///home/lab/repositories/luckia.facturador/com.luckia.biller.deploy/src/main/resources/bootstrap/info_presencial_2014.xlsx']venta_neta_cons!$a$2:$n$1048576,13,0)</f>
        <v>#VALUE!</v>
      </c>
      <c r="AI37" s="53" t="e">
        <f aca="false">+VLOOKUP($D37,['file:///home/lab/repositories/luckia.facturador/com.luckia.biller.deploy/src/main/resources/bootstrap/info_presencial_2014.xlsx']venta_neta_cons!$a$2:$n$1048576,14,0)</f>
        <v>#VALUE!</v>
      </c>
      <c r="AJ37" s="53" t="n">
        <f aca="false">+SUM(X37:AI37)</f>
        <v>430</v>
      </c>
      <c r="AK37" s="54" t="n">
        <f aca="false">+BB37/X37</f>
        <v>0.961674418604651</v>
      </c>
      <c r="AL37" s="53"/>
      <c r="AM37" s="53" t="e">
        <f aca="false">+VLOOKUP($D37,['file:///home/lab/repositories/luckia.facturador/com.luckia.biller.deploy/src/main/resources/bootstrap/info_presencial_2014.xlsx']saldo_cons!$a$2:$n$1048576,3,0)</f>
        <v>#VALUE!</v>
      </c>
      <c r="AN37" s="53" t="e">
        <f aca="false">+VLOOKUP($D37,['file:///home/lab/repositories/luckia.facturador/com.luckia.biller.deploy/src/main/resources/bootstrap/info_presencial_2014.xlsx']saldo_cons!$a$2:$n$1048576,4,0)</f>
        <v>#VALUE!</v>
      </c>
      <c r="AO37" s="53" t="e">
        <f aca="false">+VLOOKUP($D37,['file:///home/lab/repositories/luckia.facturador/com.luckia.biller.deploy/src/main/resources/bootstrap/info_presencial_2014.xlsx']saldo_cons!$a$2:$n$1048576,5,0)</f>
        <v>#VALUE!</v>
      </c>
      <c r="AP37" s="53" t="e">
        <f aca="false">+VLOOKUP($D37,['file:///home/lab/repositories/luckia.facturador/com.luckia.biller.deploy/src/main/resources/bootstrap/info_presencial_2014.xlsx']saldo_cons!$a$2:$n$1048576,6,0)</f>
        <v>#VALUE!</v>
      </c>
      <c r="AQ37" s="53" t="e">
        <f aca="false">+VLOOKUP($D37,['file:///home/lab/repositories/luckia.facturador/com.luckia.biller.deploy/src/main/resources/bootstrap/info_presencial_2014.xlsx']saldo_cons!$a$2:$n$1048576,7,0)</f>
        <v>#VALUE!</v>
      </c>
      <c r="AR37" s="53" t="e">
        <f aca="false">+VLOOKUP($D37,['file:///home/lab/repositories/luckia.facturador/com.luckia.biller.deploy/src/main/resources/bootstrap/info_presencial_2014.xlsx']saldo_cons!$a$2:$n$1048576,8,0)</f>
        <v>#VALUE!</v>
      </c>
      <c r="AS37" s="53" t="e">
        <f aca="false">+VLOOKUP($D37,['file:///home/lab/repositories/luckia.facturador/com.luckia.biller.deploy/src/main/resources/bootstrap/info_presencial_2014.xlsx']saldo_cons!$a$2:$n$1048576,9,0)</f>
        <v>#VALUE!</v>
      </c>
      <c r="AT37" s="53" t="e">
        <f aca="false">+VLOOKUP($D37,['file:///home/lab/repositories/luckia.facturador/com.luckia.biller.deploy/src/main/resources/bootstrap/info_presencial_2014.xlsx']saldo_cons!$a$2:$n$1048576,10,0)</f>
        <v>#VALUE!</v>
      </c>
      <c r="AU37" s="53" t="e">
        <f aca="false">+VLOOKUP($D37,['file:///home/lab/repositories/luckia.facturador/com.luckia.biller.deploy/src/main/resources/bootstrap/info_presencial_2014.xlsx']saldo_cons!$a$2:$n$1048576,11,0)</f>
        <v>#VALUE!</v>
      </c>
      <c r="AV37" s="53" t="e">
        <f aca="false">+VLOOKUP($D37,['file:///home/lab/repositories/luckia.facturador/com.luckia.biller.deploy/src/main/resources/bootstrap/info_presencial_2014.xlsx']saldo_cons!$a$2:$n$1048576,12,0)</f>
        <v>#VALUE!</v>
      </c>
      <c r="AW37" s="53" t="e">
        <f aca="false">+VLOOKUP($D37,['file:///home/lab/repositories/luckia.facturador/com.luckia.biller.deploy/src/main/resources/bootstrap/info_presencial_2014.xlsx']saldo_cons!$a$2:$n$1048576,13,0)</f>
        <v>#VALUE!</v>
      </c>
      <c r="AX37" s="53" t="e">
        <f aca="false">+VLOOKUP($D37,['file:///home/lab/repositories/luckia.facturador/com.luckia.biller.deploy/src/main/resources/bootstrap/info_presencial_2014.xlsx']saldo_cons!$a$2:$n$1048576,14,0)</f>
        <v>#VALUE!</v>
      </c>
      <c r="AY37" s="53" t="n">
        <f aca="false">+SUM(AM37:AX37)</f>
        <v>430</v>
      </c>
      <c r="AZ37" s="53"/>
      <c r="BA37" s="53"/>
      <c r="BB37" s="53" t="e">
        <f aca="false">+VLOOKUP($D37,['file:///home/lab/repositories/luckia.facturador/com.luckia.biller.deploy/src/main/resources/bootstrap/info_presencial_2014.xlsx']ggr_cons!$a$2:$n$1048576,3,0)</f>
        <v>#VALUE!</v>
      </c>
      <c r="BC37" s="53" t="e">
        <f aca="false">+VLOOKUP($D37,['file:///home/lab/repositories/luckia.facturador/com.luckia.biller.deploy/src/main/resources/bootstrap/info_presencial_2014.xlsx']ggr_cons!$a$2:$n$1048576,4,0)</f>
        <v>#VALUE!</v>
      </c>
      <c r="BD37" s="53" t="e">
        <f aca="false">+VLOOKUP($D37,['file:///home/lab/repositories/luckia.facturador/com.luckia.biller.deploy/src/main/resources/bootstrap/info_presencial_2014.xlsx']ggr_cons!$a$2:$n$1048576,5,0)</f>
        <v>#VALUE!</v>
      </c>
      <c r="BE37" s="53" t="e">
        <f aca="false">+VLOOKUP($D37,['file:///home/lab/repositories/luckia.facturador/com.luckia.biller.deploy/src/main/resources/bootstrap/info_presencial_2014.xlsx']ggr_cons!$a$2:$n$1048576,6,0)</f>
        <v>#VALUE!</v>
      </c>
      <c r="BF37" s="53" t="e">
        <f aca="false">+VLOOKUP($D37,['file:///home/lab/repositories/luckia.facturador/com.luckia.biller.deploy/src/main/resources/bootstrap/info_presencial_2014.xlsx']ggr_cons!$a$2:$n$1048576,7,0)</f>
        <v>#VALUE!</v>
      </c>
      <c r="BG37" s="53" t="e">
        <f aca="false">+VLOOKUP($D37,['file:///home/lab/repositories/luckia.facturador/com.luckia.biller.deploy/src/main/resources/bootstrap/info_presencial_2014.xlsx']ggr_cons!$a$2:$n$1048576,8,0)</f>
        <v>#VALUE!</v>
      </c>
      <c r="BH37" s="53" t="e">
        <f aca="false">+VLOOKUP($D37,['file:///home/lab/repositories/luckia.facturador/com.luckia.biller.deploy/src/main/resources/bootstrap/info_presencial_2014.xlsx']ggr_cons!$a$2:$n$1048576,9,0)</f>
        <v>#VALUE!</v>
      </c>
      <c r="BI37" s="53" t="e">
        <f aca="false">+VLOOKUP($D37,['file:///home/lab/repositories/luckia.facturador/com.luckia.biller.deploy/src/main/resources/bootstrap/info_presencial_2014.xlsx']ggr_cons!$a$2:$n$1048576,10,0)</f>
        <v>#VALUE!</v>
      </c>
      <c r="BJ37" s="53" t="e">
        <f aca="false">+VLOOKUP($D37,['file:///home/lab/repositories/luckia.facturador/com.luckia.biller.deploy/src/main/resources/bootstrap/info_presencial_2014.xlsx']ggr_cons!$a$2:$n$1048576,11,0)</f>
        <v>#VALUE!</v>
      </c>
      <c r="BK37" s="53" t="e">
        <f aca="false">+VLOOKUP($D37,['file:///home/lab/repositories/luckia.facturador/com.luckia.biller.deploy/src/main/resources/bootstrap/info_presencial_2014.xlsx']ggr_cons!$a$2:$n$1048576,12,0)</f>
        <v>#VALUE!</v>
      </c>
      <c r="BL37" s="53" t="e">
        <f aca="false">+VLOOKUP($D37,['file:///home/lab/repositories/luckia.facturador/com.luckia.biller.deploy/src/main/resources/bootstrap/info_presencial_2014.xlsx']ggr_cons!$a$2:$n$1048576,13,0)</f>
        <v>#VALUE!</v>
      </c>
      <c r="BM37" s="53" t="e">
        <f aca="false">+VLOOKUP($D37,['file:///home/lab/repositories/luckia.facturador/com.luckia.biller.deploy/src/main/resources/bootstrap/info_presencial_2014.xlsx']ggr_cons!$a$2:$n$1048576,14,0)</f>
        <v>#VALUE!</v>
      </c>
      <c r="BN37" s="53" t="n">
        <f aca="false">+SUM(BB37:BM37)</f>
        <v>413.52</v>
      </c>
      <c r="BO37" s="53"/>
      <c r="BP37" s="53"/>
      <c r="BQ37" s="55" t="n">
        <f aca="false">+$N37*X37</f>
        <v>4.3</v>
      </c>
      <c r="BR37" s="55" t="n">
        <f aca="false">+$N37*Y37</f>
        <v>0</v>
      </c>
      <c r="BS37" s="55" t="n">
        <f aca="false">+$N37*Z37</f>
        <v>0</v>
      </c>
      <c r="BT37" s="55" t="n">
        <f aca="false">+$N37*AA37</f>
        <v>0</v>
      </c>
      <c r="BU37" s="55" t="n">
        <f aca="false">+$N37*AB37</f>
        <v>0</v>
      </c>
      <c r="BV37" s="55" t="n">
        <f aca="false">+$N37*AC37</f>
        <v>0</v>
      </c>
      <c r="BW37" s="55" t="n">
        <f aca="false">+$N37*AD37</f>
        <v>0</v>
      </c>
      <c r="BX37" s="55" t="n">
        <f aca="false">+$N37*AE37</f>
        <v>0</v>
      </c>
      <c r="BY37" s="55" t="n">
        <f aca="false">+$N37*AF37</f>
        <v>0</v>
      </c>
      <c r="BZ37" s="55" t="n">
        <f aca="false">+$N37*AG37</f>
        <v>0</v>
      </c>
      <c r="CA37" s="55" t="n">
        <f aca="false">+$N37*AH37</f>
        <v>0</v>
      </c>
      <c r="CB37" s="55" t="n">
        <f aca="false">+$N37*AI37</f>
        <v>0</v>
      </c>
      <c r="CC37" s="55" t="n">
        <f aca="false">+SUM(BQ37:CB37)</f>
        <v>4.3</v>
      </c>
      <c r="CD37" s="53"/>
      <c r="CE37" s="55"/>
      <c r="CF37" s="55" t="n">
        <f aca="false">+BQ37/$CE$2</f>
        <v>3.55371900826446</v>
      </c>
      <c r="CG37" s="55" t="n">
        <f aca="false">+BR37/$CE$2</f>
        <v>0</v>
      </c>
      <c r="CH37" s="55" t="n">
        <f aca="false">+BS37/$CE$2</f>
        <v>0</v>
      </c>
      <c r="CI37" s="55" t="n">
        <f aca="false">+BT37/$CE$2</f>
        <v>0</v>
      </c>
      <c r="CJ37" s="55" t="n">
        <f aca="false">+BU37/$CE$2</f>
        <v>0</v>
      </c>
      <c r="CK37" s="55" t="n">
        <f aca="false">+BV37/$CE$2</f>
        <v>0</v>
      </c>
      <c r="CL37" s="55" t="n">
        <f aca="false">+BW37/$CE$2</f>
        <v>0</v>
      </c>
      <c r="CM37" s="55" t="n">
        <f aca="false">+BX37/$CE$2</f>
        <v>0</v>
      </c>
      <c r="CN37" s="55" t="n">
        <f aca="false">+BY37/$CE$2</f>
        <v>0</v>
      </c>
      <c r="CO37" s="55" t="n">
        <f aca="false">+BZ37/$CE$2</f>
        <v>0</v>
      </c>
      <c r="CP37" s="55" t="n">
        <f aca="false">+CA37/$CE$2</f>
        <v>0</v>
      </c>
      <c r="CQ37" s="55" t="n">
        <f aca="false">+CB37/$CE$2</f>
        <v>0</v>
      </c>
      <c r="CR37" s="55" t="n">
        <f aca="false">+CC37/$CE$2</f>
        <v>3.55371900826446</v>
      </c>
      <c r="CS37" s="53"/>
      <c r="CT37" s="53"/>
      <c r="CU37" s="56" t="n">
        <f aca="false">+$O37*X37+$P37*BB37+$Q37*(0.9*BB37+$S37)+$R37</f>
        <v>183.934</v>
      </c>
      <c r="CV37" s="56" t="n">
        <f aca="false">+$O37*Y37+$P37*BC37+$Q37*(0.9*BC37+$S37)+$R37</f>
        <v>0</v>
      </c>
      <c r="CW37" s="56" t="n">
        <f aca="false">+$O37*Z37+$P37*BD37+$Q37*(0.9*BD37+$S37)+$R37</f>
        <v>0</v>
      </c>
      <c r="CX37" s="56" t="n">
        <f aca="false">+$O37*AA37+$P37*BE37+$Q37*(0.9*BE37+$S37)+$R37</f>
        <v>0</v>
      </c>
      <c r="CY37" s="56" t="n">
        <f aca="false">+$O37*AB37+$P37*BF37+$Q37*(0.9*BF37+$S37)+$R37</f>
        <v>0</v>
      </c>
      <c r="CZ37" s="56" t="n">
        <f aca="false">+$O37*AC37+$P37*BG37+$Q37*(0.9*BG37+$S37)+$R37</f>
        <v>0</v>
      </c>
      <c r="DA37" s="56" t="n">
        <f aca="false">+$O37*AD37+$P37*BH37+$Q37*(0.9*BH37+$S37)+$R37</f>
        <v>0</v>
      </c>
      <c r="DB37" s="56" t="n">
        <f aca="false">+$O37*AE37+$P37*BI37+$Q37*(0.9*BI37+$S37)+$R37</f>
        <v>0</v>
      </c>
      <c r="DC37" s="56" t="n">
        <f aca="false">+$O37*AF37+$P37*BJ37+$Q37*(0.9*BJ37+$S37)+$R37</f>
        <v>0</v>
      </c>
      <c r="DD37" s="56" t="n">
        <f aca="false">+$O37*AG37+$P37*BK37+$Q37*(0.9*BK37+$S37)+$R37</f>
        <v>0</v>
      </c>
      <c r="DE37" s="56" t="n">
        <f aca="false">+$O37*AH37+$P37*BL37+$Q37*(0.9*BL37+$S37)+$R37</f>
        <v>0</v>
      </c>
      <c r="DF37" s="56" t="n">
        <f aca="false">+$O37*AI37+$P37*BM37+$Q37*(0.9*BM37+$S37)+$R37</f>
        <v>0</v>
      </c>
      <c r="DG37" s="55" t="n">
        <f aca="false">+SUM(CU37:DF37)</f>
        <v>183.934</v>
      </c>
      <c r="DH37" s="53"/>
      <c r="DJ37" s="14" t="n">
        <f aca="false">+IF(X37=0,0,$T37)</f>
        <v>30</v>
      </c>
      <c r="DK37" s="14" t="n">
        <f aca="false">+IF(Y37=0,0,$T37)</f>
        <v>0</v>
      </c>
      <c r="DL37" s="14" t="n">
        <f aca="false">+IF(Z37=0,0,$T37)</f>
        <v>0</v>
      </c>
      <c r="DM37" s="14" t="n">
        <f aca="false">+IF(AA37=0,0,$T37)</f>
        <v>0</v>
      </c>
      <c r="DN37" s="14" t="n">
        <f aca="false">+IF(AB37=0,0,$T37)</f>
        <v>0</v>
      </c>
      <c r="DO37" s="14" t="n">
        <f aca="false">+IF(AC37=0,0,$T37)</f>
        <v>0</v>
      </c>
      <c r="DP37" s="14" t="n">
        <f aca="false">+IF(AD37=0,0,$T37)</f>
        <v>0</v>
      </c>
      <c r="DQ37" s="14" t="n">
        <f aca="false">+IF(AE37=0,0,$T37)</f>
        <v>0</v>
      </c>
      <c r="DR37" s="14" t="n">
        <f aca="false">+IF(AF37=0,0,$T37)</f>
        <v>0</v>
      </c>
      <c r="DS37" s="14" t="n">
        <f aca="false">+IF(AG37=0,0,$T37)</f>
        <v>0</v>
      </c>
      <c r="DT37" s="14" t="n">
        <f aca="false">+IF(AH37=0,0,$T37)</f>
        <v>0</v>
      </c>
      <c r="DU37" s="14" t="n">
        <f aca="false">+IF(AI37=0,0,$T37)</f>
        <v>0</v>
      </c>
      <c r="DV37" s="55" t="n">
        <f aca="false">+SUM(DJ37:DU37)</f>
        <v>30</v>
      </c>
      <c r="DY37" s="14" t="n">
        <v>0</v>
      </c>
      <c r="DZ37" s="14" t="n">
        <v>0</v>
      </c>
      <c r="EA37" s="14" t="n">
        <v>0</v>
      </c>
      <c r="EB37" s="14" t="n">
        <v>0</v>
      </c>
      <c r="EC37" s="14" t="n">
        <v>0</v>
      </c>
      <c r="ED37" s="14" t="n">
        <v>0</v>
      </c>
      <c r="EE37" s="14" t="n">
        <v>0</v>
      </c>
      <c r="EF37" s="14" t="n">
        <v>0</v>
      </c>
      <c r="EG37" s="14" t="n">
        <v>0</v>
      </c>
      <c r="EH37" s="14" t="n">
        <v>0</v>
      </c>
      <c r="EI37" s="14" t="n">
        <v>0</v>
      </c>
      <c r="EJ37" s="14" t="n">
        <v>0</v>
      </c>
      <c r="EK37" s="55" t="n">
        <f aca="false">+SUM(DY37:EJ37)</f>
        <v>0</v>
      </c>
      <c r="EO37" s="53" t="n">
        <f aca="false">+CU37+DJ37-DY37/2</f>
        <v>213.934</v>
      </c>
      <c r="EP37" s="53" t="n">
        <f aca="false">+CV37+DK37-DZ37/2</f>
        <v>0</v>
      </c>
      <c r="EQ37" s="53" t="n">
        <f aca="false">+CW37+DL37-EA37/2</f>
        <v>0</v>
      </c>
      <c r="ER37" s="53" t="n">
        <f aca="false">+CX37+DM37-EB37/2</f>
        <v>0</v>
      </c>
      <c r="ES37" s="53" t="n">
        <f aca="false">+CY37+DN37-EC37/2</f>
        <v>0</v>
      </c>
      <c r="ET37" s="53" t="n">
        <f aca="false">+CZ37+DO37-ED37/2</f>
        <v>0</v>
      </c>
      <c r="EU37" s="53" t="n">
        <f aca="false">+DA37+DP37-EE37/2</f>
        <v>0</v>
      </c>
      <c r="EV37" s="53" t="n">
        <f aca="false">+DB37+DQ37-EF37/2</f>
        <v>0</v>
      </c>
      <c r="EW37" s="53" t="n">
        <f aca="false">+DC37+DR37-EG37/2</f>
        <v>0</v>
      </c>
      <c r="EX37" s="53" t="n">
        <f aca="false">+DD37+DS37-EH37/2</f>
        <v>0</v>
      </c>
      <c r="EY37" s="53" t="n">
        <f aca="false">+DE37+DT37-EI37/2</f>
        <v>0</v>
      </c>
      <c r="EZ37" s="53" t="n">
        <f aca="false">+DF37+DU37-EJ37/2</f>
        <v>0</v>
      </c>
      <c r="FA37" s="55" t="n">
        <f aca="false">+SUM(EO37:EZ37)</f>
        <v>213.934</v>
      </c>
      <c r="FD37" s="53" t="n">
        <f aca="false">+AM37-EO37-DY37</f>
        <v>216.066</v>
      </c>
      <c r="FE37" s="53" t="n">
        <f aca="false">+AN37-EP37-DZ37</f>
        <v>0</v>
      </c>
      <c r="FF37" s="53" t="n">
        <f aca="false">+AO37-EQ37-EA37</f>
        <v>0</v>
      </c>
      <c r="FG37" s="53" t="n">
        <f aca="false">+AP37-ER37-EB37</f>
        <v>0</v>
      </c>
      <c r="FH37" s="53" t="n">
        <f aca="false">+AQ37-ES37-EC37</f>
        <v>0</v>
      </c>
      <c r="FI37" s="53" t="n">
        <f aca="false">+AR37-ET37-ED37</f>
        <v>0</v>
      </c>
      <c r="FJ37" s="53" t="n">
        <f aca="false">+AS37-EU37-EE37</f>
        <v>0</v>
      </c>
      <c r="FK37" s="53" t="n">
        <f aca="false">+AT37-EV37-EF37</f>
        <v>0</v>
      </c>
      <c r="FL37" s="53" t="n">
        <f aca="false">+AU37-EW37-EG37</f>
        <v>0</v>
      </c>
      <c r="FM37" s="53" t="n">
        <f aca="false">+AV37-EX37-EH37</f>
        <v>0</v>
      </c>
      <c r="FN37" s="53" t="n">
        <f aca="false">+AW37-EY37-EI37</f>
        <v>0</v>
      </c>
      <c r="FO37" s="53" t="n">
        <f aca="false">+AX37-EZ37-EJ37</f>
        <v>0</v>
      </c>
      <c r="FP37" s="53" t="n">
        <f aca="false">+AY37-FA37</f>
        <v>216.066</v>
      </c>
    </row>
    <row collapsed="false" customFormat="false" customHeight="true" hidden="false" ht="15" outlineLevel="2" r="38">
      <c r="A38" s="21" t="n">
        <v>3</v>
      </c>
      <c r="B38" s="21" t="s">
        <v>25</v>
      </c>
      <c r="C38" s="21" t="s">
        <v>137</v>
      </c>
      <c r="D38" s="67" t="n">
        <f aca="false">+E38</f>
        <v>10075</v>
      </c>
      <c r="E38" s="68" t="n">
        <v>10075</v>
      </c>
      <c r="F38" s="21" t="s">
        <v>278</v>
      </c>
      <c r="G38" s="21" t="s">
        <v>279</v>
      </c>
      <c r="H38" s="21" t="s">
        <v>280</v>
      </c>
      <c r="I38" s="21" t="s">
        <v>281</v>
      </c>
      <c r="J38" s="21" t="s">
        <v>193</v>
      </c>
      <c r="K38" s="21" t="s">
        <v>16</v>
      </c>
      <c r="L38" s="49" t="s">
        <v>143</v>
      </c>
      <c r="M38" s="50" t="s">
        <v>20</v>
      </c>
      <c r="N38" s="51" t="n">
        <v>0.01</v>
      </c>
      <c r="O38" s="52" t="n">
        <v>-0.005</v>
      </c>
      <c r="P38" s="51" t="n">
        <v>0.45</v>
      </c>
      <c r="Q38" s="51" t="n">
        <v>0</v>
      </c>
      <c r="R38" s="50" t="n">
        <v>0</v>
      </c>
      <c r="S38" s="50" t="n">
        <v>0</v>
      </c>
      <c r="T38" s="50" t="n">
        <v>30</v>
      </c>
      <c r="U38" s="50"/>
      <c r="X38" s="53" t="e">
        <f aca="false">+VLOOKUP($D38,['file:///home/lab/repositories/luckia.facturador/com.luckia.biller.deploy/src/main/resources/bootstrap/info_presencial_2014.xlsx']venta_neta_cons!$a$2:$n$1048576,3,0)</f>
        <v>#VALUE!</v>
      </c>
      <c r="Y38" s="53" t="e">
        <f aca="false">+VLOOKUP($D38,['file:///home/lab/repositories/luckia.facturador/com.luckia.biller.deploy/src/main/resources/bootstrap/info_presencial_2014.xlsx']venta_neta_cons!$a$2:$n$1048576,4,0)</f>
        <v>#VALUE!</v>
      </c>
      <c r="Z38" s="53" t="e">
        <f aca="false">+VLOOKUP($D38,['file:///home/lab/repositories/luckia.facturador/com.luckia.biller.deploy/src/main/resources/bootstrap/info_presencial_2014.xlsx']venta_neta_cons!$a$2:$n$1048576,5,0)</f>
        <v>#VALUE!</v>
      </c>
      <c r="AA38" s="53" t="e">
        <f aca="false">+VLOOKUP($D38,['file:///home/lab/repositories/luckia.facturador/com.luckia.biller.deploy/src/main/resources/bootstrap/info_presencial_2014.xlsx']venta_neta_cons!$a$2:$n$1048576,6,0)</f>
        <v>#VALUE!</v>
      </c>
      <c r="AB38" s="53" t="e">
        <f aca="false">+VLOOKUP($D38,['file:///home/lab/repositories/luckia.facturador/com.luckia.biller.deploy/src/main/resources/bootstrap/info_presencial_2014.xlsx']venta_neta_cons!$a$2:$n$1048576,7,0)</f>
        <v>#VALUE!</v>
      </c>
      <c r="AC38" s="53" t="e">
        <f aca="false">+VLOOKUP($D38,['file:///home/lab/repositories/luckia.facturador/com.luckia.biller.deploy/src/main/resources/bootstrap/info_presencial_2014.xlsx']venta_neta_cons!$a$2:$n$1048576,8,0)</f>
        <v>#VALUE!</v>
      </c>
      <c r="AD38" s="53" t="e">
        <f aca="false">+VLOOKUP($D38,['file:///home/lab/repositories/luckia.facturador/com.luckia.biller.deploy/src/main/resources/bootstrap/info_presencial_2014.xlsx']venta_neta_cons!$a$2:$n$1048576,9,0)</f>
        <v>#VALUE!</v>
      </c>
      <c r="AE38" s="53" t="e">
        <f aca="false">+VLOOKUP($D38,['file:///home/lab/repositories/luckia.facturador/com.luckia.biller.deploy/src/main/resources/bootstrap/info_presencial_2014.xlsx']venta_neta_cons!$a$2:$n$1048576,10,0)</f>
        <v>#VALUE!</v>
      </c>
      <c r="AF38" s="53" t="e">
        <f aca="false">+VLOOKUP($D38,['file:///home/lab/repositories/luckia.facturador/com.luckia.biller.deploy/src/main/resources/bootstrap/info_presencial_2014.xlsx']venta_neta_cons!$a$2:$n$1048576,11,0)</f>
        <v>#VALUE!</v>
      </c>
      <c r="AG38" s="53" t="e">
        <f aca="false">+VLOOKUP($D38,['file:///home/lab/repositories/luckia.facturador/com.luckia.biller.deploy/src/main/resources/bootstrap/info_presencial_2014.xlsx']venta_neta_cons!$a$2:$n$1048576,12,0)</f>
        <v>#VALUE!</v>
      </c>
      <c r="AH38" s="53" t="e">
        <f aca="false">+VLOOKUP($D38,['file:///home/lab/repositories/luckia.facturador/com.luckia.biller.deploy/src/main/resources/bootstrap/info_presencial_2014.xlsx']venta_neta_cons!$a$2:$n$1048576,13,0)</f>
        <v>#VALUE!</v>
      </c>
      <c r="AI38" s="53" t="e">
        <f aca="false">+VLOOKUP($D38,['file:///home/lab/repositories/luckia.facturador/com.luckia.biller.deploy/src/main/resources/bootstrap/info_presencial_2014.xlsx']venta_neta_cons!$a$2:$n$1048576,14,0)</f>
        <v>#VALUE!</v>
      </c>
      <c r="AJ38" s="53" t="n">
        <f aca="false">+SUM(X38:AI38)</f>
        <v>613</v>
      </c>
      <c r="AK38" s="54" t="n">
        <f aca="false">+BB38/X38</f>
        <v>0.46815660685155</v>
      </c>
      <c r="AL38" s="53"/>
      <c r="AM38" s="53" t="e">
        <f aca="false">+VLOOKUP($D38,['file:///home/lab/repositories/luckia.facturador/com.luckia.biller.deploy/src/main/resources/bootstrap/info_presencial_2014.xlsx']saldo_cons!$a$2:$n$1048576,3,0)</f>
        <v>#VALUE!</v>
      </c>
      <c r="AN38" s="53" t="e">
        <f aca="false">+VLOOKUP($D38,['file:///home/lab/repositories/luckia.facturador/com.luckia.biller.deploy/src/main/resources/bootstrap/info_presencial_2014.xlsx']saldo_cons!$a$2:$n$1048576,4,0)</f>
        <v>#VALUE!</v>
      </c>
      <c r="AO38" s="53" t="e">
        <f aca="false">+VLOOKUP($D38,['file:///home/lab/repositories/luckia.facturador/com.luckia.biller.deploy/src/main/resources/bootstrap/info_presencial_2014.xlsx']saldo_cons!$a$2:$n$1048576,5,0)</f>
        <v>#VALUE!</v>
      </c>
      <c r="AP38" s="53" t="e">
        <f aca="false">+VLOOKUP($D38,['file:///home/lab/repositories/luckia.facturador/com.luckia.biller.deploy/src/main/resources/bootstrap/info_presencial_2014.xlsx']saldo_cons!$a$2:$n$1048576,6,0)</f>
        <v>#VALUE!</v>
      </c>
      <c r="AQ38" s="53" t="e">
        <f aca="false">+VLOOKUP($D38,['file:///home/lab/repositories/luckia.facturador/com.luckia.biller.deploy/src/main/resources/bootstrap/info_presencial_2014.xlsx']saldo_cons!$a$2:$n$1048576,7,0)</f>
        <v>#VALUE!</v>
      </c>
      <c r="AR38" s="53" t="e">
        <f aca="false">+VLOOKUP($D38,['file:///home/lab/repositories/luckia.facturador/com.luckia.biller.deploy/src/main/resources/bootstrap/info_presencial_2014.xlsx']saldo_cons!$a$2:$n$1048576,8,0)</f>
        <v>#VALUE!</v>
      </c>
      <c r="AS38" s="53" t="e">
        <f aca="false">+VLOOKUP($D38,['file:///home/lab/repositories/luckia.facturador/com.luckia.biller.deploy/src/main/resources/bootstrap/info_presencial_2014.xlsx']saldo_cons!$a$2:$n$1048576,9,0)</f>
        <v>#VALUE!</v>
      </c>
      <c r="AT38" s="53" t="e">
        <f aca="false">+VLOOKUP($D38,['file:///home/lab/repositories/luckia.facturador/com.luckia.biller.deploy/src/main/resources/bootstrap/info_presencial_2014.xlsx']saldo_cons!$a$2:$n$1048576,10,0)</f>
        <v>#VALUE!</v>
      </c>
      <c r="AU38" s="53" t="e">
        <f aca="false">+VLOOKUP($D38,['file:///home/lab/repositories/luckia.facturador/com.luckia.biller.deploy/src/main/resources/bootstrap/info_presencial_2014.xlsx']saldo_cons!$a$2:$n$1048576,11,0)</f>
        <v>#VALUE!</v>
      </c>
      <c r="AV38" s="53" t="e">
        <f aca="false">+VLOOKUP($D38,['file:///home/lab/repositories/luckia.facturador/com.luckia.biller.deploy/src/main/resources/bootstrap/info_presencial_2014.xlsx']saldo_cons!$a$2:$n$1048576,12,0)</f>
        <v>#VALUE!</v>
      </c>
      <c r="AW38" s="53" t="e">
        <f aca="false">+VLOOKUP($D38,['file:///home/lab/repositories/luckia.facturador/com.luckia.biller.deploy/src/main/resources/bootstrap/info_presencial_2014.xlsx']saldo_cons!$a$2:$n$1048576,13,0)</f>
        <v>#VALUE!</v>
      </c>
      <c r="AX38" s="53" t="e">
        <f aca="false">+VLOOKUP($D38,['file:///home/lab/repositories/luckia.facturador/com.luckia.biller.deploy/src/main/resources/bootstrap/info_presencial_2014.xlsx']saldo_cons!$a$2:$n$1048576,14,0)</f>
        <v>#VALUE!</v>
      </c>
      <c r="AY38" s="53" t="n">
        <f aca="false">+SUM(AM38:AX38)</f>
        <v>473.92</v>
      </c>
      <c r="AZ38" s="53"/>
      <c r="BA38" s="53"/>
      <c r="BB38" s="53" t="e">
        <f aca="false">+VLOOKUP($D38,['file:///home/lab/repositories/luckia.facturador/com.luckia.biller.deploy/src/main/resources/bootstrap/info_presencial_2014.xlsx']ggr_cons!$a$2:$n$1048576,3,0)</f>
        <v>#VALUE!</v>
      </c>
      <c r="BC38" s="53" t="e">
        <f aca="false">+VLOOKUP($D38,['file:///home/lab/repositories/luckia.facturador/com.luckia.biller.deploy/src/main/resources/bootstrap/info_presencial_2014.xlsx']ggr_cons!$a$2:$n$1048576,4,0)</f>
        <v>#VALUE!</v>
      </c>
      <c r="BD38" s="53" t="e">
        <f aca="false">+VLOOKUP($D38,['file:///home/lab/repositories/luckia.facturador/com.luckia.biller.deploy/src/main/resources/bootstrap/info_presencial_2014.xlsx']ggr_cons!$a$2:$n$1048576,5,0)</f>
        <v>#VALUE!</v>
      </c>
      <c r="BE38" s="53" t="e">
        <f aca="false">+VLOOKUP($D38,['file:///home/lab/repositories/luckia.facturador/com.luckia.biller.deploy/src/main/resources/bootstrap/info_presencial_2014.xlsx']ggr_cons!$a$2:$n$1048576,6,0)</f>
        <v>#VALUE!</v>
      </c>
      <c r="BF38" s="53" t="e">
        <f aca="false">+VLOOKUP($D38,['file:///home/lab/repositories/luckia.facturador/com.luckia.biller.deploy/src/main/resources/bootstrap/info_presencial_2014.xlsx']ggr_cons!$a$2:$n$1048576,7,0)</f>
        <v>#VALUE!</v>
      </c>
      <c r="BG38" s="53" t="e">
        <f aca="false">+VLOOKUP($D38,['file:///home/lab/repositories/luckia.facturador/com.luckia.biller.deploy/src/main/resources/bootstrap/info_presencial_2014.xlsx']ggr_cons!$a$2:$n$1048576,8,0)</f>
        <v>#VALUE!</v>
      </c>
      <c r="BH38" s="53" t="e">
        <f aca="false">+VLOOKUP($D38,['file:///home/lab/repositories/luckia.facturador/com.luckia.biller.deploy/src/main/resources/bootstrap/info_presencial_2014.xlsx']ggr_cons!$a$2:$n$1048576,9,0)</f>
        <v>#VALUE!</v>
      </c>
      <c r="BI38" s="53" t="e">
        <f aca="false">+VLOOKUP($D38,['file:///home/lab/repositories/luckia.facturador/com.luckia.biller.deploy/src/main/resources/bootstrap/info_presencial_2014.xlsx']ggr_cons!$a$2:$n$1048576,10,0)</f>
        <v>#VALUE!</v>
      </c>
      <c r="BJ38" s="53" t="e">
        <f aca="false">+VLOOKUP($D38,['file:///home/lab/repositories/luckia.facturador/com.luckia.biller.deploy/src/main/resources/bootstrap/info_presencial_2014.xlsx']ggr_cons!$a$2:$n$1048576,11,0)</f>
        <v>#VALUE!</v>
      </c>
      <c r="BK38" s="53" t="e">
        <f aca="false">+VLOOKUP($D38,['file:///home/lab/repositories/luckia.facturador/com.luckia.biller.deploy/src/main/resources/bootstrap/info_presencial_2014.xlsx']ggr_cons!$a$2:$n$1048576,12,0)</f>
        <v>#VALUE!</v>
      </c>
      <c r="BL38" s="53" t="e">
        <f aca="false">+VLOOKUP($D38,['file:///home/lab/repositories/luckia.facturador/com.luckia.biller.deploy/src/main/resources/bootstrap/info_presencial_2014.xlsx']ggr_cons!$a$2:$n$1048576,13,0)</f>
        <v>#VALUE!</v>
      </c>
      <c r="BM38" s="53" t="e">
        <f aca="false">+VLOOKUP($D38,['file:///home/lab/repositories/luckia.facturador/com.luckia.biller.deploy/src/main/resources/bootstrap/info_presencial_2014.xlsx']ggr_cons!$a$2:$n$1048576,14,0)</f>
        <v>#VALUE!</v>
      </c>
      <c r="BN38" s="53" t="n">
        <f aca="false">+SUM(BB38:BM38)</f>
        <v>286.98</v>
      </c>
      <c r="BO38" s="53"/>
      <c r="BP38" s="53"/>
      <c r="BQ38" s="55" t="n">
        <f aca="false">+$N38*X38</f>
        <v>6.13</v>
      </c>
      <c r="BR38" s="55" t="n">
        <f aca="false">+$N38*Y38</f>
        <v>0</v>
      </c>
      <c r="BS38" s="55" t="n">
        <f aca="false">+$N38*Z38</f>
        <v>0</v>
      </c>
      <c r="BT38" s="55" t="n">
        <f aca="false">+$N38*AA38</f>
        <v>0</v>
      </c>
      <c r="BU38" s="55" t="n">
        <f aca="false">+$N38*AB38</f>
        <v>0</v>
      </c>
      <c r="BV38" s="55" t="n">
        <f aca="false">+$N38*AC38</f>
        <v>0</v>
      </c>
      <c r="BW38" s="55" t="n">
        <f aca="false">+$N38*AD38</f>
        <v>0</v>
      </c>
      <c r="BX38" s="55" t="n">
        <f aca="false">+$N38*AE38</f>
        <v>0</v>
      </c>
      <c r="BY38" s="55" t="n">
        <f aca="false">+$N38*AF38</f>
        <v>0</v>
      </c>
      <c r="BZ38" s="55" t="n">
        <f aca="false">+$N38*AG38</f>
        <v>0</v>
      </c>
      <c r="CA38" s="55" t="n">
        <f aca="false">+$N38*AH38</f>
        <v>0</v>
      </c>
      <c r="CB38" s="55" t="n">
        <f aca="false">+$N38*AI38</f>
        <v>0</v>
      </c>
      <c r="CC38" s="55" t="n">
        <f aca="false">+SUM(BQ38:CB38)</f>
        <v>6.13</v>
      </c>
      <c r="CD38" s="53"/>
      <c r="CE38" s="55"/>
      <c r="CF38" s="55" t="n">
        <f aca="false">+BQ38/$CE$2</f>
        <v>5.06611570247934</v>
      </c>
      <c r="CG38" s="55" t="n">
        <f aca="false">+BR38/$CE$2</f>
        <v>0</v>
      </c>
      <c r="CH38" s="55" t="n">
        <f aca="false">+BS38/$CE$2</f>
        <v>0</v>
      </c>
      <c r="CI38" s="55" t="n">
        <f aca="false">+BT38/$CE$2</f>
        <v>0</v>
      </c>
      <c r="CJ38" s="55" t="n">
        <f aca="false">+BU38/$CE$2</f>
        <v>0</v>
      </c>
      <c r="CK38" s="55" t="n">
        <f aca="false">+BV38/$CE$2</f>
        <v>0</v>
      </c>
      <c r="CL38" s="55" t="n">
        <f aca="false">+BW38/$CE$2</f>
        <v>0</v>
      </c>
      <c r="CM38" s="55" t="n">
        <f aca="false">+BX38/$CE$2</f>
        <v>0</v>
      </c>
      <c r="CN38" s="55" t="n">
        <f aca="false">+BY38/$CE$2</f>
        <v>0</v>
      </c>
      <c r="CO38" s="55" t="n">
        <f aca="false">+BZ38/$CE$2</f>
        <v>0</v>
      </c>
      <c r="CP38" s="55" t="n">
        <f aca="false">+CA38/$CE$2</f>
        <v>0</v>
      </c>
      <c r="CQ38" s="55" t="n">
        <f aca="false">+CB38/$CE$2</f>
        <v>0</v>
      </c>
      <c r="CR38" s="55" t="n">
        <f aca="false">+CC38/$CE$2</f>
        <v>5.06611570247934</v>
      </c>
      <c r="CS38" s="53"/>
      <c r="CT38" s="53"/>
      <c r="CU38" s="56" t="n">
        <f aca="false">+$O38*X38+$P38*BB38+$Q38*(0.9*BB38+$S38)+$R38</f>
        <v>126.076</v>
      </c>
      <c r="CV38" s="56" t="n">
        <f aca="false">+$O38*Y38+$P38*BC38+$Q38*(0.9*BC38+$S38)+$R38</f>
        <v>0</v>
      </c>
      <c r="CW38" s="56" t="n">
        <f aca="false">+$O38*Z38+$P38*BD38+$Q38*(0.9*BD38+$S38)+$R38</f>
        <v>0</v>
      </c>
      <c r="CX38" s="56" t="n">
        <f aca="false">+$O38*AA38+$P38*BE38+$Q38*(0.9*BE38+$S38)+$R38</f>
        <v>0</v>
      </c>
      <c r="CY38" s="56" t="n">
        <f aca="false">+$O38*AB38+$P38*BF38+$Q38*(0.9*BF38+$S38)+$R38</f>
        <v>0</v>
      </c>
      <c r="CZ38" s="56" t="n">
        <f aca="false">+$O38*AC38+$P38*BG38+$Q38*(0.9*BG38+$S38)+$R38</f>
        <v>0</v>
      </c>
      <c r="DA38" s="56" t="n">
        <f aca="false">+$O38*AD38+$P38*BH38+$Q38*(0.9*BH38+$S38)+$R38</f>
        <v>0</v>
      </c>
      <c r="DB38" s="56" t="n">
        <f aca="false">+$O38*AE38+$P38*BI38+$Q38*(0.9*BI38+$S38)+$R38</f>
        <v>0</v>
      </c>
      <c r="DC38" s="56" t="n">
        <f aca="false">+$O38*AF38+$P38*BJ38+$Q38*(0.9*BJ38+$S38)+$R38</f>
        <v>0</v>
      </c>
      <c r="DD38" s="56" t="n">
        <f aca="false">+$O38*AG38+$P38*BK38+$Q38*(0.9*BK38+$S38)+$R38</f>
        <v>0</v>
      </c>
      <c r="DE38" s="56" t="n">
        <f aca="false">+$O38*AH38+$P38*BL38+$Q38*(0.9*BL38+$S38)+$R38</f>
        <v>0</v>
      </c>
      <c r="DF38" s="56" t="n">
        <f aca="false">+$O38*AI38+$P38*BM38+$Q38*(0.9*BM38+$S38)+$R38</f>
        <v>0</v>
      </c>
      <c r="DG38" s="55" t="n">
        <f aca="false">+SUM(CU38:DF38)</f>
        <v>126.076</v>
      </c>
      <c r="DH38" s="53"/>
      <c r="DJ38" s="14" t="n">
        <f aca="false">+IF(X38=0,0,$T38)</f>
        <v>30</v>
      </c>
      <c r="DK38" s="14" t="n">
        <f aca="false">+IF(Y38=0,0,$T38)</f>
        <v>0</v>
      </c>
      <c r="DL38" s="14" t="n">
        <f aca="false">+IF(Z38=0,0,$T38)</f>
        <v>0</v>
      </c>
      <c r="DM38" s="14" t="n">
        <f aca="false">+IF(AA38=0,0,$T38)</f>
        <v>0</v>
      </c>
      <c r="DN38" s="14" t="n">
        <f aca="false">+IF(AB38=0,0,$T38)</f>
        <v>0</v>
      </c>
      <c r="DO38" s="14" t="n">
        <f aca="false">+IF(AC38=0,0,$T38)</f>
        <v>0</v>
      </c>
      <c r="DP38" s="14" t="n">
        <f aca="false">+IF(AD38=0,0,$T38)</f>
        <v>0</v>
      </c>
      <c r="DQ38" s="14" t="n">
        <f aca="false">+IF(AE38=0,0,$T38)</f>
        <v>0</v>
      </c>
      <c r="DR38" s="14" t="n">
        <f aca="false">+IF(AF38=0,0,$T38)</f>
        <v>0</v>
      </c>
      <c r="DS38" s="14" t="n">
        <f aca="false">+IF(AG38=0,0,$T38)</f>
        <v>0</v>
      </c>
      <c r="DT38" s="14" t="n">
        <f aca="false">+IF(AH38=0,0,$T38)</f>
        <v>0</v>
      </c>
      <c r="DU38" s="14" t="n">
        <f aca="false">+IF(AI38=0,0,$T38)</f>
        <v>0</v>
      </c>
      <c r="DV38" s="55" t="n">
        <f aca="false">+SUM(DJ38:DU38)</f>
        <v>30</v>
      </c>
      <c r="DY38" s="14" t="n">
        <v>0</v>
      </c>
      <c r="DZ38" s="14" t="n">
        <v>0</v>
      </c>
      <c r="EA38" s="14" t="n">
        <v>0</v>
      </c>
      <c r="EB38" s="14" t="n">
        <v>0</v>
      </c>
      <c r="EC38" s="14" t="n">
        <v>0</v>
      </c>
      <c r="ED38" s="14" t="n">
        <v>0</v>
      </c>
      <c r="EE38" s="14" t="n">
        <v>0</v>
      </c>
      <c r="EF38" s="14" t="n">
        <v>0</v>
      </c>
      <c r="EG38" s="14" t="n">
        <v>0</v>
      </c>
      <c r="EH38" s="14" t="n">
        <v>0</v>
      </c>
      <c r="EI38" s="14" t="n">
        <v>0</v>
      </c>
      <c r="EJ38" s="14" t="n">
        <v>0</v>
      </c>
      <c r="EK38" s="55" t="n">
        <f aca="false">+SUM(DY38:EJ38)</f>
        <v>0</v>
      </c>
      <c r="EO38" s="53" t="n">
        <f aca="false">+CU38+DJ38-DY38/2</f>
        <v>156.076</v>
      </c>
      <c r="EP38" s="53" t="n">
        <f aca="false">+CV38+DK38-DZ38/2</f>
        <v>0</v>
      </c>
      <c r="EQ38" s="53" t="n">
        <f aca="false">+CW38+DL38-EA38/2</f>
        <v>0</v>
      </c>
      <c r="ER38" s="53" t="n">
        <f aca="false">+CX38+DM38-EB38/2</f>
        <v>0</v>
      </c>
      <c r="ES38" s="53" t="n">
        <f aca="false">+CY38+DN38-EC38/2</f>
        <v>0</v>
      </c>
      <c r="ET38" s="53" t="n">
        <f aca="false">+CZ38+DO38-ED38/2</f>
        <v>0</v>
      </c>
      <c r="EU38" s="53" t="n">
        <f aca="false">+DA38+DP38-EE38/2</f>
        <v>0</v>
      </c>
      <c r="EV38" s="53" t="n">
        <f aca="false">+DB38+DQ38-EF38/2</f>
        <v>0</v>
      </c>
      <c r="EW38" s="53" t="n">
        <f aca="false">+DC38+DR38-EG38/2</f>
        <v>0</v>
      </c>
      <c r="EX38" s="53" t="n">
        <f aca="false">+DD38+DS38-EH38/2</f>
        <v>0</v>
      </c>
      <c r="EY38" s="53" t="n">
        <f aca="false">+DE38+DT38-EI38/2</f>
        <v>0</v>
      </c>
      <c r="EZ38" s="53" t="n">
        <f aca="false">+DF38+DU38-EJ38/2</f>
        <v>0</v>
      </c>
      <c r="FA38" s="55" t="n">
        <f aca="false">+SUM(EO38:EZ38)</f>
        <v>156.076</v>
      </c>
      <c r="FD38" s="53" t="n">
        <f aca="false">+AM38-EO38-DY38</f>
        <v>317.844</v>
      </c>
      <c r="FE38" s="53" t="n">
        <f aca="false">+AN38-EP38-DZ38</f>
        <v>0</v>
      </c>
      <c r="FF38" s="53" t="n">
        <f aca="false">+AO38-EQ38-EA38</f>
        <v>0</v>
      </c>
      <c r="FG38" s="53" t="n">
        <f aca="false">+AP38-ER38-EB38</f>
        <v>0</v>
      </c>
      <c r="FH38" s="53" t="n">
        <f aca="false">+AQ38-ES38-EC38</f>
        <v>0</v>
      </c>
      <c r="FI38" s="53" t="n">
        <f aca="false">+AR38-ET38-ED38</f>
        <v>0</v>
      </c>
      <c r="FJ38" s="53" t="n">
        <f aca="false">+AS38-EU38-EE38</f>
        <v>0</v>
      </c>
      <c r="FK38" s="53" t="n">
        <f aca="false">+AT38-EV38-EF38</f>
        <v>0</v>
      </c>
      <c r="FL38" s="53" t="n">
        <f aca="false">+AU38-EW38-EG38</f>
        <v>0</v>
      </c>
      <c r="FM38" s="53" t="n">
        <f aca="false">+AV38-EX38-EH38</f>
        <v>0</v>
      </c>
      <c r="FN38" s="53" t="n">
        <f aca="false">+AW38-EY38-EI38</f>
        <v>0</v>
      </c>
      <c r="FO38" s="53" t="n">
        <f aca="false">+AX38-EZ38-EJ38</f>
        <v>0</v>
      </c>
      <c r="FP38" s="53" t="n">
        <f aca="false">+AY38-FA38</f>
        <v>317.844</v>
      </c>
    </row>
    <row collapsed="false" customFormat="false" customHeight="true" hidden="false" ht="15" outlineLevel="2" r="39">
      <c r="A39" s="21" t="n">
        <v>3</v>
      </c>
      <c r="B39" s="21" t="s">
        <v>25</v>
      </c>
      <c r="C39" s="21" t="s">
        <v>137</v>
      </c>
      <c r="D39" s="67" t="n">
        <f aca="false">+E39</f>
        <v>10080</v>
      </c>
      <c r="E39" s="68" t="n">
        <v>10080</v>
      </c>
      <c r="F39" s="21" t="s">
        <v>282</v>
      </c>
      <c r="G39" s="21" t="s">
        <v>283</v>
      </c>
      <c r="H39" s="21" t="s">
        <v>284</v>
      </c>
      <c r="I39" s="21" t="s">
        <v>285</v>
      </c>
      <c r="J39" s="21" t="s">
        <v>241</v>
      </c>
      <c r="K39" s="21" t="s">
        <v>16</v>
      </c>
      <c r="L39" s="49" t="s">
        <v>143</v>
      </c>
      <c r="M39" s="50" t="s">
        <v>20</v>
      </c>
      <c r="N39" s="51" t="n">
        <v>0.01</v>
      </c>
      <c r="O39" s="52" t="n">
        <v>-0.005</v>
      </c>
      <c r="P39" s="51" t="n">
        <v>0.45</v>
      </c>
      <c r="Q39" s="51" t="n">
        <v>0</v>
      </c>
      <c r="R39" s="50" t="n">
        <v>0</v>
      </c>
      <c r="S39" s="50" t="n">
        <v>0</v>
      </c>
      <c r="T39" s="50" t="n">
        <v>30</v>
      </c>
      <c r="U39" s="50"/>
      <c r="X39" s="53" t="e">
        <f aca="false">+VLOOKUP($D39,['file:///home/lab/repositories/luckia.facturador/com.luckia.biller.deploy/src/main/resources/bootstrap/info_presencial_2014.xlsx']venta_neta_cons!$a$2:$n$1048576,3,0)</f>
        <v>#VALUE!</v>
      </c>
      <c r="Y39" s="53" t="e">
        <f aca="false">+VLOOKUP($D39,['file:///home/lab/repositories/luckia.facturador/com.luckia.biller.deploy/src/main/resources/bootstrap/info_presencial_2014.xlsx']venta_neta_cons!$a$2:$n$1048576,4,0)</f>
        <v>#VALUE!</v>
      </c>
      <c r="Z39" s="53" t="e">
        <f aca="false">+VLOOKUP($D39,['file:///home/lab/repositories/luckia.facturador/com.luckia.biller.deploy/src/main/resources/bootstrap/info_presencial_2014.xlsx']venta_neta_cons!$a$2:$n$1048576,5,0)</f>
        <v>#VALUE!</v>
      </c>
      <c r="AA39" s="53" t="e">
        <f aca="false">+VLOOKUP($D39,['file:///home/lab/repositories/luckia.facturador/com.luckia.biller.deploy/src/main/resources/bootstrap/info_presencial_2014.xlsx']venta_neta_cons!$a$2:$n$1048576,6,0)</f>
        <v>#VALUE!</v>
      </c>
      <c r="AB39" s="53" t="e">
        <f aca="false">+VLOOKUP($D39,['file:///home/lab/repositories/luckia.facturador/com.luckia.biller.deploy/src/main/resources/bootstrap/info_presencial_2014.xlsx']venta_neta_cons!$a$2:$n$1048576,7,0)</f>
        <v>#VALUE!</v>
      </c>
      <c r="AC39" s="53" t="e">
        <f aca="false">+VLOOKUP($D39,['file:///home/lab/repositories/luckia.facturador/com.luckia.biller.deploy/src/main/resources/bootstrap/info_presencial_2014.xlsx']venta_neta_cons!$a$2:$n$1048576,8,0)</f>
        <v>#VALUE!</v>
      </c>
      <c r="AD39" s="53" t="e">
        <f aca="false">+VLOOKUP($D39,['file:///home/lab/repositories/luckia.facturador/com.luckia.biller.deploy/src/main/resources/bootstrap/info_presencial_2014.xlsx']venta_neta_cons!$a$2:$n$1048576,9,0)</f>
        <v>#VALUE!</v>
      </c>
      <c r="AE39" s="53" t="e">
        <f aca="false">+VLOOKUP($D39,['file:///home/lab/repositories/luckia.facturador/com.luckia.biller.deploy/src/main/resources/bootstrap/info_presencial_2014.xlsx']venta_neta_cons!$a$2:$n$1048576,10,0)</f>
        <v>#VALUE!</v>
      </c>
      <c r="AF39" s="53" t="e">
        <f aca="false">+VLOOKUP($D39,['file:///home/lab/repositories/luckia.facturador/com.luckia.biller.deploy/src/main/resources/bootstrap/info_presencial_2014.xlsx']venta_neta_cons!$a$2:$n$1048576,11,0)</f>
        <v>#VALUE!</v>
      </c>
      <c r="AG39" s="53" t="e">
        <f aca="false">+VLOOKUP($D39,['file:///home/lab/repositories/luckia.facturador/com.luckia.biller.deploy/src/main/resources/bootstrap/info_presencial_2014.xlsx']venta_neta_cons!$a$2:$n$1048576,12,0)</f>
        <v>#VALUE!</v>
      </c>
      <c r="AH39" s="53" t="e">
        <f aca="false">+VLOOKUP($D39,['file:///home/lab/repositories/luckia.facturador/com.luckia.biller.deploy/src/main/resources/bootstrap/info_presencial_2014.xlsx']venta_neta_cons!$a$2:$n$1048576,13,0)</f>
        <v>#VALUE!</v>
      </c>
      <c r="AI39" s="53" t="e">
        <f aca="false">+VLOOKUP($D39,['file:///home/lab/repositories/luckia.facturador/com.luckia.biller.deploy/src/main/resources/bootstrap/info_presencial_2014.xlsx']venta_neta_cons!$a$2:$n$1048576,14,0)</f>
        <v>#VALUE!</v>
      </c>
      <c r="AJ39" s="53" t="n">
        <f aca="false">+SUM(X39:AI39)</f>
        <v>348</v>
      </c>
      <c r="AK39" s="54" t="n">
        <f aca="false">+BB39/X39</f>
        <v>0.875862068965517</v>
      </c>
      <c r="AL39" s="53"/>
      <c r="AM39" s="53" t="e">
        <f aca="false">+VLOOKUP($D39,['file:///home/lab/repositories/luckia.facturador/com.luckia.biller.deploy/src/main/resources/bootstrap/info_presencial_2014.xlsx']saldo_cons!$a$2:$n$1048576,3,0)</f>
        <v>#VALUE!</v>
      </c>
      <c r="AN39" s="53" t="e">
        <f aca="false">+VLOOKUP($D39,['file:///home/lab/repositories/luckia.facturador/com.luckia.biller.deploy/src/main/resources/bootstrap/info_presencial_2014.xlsx']saldo_cons!$a$2:$n$1048576,4,0)</f>
        <v>#VALUE!</v>
      </c>
      <c r="AO39" s="53" t="e">
        <f aca="false">+VLOOKUP($D39,['file:///home/lab/repositories/luckia.facturador/com.luckia.biller.deploy/src/main/resources/bootstrap/info_presencial_2014.xlsx']saldo_cons!$a$2:$n$1048576,5,0)</f>
        <v>#VALUE!</v>
      </c>
      <c r="AP39" s="53" t="e">
        <f aca="false">+VLOOKUP($D39,['file:///home/lab/repositories/luckia.facturador/com.luckia.biller.deploy/src/main/resources/bootstrap/info_presencial_2014.xlsx']saldo_cons!$a$2:$n$1048576,6,0)</f>
        <v>#VALUE!</v>
      </c>
      <c r="AQ39" s="53" t="e">
        <f aca="false">+VLOOKUP($D39,['file:///home/lab/repositories/luckia.facturador/com.luckia.biller.deploy/src/main/resources/bootstrap/info_presencial_2014.xlsx']saldo_cons!$a$2:$n$1048576,7,0)</f>
        <v>#VALUE!</v>
      </c>
      <c r="AR39" s="53" t="e">
        <f aca="false">+VLOOKUP($D39,['file:///home/lab/repositories/luckia.facturador/com.luckia.biller.deploy/src/main/resources/bootstrap/info_presencial_2014.xlsx']saldo_cons!$a$2:$n$1048576,8,0)</f>
        <v>#VALUE!</v>
      </c>
      <c r="AS39" s="53" t="e">
        <f aca="false">+VLOOKUP($D39,['file:///home/lab/repositories/luckia.facturador/com.luckia.biller.deploy/src/main/resources/bootstrap/info_presencial_2014.xlsx']saldo_cons!$a$2:$n$1048576,9,0)</f>
        <v>#VALUE!</v>
      </c>
      <c r="AT39" s="53" t="e">
        <f aca="false">+VLOOKUP($D39,['file:///home/lab/repositories/luckia.facturador/com.luckia.biller.deploy/src/main/resources/bootstrap/info_presencial_2014.xlsx']saldo_cons!$a$2:$n$1048576,10,0)</f>
        <v>#VALUE!</v>
      </c>
      <c r="AU39" s="53" t="e">
        <f aca="false">+VLOOKUP($D39,['file:///home/lab/repositories/luckia.facturador/com.luckia.biller.deploy/src/main/resources/bootstrap/info_presencial_2014.xlsx']saldo_cons!$a$2:$n$1048576,11,0)</f>
        <v>#VALUE!</v>
      </c>
      <c r="AV39" s="53" t="e">
        <f aca="false">+VLOOKUP($D39,['file:///home/lab/repositories/luckia.facturador/com.luckia.biller.deploy/src/main/resources/bootstrap/info_presencial_2014.xlsx']saldo_cons!$a$2:$n$1048576,12,0)</f>
        <v>#VALUE!</v>
      </c>
      <c r="AW39" s="53" t="e">
        <f aca="false">+VLOOKUP($D39,['file:///home/lab/repositories/luckia.facturador/com.luckia.biller.deploy/src/main/resources/bootstrap/info_presencial_2014.xlsx']saldo_cons!$a$2:$n$1048576,13,0)</f>
        <v>#VALUE!</v>
      </c>
      <c r="AX39" s="53" t="e">
        <f aca="false">+VLOOKUP($D39,['file:///home/lab/repositories/luckia.facturador/com.luckia.biller.deploy/src/main/resources/bootstrap/info_presencial_2014.xlsx']saldo_cons!$a$2:$n$1048576,14,0)</f>
        <v>#VALUE!</v>
      </c>
      <c r="AY39" s="53" t="n">
        <f aca="false">+SUM(AM39:AX39)</f>
        <v>342.8</v>
      </c>
      <c r="AZ39" s="53"/>
      <c r="BA39" s="53"/>
      <c r="BB39" s="53" t="e">
        <f aca="false">+VLOOKUP($D39,['file:///home/lab/repositories/luckia.facturador/com.luckia.biller.deploy/src/main/resources/bootstrap/info_presencial_2014.xlsx']ggr_cons!$a$2:$n$1048576,3,0)</f>
        <v>#VALUE!</v>
      </c>
      <c r="BC39" s="53" t="e">
        <f aca="false">+VLOOKUP($D39,['file:///home/lab/repositories/luckia.facturador/com.luckia.biller.deploy/src/main/resources/bootstrap/info_presencial_2014.xlsx']ggr_cons!$a$2:$n$1048576,4,0)</f>
        <v>#VALUE!</v>
      </c>
      <c r="BD39" s="53" t="e">
        <f aca="false">+VLOOKUP($D39,['file:///home/lab/repositories/luckia.facturador/com.luckia.biller.deploy/src/main/resources/bootstrap/info_presencial_2014.xlsx']ggr_cons!$a$2:$n$1048576,5,0)</f>
        <v>#VALUE!</v>
      </c>
      <c r="BE39" s="53" t="e">
        <f aca="false">+VLOOKUP($D39,['file:///home/lab/repositories/luckia.facturador/com.luckia.biller.deploy/src/main/resources/bootstrap/info_presencial_2014.xlsx']ggr_cons!$a$2:$n$1048576,6,0)</f>
        <v>#VALUE!</v>
      </c>
      <c r="BF39" s="53" t="e">
        <f aca="false">+VLOOKUP($D39,['file:///home/lab/repositories/luckia.facturador/com.luckia.biller.deploy/src/main/resources/bootstrap/info_presencial_2014.xlsx']ggr_cons!$a$2:$n$1048576,7,0)</f>
        <v>#VALUE!</v>
      </c>
      <c r="BG39" s="53" t="e">
        <f aca="false">+VLOOKUP($D39,['file:///home/lab/repositories/luckia.facturador/com.luckia.biller.deploy/src/main/resources/bootstrap/info_presencial_2014.xlsx']ggr_cons!$a$2:$n$1048576,8,0)</f>
        <v>#VALUE!</v>
      </c>
      <c r="BH39" s="53" t="e">
        <f aca="false">+VLOOKUP($D39,['file:///home/lab/repositories/luckia.facturador/com.luckia.biller.deploy/src/main/resources/bootstrap/info_presencial_2014.xlsx']ggr_cons!$a$2:$n$1048576,9,0)</f>
        <v>#VALUE!</v>
      </c>
      <c r="BI39" s="53" t="e">
        <f aca="false">+VLOOKUP($D39,['file:///home/lab/repositories/luckia.facturador/com.luckia.biller.deploy/src/main/resources/bootstrap/info_presencial_2014.xlsx']ggr_cons!$a$2:$n$1048576,10,0)</f>
        <v>#VALUE!</v>
      </c>
      <c r="BJ39" s="53" t="e">
        <f aca="false">+VLOOKUP($D39,['file:///home/lab/repositories/luckia.facturador/com.luckia.biller.deploy/src/main/resources/bootstrap/info_presencial_2014.xlsx']ggr_cons!$a$2:$n$1048576,11,0)</f>
        <v>#VALUE!</v>
      </c>
      <c r="BK39" s="53" t="e">
        <f aca="false">+VLOOKUP($D39,['file:///home/lab/repositories/luckia.facturador/com.luckia.biller.deploy/src/main/resources/bootstrap/info_presencial_2014.xlsx']ggr_cons!$a$2:$n$1048576,12,0)</f>
        <v>#VALUE!</v>
      </c>
      <c r="BL39" s="53" t="e">
        <f aca="false">+VLOOKUP($D39,['file:///home/lab/repositories/luckia.facturador/com.luckia.biller.deploy/src/main/resources/bootstrap/info_presencial_2014.xlsx']ggr_cons!$a$2:$n$1048576,13,0)</f>
        <v>#VALUE!</v>
      </c>
      <c r="BM39" s="53" t="e">
        <f aca="false">+VLOOKUP($D39,['file:///home/lab/repositories/luckia.facturador/com.luckia.biller.deploy/src/main/resources/bootstrap/info_presencial_2014.xlsx']ggr_cons!$a$2:$n$1048576,14,0)</f>
        <v>#VALUE!</v>
      </c>
      <c r="BN39" s="53" t="n">
        <f aca="false">+SUM(BB39:BM39)</f>
        <v>304.8</v>
      </c>
      <c r="BO39" s="53"/>
      <c r="BP39" s="53"/>
      <c r="BQ39" s="55" t="n">
        <f aca="false">+$N39*X39</f>
        <v>3.48</v>
      </c>
      <c r="BR39" s="55" t="n">
        <f aca="false">+$N39*Y39</f>
        <v>0</v>
      </c>
      <c r="BS39" s="55" t="n">
        <f aca="false">+$N39*Z39</f>
        <v>0</v>
      </c>
      <c r="BT39" s="55" t="n">
        <f aca="false">+$N39*AA39</f>
        <v>0</v>
      </c>
      <c r="BU39" s="55" t="n">
        <f aca="false">+$N39*AB39</f>
        <v>0</v>
      </c>
      <c r="BV39" s="55" t="n">
        <f aca="false">+$N39*AC39</f>
        <v>0</v>
      </c>
      <c r="BW39" s="55" t="n">
        <f aca="false">+$N39*AD39</f>
        <v>0</v>
      </c>
      <c r="BX39" s="55" t="n">
        <f aca="false">+$N39*AE39</f>
        <v>0</v>
      </c>
      <c r="BY39" s="55" t="n">
        <f aca="false">+$N39*AF39</f>
        <v>0</v>
      </c>
      <c r="BZ39" s="55" t="n">
        <f aca="false">+$N39*AG39</f>
        <v>0</v>
      </c>
      <c r="CA39" s="55" t="n">
        <f aca="false">+$N39*AH39</f>
        <v>0</v>
      </c>
      <c r="CB39" s="55" t="n">
        <f aca="false">+$N39*AI39</f>
        <v>0</v>
      </c>
      <c r="CC39" s="55" t="n">
        <f aca="false">+SUM(BQ39:CB39)</f>
        <v>3.48</v>
      </c>
      <c r="CD39" s="53"/>
      <c r="CE39" s="55"/>
      <c r="CF39" s="55" t="n">
        <f aca="false">+BQ39/$CE$2</f>
        <v>2.87603305785124</v>
      </c>
      <c r="CG39" s="55" t="n">
        <f aca="false">+BR39/$CE$2</f>
        <v>0</v>
      </c>
      <c r="CH39" s="55" t="n">
        <f aca="false">+BS39/$CE$2</f>
        <v>0</v>
      </c>
      <c r="CI39" s="55" t="n">
        <f aca="false">+BT39/$CE$2</f>
        <v>0</v>
      </c>
      <c r="CJ39" s="55" t="n">
        <f aca="false">+BU39/$CE$2</f>
        <v>0</v>
      </c>
      <c r="CK39" s="55" t="n">
        <f aca="false">+BV39/$CE$2</f>
        <v>0</v>
      </c>
      <c r="CL39" s="55" t="n">
        <f aca="false">+BW39/$CE$2</f>
        <v>0</v>
      </c>
      <c r="CM39" s="55" t="n">
        <f aca="false">+BX39/$CE$2</f>
        <v>0</v>
      </c>
      <c r="CN39" s="55" t="n">
        <f aca="false">+BY39/$CE$2</f>
        <v>0</v>
      </c>
      <c r="CO39" s="55" t="n">
        <f aca="false">+BZ39/$CE$2</f>
        <v>0</v>
      </c>
      <c r="CP39" s="55" t="n">
        <f aca="false">+CA39/$CE$2</f>
        <v>0</v>
      </c>
      <c r="CQ39" s="55" t="n">
        <f aca="false">+CB39/$CE$2</f>
        <v>0</v>
      </c>
      <c r="CR39" s="55" t="n">
        <f aca="false">+CC39/$CE$2</f>
        <v>2.87603305785124</v>
      </c>
      <c r="CS39" s="53"/>
      <c r="CT39" s="53"/>
      <c r="CU39" s="56" t="n">
        <f aca="false">+$O39*X39+$P39*BB39+$Q39*(0.9*BB39+$S39)+$R39</f>
        <v>135.42</v>
      </c>
      <c r="CV39" s="56" t="n">
        <f aca="false">+$O39*Y39+$P39*BC39+$Q39*(0.9*BC39+$S39)+$R39</f>
        <v>0</v>
      </c>
      <c r="CW39" s="56" t="n">
        <f aca="false">+$O39*Z39+$P39*BD39+$Q39*(0.9*BD39+$S39)+$R39</f>
        <v>0</v>
      </c>
      <c r="CX39" s="56" t="n">
        <f aca="false">+$O39*AA39+$P39*BE39+$Q39*(0.9*BE39+$S39)+$R39</f>
        <v>0</v>
      </c>
      <c r="CY39" s="56" t="n">
        <f aca="false">+$O39*AB39+$P39*BF39+$Q39*(0.9*BF39+$S39)+$R39</f>
        <v>0</v>
      </c>
      <c r="CZ39" s="56" t="n">
        <f aca="false">+$O39*AC39+$P39*BG39+$Q39*(0.9*BG39+$S39)+$R39</f>
        <v>0</v>
      </c>
      <c r="DA39" s="56" t="n">
        <f aca="false">+$O39*AD39+$P39*BH39+$Q39*(0.9*BH39+$S39)+$R39</f>
        <v>0</v>
      </c>
      <c r="DB39" s="56" t="n">
        <f aca="false">+$O39*AE39+$P39*BI39+$Q39*(0.9*BI39+$S39)+$R39</f>
        <v>0</v>
      </c>
      <c r="DC39" s="56" t="n">
        <f aca="false">+$O39*AF39+$P39*BJ39+$Q39*(0.9*BJ39+$S39)+$R39</f>
        <v>0</v>
      </c>
      <c r="DD39" s="56" t="n">
        <f aca="false">+$O39*AG39+$P39*BK39+$Q39*(0.9*BK39+$S39)+$R39</f>
        <v>0</v>
      </c>
      <c r="DE39" s="56" t="n">
        <f aca="false">+$O39*AH39+$P39*BL39+$Q39*(0.9*BL39+$S39)+$R39</f>
        <v>0</v>
      </c>
      <c r="DF39" s="56" t="n">
        <f aca="false">+$O39*AI39+$P39*BM39+$Q39*(0.9*BM39+$S39)+$R39</f>
        <v>0</v>
      </c>
      <c r="DG39" s="55" t="n">
        <f aca="false">+SUM(CU39:DF39)</f>
        <v>135.42</v>
      </c>
      <c r="DH39" s="53"/>
      <c r="DJ39" s="14" t="n">
        <f aca="false">+IF(X39=0,0,$T39)</f>
        <v>30</v>
      </c>
      <c r="DK39" s="14" t="n">
        <f aca="false">+IF(Y39=0,0,$T39)</f>
        <v>0</v>
      </c>
      <c r="DL39" s="14" t="n">
        <f aca="false">+IF(Z39=0,0,$T39)</f>
        <v>0</v>
      </c>
      <c r="DM39" s="14" t="n">
        <f aca="false">+IF(AA39=0,0,$T39)</f>
        <v>0</v>
      </c>
      <c r="DN39" s="14" t="n">
        <f aca="false">+IF(AB39=0,0,$T39)</f>
        <v>0</v>
      </c>
      <c r="DO39" s="14" t="n">
        <f aca="false">+IF(AC39=0,0,$T39)</f>
        <v>0</v>
      </c>
      <c r="DP39" s="14" t="n">
        <f aca="false">+IF(AD39=0,0,$T39)</f>
        <v>0</v>
      </c>
      <c r="DQ39" s="14" t="n">
        <f aca="false">+IF(AE39=0,0,$T39)</f>
        <v>0</v>
      </c>
      <c r="DR39" s="14" t="n">
        <f aca="false">+IF(AF39=0,0,$T39)</f>
        <v>0</v>
      </c>
      <c r="DS39" s="14" t="n">
        <f aca="false">+IF(AG39=0,0,$T39)</f>
        <v>0</v>
      </c>
      <c r="DT39" s="14" t="n">
        <f aca="false">+IF(AH39=0,0,$T39)</f>
        <v>0</v>
      </c>
      <c r="DU39" s="14" t="n">
        <f aca="false">+IF(AI39=0,0,$T39)</f>
        <v>0</v>
      </c>
      <c r="DV39" s="55" t="n">
        <f aca="false">+SUM(DJ39:DU39)</f>
        <v>30</v>
      </c>
      <c r="DY39" s="14" t="n">
        <v>0</v>
      </c>
      <c r="DZ39" s="14" t="n">
        <v>0</v>
      </c>
      <c r="EA39" s="14" t="n">
        <v>0</v>
      </c>
      <c r="EB39" s="14" t="n">
        <v>0</v>
      </c>
      <c r="EC39" s="14" t="n">
        <v>0</v>
      </c>
      <c r="ED39" s="14" t="n">
        <v>0</v>
      </c>
      <c r="EE39" s="14" t="n">
        <v>0</v>
      </c>
      <c r="EF39" s="14" t="n">
        <v>0</v>
      </c>
      <c r="EG39" s="14" t="n">
        <v>0</v>
      </c>
      <c r="EH39" s="14" t="n">
        <v>0</v>
      </c>
      <c r="EI39" s="14" t="n">
        <v>0</v>
      </c>
      <c r="EJ39" s="14" t="n">
        <v>0</v>
      </c>
      <c r="EK39" s="55" t="n">
        <f aca="false">+SUM(DY39:EJ39)</f>
        <v>0</v>
      </c>
      <c r="EO39" s="53" t="n">
        <f aca="false">+CU39+DJ39-DY39/2</f>
        <v>165.42</v>
      </c>
      <c r="EP39" s="53" t="n">
        <f aca="false">+CV39+DK39-DZ39/2</f>
        <v>0</v>
      </c>
      <c r="EQ39" s="53" t="n">
        <f aca="false">+CW39+DL39-EA39/2</f>
        <v>0</v>
      </c>
      <c r="ER39" s="53" t="n">
        <f aca="false">+CX39+DM39-EB39/2</f>
        <v>0</v>
      </c>
      <c r="ES39" s="53" t="n">
        <f aca="false">+CY39+DN39-EC39/2</f>
        <v>0</v>
      </c>
      <c r="ET39" s="53" t="n">
        <f aca="false">+CZ39+DO39-ED39/2</f>
        <v>0</v>
      </c>
      <c r="EU39" s="53" t="n">
        <f aca="false">+DA39+DP39-EE39/2</f>
        <v>0</v>
      </c>
      <c r="EV39" s="53" t="n">
        <f aca="false">+DB39+DQ39-EF39/2</f>
        <v>0</v>
      </c>
      <c r="EW39" s="53" t="n">
        <f aca="false">+DC39+DR39-EG39/2</f>
        <v>0</v>
      </c>
      <c r="EX39" s="53" t="n">
        <f aca="false">+DD39+DS39-EH39/2</f>
        <v>0</v>
      </c>
      <c r="EY39" s="53" t="n">
        <f aca="false">+DE39+DT39-EI39/2</f>
        <v>0</v>
      </c>
      <c r="EZ39" s="53" t="n">
        <f aca="false">+DF39+DU39-EJ39/2</f>
        <v>0</v>
      </c>
      <c r="FA39" s="55" t="n">
        <f aca="false">+SUM(EO39:EZ39)</f>
        <v>165.42</v>
      </c>
      <c r="FD39" s="53" t="n">
        <f aca="false">+AM39-EO39-DY39</f>
        <v>177.38</v>
      </c>
      <c r="FE39" s="53" t="n">
        <f aca="false">+AN39-EP39-DZ39</f>
        <v>0</v>
      </c>
      <c r="FF39" s="53" t="n">
        <f aca="false">+AO39-EQ39-EA39</f>
        <v>0</v>
      </c>
      <c r="FG39" s="53" t="n">
        <f aca="false">+AP39-ER39-EB39</f>
        <v>0</v>
      </c>
      <c r="FH39" s="53" t="n">
        <f aca="false">+AQ39-ES39-EC39</f>
        <v>0</v>
      </c>
      <c r="FI39" s="53" t="n">
        <f aca="false">+AR39-ET39-ED39</f>
        <v>0</v>
      </c>
      <c r="FJ39" s="53" t="n">
        <f aca="false">+AS39-EU39-EE39</f>
        <v>0</v>
      </c>
      <c r="FK39" s="53" t="n">
        <f aca="false">+AT39-EV39-EF39</f>
        <v>0</v>
      </c>
      <c r="FL39" s="53" t="n">
        <f aca="false">+AU39-EW39-EG39</f>
        <v>0</v>
      </c>
      <c r="FM39" s="53" t="n">
        <f aca="false">+AV39-EX39-EH39</f>
        <v>0</v>
      </c>
      <c r="FN39" s="53" t="n">
        <f aca="false">+AW39-EY39-EI39</f>
        <v>0</v>
      </c>
      <c r="FO39" s="53" t="n">
        <f aca="false">+AX39-EZ39-EJ39</f>
        <v>0</v>
      </c>
      <c r="FP39" s="53" t="n">
        <f aca="false">+AY39-FA39</f>
        <v>177.38</v>
      </c>
    </row>
    <row collapsed="false" customFormat="false" customHeight="true" hidden="false" ht="15" outlineLevel="2" r="40">
      <c r="A40" s="21" t="n">
        <v>3</v>
      </c>
      <c r="B40" s="21" t="s">
        <v>25</v>
      </c>
      <c r="C40" s="21" t="s">
        <v>137</v>
      </c>
      <c r="D40" s="67" t="n">
        <f aca="false">+E40</f>
        <v>10126</v>
      </c>
      <c r="E40" s="69" t="n">
        <v>10126</v>
      </c>
      <c r="F40" s="21" t="s">
        <v>286</v>
      </c>
      <c r="G40" s="21" t="s">
        <v>287</v>
      </c>
      <c r="H40" s="21" t="s">
        <v>288</v>
      </c>
      <c r="I40" s="21" t="s">
        <v>289</v>
      </c>
      <c r="J40" s="21" t="s">
        <v>193</v>
      </c>
      <c r="K40" s="21" t="s">
        <v>16</v>
      </c>
      <c r="L40" s="49" t="s">
        <v>143</v>
      </c>
      <c r="M40" s="50" t="s">
        <v>20</v>
      </c>
      <c r="N40" s="51" t="n">
        <v>0.01</v>
      </c>
      <c r="O40" s="52" t="n">
        <v>-0.005</v>
      </c>
      <c r="P40" s="51" t="n">
        <v>0.45</v>
      </c>
      <c r="Q40" s="51" t="n">
        <v>0</v>
      </c>
      <c r="R40" s="50" t="n">
        <v>0</v>
      </c>
      <c r="S40" s="50" t="n">
        <v>0</v>
      </c>
      <c r="T40" s="50" t="n">
        <v>30</v>
      </c>
      <c r="U40" s="50"/>
      <c r="X40" s="53" t="e">
        <f aca="false">+VLOOKUP($D40,['file:///home/lab/repositories/luckia.facturador/com.luckia.biller.deploy/src/main/resources/bootstrap/info_presencial_2014.xlsx']venta_neta_cons!$a$2:$n$1048576,3,0)</f>
        <v>#VALUE!</v>
      </c>
      <c r="Y40" s="53" t="e">
        <f aca="false">+VLOOKUP($D40,['file:///home/lab/repositories/luckia.facturador/com.luckia.biller.deploy/src/main/resources/bootstrap/info_presencial_2014.xlsx']venta_neta_cons!$a$2:$n$1048576,4,0)</f>
        <v>#VALUE!</v>
      </c>
      <c r="Z40" s="53" t="e">
        <f aca="false">+VLOOKUP($D40,['file:///home/lab/repositories/luckia.facturador/com.luckia.biller.deploy/src/main/resources/bootstrap/info_presencial_2014.xlsx']venta_neta_cons!$a$2:$n$1048576,5,0)</f>
        <v>#VALUE!</v>
      </c>
      <c r="AA40" s="53" t="e">
        <f aca="false">+VLOOKUP($D40,['file:///home/lab/repositories/luckia.facturador/com.luckia.biller.deploy/src/main/resources/bootstrap/info_presencial_2014.xlsx']venta_neta_cons!$a$2:$n$1048576,6,0)</f>
        <v>#VALUE!</v>
      </c>
      <c r="AB40" s="53" t="e">
        <f aca="false">+VLOOKUP($D40,['file:///home/lab/repositories/luckia.facturador/com.luckia.biller.deploy/src/main/resources/bootstrap/info_presencial_2014.xlsx']venta_neta_cons!$a$2:$n$1048576,7,0)</f>
        <v>#VALUE!</v>
      </c>
      <c r="AC40" s="53" t="e">
        <f aca="false">+VLOOKUP($D40,['file:///home/lab/repositories/luckia.facturador/com.luckia.biller.deploy/src/main/resources/bootstrap/info_presencial_2014.xlsx']venta_neta_cons!$a$2:$n$1048576,8,0)</f>
        <v>#VALUE!</v>
      </c>
      <c r="AD40" s="53" t="e">
        <f aca="false">+VLOOKUP($D40,['file:///home/lab/repositories/luckia.facturador/com.luckia.biller.deploy/src/main/resources/bootstrap/info_presencial_2014.xlsx']venta_neta_cons!$a$2:$n$1048576,9,0)</f>
        <v>#VALUE!</v>
      </c>
      <c r="AE40" s="53" t="e">
        <f aca="false">+VLOOKUP($D40,['file:///home/lab/repositories/luckia.facturador/com.luckia.biller.deploy/src/main/resources/bootstrap/info_presencial_2014.xlsx']venta_neta_cons!$a$2:$n$1048576,10,0)</f>
        <v>#VALUE!</v>
      </c>
      <c r="AF40" s="53" t="e">
        <f aca="false">+VLOOKUP($D40,['file:///home/lab/repositories/luckia.facturador/com.luckia.biller.deploy/src/main/resources/bootstrap/info_presencial_2014.xlsx']venta_neta_cons!$a$2:$n$1048576,11,0)</f>
        <v>#VALUE!</v>
      </c>
      <c r="AG40" s="53" t="e">
        <f aca="false">+VLOOKUP($D40,['file:///home/lab/repositories/luckia.facturador/com.luckia.biller.deploy/src/main/resources/bootstrap/info_presencial_2014.xlsx']venta_neta_cons!$a$2:$n$1048576,12,0)</f>
        <v>#VALUE!</v>
      </c>
      <c r="AH40" s="53" t="e">
        <f aca="false">+VLOOKUP($D40,['file:///home/lab/repositories/luckia.facturador/com.luckia.biller.deploy/src/main/resources/bootstrap/info_presencial_2014.xlsx']venta_neta_cons!$a$2:$n$1048576,13,0)</f>
        <v>#VALUE!</v>
      </c>
      <c r="AI40" s="53" t="e">
        <f aca="false">+VLOOKUP($D40,['file:///home/lab/repositories/luckia.facturador/com.luckia.biller.deploy/src/main/resources/bootstrap/info_presencial_2014.xlsx']venta_neta_cons!$a$2:$n$1048576,14,0)</f>
        <v>#VALUE!</v>
      </c>
      <c r="AJ40" s="53" t="n">
        <f aca="false">+SUM(X40:AI40)</f>
        <v>34</v>
      </c>
      <c r="AK40" s="54" t="n">
        <f aca="false">+BB40/X40</f>
        <v>0.647058823529412</v>
      </c>
      <c r="AL40" s="53"/>
      <c r="AM40" s="53" t="e">
        <f aca="false">+VLOOKUP($D40,['file:///home/lab/repositories/luckia.facturador/com.luckia.biller.deploy/src/main/resources/bootstrap/info_presencial_2014.xlsx']saldo_cons!$a$2:$n$1048576,3,0)</f>
        <v>#VALUE!</v>
      </c>
      <c r="AN40" s="53" t="e">
        <f aca="false">+VLOOKUP($D40,['file:///home/lab/repositories/luckia.facturador/com.luckia.biller.deploy/src/main/resources/bootstrap/info_presencial_2014.xlsx']saldo_cons!$a$2:$n$1048576,4,0)</f>
        <v>#VALUE!</v>
      </c>
      <c r="AO40" s="53" t="e">
        <f aca="false">+VLOOKUP($D40,['file:///home/lab/repositories/luckia.facturador/com.luckia.biller.deploy/src/main/resources/bootstrap/info_presencial_2014.xlsx']saldo_cons!$a$2:$n$1048576,5,0)</f>
        <v>#VALUE!</v>
      </c>
      <c r="AP40" s="53" t="e">
        <f aca="false">+VLOOKUP($D40,['file:///home/lab/repositories/luckia.facturador/com.luckia.biller.deploy/src/main/resources/bootstrap/info_presencial_2014.xlsx']saldo_cons!$a$2:$n$1048576,6,0)</f>
        <v>#VALUE!</v>
      </c>
      <c r="AQ40" s="53" t="e">
        <f aca="false">+VLOOKUP($D40,['file:///home/lab/repositories/luckia.facturador/com.luckia.biller.deploy/src/main/resources/bootstrap/info_presencial_2014.xlsx']saldo_cons!$a$2:$n$1048576,7,0)</f>
        <v>#VALUE!</v>
      </c>
      <c r="AR40" s="53" t="e">
        <f aca="false">+VLOOKUP($D40,['file:///home/lab/repositories/luckia.facturador/com.luckia.biller.deploy/src/main/resources/bootstrap/info_presencial_2014.xlsx']saldo_cons!$a$2:$n$1048576,8,0)</f>
        <v>#VALUE!</v>
      </c>
      <c r="AS40" s="53" t="e">
        <f aca="false">+VLOOKUP($D40,['file:///home/lab/repositories/luckia.facturador/com.luckia.biller.deploy/src/main/resources/bootstrap/info_presencial_2014.xlsx']saldo_cons!$a$2:$n$1048576,9,0)</f>
        <v>#VALUE!</v>
      </c>
      <c r="AT40" s="53" t="e">
        <f aca="false">+VLOOKUP($D40,['file:///home/lab/repositories/luckia.facturador/com.luckia.biller.deploy/src/main/resources/bootstrap/info_presencial_2014.xlsx']saldo_cons!$a$2:$n$1048576,10,0)</f>
        <v>#VALUE!</v>
      </c>
      <c r="AU40" s="53" t="e">
        <f aca="false">+VLOOKUP($D40,['file:///home/lab/repositories/luckia.facturador/com.luckia.biller.deploy/src/main/resources/bootstrap/info_presencial_2014.xlsx']saldo_cons!$a$2:$n$1048576,11,0)</f>
        <v>#VALUE!</v>
      </c>
      <c r="AV40" s="53" t="e">
        <f aca="false">+VLOOKUP($D40,['file:///home/lab/repositories/luckia.facturador/com.luckia.biller.deploy/src/main/resources/bootstrap/info_presencial_2014.xlsx']saldo_cons!$a$2:$n$1048576,12,0)</f>
        <v>#VALUE!</v>
      </c>
      <c r="AW40" s="53" t="e">
        <f aca="false">+VLOOKUP($D40,['file:///home/lab/repositories/luckia.facturador/com.luckia.biller.deploy/src/main/resources/bootstrap/info_presencial_2014.xlsx']saldo_cons!$a$2:$n$1048576,13,0)</f>
        <v>#VALUE!</v>
      </c>
      <c r="AX40" s="53" t="e">
        <f aca="false">+VLOOKUP($D40,['file:///home/lab/repositories/luckia.facturador/com.luckia.biller.deploy/src/main/resources/bootstrap/info_presencial_2014.xlsx']saldo_cons!$a$2:$n$1048576,14,0)</f>
        <v>#VALUE!</v>
      </c>
      <c r="AY40" s="53" t="n">
        <f aca="false">+SUM(AM40:AX40)</f>
        <v>22</v>
      </c>
      <c r="AZ40" s="53"/>
      <c r="BA40" s="53"/>
      <c r="BB40" s="53" t="e">
        <f aca="false">+VLOOKUP($D40,['file:///home/lab/repositories/luckia.facturador/com.luckia.biller.deploy/src/main/resources/bootstrap/info_presencial_2014.xlsx']ggr_cons!$a$2:$n$1048576,3,0)</f>
        <v>#VALUE!</v>
      </c>
      <c r="BC40" s="53" t="e">
        <f aca="false">+VLOOKUP($D40,['file:///home/lab/repositories/luckia.facturador/com.luckia.biller.deploy/src/main/resources/bootstrap/info_presencial_2014.xlsx']ggr_cons!$a$2:$n$1048576,4,0)</f>
        <v>#VALUE!</v>
      </c>
      <c r="BD40" s="53" t="e">
        <f aca="false">+VLOOKUP($D40,['file:///home/lab/repositories/luckia.facturador/com.luckia.biller.deploy/src/main/resources/bootstrap/info_presencial_2014.xlsx']ggr_cons!$a$2:$n$1048576,5,0)</f>
        <v>#VALUE!</v>
      </c>
      <c r="BE40" s="53" t="e">
        <f aca="false">+VLOOKUP($D40,['file:///home/lab/repositories/luckia.facturador/com.luckia.biller.deploy/src/main/resources/bootstrap/info_presencial_2014.xlsx']ggr_cons!$a$2:$n$1048576,6,0)</f>
        <v>#VALUE!</v>
      </c>
      <c r="BF40" s="53" t="e">
        <f aca="false">+VLOOKUP($D40,['file:///home/lab/repositories/luckia.facturador/com.luckia.biller.deploy/src/main/resources/bootstrap/info_presencial_2014.xlsx']ggr_cons!$a$2:$n$1048576,7,0)</f>
        <v>#VALUE!</v>
      </c>
      <c r="BG40" s="53" t="e">
        <f aca="false">+VLOOKUP($D40,['file:///home/lab/repositories/luckia.facturador/com.luckia.biller.deploy/src/main/resources/bootstrap/info_presencial_2014.xlsx']ggr_cons!$a$2:$n$1048576,8,0)</f>
        <v>#VALUE!</v>
      </c>
      <c r="BH40" s="53" t="e">
        <f aca="false">+VLOOKUP($D40,['file:///home/lab/repositories/luckia.facturador/com.luckia.biller.deploy/src/main/resources/bootstrap/info_presencial_2014.xlsx']ggr_cons!$a$2:$n$1048576,9,0)</f>
        <v>#VALUE!</v>
      </c>
      <c r="BI40" s="53" t="e">
        <f aca="false">+VLOOKUP($D40,['file:///home/lab/repositories/luckia.facturador/com.luckia.biller.deploy/src/main/resources/bootstrap/info_presencial_2014.xlsx']ggr_cons!$a$2:$n$1048576,10,0)</f>
        <v>#VALUE!</v>
      </c>
      <c r="BJ40" s="53" t="e">
        <f aca="false">+VLOOKUP($D40,['file:///home/lab/repositories/luckia.facturador/com.luckia.biller.deploy/src/main/resources/bootstrap/info_presencial_2014.xlsx']ggr_cons!$a$2:$n$1048576,11,0)</f>
        <v>#VALUE!</v>
      </c>
      <c r="BK40" s="53" t="e">
        <f aca="false">+VLOOKUP($D40,['file:///home/lab/repositories/luckia.facturador/com.luckia.biller.deploy/src/main/resources/bootstrap/info_presencial_2014.xlsx']ggr_cons!$a$2:$n$1048576,12,0)</f>
        <v>#VALUE!</v>
      </c>
      <c r="BL40" s="53" t="e">
        <f aca="false">+VLOOKUP($D40,['file:///home/lab/repositories/luckia.facturador/com.luckia.biller.deploy/src/main/resources/bootstrap/info_presencial_2014.xlsx']ggr_cons!$a$2:$n$1048576,13,0)</f>
        <v>#VALUE!</v>
      </c>
      <c r="BM40" s="53" t="e">
        <f aca="false">+VLOOKUP($D40,['file:///home/lab/repositories/luckia.facturador/com.luckia.biller.deploy/src/main/resources/bootstrap/info_presencial_2014.xlsx']ggr_cons!$a$2:$n$1048576,14,0)</f>
        <v>#VALUE!</v>
      </c>
      <c r="BN40" s="53" t="n">
        <f aca="false">+SUM(BB40:BM40)</f>
        <v>22</v>
      </c>
      <c r="BO40" s="53"/>
      <c r="BP40" s="53"/>
      <c r="BQ40" s="55" t="n">
        <f aca="false">+$N40*X40</f>
        <v>0.34</v>
      </c>
      <c r="BR40" s="55" t="n">
        <f aca="false">+$N40*Y40</f>
        <v>0</v>
      </c>
      <c r="BS40" s="55" t="n">
        <f aca="false">+$N40*Z40</f>
        <v>0</v>
      </c>
      <c r="BT40" s="55" t="n">
        <f aca="false">+$N40*AA40</f>
        <v>0</v>
      </c>
      <c r="BU40" s="55" t="n">
        <f aca="false">+$N40*AB40</f>
        <v>0</v>
      </c>
      <c r="BV40" s="55" t="n">
        <f aca="false">+$N40*AC40</f>
        <v>0</v>
      </c>
      <c r="BW40" s="55" t="n">
        <f aca="false">+$N40*AD40</f>
        <v>0</v>
      </c>
      <c r="BX40" s="55" t="n">
        <f aca="false">+$N40*AE40</f>
        <v>0</v>
      </c>
      <c r="BY40" s="55" t="n">
        <f aca="false">+$N40*AF40</f>
        <v>0</v>
      </c>
      <c r="BZ40" s="55" t="n">
        <f aca="false">+$N40*AG40</f>
        <v>0</v>
      </c>
      <c r="CA40" s="55" t="n">
        <f aca="false">+$N40*AH40</f>
        <v>0</v>
      </c>
      <c r="CB40" s="55" t="n">
        <f aca="false">+$N40*AI40</f>
        <v>0</v>
      </c>
      <c r="CC40" s="55" t="n">
        <f aca="false">+SUM(BQ40:CB40)</f>
        <v>0.34</v>
      </c>
      <c r="CD40" s="53"/>
      <c r="CE40" s="55"/>
      <c r="CF40" s="55" t="n">
        <f aca="false">+BQ40/$CE$2</f>
        <v>0.28099173553719</v>
      </c>
      <c r="CG40" s="55" t="n">
        <f aca="false">+BR40/$CE$2</f>
        <v>0</v>
      </c>
      <c r="CH40" s="55" t="n">
        <f aca="false">+BS40/$CE$2</f>
        <v>0</v>
      </c>
      <c r="CI40" s="55" t="n">
        <f aca="false">+BT40/$CE$2</f>
        <v>0</v>
      </c>
      <c r="CJ40" s="55" t="n">
        <f aca="false">+BU40/$CE$2</f>
        <v>0</v>
      </c>
      <c r="CK40" s="55" t="n">
        <f aca="false">+BV40/$CE$2</f>
        <v>0</v>
      </c>
      <c r="CL40" s="55" t="n">
        <f aca="false">+BW40/$CE$2</f>
        <v>0</v>
      </c>
      <c r="CM40" s="55" t="n">
        <f aca="false">+BX40/$CE$2</f>
        <v>0</v>
      </c>
      <c r="CN40" s="55" t="n">
        <f aca="false">+BY40/$CE$2</f>
        <v>0</v>
      </c>
      <c r="CO40" s="55" t="n">
        <f aca="false">+BZ40/$CE$2</f>
        <v>0</v>
      </c>
      <c r="CP40" s="55" t="n">
        <f aca="false">+CA40/$CE$2</f>
        <v>0</v>
      </c>
      <c r="CQ40" s="55" t="n">
        <f aca="false">+CB40/$CE$2</f>
        <v>0</v>
      </c>
      <c r="CR40" s="55" t="n">
        <f aca="false">+CC40/$CE$2</f>
        <v>0.28099173553719</v>
      </c>
      <c r="CS40" s="53"/>
      <c r="CT40" s="53"/>
      <c r="CU40" s="56" t="n">
        <f aca="false">+$O40*X40+$P40*BB40+$Q40*(0.9*BB40+$S40)+$R40</f>
        <v>9.73</v>
      </c>
      <c r="CV40" s="56" t="n">
        <f aca="false">+$O40*Y40+$P40*BC40+$Q40*(0.9*BC40+$S40)+$R40</f>
        <v>0</v>
      </c>
      <c r="CW40" s="56" t="n">
        <f aca="false">+$O40*Z40+$P40*BD40+$Q40*(0.9*BD40+$S40)+$R40</f>
        <v>0</v>
      </c>
      <c r="CX40" s="56" t="n">
        <f aca="false">+$O40*AA40+$P40*BE40+$Q40*(0.9*BE40+$S40)+$R40</f>
        <v>0</v>
      </c>
      <c r="CY40" s="56" t="n">
        <f aca="false">+$O40*AB40+$P40*BF40+$Q40*(0.9*BF40+$S40)+$R40</f>
        <v>0</v>
      </c>
      <c r="CZ40" s="56" t="n">
        <f aca="false">+$O40*AC40+$P40*BG40+$Q40*(0.9*BG40+$S40)+$R40</f>
        <v>0</v>
      </c>
      <c r="DA40" s="56" t="n">
        <f aca="false">+$O40*AD40+$P40*BH40+$Q40*(0.9*BH40+$S40)+$R40</f>
        <v>0</v>
      </c>
      <c r="DB40" s="56" t="n">
        <f aca="false">+$O40*AE40+$P40*BI40+$Q40*(0.9*BI40+$S40)+$R40</f>
        <v>0</v>
      </c>
      <c r="DC40" s="56" t="n">
        <f aca="false">+$O40*AF40+$P40*BJ40+$Q40*(0.9*BJ40+$S40)+$R40</f>
        <v>0</v>
      </c>
      <c r="DD40" s="56" t="n">
        <f aca="false">+$O40*AG40+$P40*BK40+$Q40*(0.9*BK40+$S40)+$R40</f>
        <v>0</v>
      </c>
      <c r="DE40" s="56" t="n">
        <f aca="false">+$O40*AH40+$P40*BL40+$Q40*(0.9*BL40+$S40)+$R40</f>
        <v>0</v>
      </c>
      <c r="DF40" s="56" t="n">
        <f aca="false">+$O40*AI40+$P40*BM40+$Q40*(0.9*BM40+$S40)+$R40</f>
        <v>0</v>
      </c>
      <c r="DG40" s="55" t="n">
        <f aca="false">+SUM(CU40:DF40)</f>
        <v>9.73</v>
      </c>
      <c r="DH40" s="53"/>
      <c r="DJ40" s="14" t="n">
        <f aca="false">+IF(X40=0,0,$T40)</f>
        <v>30</v>
      </c>
      <c r="DK40" s="14" t="n">
        <f aca="false">+IF(Y40=0,0,$T40)</f>
        <v>0</v>
      </c>
      <c r="DL40" s="14" t="n">
        <f aca="false">+IF(Z40=0,0,$T40)</f>
        <v>0</v>
      </c>
      <c r="DM40" s="14" t="n">
        <f aca="false">+IF(AA40=0,0,$T40)</f>
        <v>0</v>
      </c>
      <c r="DN40" s="14" t="n">
        <f aca="false">+IF(AB40=0,0,$T40)</f>
        <v>0</v>
      </c>
      <c r="DO40" s="14" t="n">
        <f aca="false">+IF(AC40=0,0,$T40)</f>
        <v>0</v>
      </c>
      <c r="DP40" s="14" t="n">
        <f aca="false">+IF(AD40=0,0,$T40)</f>
        <v>0</v>
      </c>
      <c r="DQ40" s="14" t="n">
        <f aca="false">+IF(AE40=0,0,$T40)</f>
        <v>0</v>
      </c>
      <c r="DR40" s="14" t="n">
        <f aca="false">+IF(AF40=0,0,$T40)</f>
        <v>0</v>
      </c>
      <c r="DS40" s="14" t="n">
        <f aca="false">+IF(AG40=0,0,$T40)</f>
        <v>0</v>
      </c>
      <c r="DT40" s="14" t="n">
        <f aca="false">+IF(AH40=0,0,$T40)</f>
        <v>0</v>
      </c>
      <c r="DU40" s="14" t="n">
        <f aca="false">+IF(AI40=0,0,$T40)</f>
        <v>0</v>
      </c>
      <c r="DV40" s="55" t="n">
        <f aca="false">+SUM(DJ40:DU40)</f>
        <v>30</v>
      </c>
      <c r="DY40" s="14" t="n">
        <v>0</v>
      </c>
      <c r="DZ40" s="14" t="n">
        <v>0</v>
      </c>
      <c r="EA40" s="14" t="n">
        <v>0</v>
      </c>
      <c r="EB40" s="14" t="n">
        <v>0</v>
      </c>
      <c r="EC40" s="14" t="n">
        <v>0</v>
      </c>
      <c r="ED40" s="14" t="n">
        <v>0</v>
      </c>
      <c r="EE40" s="14" t="n">
        <v>0</v>
      </c>
      <c r="EF40" s="14" t="n">
        <v>0</v>
      </c>
      <c r="EG40" s="14" t="n">
        <v>0</v>
      </c>
      <c r="EH40" s="14" t="n">
        <v>0</v>
      </c>
      <c r="EI40" s="14" t="n">
        <v>0</v>
      </c>
      <c r="EJ40" s="14" t="n">
        <v>0</v>
      </c>
      <c r="EK40" s="55" t="n">
        <f aca="false">+SUM(DY40:EJ40)</f>
        <v>0</v>
      </c>
      <c r="EO40" s="53" t="n">
        <f aca="false">+CU40+DJ40-DY40/2</f>
        <v>39.73</v>
      </c>
      <c r="EP40" s="53" t="n">
        <f aca="false">+CV40+DK40-DZ40/2</f>
        <v>0</v>
      </c>
      <c r="EQ40" s="53" t="n">
        <f aca="false">+CW40+DL40-EA40/2</f>
        <v>0</v>
      </c>
      <c r="ER40" s="53" t="n">
        <f aca="false">+CX40+DM40-EB40/2</f>
        <v>0</v>
      </c>
      <c r="ES40" s="53" t="n">
        <f aca="false">+CY40+DN40-EC40/2</f>
        <v>0</v>
      </c>
      <c r="ET40" s="53" t="n">
        <f aca="false">+CZ40+DO40-ED40/2</f>
        <v>0</v>
      </c>
      <c r="EU40" s="53" t="n">
        <f aca="false">+DA40+DP40-EE40/2</f>
        <v>0</v>
      </c>
      <c r="EV40" s="53" t="n">
        <f aca="false">+DB40+DQ40-EF40/2</f>
        <v>0</v>
      </c>
      <c r="EW40" s="53" t="n">
        <f aca="false">+DC40+DR40-EG40/2</f>
        <v>0</v>
      </c>
      <c r="EX40" s="53" t="n">
        <f aca="false">+DD40+DS40-EH40/2</f>
        <v>0</v>
      </c>
      <c r="EY40" s="53" t="n">
        <f aca="false">+DE40+DT40-EI40/2</f>
        <v>0</v>
      </c>
      <c r="EZ40" s="53" t="n">
        <f aca="false">+DF40+DU40-EJ40/2</f>
        <v>0</v>
      </c>
      <c r="FA40" s="55" t="n">
        <f aca="false">+SUM(EO40:EZ40)</f>
        <v>39.73</v>
      </c>
      <c r="FD40" s="53" t="n">
        <f aca="false">+AM40-EO40-DY40</f>
        <v>-17.73</v>
      </c>
      <c r="FE40" s="53" t="n">
        <f aca="false">+AN40-EP40-DZ40</f>
        <v>0</v>
      </c>
      <c r="FF40" s="53" t="n">
        <f aca="false">+AO40-EQ40-EA40</f>
        <v>0</v>
      </c>
      <c r="FG40" s="53" t="n">
        <f aca="false">+AP40-ER40-EB40</f>
        <v>0</v>
      </c>
      <c r="FH40" s="53" t="n">
        <f aca="false">+AQ40-ES40-EC40</f>
        <v>0</v>
      </c>
      <c r="FI40" s="53" t="n">
        <f aca="false">+AR40-ET40-ED40</f>
        <v>0</v>
      </c>
      <c r="FJ40" s="53" t="n">
        <f aca="false">+AS40-EU40-EE40</f>
        <v>0</v>
      </c>
      <c r="FK40" s="53" t="n">
        <f aca="false">+AT40-EV40-EF40</f>
        <v>0</v>
      </c>
      <c r="FL40" s="53" t="n">
        <f aca="false">+AU40-EW40-EG40</f>
        <v>0</v>
      </c>
      <c r="FM40" s="53" t="n">
        <f aca="false">+AV40-EX40-EH40</f>
        <v>0</v>
      </c>
      <c r="FN40" s="53" t="n">
        <f aca="false">+AW40-EY40-EI40</f>
        <v>0</v>
      </c>
      <c r="FO40" s="53" t="n">
        <f aca="false">+AX40-EZ40-EJ40</f>
        <v>0</v>
      </c>
      <c r="FP40" s="53" t="n">
        <f aca="false">+AY40-FA40</f>
        <v>-17.73</v>
      </c>
    </row>
    <row collapsed="false" customFormat="false" customHeight="true" hidden="false" ht="15" outlineLevel="2" r="41">
      <c r="A41" s="21" t="n">
        <v>3</v>
      </c>
      <c r="B41" s="21" t="s">
        <v>25</v>
      </c>
      <c r="C41" s="21" t="s">
        <v>137</v>
      </c>
      <c r="D41" s="67" t="n">
        <f aca="false">+E41</f>
        <v>10128</v>
      </c>
      <c r="E41" s="69" t="n">
        <v>10128</v>
      </c>
      <c r="F41" s="21" t="s">
        <v>290</v>
      </c>
      <c r="G41" s="21" t="s">
        <v>291</v>
      </c>
      <c r="H41" s="21" t="s">
        <v>292</v>
      </c>
      <c r="I41" s="21" t="s">
        <v>293</v>
      </c>
      <c r="J41" s="21" t="s">
        <v>294</v>
      </c>
      <c r="K41" s="21" t="s">
        <v>16</v>
      </c>
      <c r="L41" s="49" t="s">
        <v>143</v>
      </c>
      <c r="M41" s="50" t="s">
        <v>20</v>
      </c>
      <c r="N41" s="51" t="n">
        <v>0.01</v>
      </c>
      <c r="O41" s="52" t="n">
        <v>-0.005</v>
      </c>
      <c r="P41" s="51" t="n">
        <v>0.45</v>
      </c>
      <c r="Q41" s="51" t="n">
        <v>0</v>
      </c>
      <c r="R41" s="50" t="n">
        <v>0</v>
      </c>
      <c r="S41" s="50" t="n">
        <v>0</v>
      </c>
      <c r="T41" s="50" t="n">
        <v>30</v>
      </c>
      <c r="U41" s="50"/>
      <c r="X41" s="53" t="e">
        <f aca="false">+VLOOKUP($D41,['file:///home/lab/repositories/luckia.facturador/com.luckia.biller.deploy/src/main/resources/bootstrap/info_presencial_2014.xlsx']venta_neta_cons!$a$2:$n$1048576,3,0)</f>
        <v>#VALUE!</v>
      </c>
      <c r="Y41" s="53" t="e">
        <f aca="false">+VLOOKUP($D41,['file:///home/lab/repositories/luckia.facturador/com.luckia.biller.deploy/src/main/resources/bootstrap/info_presencial_2014.xlsx']venta_neta_cons!$a$2:$n$1048576,4,0)</f>
        <v>#VALUE!</v>
      </c>
      <c r="Z41" s="53" t="e">
        <f aca="false">+VLOOKUP($D41,['file:///home/lab/repositories/luckia.facturador/com.luckia.biller.deploy/src/main/resources/bootstrap/info_presencial_2014.xlsx']venta_neta_cons!$a$2:$n$1048576,5,0)</f>
        <v>#VALUE!</v>
      </c>
      <c r="AA41" s="53" t="e">
        <f aca="false">+VLOOKUP($D41,['file:///home/lab/repositories/luckia.facturador/com.luckia.biller.deploy/src/main/resources/bootstrap/info_presencial_2014.xlsx']venta_neta_cons!$a$2:$n$1048576,6,0)</f>
        <v>#VALUE!</v>
      </c>
      <c r="AB41" s="53" t="e">
        <f aca="false">+VLOOKUP($D41,['file:///home/lab/repositories/luckia.facturador/com.luckia.biller.deploy/src/main/resources/bootstrap/info_presencial_2014.xlsx']venta_neta_cons!$a$2:$n$1048576,7,0)</f>
        <v>#VALUE!</v>
      </c>
      <c r="AC41" s="53" t="e">
        <f aca="false">+VLOOKUP($D41,['file:///home/lab/repositories/luckia.facturador/com.luckia.biller.deploy/src/main/resources/bootstrap/info_presencial_2014.xlsx']venta_neta_cons!$a$2:$n$1048576,8,0)</f>
        <v>#VALUE!</v>
      </c>
      <c r="AD41" s="53" t="e">
        <f aca="false">+VLOOKUP($D41,['file:///home/lab/repositories/luckia.facturador/com.luckia.biller.deploy/src/main/resources/bootstrap/info_presencial_2014.xlsx']venta_neta_cons!$a$2:$n$1048576,9,0)</f>
        <v>#VALUE!</v>
      </c>
      <c r="AE41" s="53" t="e">
        <f aca="false">+VLOOKUP($D41,['file:///home/lab/repositories/luckia.facturador/com.luckia.biller.deploy/src/main/resources/bootstrap/info_presencial_2014.xlsx']venta_neta_cons!$a$2:$n$1048576,10,0)</f>
        <v>#VALUE!</v>
      </c>
      <c r="AF41" s="53" t="e">
        <f aca="false">+VLOOKUP($D41,['file:///home/lab/repositories/luckia.facturador/com.luckia.biller.deploy/src/main/resources/bootstrap/info_presencial_2014.xlsx']venta_neta_cons!$a$2:$n$1048576,11,0)</f>
        <v>#VALUE!</v>
      </c>
      <c r="AG41" s="53" t="e">
        <f aca="false">+VLOOKUP($D41,['file:///home/lab/repositories/luckia.facturador/com.luckia.biller.deploy/src/main/resources/bootstrap/info_presencial_2014.xlsx']venta_neta_cons!$a$2:$n$1048576,12,0)</f>
        <v>#VALUE!</v>
      </c>
      <c r="AH41" s="53" t="e">
        <f aca="false">+VLOOKUP($D41,['file:///home/lab/repositories/luckia.facturador/com.luckia.biller.deploy/src/main/resources/bootstrap/info_presencial_2014.xlsx']venta_neta_cons!$a$2:$n$1048576,13,0)</f>
        <v>#VALUE!</v>
      </c>
      <c r="AI41" s="53" t="e">
        <f aca="false">+VLOOKUP($D41,['file:///home/lab/repositories/luckia.facturador/com.luckia.biller.deploy/src/main/resources/bootstrap/info_presencial_2014.xlsx']venta_neta_cons!$a$2:$n$1048576,14,0)</f>
        <v>#VALUE!</v>
      </c>
      <c r="AJ41" s="53" t="n">
        <f aca="false">+SUM(X41:AI41)</f>
        <v>1843</v>
      </c>
      <c r="AK41" s="54" t="n">
        <f aca="false">+BB41/X41</f>
        <v>0.0807867607162236</v>
      </c>
      <c r="AL41" s="53"/>
      <c r="AM41" s="53" t="e">
        <f aca="false">+VLOOKUP($D41,['file:///home/lab/repositories/luckia.facturador/com.luckia.biller.deploy/src/main/resources/bootstrap/info_presencial_2014.xlsx']saldo_cons!$a$2:$n$1048576,3,0)</f>
        <v>#VALUE!</v>
      </c>
      <c r="AN41" s="53" t="e">
        <f aca="false">+VLOOKUP($D41,['file:///home/lab/repositories/luckia.facturador/com.luckia.biller.deploy/src/main/resources/bootstrap/info_presencial_2014.xlsx']saldo_cons!$a$2:$n$1048576,4,0)</f>
        <v>#VALUE!</v>
      </c>
      <c r="AO41" s="53" t="e">
        <f aca="false">+VLOOKUP($D41,['file:///home/lab/repositories/luckia.facturador/com.luckia.biller.deploy/src/main/resources/bootstrap/info_presencial_2014.xlsx']saldo_cons!$a$2:$n$1048576,5,0)</f>
        <v>#VALUE!</v>
      </c>
      <c r="AP41" s="53" t="e">
        <f aca="false">+VLOOKUP($D41,['file:///home/lab/repositories/luckia.facturador/com.luckia.biller.deploy/src/main/resources/bootstrap/info_presencial_2014.xlsx']saldo_cons!$a$2:$n$1048576,6,0)</f>
        <v>#VALUE!</v>
      </c>
      <c r="AQ41" s="53" t="e">
        <f aca="false">+VLOOKUP($D41,['file:///home/lab/repositories/luckia.facturador/com.luckia.biller.deploy/src/main/resources/bootstrap/info_presencial_2014.xlsx']saldo_cons!$a$2:$n$1048576,7,0)</f>
        <v>#VALUE!</v>
      </c>
      <c r="AR41" s="53" t="e">
        <f aca="false">+VLOOKUP($D41,['file:///home/lab/repositories/luckia.facturador/com.luckia.biller.deploy/src/main/resources/bootstrap/info_presencial_2014.xlsx']saldo_cons!$a$2:$n$1048576,8,0)</f>
        <v>#VALUE!</v>
      </c>
      <c r="AS41" s="53" t="e">
        <f aca="false">+VLOOKUP($D41,['file:///home/lab/repositories/luckia.facturador/com.luckia.biller.deploy/src/main/resources/bootstrap/info_presencial_2014.xlsx']saldo_cons!$a$2:$n$1048576,9,0)</f>
        <v>#VALUE!</v>
      </c>
      <c r="AT41" s="53" t="e">
        <f aca="false">+VLOOKUP($D41,['file:///home/lab/repositories/luckia.facturador/com.luckia.biller.deploy/src/main/resources/bootstrap/info_presencial_2014.xlsx']saldo_cons!$a$2:$n$1048576,10,0)</f>
        <v>#VALUE!</v>
      </c>
      <c r="AU41" s="53" t="e">
        <f aca="false">+VLOOKUP($D41,['file:///home/lab/repositories/luckia.facturador/com.luckia.biller.deploy/src/main/resources/bootstrap/info_presencial_2014.xlsx']saldo_cons!$a$2:$n$1048576,11,0)</f>
        <v>#VALUE!</v>
      </c>
      <c r="AV41" s="53" t="e">
        <f aca="false">+VLOOKUP($D41,['file:///home/lab/repositories/luckia.facturador/com.luckia.biller.deploy/src/main/resources/bootstrap/info_presencial_2014.xlsx']saldo_cons!$a$2:$n$1048576,12,0)</f>
        <v>#VALUE!</v>
      </c>
      <c r="AW41" s="53" t="e">
        <f aca="false">+VLOOKUP($D41,['file:///home/lab/repositories/luckia.facturador/com.luckia.biller.deploy/src/main/resources/bootstrap/info_presencial_2014.xlsx']saldo_cons!$a$2:$n$1048576,13,0)</f>
        <v>#VALUE!</v>
      </c>
      <c r="AX41" s="53" t="e">
        <f aca="false">+VLOOKUP($D41,['file:///home/lab/repositories/luckia.facturador/com.luckia.biller.deploy/src/main/resources/bootstrap/info_presencial_2014.xlsx']saldo_cons!$a$2:$n$1048576,14,0)</f>
        <v>#VALUE!</v>
      </c>
      <c r="AY41" s="53" t="n">
        <f aca="false">+SUM(AM41:AX41)</f>
        <v>148.89</v>
      </c>
      <c r="AZ41" s="53"/>
      <c r="BA41" s="53"/>
      <c r="BB41" s="53" t="e">
        <f aca="false">+VLOOKUP($D41,['file:///home/lab/repositories/luckia.facturador/com.luckia.biller.deploy/src/main/resources/bootstrap/info_presencial_2014.xlsx']ggr_cons!$a$2:$n$1048576,3,0)</f>
        <v>#VALUE!</v>
      </c>
      <c r="BC41" s="53" t="e">
        <f aca="false">+VLOOKUP($D41,['file:///home/lab/repositories/luckia.facturador/com.luckia.biller.deploy/src/main/resources/bootstrap/info_presencial_2014.xlsx']ggr_cons!$a$2:$n$1048576,4,0)</f>
        <v>#VALUE!</v>
      </c>
      <c r="BD41" s="53" t="e">
        <f aca="false">+VLOOKUP($D41,['file:///home/lab/repositories/luckia.facturador/com.luckia.biller.deploy/src/main/resources/bootstrap/info_presencial_2014.xlsx']ggr_cons!$a$2:$n$1048576,5,0)</f>
        <v>#VALUE!</v>
      </c>
      <c r="BE41" s="53" t="e">
        <f aca="false">+VLOOKUP($D41,['file:///home/lab/repositories/luckia.facturador/com.luckia.biller.deploy/src/main/resources/bootstrap/info_presencial_2014.xlsx']ggr_cons!$a$2:$n$1048576,6,0)</f>
        <v>#VALUE!</v>
      </c>
      <c r="BF41" s="53" t="e">
        <f aca="false">+VLOOKUP($D41,['file:///home/lab/repositories/luckia.facturador/com.luckia.biller.deploy/src/main/resources/bootstrap/info_presencial_2014.xlsx']ggr_cons!$a$2:$n$1048576,7,0)</f>
        <v>#VALUE!</v>
      </c>
      <c r="BG41" s="53" t="e">
        <f aca="false">+VLOOKUP($D41,['file:///home/lab/repositories/luckia.facturador/com.luckia.biller.deploy/src/main/resources/bootstrap/info_presencial_2014.xlsx']ggr_cons!$a$2:$n$1048576,8,0)</f>
        <v>#VALUE!</v>
      </c>
      <c r="BH41" s="53" t="e">
        <f aca="false">+VLOOKUP($D41,['file:///home/lab/repositories/luckia.facturador/com.luckia.biller.deploy/src/main/resources/bootstrap/info_presencial_2014.xlsx']ggr_cons!$a$2:$n$1048576,9,0)</f>
        <v>#VALUE!</v>
      </c>
      <c r="BI41" s="53" t="e">
        <f aca="false">+VLOOKUP($D41,['file:///home/lab/repositories/luckia.facturador/com.luckia.biller.deploy/src/main/resources/bootstrap/info_presencial_2014.xlsx']ggr_cons!$a$2:$n$1048576,10,0)</f>
        <v>#VALUE!</v>
      </c>
      <c r="BJ41" s="53" t="e">
        <f aca="false">+VLOOKUP($D41,['file:///home/lab/repositories/luckia.facturador/com.luckia.biller.deploy/src/main/resources/bootstrap/info_presencial_2014.xlsx']ggr_cons!$a$2:$n$1048576,11,0)</f>
        <v>#VALUE!</v>
      </c>
      <c r="BK41" s="53" t="e">
        <f aca="false">+VLOOKUP($D41,['file:///home/lab/repositories/luckia.facturador/com.luckia.biller.deploy/src/main/resources/bootstrap/info_presencial_2014.xlsx']ggr_cons!$a$2:$n$1048576,12,0)</f>
        <v>#VALUE!</v>
      </c>
      <c r="BL41" s="53" t="e">
        <f aca="false">+VLOOKUP($D41,['file:///home/lab/repositories/luckia.facturador/com.luckia.biller.deploy/src/main/resources/bootstrap/info_presencial_2014.xlsx']ggr_cons!$a$2:$n$1048576,13,0)</f>
        <v>#VALUE!</v>
      </c>
      <c r="BM41" s="53" t="e">
        <f aca="false">+VLOOKUP($D41,['file:///home/lab/repositories/luckia.facturador/com.luckia.biller.deploy/src/main/resources/bootstrap/info_presencial_2014.xlsx']ggr_cons!$a$2:$n$1048576,14,0)</f>
        <v>#VALUE!</v>
      </c>
      <c r="BN41" s="53" t="n">
        <f aca="false">+SUM(BB41:BM41)</f>
        <v>148.89</v>
      </c>
      <c r="BO41" s="53"/>
      <c r="BP41" s="53"/>
      <c r="BQ41" s="55" t="n">
        <f aca="false">+$N41*X41</f>
        <v>18.43</v>
      </c>
      <c r="BR41" s="55" t="n">
        <f aca="false">+$N41*Y41</f>
        <v>0</v>
      </c>
      <c r="BS41" s="55" t="n">
        <f aca="false">+$N41*Z41</f>
        <v>0</v>
      </c>
      <c r="BT41" s="55" t="n">
        <f aca="false">+$N41*AA41</f>
        <v>0</v>
      </c>
      <c r="BU41" s="55" t="n">
        <f aca="false">+$N41*AB41</f>
        <v>0</v>
      </c>
      <c r="BV41" s="55" t="n">
        <f aca="false">+$N41*AC41</f>
        <v>0</v>
      </c>
      <c r="BW41" s="55" t="n">
        <f aca="false">+$N41*AD41</f>
        <v>0</v>
      </c>
      <c r="BX41" s="55" t="n">
        <f aca="false">+$N41*AE41</f>
        <v>0</v>
      </c>
      <c r="BY41" s="55" t="n">
        <f aca="false">+$N41*AF41</f>
        <v>0</v>
      </c>
      <c r="BZ41" s="55" t="n">
        <f aca="false">+$N41*AG41</f>
        <v>0</v>
      </c>
      <c r="CA41" s="55" t="n">
        <f aca="false">+$N41*AH41</f>
        <v>0</v>
      </c>
      <c r="CB41" s="55" t="n">
        <f aca="false">+$N41*AI41</f>
        <v>0</v>
      </c>
      <c r="CC41" s="55" t="n">
        <f aca="false">+SUM(BQ41:CB41)</f>
        <v>18.43</v>
      </c>
      <c r="CD41" s="53"/>
      <c r="CE41" s="55"/>
      <c r="CF41" s="55" t="n">
        <f aca="false">+BQ41/$CE$2</f>
        <v>15.2314049586777</v>
      </c>
      <c r="CG41" s="55" t="n">
        <f aca="false">+BR41/$CE$2</f>
        <v>0</v>
      </c>
      <c r="CH41" s="55" t="n">
        <f aca="false">+BS41/$CE$2</f>
        <v>0</v>
      </c>
      <c r="CI41" s="55" t="n">
        <f aca="false">+BT41/$CE$2</f>
        <v>0</v>
      </c>
      <c r="CJ41" s="55" t="n">
        <f aca="false">+BU41/$CE$2</f>
        <v>0</v>
      </c>
      <c r="CK41" s="55" t="n">
        <f aca="false">+BV41/$CE$2</f>
        <v>0</v>
      </c>
      <c r="CL41" s="55" t="n">
        <f aca="false">+BW41/$CE$2</f>
        <v>0</v>
      </c>
      <c r="CM41" s="55" t="n">
        <f aca="false">+BX41/$CE$2</f>
        <v>0</v>
      </c>
      <c r="CN41" s="55" t="n">
        <f aca="false">+BY41/$CE$2</f>
        <v>0</v>
      </c>
      <c r="CO41" s="55" t="n">
        <f aca="false">+BZ41/$CE$2</f>
        <v>0</v>
      </c>
      <c r="CP41" s="55" t="n">
        <f aca="false">+CA41/$CE$2</f>
        <v>0</v>
      </c>
      <c r="CQ41" s="55" t="n">
        <f aca="false">+CB41/$CE$2</f>
        <v>0</v>
      </c>
      <c r="CR41" s="55" t="n">
        <f aca="false">+CC41/$CE$2</f>
        <v>15.2314049586777</v>
      </c>
      <c r="CS41" s="53"/>
      <c r="CT41" s="53"/>
      <c r="CU41" s="56" t="n">
        <f aca="false">+$O41*X41+$P41*BB41+$Q41*(0.9*BB41+$S41)+$R41</f>
        <v>57.7855</v>
      </c>
      <c r="CV41" s="56" t="n">
        <f aca="false">+$O41*Y41+$P41*BC41+$Q41*(0.9*BC41+$S41)+$R41</f>
        <v>0</v>
      </c>
      <c r="CW41" s="56" t="n">
        <f aca="false">+$O41*Z41+$P41*BD41+$Q41*(0.9*BD41+$S41)+$R41</f>
        <v>0</v>
      </c>
      <c r="CX41" s="56" t="n">
        <f aca="false">+$O41*AA41+$P41*BE41+$Q41*(0.9*BE41+$S41)+$R41</f>
        <v>0</v>
      </c>
      <c r="CY41" s="56" t="n">
        <f aca="false">+$O41*AB41+$P41*BF41+$Q41*(0.9*BF41+$S41)+$R41</f>
        <v>0</v>
      </c>
      <c r="CZ41" s="56" t="n">
        <f aca="false">+$O41*AC41+$P41*BG41+$Q41*(0.9*BG41+$S41)+$R41</f>
        <v>0</v>
      </c>
      <c r="DA41" s="56" t="n">
        <f aca="false">+$O41*AD41+$P41*BH41+$Q41*(0.9*BH41+$S41)+$R41</f>
        <v>0</v>
      </c>
      <c r="DB41" s="56" t="n">
        <f aca="false">+$O41*AE41+$P41*BI41+$Q41*(0.9*BI41+$S41)+$R41</f>
        <v>0</v>
      </c>
      <c r="DC41" s="56" t="n">
        <f aca="false">+$O41*AF41+$P41*BJ41+$Q41*(0.9*BJ41+$S41)+$R41</f>
        <v>0</v>
      </c>
      <c r="DD41" s="56" t="n">
        <f aca="false">+$O41*AG41+$P41*BK41+$Q41*(0.9*BK41+$S41)+$R41</f>
        <v>0</v>
      </c>
      <c r="DE41" s="56" t="n">
        <f aca="false">+$O41*AH41+$P41*BL41+$Q41*(0.9*BL41+$S41)+$R41</f>
        <v>0</v>
      </c>
      <c r="DF41" s="56" t="n">
        <f aca="false">+$O41*AI41+$P41*BM41+$Q41*(0.9*BM41+$S41)+$R41</f>
        <v>0</v>
      </c>
      <c r="DG41" s="55" t="n">
        <f aca="false">+SUM(CU41:DF41)</f>
        <v>57.7855</v>
      </c>
      <c r="DH41" s="53"/>
      <c r="DJ41" s="14" t="n">
        <f aca="false">+IF(X41=0,0,$T41)</f>
        <v>30</v>
      </c>
      <c r="DK41" s="14" t="n">
        <f aca="false">+IF(Y41=0,0,$T41)</f>
        <v>0</v>
      </c>
      <c r="DL41" s="14" t="n">
        <f aca="false">+IF(Z41=0,0,$T41)</f>
        <v>0</v>
      </c>
      <c r="DM41" s="14" t="n">
        <f aca="false">+IF(AA41=0,0,$T41)</f>
        <v>0</v>
      </c>
      <c r="DN41" s="14" t="n">
        <f aca="false">+IF(AB41=0,0,$T41)</f>
        <v>0</v>
      </c>
      <c r="DO41" s="14" t="n">
        <f aca="false">+IF(AC41=0,0,$T41)</f>
        <v>0</v>
      </c>
      <c r="DP41" s="14" t="n">
        <f aca="false">+IF(AD41=0,0,$T41)</f>
        <v>0</v>
      </c>
      <c r="DQ41" s="14" t="n">
        <f aca="false">+IF(AE41=0,0,$T41)</f>
        <v>0</v>
      </c>
      <c r="DR41" s="14" t="n">
        <f aca="false">+IF(AF41=0,0,$T41)</f>
        <v>0</v>
      </c>
      <c r="DS41" s="14" t="n">
        <f aca="false">+IF(AG41=0,0,$T41)</f>
        <v>0</v>
      </c>
      <c r="DT41" s="14" t="n">
        <f aca="false">+IF(AH41=0,0,$T41)</f>
        <v>0</v>
      </c>
      <c r="DU41" s="14" t="n">
        <f aca="false">+IF(AI41=0,0,$T41)</f>
        <v>0</v>
      </c>
      <c r="DV41" s="55" t="n">
        <f aca="false">+SUM(DJ41:DU41)</f>
        <v>30</v>
      </c>
      <c r="DY41" s="14" t="n">
        <v>0</v>
      </c>
      <c r="DZ41" s="14" t="n">
        <v>0</v>
      </c>
      <c r="EA41" s="14" t="n">
        <v>0</v>
      </c>
      <c r="EB41" s="14" t="n">
        <v>0</v>
      </c>
      <c r="EC41" s="14" t="n">
        <v>0</v>
      </c>
      <c r="ED41" s="14" t="n">
        <v>0</v>
      </c>
      <c r="EE41" s="14" t="n">
        <v>0</v>
      </c>
      <c r="EF41" s="14" t="n">
        <v>0</v>
      </c>
      <c r="EG41" s="14" t="n">
        <v>0</v>
      </c>
      <c r="EH41" s="14" t="n">
        <v>0</v>
      </c>
      <c r="EI41" s="14" t="n">
        <v>0</v>
      </c>
      <c r="EJ41" s="14" t="n">
        <v>0</v>
      </c>
      <c r="EK41" s="55" t="n">
        <f aca="false">+SUM(DY41:EJ41)</f>
        <v>0</v>
      </c>
      <c r="EO41" s="53" t="n">
        <f aca="false">+CU41+DJ41-DY41/2</f>
        <v>87.7855</v>
      </c>
      <c r="EP41" s="53" t="n">
        <f aca="false">+CV41+DK41-DZ41/2</f>
        <v>0</v>
      </c>
      <c r="EQ41" s="53" t="n">
        <f aca="false">+CW41+DL41-EA41/2</f>
        <v>0</v>
      </c>
      <c r="ER41" s="53" t="n">
        <f aca="false">+CX41+DM41-EB41/2</f>
        <v>0</v>
      </c>
      <c r="ES41" s="53" t="n">
        <f aca="false">+CY41+DN41-EC41/2</f>
        <v>0</v>
      </c>
      <c r="ET41" s="53" t="n">
        <f aca="false">+CZ41+DO41-ED41/2</f>
        <v>0</v>
      </c>
      <c r="EU41" s="53" t="n">
        <f aca="false">+DA41+DP41-EE41/2</f>
        <v>0</v>
      </c>
      <c r="EV41" s="53" t="n">
        <f aca="false">+DB41+DQ41-EF41/2</f>
        <v>0</v>
      </c>
      <c r="EW41" s="53" t="n">
        <f aca="false">+DC41+DR41-EG41/2</f>
        <v>0</v>
      </c>
      <c r="EX41" s="53" t="n">
        <f aca="false">+DD41+DS41-EH41/2</f>
        <v>0</v>
      </c>
      <c r="EY41" s="53" t="n">
        <f aca="false">+DE41+DT41-EI41/2</f>
        <v>0</v>
      </c>
      <c r="EZ41" s="53" t="n">
        <f aca="false">+DF41+DU41-EJ41/2</f>
        <v>0</v>
      </c>
      <c r="FA41" s="55" t="n">
        <f aca="false">+SUM(EO41:EZ41)</f>
        <v>87.7855</v>
      </c>
      <c r="FD41" s="53" t="n">
        <f aca="false">+AM41-EO41-DY41</f>
        <v>61.1045000000001</v>
      </c>
      <c r="FE41" s="53" t="n">
        <f aca="false">+AN41-EP41-DZ41</f>
        <v>0</v>
      </c>
      <c r="FF41" s="53" t="n">
        <f aca="false">+AO41-EQ41-EA41</f>
        <v>0</v>
      </c>
      <c r="FG41" s="53" t="n">
        <f aca="false">+AP41-ER41-EB41</f>
        <v>0</v>
      </c>
      <c r="FH41" s="53" t="n">
        <f aca="false">+AQ41-ES41-EC41</f>
        <v>0</v>
      </c>
      <c r="FI41" s="53" t="n">
        <f aca="false">+AR41-ET41-ED41</f>
        <v>0</v>
      </c>
      <c r="FJ41" s="53" t="n">
        <f aca="false">+AS41-EU41-EE41</f>
        <v>0</v>
      </c>
      <c r="FK41" s="53" t="n">
        <f aca="false">+AT41-EV41-EF41</f>
        <v>0</v>
      </c>
      <c r="FL41" s="53" t="n">
        <f aca="false">+AU41-EW41-EG41</f>
        <v>0</v>
      </c>
      <c r="FM41" s="53" t="n">
        <f aca="false">+AV41-EX41-EH41</f>
        <v>0</v>
      </c>
      <c r="FN41" s="53" t="n">
        <f aca="false">+AW41-EY41-EI41</f>
        <v>0</v>
      </c>
      <c r="FO41" s="53" t="n">
        <f aca="false">+AX41-EZ41-EJ41</f>
        <v>0</v>
      </c>
      <c r="FP41" s="53" t="n">
        <f aca="false">+AY41-FA41</f>
        <v>61.1045000000001</v>
      </c>
    </row>
    <row collapsed="false" customFormat="false" customHeight="true" hidden="false" ht="15" outlineLevel="2" r="42">
      <c r="A42" s="21" t="n">
        <v>3</v>
      </c>
      <c r="B42" s="21" t="s">
        <v>25</v>
      </c>
      <c r="C42" s="21" t="s">
        <v>137</v>
      </c>
      <c r="D42" s="67" t="n">
        <f aca="false">+E42</f>
        <v>10129</v>
      </c>
      <c r="E42" s="69" t="n">
        <v>10129</v>
      </c>
      <c r="F42" s="21" t="s">
        <v>295</v>
      </c>
      <c r="G42" s="21" t="s">
        <v>296</v>
      </c>
      <c r="H42" s="21" t="s">
        <v>297</v>
      </c>
      <c r="I42" s="21" t="s">
        <v>298</v>
      </c>
      <c r="J42" s="21" t="s">
        <v>294</v>
      </c>
      <c r="K42" s="21" t="s">
        <v>16</v>
      </c>
      <c r="L42" s="49" t="s">
        <v>143</v>
      </c>
      <c r="M42" s="50" t="s">
        <v>20</v>
      </c>
      <c r="N42" s="51" t="n">
        <v>0.01</v>
      </c>
      <c r="O42" s="52" t="n">
        <v>-0.005</v>
      </c>
      <c r="P42" s="51" t="n">
        <v>0.45</v>
      </c>
      <c r="Q42" s="51" t="n">
        <v>0</v>
      </c>
      <c r="R42" s="50" t="n">
        <v>0</v>
      </c>
      <c r="S42" s="50" t="n">
        <v>0</v>
      </c>
      <c r="T42" s="50" t="n">
        <v>30</v>
      </c>
      <c r="U42" s="50"/>
      <c r="X42" s="53" t="e">
        <f aca="false">+VLOOKUP($D42,['file:///home/lab/repositories/luckia.facturador/com.luckia.biller.deploy/src/main/resources/bootstrap/info_presencial_2014.xlsx']venta_neta_cons!$a$2:$n$1048576,3,0)</f>
        <v>#VALUE!</v>
      </c>
      <c r="Y42" s="53" t="e">
        <f aca="false">+VLOOKUP($D42,['file:///home/lab/repositories/luckia.facturador/com.luckia.biller.deploy/src/main/resources/bootstrap/info_presencial_2014.xlsx']venta_neta_cons!$a$2:$n$1048576,4,0)</f>
        <v>#VALUE!</v>
      </c>
      <c r="Z42" s="53" t="e">
        <f aca="false">+VLOOKUP($D42,['file:///home/lab/repositories/luckia.facturador/com.luckia.biller.deploy/src/main/resources/bootstrap/info_presencial_2014.xlsx']venta_neta_cons!$a$2:$n$1048576,5,0)</f>
        <v>#VALUE!</v>
      </c>
      <c r="AA42" s="53" t="e">
        <f aca="false">+VLOOKUP($D42,['file:///home/lab/repositories/luckia.facturador/com.luckia.biller.deploy/src/main/resources/bootstrap/info_presencial_2014.xlsx']venta_neta_cons!$a$2:$n$1048576,6,0)</f>
        <v>#VALUE!</v>
      </c>
      <c r="AB42" s="53" t="e">
        <f aca="false">+VLOOKUP($D42,['file:///home/lab/repositories/luckia.facturador/com.luckia.biller.deploy/src/main/resources/bootstrap/info_presencial_2014.xlsx']venta_neta_cons!$a$2:$n$1048576,7,0)</f>
        <v>#VALUE!</v>
      </c>
      <c r="AC42" s="53" t="e">
        <f aca="false">+VLOOKUP($D42,['file:///home/lab/repositories/luckia.facturador/com.luckia.biller.deploy/src/main/resources/bootstrap/info_presencial_2014.xlsx']venta_neta_cons!$a$2:$n$1048576,8,0)</f>
        <v>#VALUE!</v>
      </c>
      <c r="AD42" s="53" t="e">
        <f aca="false">+VLOOKUP($D42,['file:///home/lab/repositories/luckia.facturador/com.luckia.biller.deploy/src/main/resources/bootstrap/info_presencial_2014.xlsx']venta_neta_cons!$a$2:$n$1048576,9,0)</f>
        <v>#VALUE!</v>
      </c>
      <c r="AE42" s="53" t="e">
        <f aca="false">+VLOOKUP($D42,['file:///home/lab/repositories/luckia.facturador/com.luckia.biller.deploy/src/main/resources/bootstrap/info_presencial_2014.xlsx']venta_neta_cons!$a$2:$n$1048576,10,0)</f>
        <v>#VALUE!</v>
      </c>
      <c r="AF42" s="53" t="e">
        <f aca="false">+VLOOKUP($D42,['file:///home/lab/repositories/luckia.facturador/com.luckia.biller.deploy/src/main/resources/bootstrap/info_presencial_2014.xlsx']venta_neta_cons!$a$2:$n$1048576,11,0)</f>
        <v>#VALUE!</v>
      </c>
      <c r="AG42" s="53" t="e">
        <f aca="false">+VLOOKUP($D42,['file:///home/lab/repositories/luckia.facturador/com.luckia.biller.deploy/src/main/resources/bootstrap/info_presencial_2014.xlsx']venta_neta_cons!$a$2:$n$1048576,12,0)</f>
        <v>#VALUE!</v>
      </c>
      <c r="AH42" s="53" t="e">
        <f aca="false">+VLOOKUP($D42,['file:///home/lab/repositories/luckia.facturador/com.luckia.biller.deploy/src/main/resources/bootstrap/info_presencial_2014.xlsx']venta_neta_cons!$a$2:$n$1048576,13,0)</f>
        <v>#VALUE!</v>
      </c>
      <c r="AI42" s="53" t="e">
        <f aca="false">+VLOOKUP($D42,['file:///home/lab/repositories/luckia.facturador/com.luckia.biller.deploy/src/main/resources/bootstrap/info_presencial_2014.xlsx']venta_neta_cons!$a$2:$n$1048576,14,0)</f>
        <v>#VALUE!</v>
      </c>
      <c r="AJ42" s="53" t="n">
        <f aca="false">+SUM(X42:AI42)</f>
        <v>4177</v>
      </c>
      <c r="AK42" s="54" t="n">
        <f aca="false">+BB42/X42</f>
        <v>0.107107972228872</v>
      </c>
      <c r="AL42" s="53"/>
      <c r="AM42" s="53" t="e">
        <f aca="false">+VLOOKUP($D42,['file:///home/lab/repositories/luckia.facturador/com.luckia.biller.deploy/src/main/resources/bootstrap/info_presencial_2014.xlsx']saldo_cons!$a$2:$n$1048576,3,0)</f>
        <v>#VALUE!</v>
      </c>
      <c r="AN42" s="53" t="e">
        <f aca="false">+VLOOKUP($D42,['file:///home/lab/repositories/luckia.facturador/com.luckia.biller.deploy/src/main/resources/bootstrap/info_presencial_2014.xlsx']saldo_cons!$a$2:$n$1048576,4,0)</f>
        <v>#VALUE!</v>
      </c>
      <c r="AO42" s="53" t="e">
        <f aca="false">+VLOOKUP($D42,['file:///home/lab/repositories/luckia.facturador/com.luckia.biller.deploy/src/main/resources/bootstrap/info_presencial_2014.xlsx']saldo_cons!$a$2:$n$1048576,5,0)</f>
        <v>#VALUE!</v>
      </c>
      <c r="AP42" s="53" t="e">
        <f aca="false">+VLOOKUP($D42,['file:///home/lab/repositories/luckia.facturador/com.luckia.biller.deploy/src/main/resources/bootstrap/info_presencial_2014.xlsx']saldo_cons!$a$2:$n$1048576,6,0)</f>
        <v>#VALUE!</v>
      </c>
      <c r="AQ42" s="53" t="e">
        <f aca="false">+VLOOKUP($D42,['file:///home/lab/repositories/luckia.facturador/com.luckia.biller.deploy/src/main/resources/bootstrap/info_presencial_2014.xlsx']saldo_cons!$a$2:$n$1048576,7,0)</f>
        <v>#VALUE!</v>
      </c>
      <c r="AR42" s="53" t="e">
        <f aca="false">+VLOOKUP($D42,['file:///home/lab/repositories/luckia.facturador/com.luckia.biller.deploy/src/main/resources/bootstrap/info_presencial_2014.xlsx']saldo_cons!$a$2:$n$1048576,8,0)</f>
        <v>#VALUE!</v>
      </c>
      <c r="AS42" s="53" t="e">
        <f aca="false">+VLOOKUP($D42,['file:///home/lab/repositories/luckia.facturador/com.luckia.biller.deploy/src/main/resources/bootstrap/info_presencial_2014.xlsx']saldo_cons!$a$2:$n$1048576,9,0)</f>
        <v>#VALUE!</v>
      </c>
      <c r="AT42" s="53" t="e">
        <f aca="false">+VLOOKUP($D42,['file:///home/lab/repositories/luckia.facturador/com.luckia.biller.deploy/src/main/resources/bootstrap/info_presencial_2014.xlsx']saldo_cons!$a$2:$n$1048576,10,0)</f>
        <v>#VALUE!</v>
      </c>
      <c r="AU42" s="53" t="e">
        <f aca="false">+VLOOKUP($D42,['file:///home/lab/repositories/luckia.facturador/com.luckia.biller.deploy/src/main/resources/bootstrap/info_presencial_2014.xlsx']saldo_cons!$a$2:$n$1048576,11,0)</f>
        <v>#VALUE!</v>
      </c>
      <c r="AV42" s="53" t="e">
        <f aca="false">+VLOOKUP($D42,['file:///home/lab/repositories/luckia.facturador/com.luckia.biller.deploy/src/main/resources/bootstrap/info_presencial_2014.xlsx']saldo_cons!$a$2:$n$1048576,12,0)</f>
        <v>#VALUE!</v>
      </c>
      <c r="AW42" s="53" t="e">
        <f aca="false">+VLOOKUP($D42,['file:///home/lab/repositories/luckia.facturador/com.luckia.biller.deploy/src/main/resources/bootstrap/info_presencial_2014.xlsx']saldo_cons!$a$2:$n$1048576,13,0)</f>
        <v>#VALUE!</v>
      </c>
      <c r="AX42" s="53" t="e">
        <f aca="false">+VLOOKUP($D42,['file:///home/lab/repositories/luckia.facturador/com.luckia.biller.deploy/src/main/resources/bootstrap/info_presencial_2014.xlsx']saldo_cons!$a$2:$n$1048576,14,0)</f>
        <v>#VALUE!</v>
      </c>
      <c r="AY42" s="53" t="n">
        <f aca="false">+SUM(AM42:AX42)</f>
        <v>1363.86</v>
      </c>
      <c r="AZ42" s="53"/>
      <c r="BA42" s="53"/>
      <c r="BB42" s="53" t="e">
        <f aca="false">+VLOOKUP($D42,['file:///home/lab/repositories/luckia.facturador/com.luckia.biller.deploy/src/main/resources/bootstrap/info_presencial_2014.xlsx']ggr_cons!$a$2:$n$1048576,3,0)</f>
        <v>#VALUE!</v>
      </c>
      <c r="BC42" s="53" t="e">
        <f aca="false">+VLOOKUP($D42,['file:///home/lab/repositories/luckia.facturador/com.luckia.biller.deploy/src/main/resources/bootstrap/info_presencial_2014.xlsx']ggr_cons!$a$2:$n$1048576,4,0)</f>
        <v>#VALUE!</v>
      </c>
      <c r="BD42" s="53" t="e">
        <f aca="false">+VLOOKUP($D42,['file:///home/lab/repositories/luckia.facturador/com.luckia.biller.deploy/src/main/resources/bootstrap/info_presencial_2014.xlsx']ggr_cons!$a$2:$n$1048576,5,0)</f>
        <v>#VALUE!</v>
      </c>
      <c r="BE42" s="53" t="e">
        <f aca="false">+VLOOKUP($D42,['file:///home/lab/repositories/luckia.facturador/com.luckia.biller.deploy/src/main/resources/bootstrap/info_presencial_2014.xlsx']ggr_cons!$a$2:$n$1048576,6,0)</f>
        <v>#VALUE!</v>
      </c>
      <c r="BF42" s="53" t="e">
        <f aca="false">+VLOOKUP($D42,['file:///home/lab/repositories/luckia.facturador/com.luckia.biller.deploy/src/main/resources/bootstrap/info_presencial_2014.xlsx']ggr_cons!$a$2:$n$1048576,7,0)</f>
        <v>#VALUE!</v>
      </c>
      <c r="BG42" s="53" t="e">
        <f aca="false">+VLOOKUP($D42,['file:///home/lab/repositories/luckia.facturador/com.luckia.biller.deploy/src/main/resources/bootstrap/info_presencial_2014.xlsx']ggr_cons!$a$2:$n$1048576,8,0)</f>
        <v>#VALUE!</v>
      </c>
      <c r="BH42" s="53" t="e">
        <f aca="false">+VLOOKUP($D42,['file:///home/lab/repositories/luckia.facturador/com.luckia.biller.deploy/src/main/resources/bootstrap/info_presencial_2014.xlsx']ggr_cons!$a$2:$n$1048576,9,0)</f>
        <v>#VALUE!</v>
      </c>
      <c r="BI42" s="53" t="e">
        <f aca="false">+VLOOKUP($D42,['file:///home/lab/repositories/luckia.facturador/com.luckia.biller.deploy/src/main/resources/bootstrap/info_presencial_2014.xlsx']ggr_cons!$a$2:$n$1048576,10,0)</f>
        <v>#VALUE!</v>
      </c>
      <c r="BJ42" s="53" t="e">
        <f aca="false">+VLOOKUP($D42,['file:///home/lab/repositories/luckia.facturador/com.luckia.biller.deploy/src/main/resources/bootstrap/info_presencial_2014.xlsx']ggr_cons!$a$2:$n$1048576,11,0)</f>
        <v>#VALUE!</v>
      </c>
      <c r="BK42" s="53" t="e">
        <f aca="false">+VLOOKUP($D42,['file:///home/lab/repositories/luckia.facturador/com.luckia.biller.deploy/src/main/resources/bootstrap/info_presencial_2014.xlsx']ggr_cons!$a$2:$n$1048576,12,0)</f>
        <v>#VALUE!</v>
      </c>
      <c r="BL42" s="53" t="e">
        <f aca="false">+VLOOKUP($D42,['file:///home/lab/repositories/luckia.facturador/com.luckia.biller.deploy/src/main/resources/bootstrap/info_presencial_2014.xlsx']ggr_cons!$a$2:$n$1048576,13,0)</f>
        <v>#VALUE!</v>
      </c>
      <c r="BM42" s="53" t="e">
        <f aca="false">+VLOOKUP($D42,['file:///home/lab/repositories/luckia.facturador/com.luckia.biller.deploy/src/main/resources/bootstrap/info_presencial_2014.xlsx']ggr_cons!$a$2:$n$1048576,14,0)</f>
        <v>#VALUE!</v>
      </c>
      <c r="BN42" s="53" t="n">
        <f aca="false">+SUM(BB42:BM42)</f>
        <v>447.39</v>
      </c>
      <c r="BO42" s="53"/>
      <c r="BP42" s="53"/>
      <c r="BQ42" s="55" t="n">
        <f aca="false">+$N42*X42</f>
        <v>41.77</v>
      </c>
      <c r="BR42" s="55" t="n">
        <f aca="false">+$N42*Y42</f>
        <v>0</v>
      </c>
      <c r="BS42" s="55" t="n">
        <f aca="false">+$N42*Z42</f>
        <v>0</v>
      </c>
      <c r="BT42" s="55" t="n">
        <f aca="false">+$N42*AA42</f>
        <v>0</v>
      </c>
      <c r="BU42" s="55" t="n">
        <f aca="false">+$N42*AB42</f>
        <v>0</v>
      </c>
      <c r="BV42" s="55" t="n">
        <f aca="false">+$N42*AC42</f>
        <v>0</v>
      </c>
      <c r="BW42" s="55" t="n">
        <f aca="false">+$N42*AD42</f>
        <v>0</v>
      </c>
      <c r="BX42" s="55" t="n">
        <f aca="false">+$N42*AE42</f>
        <v>0</v>
      </c>
      <c r="BY42" s="55" t="n">
        <f aca="false">+$N42*AF42</f>
        <v>0</v>
      </c>
      <c r="BZ42" s="55" t="n">
        <f aca="false">+$N42*AG42</f>
        <v>0</v>
      </c>
      <c r="CA42" s="55" t="n">
        <f aca="false">+$N42*AH42</f>
        <v>0</v>
      </c>
      <c r="CB42" s="55" t="n">
        <f aca="false">+$N42*AI42</f>
        <v>0</v>
      </c>
      <c r="CC42" s="55" t="n">
        <f aca="false">+SUM(BQ42:CB42)</f>
        <v>41.77</v>
      </c>
      <c r="CD42" s="53"/>
      <c r="CE42" s="55"/>
      <c r="CF42" s="55" t="n">
        <f aca="false">+BQ42/$CE$2</f>
        <v>34.5206611570248</v>
      </c>
      <c r="CG42" s="55" t="n">
        <f aca="false">+BR42/$CE$2</f>
        <v>0</v>
      </c>
      <c r="CH42" s="55" t="n">
        <f aca="false">+BS42/$CE$2</f>
        <v>0</v>
      </c>
      <c r="CI42" s="55" t="n">
        <f aca="false">+BT42/$CE$2</f>
        <v>0</v>
      </c>
      <c r="CJ42" s="55" t="n">
        <f aca="false">+BU42/$CE$2</f>
        <v>0</v>
      </c>
      <c r="CK42" s="55" t="n">
        <f aca="false">+BV42/$CE$2</f>
        <v>0</v>
      </c>
      <c r="CL42" s="55" t="n">
        <f aca="false">+BW42/$CE$2</f>
        <v>0</v>
      </c>
      <c r="CM42" s="55" t="n">
        <f aca="false">+BX42/$CE$2</f>
        <v>0</v>
      </c>
      <c r="CN42" s="55" t="n">
        <f aca="false">+BY42/$CE$2</f>
        <v>0</v>
      </c>
      <c r="CO42" s="55" t="n">
        <f aca="false">+BZ42/$CE$2</f>
        <v>0</v>
      </c>
      <c r="CP42" s="55" t="n">
        <f aca="false">+CA42/$CE$2</f>
        <v>0</v>
      </c>
      <c r="CQ42" s="55" t="n">
        <f aca="false">+CB42/$CE$2</f>
        <v>0</v>
      </c>
      <c r="CR42" s="55" t="n">
        <f aca="false">+CC42/$CE$2</f>
        <v>34.5206611570248</v>
      </c>
      <c r="CS42" s="53"/>
      <c r="CT42" s="53"/>
      <c r="CU42" s="56" t="n">
        <f aca="false">+$O42*X42+$P42*BB42+$Q42*(0.9*BB42+$S42)+$R42</f>
        <v>180.4405</v>
      </c>
      <c r="CV42" s="56" t="n">
        <f aca="false">+$O42*Y42+$P42*BC42+$Q42*(0.9*BC42+$S42)+$R42</f>
        <v>0</v>
      </c>
      <c r="CW42" s="56" t="n">
        <f aca="false">+$O42*Z42+$P42*BD42+$Q42*(0.9*BD42+$S42)+$R42</f>
        <v>0</v>
      </c>
      <c r="CX42" s="56" t="n">
        <f aca="false">+$O42*AA42+$P42*BE42+$Q42*(0.9*BE42+$S42)+$R42</f>
        <v>0</v>
      </c>
      <c r="CY42" s="56" t="n">
        <f aca="false">+$O42*AB42+$P42*BF42+$Q42*(0.9*BF42+$S42)+$R42</f>
        <v>0</v>
      </c>
      <c r="CZ42" s="56" t="n">
        <f aca="false">+$O42*AC42+$P42*BG42+$Q42*(0.9*BG42+$S42)+$R42</f>
        <v>0</v>
      </c>
      <c r="DA42" s="56" t="n">
        <f aca="false">+$O42*AD42+$P42*BH42+$Q42*(0.9*BH42+$S42)+$R42</f>
        <v>0</v>
      </c>
      <c r="DB42" s="56" t="n">
        <f aca="false">+$O42*AE42+$P42*BI42+$Q42*(0.9*BI42+$S42)+$R42</f>
        <v>0</v>
      </c>
      <c r="DC42" s="56" t="n">
        <f aca="false">+$O42*AF42+$P42*BJ42+$Q42*(0.9*BJ42+$S42)+$R42</f>
        <v>0</v>
      </c>
      <c r="DD42" s="56" t="n">
        <f aca="false">+$O42*AG42+$P42*BK42+$Q42*(0.9*BK42+$S42)+$R42</f>
        <v>0</v>
      </c>
      <c r="DE42" s="56" t="n">
        <f aca="false">+$O42*AH42+$P42*BL42+$Q42*(0.9*BL42+$S42)+$R42</f>
        <v>0</v>
      </c>
      <c r="DF42" s="56" t="n">
        <f aca="false">+$O42*AI42+$P42*BM42+$Q42*(0.9*BM42+$S42)+$R42</f>
        <v>0</v>
      </c>
      <c r="DG42" s="55" t="n">
        <f aca="false">+SUM(CU42:DF42)</f>
        <v>180.4405</v>
      </c>
      <c r="DH42" s="53"/>
      <c r="DJ42" s="14" t="n">
        <f aca="false">+IF(X42=0,0,$T42)</f>
        <v>30</v>
      </c>
      <c r="DK42" s="14" t="n">
        <f aca="false">+IF(Y42=0,0,$T42)</f>
        <v>0</v>
      </c>
      <c r="DL42" s="14" t="n">
        <f aca="false">+IF(Z42=0,0,$T42)</f>
        <v>0</v>
      </c>
      <c r="DM42" s="14" t="n">
        <f aca="false">+IF(AA42=0,0,$T42)</f>
        <v>0</v>
      </c>
      <c r="DN42" s="14" t="n">
        <f aca="false">+IF(AB42=0,0,$T42)</f>
        <v>0</v>
      </c>
      <c r="DO42" s="14" t="n">
        <f aca="false">+IF(AC42=0,0,$T42)</f>
        <v>0</v>
      </c>
      <c r="DP42" s="14" t="n">
        <f aca="false">+IF(AD42=0,0,$T42)</f>
        <v>0</v>
      </c>
      <c r="DQ42" s="14" t="n">
        <f aca="false">+IF(AE42=0,0,$T42)</f>
        <v>0</v>
      </c>
      <c r="DR42" s="14" t="n">
        <f aca="false">+IF(AF42=0,0,$T42)</f>
        <v>0</v>
      </c>
      <c r="DS42" s="14" t="n">
        <f aca="false">+IF(AG42=0,0,$T42)</f>
        <v>0</v>
      </c>
      <c r="DT42" s="14" t="n">
        <f aca="false">+IF(AH42=0,0,$T42)</f>
        <v>0</v>
      </c>
      <c r="DU42" s="14" t="n">
        <f aca="false">+IF(AI42=0,0,$T42)</f>
        <v>0</v>
      </c>
      <c r="DV42" s="55" t="n">
        <f aca="false">+SUM(DJ42:DU42)</f>
        <v>30</v>
      </c>
      <c r="DY42" s="14" t="n">
        <v>0</v>
      </c>
      <c r="DZ42" s="14" t="n">
        <v>0</v>
      </c>
      <c r="EA42" s="14" t="n">
        <v>0</v>
      </c>
      <c r="EB42" s="14" t="n">
        <v>0</v>
      </c>
      <c r="EC42" s="14" t="n">
        <v>0</v>
      </c>
      <c r="ED42" s="14" t="n">
        <v>0</v>
      </c>
      <c r="EE42" s="14" t="n">
        <v>0</v>
      </c>
      <c r="EF42" s="14" t="n">
        <v>0</v>
      </c>
      <c r="EG42" s="14" t="n">
        <v>0</v>
      </c>
      <c r="EH42" s="14" t="n">
        <v>0</v>
      </c>
      <c r="EI42" s="14" t="n">
        <v>0</v>
      </c>
      <c r="EJ42" s="14" t="n">
        <v>0</v>
      </c>
      <c r="EK42" s="55" t="n">
        <f aca="false">+SUM(DY42:EJ42)</f>
        <v>0</v>
      </c>
      <c r="EO42" s="53" t="n">
        <f aca="false">+CU42+DJ42-DY42/2</f>
        <v>210.4405</v>
      </c>
      <c r="EP42" s="53" t="n">
        <f aca="false">+CV42+DK42-DZ42/2</f>
        <v>0</v>
      </c>
      <c r="EQ42" s="53" t="n">
        <f aca="false">+CW42+DL42-EA42/2</f>
        <v>0</v>
      </c>
      <c r="ER42" s="53" t="n">
        <f aca="false">+CX42+DM42-EB42/2</f>
        <v>0</v>
      </c>
      <c r="ES42" s="53" t="n">
        <f aca="false">+CY42+DN42-EC42/2</f>
        <v>0</v>
      </c>
      <c r="ET42" s="53" t="n">
        <f aca="false">+CZ42+DO42-ED42/2</f>
        <v>0</v>
      </c>
      <c r="EU42" s="53" t="n">
        <f aca="false">+DA42+DP42-EE42/2</f>
        <v>0</v>
      </c>
      <c r="EV42" s="53" t="n">
        <f aca="false">+DB42+DQ42-EF42/2</f>
        <v>0</v>
      </c>
      <c r="EW42" s="53" t="n">
        <f aca="false">+DC42+DR42-EG42/2</f>
        <v>0</v>
      </c>
      <c r="EX42" s="53" t="n">
        <f aca="false">+DD42+DS42-EH42/2</f>
        <v>0</v>
      </c>
      <c r="EY42" s="53" t="n">
        <f aca="false">+DE42+DT42-EI42/2</f>
        <v>0</v>
      </c>
      <c r="EZ42" s="53" t="n">
        <f aca="false">+DF42+DU42-EJ42/2</f>
        <v>0</v>
      </c>
      <c r="FA42" s="55" t="n">
        <f aca="false">+SUM(EO42:EZ42)</f>
        <v>210.4405</v>
      </c>
      <c r="FD42" s="53" t="n">
        <f aca="false">+AM42-EO42-DY42</f>
        <v>1153.4195</v>
      </c>
      <c r="FE42" s="53" t="n">
        <f aca="false">+AN42-EP42-DZ42</f>
        <v>0</v>
      </c>
      <c r="FF42" s="53" t="n">
        <f aca="false">+AO42-EQ42-EA42</f>
        <v>0</v>
      </c>
      <c r="FG42" s="53" t="n">
        <f aca="false">+AP42-ER42-EB42</f>
        <v>0</v>
      </c>
      <c r="FH42" s="53" t="n">
        <f aca="false">+AQ42-ES42-EC42</f>
        <v>0</v>
      </c>
      <c r="FI42" s="53" t="n">
        <f aca="false">+AR42-ET42-ED42</f>
        <v>0</v>
      </c>
      <c r="FJ42" s="53" t="n">
        <f aca="false">+AS42-EU42-EE42</f>
        <v>0</v>
      </c>
      <c r="FK42" s="53" t="n">
        <f aca="false">+AT42-EV42-EF42</f>
        <v>0</v>
      </c>
      <c r="FL42" s="53" t="n">
        <f aca="false">+AU42-EW42-EG42</f>
        <v>0</v>
      </c>
      <c r="FM42" s="53" t="n">
        <f aca="false">+AV42-EX42-EH42</f>
        <v>0</v>
      </c>
      <c r="FN42" s="53" t="n">
        <f aca="false">+AW42-EY42-EI42</f>
        <v>0</v>
      </c>
      <c r="FO42" s="53" t="n">
        <f aca="false">+AX42-EZ42-EJ42</f>
        <v>0</v>
      </c>
      <c r="FP42" s="53" t="n">
        <f aca="false">+AY42-FA42</f>
        <v>1153.4195</v>
      </c>
    </row>
    <row collapsed="false" customFormat="false" customHeight="true" hidden="false" ht="15" outlineLevel="2" r="43">
      <c r="A43" s="21" t="n">
        <v>3</v>
      </c>
      <c r="B43" s="21" t="s">
        <v>25</v>
      </c>
      <c r="C43" s="21" t="s">
        <v>137</v>
      </c>
      <c r="D43" s="67" t="n">
        <f aca="false">+E43</f>
        <v>10073</v>
      </c>
      <c r="E43" s="68" t="n">
        <v>10073</v>
      </c>
      <c r="F43" s="21" t="s">
        <v>299</v>
      </c>
      <c r="G43" s="21" t="s">
        <v>300</v>
      </c>
      <c r="H43" s="21" t="s">
        <v>301</v>
      </c>
      <c r="I43" s="21" t="s">
        <v>302</v>
      </c>
      <c r="J43" s="21" t="s">
        <v>142</v>
      </c>
      <c r="K43" s="21" t="s">
        <v>16</v>
      </c>
      <c r="L43" s="49" t="s">
        <v>143</v>
      </c>
      <c r="M43" s="50" t="s">
        <v>20</v>
      </c>
      <c r="N43" s="51" t="n">
        <v>0.01</v>
      </c>
      <c r="O43" s="52" t="n">
        <v>-0.005</v>
      </c>
      <c r="P43" s="51" t="n">
        <v>0.45</v>
      </c>
      <c r="Q43" s="51" t="n">
        <v>0</v>
      </c>
      <c r="R43" s="50" t="n">
        <v>0</v>
      </c>
      <c r="S43" s="50" t="n">
        <v>0</v>
      </c>
      <c r="T43" s="50" t="n">
        <v>30</v>
      </c>
      <c r="U43" s="50"/>
      <c r="X43" s="53" t="e">
        <f aca="false">+VLOOKUP($D43,['file:///home/lab/repositories/luckia.facturador/com.luckia.biller.deploy/src/main/resources/bootstrap/info_presencial_2014.xlsx']venta_neta_cons!$a$2:$n$1048576,3,0)</f>
        <v>#VALUE!</v>
      </c>
      <c r="Y43" s="53" t="e">
        <f aca="false">+VLOOKUP($D43,['file:///home/lab/repositories/luckia.facturador/com.luckia.biller.deploy/src/main/resources/bootstrap/info_presencial_2014.xlsx']venta_neta_cons!$a$2:$n$1048576,4,0)</f>
        <v>#VALUE!</v>
      </c>
      <c r="Z43" s="53" t="e">
        <f aca="false">+VLOOKUP($D43,['file:///home/lab/repositories/luckia.facturador/com.luckia.biller.deploy/src/main/resources/bootstrap/info_presencial_2014.xlsx']venta_neta_cons!$a$2:$n$1048576,5,0)</f>
        <v>#VALUE!</v>
      </c>
      <c r="AA43" s="53" t="e">
        <f aca="false">+VLOOKUP($D43,['file:///home/lab/repositories/luckia.facturador/com.luckia.biller.deploy/src/main/resources/bootstrap/info_presencial_2014.xlsx']venta_neta_cons!$a$2:$n$1048576,6,0)</f>
        <v>#VALUE!</v>
      </c>
      <c r="AB43" s="53" t="e">
        <f aca="false">+VLOOKUP($D43,['file:///home/lab/repositories/luckia.facturador/com.luckia.biller.deploy/src/main/resources/bootstrap/info_presencial_2014.xlsx']venta_neta_cons!$a$2:$n$1048576,7,0)</f>
        <v>#VALUE!</v>
      </c>
      <c r="AC43" s="53" t="e">
        <f aca="false">+VLOOKUP($D43,['file:///home/lab/repositories/luckia.facturador/com.luckia.biller.deploy/src/main/resources/bootstrap/info_presencial_2014.xlsx']venta_neta_cons!$a$2:$n$1048576,8,0)</f>
        <v>#VALUE!</v>
      </c>
      <c r="AD43" s="53" t="e">
        <f aca="false">+VLOOKUP($D43,['file:///home/lab/repositories/luckia.facturador/com.luckia.biller.deploy/src/main/resources/bootstrap/info_presencial_2014.xlsx']venta_neta_cons!$a$2:$n$1048576,9,0)</f>
        <v>#VALUE!</v>
      </c>
      <c r="AE43" s="53" t="e">
        <f aca="false">+VLOOKUP($D43,['file:///home/lab/repositories/luckia.facturador/com.luckia.biller.deploy/src/main/resources/bootstrap/info_presencial_2014.xlsx']venta_neta_cons!$a$2:$n$1048576,10,0)</f>
        <v>#VALUE!</v>
      </c>
      <c r="AF43" s="53" t="e">
        <f aca="false">+VLOOKUP($D43,['file:///home/lab/repositories/luckia.facturador/com.luckia.biller.deploy/src/main/resources/bootstrap/info_presencial_2014.xlsx']venta_neta_cons!$a$2:$n$1048576,11,0)</f>
        <v>#VALUE!</v>
      </c>
      <c r="AG43" s="53" t="e">
        <f aca="false">+VLOOKUP($D43,['file:///home/lab/repositories/luckia.facturador/com.luckia.biller.deploy/src/main/resources/bootstrap/info_presencial_2014.xlsx']venta_neta_cons!$a$2:$n$1048576,12,0)</f>
        <v>#VALUE!</v>
      </c>
      <c r="AH43" s="53" t="e">
        <f aca="false">+VLOOKUP($D43,['file:///home/lab/repositories/luckia.facturador/com.luckia.biller.deploy/src/main/resources/bootstrap/info_presencial_2014.xlsx']venta_neta_cons!$a$2:$n$1048576,13,0)</f>
        <v>#VALUE!</v>
      </c>
      <c r="AI43" s="53" t="e">
        <f aca="false">+VLOOKUP($D43,['file:///home/lab/repositories/luckia.facturador/com.luckia.biller.deploy/src/main/resources/bootstrap/info_presencial_2014.xlsx']venta_neta_cons!$a$2:$n$1048576,14,0)</f>
        <v>#VALUE!</v>
      </c>
      <c r="AJ43" s="53" t="n">
        <f aca="false">+SUM(X43:AI43)</f>
        <v>339</v>
      </c>
      <c r="AK43" s="54" t="n">
        <f aca="false">+BB43/X43</f>
        <v>0.356430678466077</v>
      </c>
      <c r="AL43" s="53"/>
      <c r="AM43" s="53" t="e">
        <f aca="false">+VLOOKUP($D43,['file:///home/lab/repositories/luckia.facturador/com.luckia.biller.deploy/src/main/resources/bootstrap/info_presencial_2014.xlsx']saldo_cons!$a$2:$n$1048576,3,0)</f>
        <v>#VALUE!</v>
      </c>
      <c r="AN43" s="53" t="e">
        <f aca="false">+VLOOKUP($D43,['file:///home/lab/repositories/luckia.facturador/com.luckia.biller.deploy/src/main/resources/bootstrap/info_presencial_2014.xlsx']saldo_cons!$a$2:$n$1048576,4,0)</f>
        <v>#VALUE!</v>
      </c>
      <c r="AO43" s="53" t="e">
        <f aca="false">+VLOOKUP($D43,['file:///home/lab/repositories/luckia.facturador/com.luckia.biller.deploy/src/main/resources/bootstrap/info_presencial_2014.xlsx']saldo_cons!$a$2:$n$1048576,5,0)</f>
        <v>#VALUE!</v>
      </c>
      <c r="AP43" s="53" t="e">
        <f aca="false">+VLOOKUP($D43,['file:///home/lab/repositories/luckia.facturador/com.luckia.biller.deploy/src/main/resources/bootstrap/info_presencial_2014.xlsx']saldo_cons!$a$2:$n$1048576,6,0)</f>
        <v>#VALUE!</v>
      </c>
      <c r="AQ43" s="53" t="e">
        <f aca="false">+VLOOKUP($D43,['file:///home/lab/repositories/luckia.facturador/com.luckia.biller.deploy/src/main/resources/bootstrap/info_presencial_2014.xlsx']saldo_cons!$a$2:$n$1048576,7,0)</f>
        <v>#VALUE!</v>
      </c>
      <c r="AR43" s="53" t="e">
        <f aca="false">+VLOOKUP($D43,['file:///home/lab/repositories/luckia.facturador/com.luckia.biller.deploy/src/main/resources/bootstrap/info_presencial_2014.xlsx']saldo_cons!$a$2:$n$1048576,8,0)</f>
        <v>#VALUE!</v>
      </c>
      <c r="AS43" s="53" t="e">
        <f aca="false">+VLOOKUP($D43,['file:///home/lab/repositories/luckia.facturador/com.luckia.biller.deploy/src/main/resources/bootstrap/info_presencial_2014.xlsx']saldo_cons!$a$2:$n$1048576,9,0)</f>
        <v>#VALUE!</v>
      </c>
      <c r="AT43" s="53" t="e">
        <f aca="false">+VLOOKUP($D43,['file:///home/lab/repositories/luckia.facturador/com.luckia.biller.deploy/src/main/resources/bootstrap/info_presencial_2014.xlsx']saldo_cons!$a$2:$n$1048576,10,0)</f>
        <v>#VALUE!</v>
      </c>
      <c r="AU43" s="53" t="e">
        <f aca="false">+VLOOKUP($D43,['file:///home/lab/repositories/luckia.facturador/com.luckia.biller.deploy/src/main/resources/bootstrap/info_presencial_2014.xlsx']saldo_cons!$a$2:$n$1048576,11,0)</f>
        <v>#VALUE!</v>
      </c>
      <c r="AV43" s="53" t="e">
        <f aca="false">+VLOOKUP($D43,['file:///home/lab/repositories/luckia.facturador/com.luckia.biller.deploy/src/main/resources/bootstrap/info_presencial_2014.xlsx']saldo_cons!$a$2:$n$1048576,12,0)</f>
        <v>#VALUE!</v>
      </c>
      <c r="AW43" s="53" t="e">
        <f aca="false">+VLOOKUP($D43,['file:///home/lab/repositories/luckia.facturador/com.luckia.biller.deploy/src/main/resources/bootstrap/info_presencial_2014.xlsx']saldo_cons!$a$2:$n$1048576,13,0)</f>
        <v>#VALUE!</v>
      </c>
      <c r="AX43" s="53" t="e">
        <f aca="false">+VLOOKUP($D43,['file:///home/lab/repositories/luckia.facturador/com.luckia.biller.deploy/src/main/resources/bootstrap/info_presencial_2014.xlsx']saldo_cons!$a$2:$n$1048576,14,0)</f>
        <v>#VALUE!</v>
      </c>
      <c r="AY43" s="53" t="n">
        <f aca="false">+SUM(AM43:AX43)</f>
        <v>288.12</v>
      </c>
      <c r="AZ43" s="53"/>
      <c r="BA43" s="53"/>
      <c r="BB43" s="53" t="e">
        <f aca="false">+VLOOKUP($D43,['file:///home/lab/repositories/luckia.facturador/com.luckia.biller.deploy/src/main/resources/bootstrap/info_presencial_2014.xlsx']ggr_cons!$a$2:$n$1048576,3,0)</f>
        <v>#VALUE!</v>
      </c>
      <c r="BC43" s="53" t="e">
        <f aca="false">+VLOOKUP($D43,['file:///home/lab/repositories/luckia.facturador/com.luckia.biller.deploy/src/main/resources/bootstrap/info_presencial_2014.xlsx']ggr_cons!$a$2:$n$1048576,4,0)</f>
        <v>#VALUE!</v>
      </c>
      <c r="BD43" s="53" t="e">
        <f aca="false">+VLOOKUP($D43,['file:///home/lab/repositories/luckia.facturador/com.luckia.biller.deploy/src/main/resources/bootstrap/info_presencial_2014.xlsx']ggr_cons!$a$2:$n$1048576,5,0)</f>
        <v>#VALUE!</v>
      </c>
      <c r="BE43" s="53" t="e">
        <f aca="false">+VLOOKUP($D43,['file:///home/lab/repositories/luckia.facturador/com.luckia.biller.deploy/src/main/resources/bootstrap/info_presencial_2014.xlsx']ggr_cons!$a$2:$n$1048576,6,0)</f>
        <v>#VALUE!</v>
      </c>
      <c r="BF43" s="53" t="e">
        <f aca="false">+VLOOKUP($D43,['file:///home/lab/repositories/luckia.facturador/com.luckia.biller.deploy/src/main/resources/bootstrap/info_presencial_2014.xlsx']ggr_cons!$a$2:$n$1048576,7,0)</f>
        <v>#VALUE!</v>
      </c>
      <c r="BG43" s="53" t="e">
        <f aca="false">+VLOOKUP($D43,['file:///home/lab/repositories/luckia.facturador/com.luckia.biller.deploy/src/main/resources/bootstrap/info_presencial_2014.xlsx']ggr_cons!$a$2:$n$1048576,8,0)</f>
        <v>#VALUE!</v>
      </c>
      <c r="BH43" s="53" t="e">
        <f aca="false">+VLOOKUP($D43,['file:///home/lab/repositories/luckia.facturador/com.luckia.biller.deploy/src/main/resources/bootstrap/info_presencial_2014.xlsx']ggr_cons!$a$2:$n$1048576,9,0)</f>
        <v>#VALUE!</v>
      </c>
      <c r="BI43" s="53" t="e">
        <f aca="false">+VLOOKUP($D43,['file:///home/lab/repositories/luckia.facturador/com.luckia.biller.deploy/src/main/resources/bootstrap/info_presencial_2014.xlsx']ggr_cons!$a$2:$n$1048576,10,0)</f>
        <v>#VALUE!</v>
      </c>
      <c r="BJ43" s="53" t="e">
        <f aca="false">+VLOOKUP($D43,['file:///home/lab/repositories/luckia.facturador/com.luckia.biller.deploy/src/main/resources/bootstrap/info_presencial_2014.xlsx']ggr_cons!$a$2:$n$1048576,11,0)</f>
        <v>#VALUE!</v>
      </c>
      <c r="BK43" s="53" t="e">
        <f aca="false">+VLOOKUP($D43,['file:///home/lab/repositories/luckia.facturador/com.luckia.biller.deploy/src/main/resources/bootstrap/info_presencial_2014.xlsx']ggr_cons!$a$2:$n$1048576,12,0)</f>
        <v>#VALUE!</v>
      </c>
      <c r="BL43" s="53" t="e">
        <f aca="false">+VLOOKUP($D43,['file:///home/lab/repositories/luckia.facturador/com.luckia.biller.deploy/src/main/resources/bootstrap/info_presencial_2014.xlsx']ggr_cons!$a$2:$n$1048576,13,0)</f>
        <v>#VALUE!</v>
      </c>
      <c r="BM43" s="53" t="e">
        <f aca="false">+VLOOKUP($D43,['file:///home/lab/repositories/luckia.facturador/com.luckia.biller.deploy/src/main/resources/bootstrap/info_presencial_2014.xlsx']ggr_cons!$a$2:$n$1048576,14,0)</f>
        <v>#VALUE!</v>
      </c>
      <c r="BN43" s="53" t="n">
        <f aca="false">+SUM(BB43:BM43)</f>
        <v>120.83</v>
      </c>
      <c r="BO43" s="53"/>
      <c r="BP43" s="53"/>
      <c r="BQ43" s="55" t="n">
        <f aca="false">+$N43*X43</f>
        <v>3.39</v>
      </c>
      <c r="BR43" s="55" t="n">
        <f aca="false">+$N43*Y43</f>
        <v>0</v>
      </c>
      <c r="BS43" s="55" t="n">
        <f aca="false">+$N43*Z43</f>
        <v>0</v>
      </c>
      <c r="BT43" s="55" t="n">
        <f aca="false">+$N43*AA43</f>
        <v>0</v>
      </c>
      <c r="BU43" s="55" t="n">
        <f aca="false">+$N43*AB43</f>
        <v>0</v>
      </c>
      <c r="BV43" s="55" t="n">
        <f aca="false">+$N43*AC43</f>
        <v>0</v>
      </c>
      <c r="BW43" s="55" t="n">
        <f aca="false">+$N43*AD43</f>
        <v>0</v>
      </c>
      <c r="BX43" s="55" t="n">
        <f aca="false">+$N43*AE43</f>
        <v>0</v>
      </c>
      <c r="BY43" s="55" t="n">
        <f aca="false">+$N43*AF43</f>
        <v>0</v>
      </c>
      <c r="BZ43" s="55" t="n">
        <f aca="false">+$N43*AG43</f>
        <v>0</v>
      </c>
      <c r="CA43" s="55" t="n">
        <f aca="false">+$N43*AH43</f>
        <v>0</v>
      </c>
      <c r="CB43" s="55" t="n">
        <f aca="false">+$N43*AI43</f>
        <v>0</v>
      </c>
      <c r="CC43" s="55" t="n">
        <f aca="false">+SUM(BQ43:CB43)</f>
        <v>3.39</v>
      </c>
      <c r="CD43" s="53"/>
      <c r="CE43" s="55"/>
      <c r="CF43" s="55" t="n">
        <f aca="false">+BQ43/$CE$2</f>
        <v>2.80165289256198</v>
      </c>
      <c r="CG43" s="55" t="n">
        <f aca="false">+BR43/$CE$2</f>
        <v>0</v>
      </c>
      <c r="CH43" s="55" t="n">
        <f aca="false">+BS43/$CE$2</f>
        <v>0</v>
      </c>
      <c r="CI43" s="55" t="n">
        <f aca="false">+BT43/$CE$2</f>
        <v>0</v>
      </c>
      <c r="CJ43" s="55" t="n">
        <f aca="false">+BU43/$CE$2</f>
        <v>0</v>
      </c>
      <c r="CK43" s="55" t="n">
        <f aca="false">+BV43/$CE$2</f>
        <v>0</v>
      </c>
      <c r="CL43" s="55" t="n">
        <f aca="false">+BW43/$CE$2</f>
        <v>0</v>
      </c>
      <c r="CM43" s="55" t="n">
        <f aca="false">+BX43/$CE$2</f>
        <v>0</v>
      </c>
      <c r="CN43" s="55" t="n">
        <f aca="false">+BY43/$CE$2</f>
        <v>0</v>
      </c>
      <c r="CO43" s="55" t="n">
        <f aca="false">+BZ43/$CE$2</f>
        <v>0</v>
      </c>
      <c r="CP43" s="55" t="n">
        <f aca="false">+CA43/$CE$2</f>
        <v>0</v>
      </c>
      <c r="CQ43" s="55" t="n">
        <f aca="false">+CB43/$CE$2</f>
        <v>0</v>
      </c>
      <c r="CR43" s="55" t="n">
        <f aca="false">+CC43/$CE$2</f>
        <v>2.80165289256198</v>
      </c>
      <c r="CS43" s="53"/>
      <c r="CT43" s="53"/>
      <c r="CU43" s="56" t="n">
        <f aca="false">+$O43*X43+$P43*BB43+$Q43*(0.9*BB43+$S43)+$R43</f>
        <v>52.6785</v>
      </c>
      <c r="CV43" s="56" t="n">
        <f aca="false">+$O43*Y43+$P43*BC43+$Q43*(0.9*BC43+$S43)+$R43</f>
        <v>0</v>
      </c>
      <c r="CW43" s="56" t="n">
        <f aca="false">+$O43*Z43+$P43*BD43+$Q43*(0.9*BD43+$S43)+$R43</f>
        <v>0</v>
      </c>
      <c r="CX43" s="56" t="n">
        <f aca="false">+$O43*AA43+$P43*BE43+$Q43*(0.9*BE43+$S43)+$R43</f>
        <v>0</v>
      </c>
      <c r="CY43" s="56" t="n">
        <f aca="false">+$O43*AB43+$P43*BF43+$Q43*(0.9*BF43+$S43)+$R43</f>
        <v>0</v>
      </c>
      <c r="CZ43" s="56" t="n">
        <f aca="false">+$O43*AC43+$P43*BG43+$Q43*(0.9*BG43+$S43)+$R43</f>
        <v>0</v>
      </c>
      <c r="DA43" s="56" t="n">
        <f aca="false">+$O43*AD43+$P43*BH43+$Q43*(0.9*BH43+$S43)+$R43</f>
        <v>0</v>
      </c>
      <c r="DB43" s="56" t="n">
        <f aca="false">+$O43*AE43+$P43*BI43+$Q43*(0.9*BI43+$S43)+$R43</f>
        <v>0</v>
      </c>
      <c r="DC43" s="56" t="n">
        <f aca="false">+$O43*AF43+$P43*BJ43+$Q43*(0.9*BJ43+$S43)+$R43</f>
        <v>0</v>
      </c>
      <c r="DD43" s="56" t="n">
        <f aca="false">+$O43*AG43+$P43*BK43+$Q43*(0.9*BK43+$S43)+$R43</f>
        <v>0</v>
      </c>
      <c r="DE43" s="56" t="n">
        <f aca="false">+$O43*AH43+$P43*BL43+$Q43*(0.9*BL43+$S43)+$R43</f>
        <v>0</v>
      </c>
      <c r="DF43" s="56" t="n">
        <f aca="false">+$O43*AI43+$P43*BM43+$Q43*(0.9*BM43+$S43)+$R43</f>
        <v>0</v>
      </c>
      <c r="DG43" s="55" t="n">
        <f aca="false">+SUM(CU43:DF43)</f>
        <v>52.6785</v>
      </c>
      <c r="DH43" s="53"/>
      <c r="DJ43" s="14" t="n">
        <f aca="false">+IF(X43=0,0,$T43)</f>
        <v>30</v>
      </c>
      <c r="DK43" s="14" t="n">
        <f aca="false">+IF(Y43=0,0,$T43)</f>
        <v>0</v>
      </c>
      <c r="DL43" s="14" t="n">
        <f aca="false">+IF(Z43=0,0,$T43)</f>
        <v>0</v>
      </c>
      <c r="DM43" s="14" t="n">
        <f aca="false">+IF(AA43=0,0,$T43)</f>
        <v>0</v>
      </c>
      <c r="DN43" s="14" t="n">
        <f aca="false">+IF(AB43=0,0,$T43)</f>
        <v>0</v>
      </c>
      <c r="DO43" s="14" t="n">
        <f aca="false">+IF(AC43=0,0,$T43)</f>
        <v>0</v>
      </c>
      <c r="DP43" s="14" t="n">
        <f aca="false">+IF(AD43=0,0,$T43)</f>
        <v>0</v>
      </c>
      <c r="DQ43" s="14" t="n">
        <f aca="false">+IF(AE43=0,0,$T43)</f>
        <v>0</v>
      </c>
      <c r="DR43" s="14" t="n">
        <f aca="false">+IF(AF43=0,0,$T43)</f>
        <v>0</v>
      </c>
      <c r="DS43" s="14" t="n">
        <f aca="false">+IF(AG43=0,0,$T43)</f>
        <v>0</v>
      </c>
      <c r="DT43" s="14" t="n">
        <f aca="false">+IF(AH43=0,0,$T43)</f>
        <v>0</v>
      </c>
      <c r="DU43" s="14" t="n">
        <f aca="false">+IF(AI43=0,0,$T43)</f>
        <v>0</v>
      </c>
      <c r="DV43" s="55" t="n">
        <f aca="false">+SUM(DJ43:DU43)</f>
        <v>30</v>
      </c>
      <c r="DY43" s="14" t="n">
        <v>0</v>
      </c>
      <c r="DZ43" s="14" t="n">
        <v>0</v>
      </c>
      <c r="EA43" s="14" t="n">
        <v>0</v>
      </c>
      <c r="EB43" s="14" t="n">
        <v>0</v>
      </c>
      <c r="EC43" s="14" t="n">
        <v>0</v>
      </c>
      <c r="ED43" s="14" t="n">
        <v>0</v>
      </c>
      <c r="EE43" s="14" t="n">
        <v>0</v>
      </c>
      <c r="EF43" s="14" t="n">
        <v>0</v>
      </c>
      <c r="EG43" s="14" t="n">
        <v>0</v>
      </c>
      <c r="EH43" s="14" t="n">
        <v>0</v>
      </c>
      <c r="EI43" s="14" t="n">
        <v>0</v>
      </c>
      <c r="EJ43" s="14" t="n">
        <v>0</v>
      </c>
      <c r="EK43" s="55" t="n">
        <f aca="false">+SUM(DY43:EJ43)</f>
        <v>0</v>
      </c>
      <c r="EO43" s="53" t="n">
        <f aca="false">+CU43+DJ43-DY43/2</f>
        <v>82.6785</v>
      </c>
      <c r="EP43" s="53" t="n">
        <f aca="false">+CV43+DK43-DZ43/2</f>
        <v>0</v>
      </c>
      <c r="EQ43" s="53" t="n">
        <f aca="false">+CW43+DL43-EA43/2</f>
        <v>0</v>
      </c>
      <c r="ER43" s="53" t="n">
        <f aca="false">+CX43+DM43-EB43/2</f>
        <v>0</v>
      </c>
      <c r="ES43" s="53" t="n">
        <f aca="false">+CY43+DN43-EC43/2</f>
        <v>0</v>
      </c>
      <c r="ET43" s="53" t="n">
        <f aca="false">+CZ43+DO43-ED43/2</f>
        <v>0</v>
      </c>
      <c r="EU43" s="53" t="n">
        <f aca="false">+DA43+DP43-EE43/2</f>
        <v>0</v>
      </c>
      <c r="EV43" s="53" t="n">
        <f aca="false">+DB43+DQ43-EF43/2</f>
        <v>0</v>
      </c>
      <c r="EW43" s="53" t="n">
        <f aca="false">+DC43+DR43-EG43/2</f>
        <v>0</v>
      </c>
      <c r="EX43" s="53" t="n">
        <f aca="false">+DD43+DS43-EH43/2</f>
        <v>0</v>
      </c>
      <c r="EY43" s="53" t="n">
        <f aca="false">+DE43+DT43-EI43/2</f>
        <v>0</v>
      </c>
      <c r="EZ43" s="53" t="n">
        <f aca="false">+DF43+DU43-EJ43/2</f>
        <v>0</v>
      </c>
      <c r="FA43" s="55" t="n">
        <f aca="false">+SUM(EO43:EZ43)</f>
        <v>82.6785</v>
      </c>
      <c r="FD43" s="53" t="n">
        <f aca="false">+AM43-EO43-DY43</f>
        <v>205.4415</v>
      </c>
      <c r="FE43" s="53" t="n">
        <f aca="false">+AN43-EP43-DZ43</f>
        <v>0</v>
      </c>
      <c r="FF43" s="53" t="n">
        <f aca="false">+AO43-EQ43-EA43</f>
        <v>0</v>
      </c>
      <c r="FG43" s="53" t="n">
        <f aca="false">+AP43-ER43-EB43</f>
        <v>0</v>
      </c>
      <c r="FH43" s="53" t="n">
        <f aca="false">+AQ43-ES43-EC43</f>
        <v>0</v>
      </c>
      <c r="FI43" s="53" t="n">
        <f aca="false">+AR43-ET43-ED43</f>
        <v>0</v>
      </c>
      <c r="FJ43" s="53" t="n">
        <f aca="false">+AS43-EU43-EE43</f>
        <v>0</v>
      </c>
      <c r="FK43" s="53" t="n">
        <f aca="false">+AT43-EV43-EF43</f>
        <v>0</v>
      </c>
      <c r="FL43" s="53" t="n">
        <f aca="false">+AU43-EW43-EG43</f>
        <v>0</v>
      </c>
      <c r="FM43" s="53" t="n">
        <f aca="false">+AV43-EX43-EH43</f>
        <v>0</v>
      </c>
      <c r="FN43" s="53" t="n">
        <f aca="false">+AW43-EY43-EI43</f>
        <v>0</v>
      </c>
      <c r="FO43" s="53" t="n">
        <f aca="false">+AX43-EZ43-EJ43</f>
        <v>0</v>
      </c>
      <c r="FP43" s="53" t="n">
        <f aca="false">+AY43-FA43</f>
        <v>205.4415</v>
      </c>
    </row>
    <row collapsed="false" customFormat="false" customHeight="true" hidden="false" ht="15" outlineLevel="2" r="44">
      <c r="A44" s="21" t="n">
        <v>3</v>
      </c>
      <c r="B44" s="21" t="s">
        <v>25</v>
      </c>
      <c r="C44" s="21" t="s">
        <v>137</v>
      </c>
      <c r="D44" s="67" t="n">
        <f aca="false">+E44</f>
        <v>10127</v>
      </c>
      <c r="E44" s="69" t="n">
        <v>10127</v>
      </c>
      <c r="F44" s="21" t="s">
        <v>303</v>
      </c>
      <c r="G44" s="21" t="s">
        <v>304</v>
      </c>
      <c r="H44" s="21" t="s">
        <v>305</v>
      </c>
      <c r="I44" s="21" t="s">
        <v>306</v>
      </c>
      <c r="J44" s="21" t="s">
        <v>307</v>
      </c>
      <c r="K44" s="21" t="s">
        <v>16</v>
      </c>
      <c r="L44" s="49" t="s">
        <v>143</v>
      </c>
      <c r="M44" s="50" t="s">
        <v>20</v>
      </c>
      <c r="N44" s="51" t="n">
        <v>0.01</v>
      </c>
      <c r="O44" s="52" t="n">
        <v>-0.005</v>
      </c>
      <c r="P44" s="51" t="n">
        <v>0.45</v>
      </c>
      <c r="Q44" s="51" t="n">
        <v>0</v>
      </c>
      <c r="R44" s="50" t="n">
        <v>0</v>
      </c>
      <c r="S44" s="50" t="n">
        <v>0</v>
      </c>
      <c r="T44" s="50" t="n">
        <v>30</v>
      </c>
      <c r="U44" s="50"/>
      <c r="X44" s="53" t="e">
        <f aca="false">+VLOOKUP($D44,['file:///home/lab/repositories/luckia.facturador/com.luckia.biller.deploy/src/main/resources/bootstrap/info_presencial_2014.xlsx']venta_neta_cons!$a$2:$n$1048576,3,0)</f>
        <v>#VALUE!</v>
      </c>
      <c r="Y44" s="53" t="e">
        <f aca="false">+VLOOKUP($D44,['file:///home/lab/repositories/luckia.facturador/com.luckia.biller.deploy/src/main/resources/bootstrap/info_presencial_2014.xlsx']venta_neta_cons!$a$2:$n$1048576,4,0)</f>
        <v>#VALUE!</v>
      </c>
      <c r="Z44" s="53" t="e">
        <f aca="false">+VLOOKUP($D44,['file:///home/lab/repositories/luckia.facturador/com.luckia.biller.deploy/src/main/resources/bootstrap/info_presencial_2014.xlsx']venta_neta_cons!$a$2:$n$1048576,5,0)</f>
        <v>#VALUE!</v>
      </c>
      <c r="AA44" s="53" t="e">
        <f aca="false">+VLOOKUP($D44,['file:///home/lab/repositories/luckia.facturador/com.luckia.biller.deploy/src/main/resources/bootstrap/info_presencial_2014.xlsx']venta_neta_cons!$a$2:$n$1048576,6,0)</f>
        <v>#VALUE!</v>
      </c>
      <c r="AB44" s="53" t="e">
        <f aca="false">+VLOOKUP($D44,['file:///home/lab/repositories/luckia.facturador/com.luckia.biller.deploy/src/main/resources/bootstrap/info_presencial_2014.xlsx']venta_neta_cons!$a$2:$n$1048576,7,0)</f>
        <v>#VALUE!</v>
      </c>
      <c r="AC44" s="53" t="e">
        <f aca="false">+VLOOKUP($D44,['file:///home/lab/repositories/luckia.facturador/com.luckia.biller.deploy/src/main/resources/bootstrap/info_presencial_2014.xlsx']venta_neta_cons!$a$2:$n$1048576,8,0)</f>
        <v>#VALUE!</v>
      </c>
      <c r="AD44" s="53" t="e">
        <f aca="false">+VLOOKUP($D44,['file:///home/lab/repositories/luckia.facturador/com.luckia.biller.deploy/src/main/resources/bootstrap/info_presencial_2014.xlsx']venta_neta_cons!$a$2:$n$1048576,9,0)</f>
        <v>#VALUE!</v>
      </c>
      <c r="AE44" s="53" t="e">
        <f aca="false">+VLOOKUP($D44,['file:///home/lab/repositories/luckia.facturador/com.luckia.biller.deploy/src/main/resources/bootstrap/info_presencial_2014.xlsx']venta_neta_cons!$a$2:$n$1048576,10,0)</f>
        <v>#VALUE!</v>
      </c>
      <c r="AF44" s="53" t="e">
        <f aca="false">+VLOOKUP($D44,['file:///home/lab/repositories/luckia.facturador/com.luckia.biller.deploy/src/main/resources/bootstrap/info_presencial_2014.xlsx']venta_neta_cons!$a$2:$n$1048576,11,0)</f>
        <v>#VALUE!</v>
      </c>
      <c r="AG44" s="53" t="e">
        <f aca="false">+VLOOKUP($D44,['file:///home/lab/repositories/luckia.facturador/com.luckia.biller.deploy/src/main/resources/bootstrap/info_presencial_2014.xlsx']venta_neta_cons!$a$2:$n$1048576,12,0)</f>
        <v>#VALUE!</v>
      </c>
      <c r="AH44" s="53" t="e">
        <f aca="false">+VLOOKUP($D44,['file:///home/lab/repositories/luckia.facturador/com.luckia.biller.deploy/src/main/resources/bootstrap/info_presencial_2014.xlsx']venta_neta_cons!$a$2:$n$1048576,13,0)</f>
        <v>#VALUE!</v>
      </c>
      <c r="AI44" s="53" t="e">
        <f aca="false">+VLOOKUP($D44,['file:///home/lab/repositories/luckia.facturador/com.luckia.biller.deploy/src/main/resources/bootstrap/info_presencial_2014.xlsx']venta_neta_cons!$a$2:$n$1048576,14,0)</f>
        <v>#VALUE!</v>
      </c>
      <c r="AJ44" s="53" t="n">
        <f aca="false">+SUM(X44:AI44)</f>
        <v>1100</v>
      </c>
      <c r="AK44" s="54" t="n">
        <f aca="false">+BB44/X44</f>
        <v>0.713454545454545</v>
      </c>
      <c r="AL44" s="53"/>
      <c r="AM44" s="53" t="e">
        <f aca="false">+VLOOKUP($D44,['file:///home/lab/repositories/luckia.facturador/com.luckia.biller.deploy/src/main/resources/bootstrap/info_presencial_2014.xlsx']saldo_cons!$a$2:$n$1048576,3,0)</f>
        <v>#VALUE!</v>
      </c>
      <c r="AN44" s="53" t="e">
        <f aca="false">+VLOOKUP($D44,['file:///home/lab/repositories/luckia.facturador/com.luckia.biller.deploy/src/main/resources/bootstrap/info_presencial_2014.xlsx']saldo_cons!$a$2:$n$1048576,4,0)</f>
        <v>#VALUE!</v>
      </c>
      <c r="AO44" s="53" t="e">
        <f aca="false">+VLOOKUP($D44,['file:///home/lab/repositories/luckia.facturador/com.luckia.biller.deploy/src/main/resources/bootstrap/info_presencial_2014.xlsx']saldo_cons!$a$2:$n$1048576,5,0)</f>
        <v>#VALUE!</v>
      </c>
      <c r="AP44" s="53" t="e">
        <f aca="false">+VLOOKUP($D44,['file:///home/lab/repositories/luckia.facturador/com.luckia.biller.deploy/src/main/resources/bootstrap/info_presencial_2014.xlsx']saldo_cons!$a$2:$n$1048576,6,0)</f>
        <v>#VALUE!</v>
      </c>
      <c r="AQ44" s="53" t="e">
        <f aca="false">+VLOOKUP($D44,['file:///home/lab/repositories/luckia.facturador/com.luckia.biller.deploy/src/main/resources/bootstrap/info_presencial_2014.xlsx']saldo_cons!$a$2:$n$1048576,7,0)</f>
        <v>#VALUE!</v>
      </c>
      <c r="AR44" s="53" t="e">
        <f aca="false">+VLOOKUP($D44,['file:///home/lab/repositories/luckia.facturador/com.luckia.biller.deploy/src/main/resources/bootstrap/info_presencial_2014.xlsx']saldo_cons!$a$2:$n$1048576,8,0)</f>
        <v>#VALUE!</v>
      </c>
      <c r="AS44" s="53" t="e">
        <f aca="false">+VLOOKUP($D44,['file:///home/lab/repositories/luckia.facturador/com.luckia.biller.deploy/src/main/resources/bootstrap/info_presencial_2014.xlsx']saldo_cons!$a$2:$n$1048576,9,0)</f>
        <v>#VALUE!</v>
      </c>
      <c r="AT44" s="53" t="e">
        <f aca="false">+VLOOKUP($D44,['file:///home/lab/repositories/luckia.facturador/com.luckia.biller.deploy/src/main/resources/bootstrap/info_presencial_2014.xlsx']saldo_cons!$a$2:$n$1048576,10,0)</f>
        <v>#VALUE!</v>
      </c>
      <c r="AU44" s="53" t="e">
        <f aca="false">+VLOOKUP($D44,['file:///home/lab/repositories/luckia.facturador/com.luckia.biller.deploy/src/main/resources/bootstrap/info_presencial_2014.xlsx']saldo_cons!$a$2:$n$1048576,11,0)</f>
        <v>#VALUE!</v>
      </c>
      <c r="AV44" s="53" t="e">
        <f aca="false">+VLOOKUP($D44,['file:///home/lab/repositories/luckia.facturador/com.luckia.biller.deploy/src/main/resources/bootstrap/info_presencial_2014.xlsx']saldo_cons!$a$2:$n$1048576,12,0)</f>
        <v>#VALUE!</v>
      </c>
      <c r="AW44" s="53" t="e">
        <f aca="false">+VLOOKUP($D44,['file:///home/lab/repositories/luckia.facturador/com.luckia.biller.deploy/src/main/resources/bootstrap/info_presencial_2014.xlsx']saldo_cons!$a$2:$n$1048576,13,0)</f>
        <v>#VALUE!</v>
      </c>
      <c r="AX44" s="53" t="e">
        <f aca="false">+VLOOKUP($D44,['file:///home/lab/repositories/luckia.facturador/com.luckia.biller.deploy/src/main/resources/bootstrap/info_presencial_2014.xlsx']saldo_cons!$a$2:$n$1048576,14,0)</f>
        <v>#VALUE!</v>
      </c>
      <c r="AY44" s="53" t="n">
        <f aca="false">+SUM(AM44:AX44)</f>
        <v>784.8</v>
      </c>
      <c r="AZ44" s="53"/>
      <c r="BA44" s="53"/>
      <c r="BB44" s="53" t="e">
        <f aca="false">+VLOOKUP($D44,['file:///home/lab/repositories/luckia.facturador/com.luckia.biller.deploy/src/main/resources/bootstrap/info_presencial_2014.xlsx']ggr_cons!$a$2:$n$1048576,3,0)</f>
        <v>#VALUE!</v>
      </c>
      <c r="BC44" s="53" t="e">
        <f aca="false">+VLOOKUP($D44,['file:///home/lab/repositories/luckia.facturador/com.luckia.biller.deploy/src/main/resources/bootstrap/info_presencial_2014.xlsx']ggr_cons!$a$2:$n$1048576,4,0)</f>
        <v>#VALUE!</v>
      </c>
      <c r="BD44" s="53" t="e">
        <f aca="false">+VLOOKUP($D44,['file:///home/lab/repositories/luckia.facturador/com.luckia.biller.deploy/src/main/resources/bootstrap/info_presencial_2014.xlsx']ggr_cons!$a$2:$n$1048576,5,0)</f>
        <v>#VALUE!</v>
      </c>
      <c r="BE44" s="53" t="e">
        <f aca="false">+VLOOKUP($D44,['file:///home/lab/repositories/luckia.facturador/com.luckia.biller.deploy/src/main/resources/bootstrap/info_presencial_2014.xlsx']ggr_cons!$a$2:$n$1048576,6,0)</f>
        <v>#VALUE!</v>
      </c>
      <c r="BF44" s="53" t="e">
        <f aca="false">+VLOOKUP($D44,['file:///home/lab/repositories/luckia.facturador/com.luckia.biller.deploy/src/main/resources/bootstrap/info_presencial_2014.xlsx']ggr_cons!$a$2:$n$1048576,7,0)</f>
        <v>#VALUE!</v>
      </c>
      <c r="BG44" s="53" t="e">
        <f aca="false">+VLOOKUP($D44,['file:///home/lab/repositories/luckia.facturador/com.luckia.biller.deploy/src/main/resources/bootstrap/info_presencial_2014.xlsx']ggr_cons!$a$2:$n$1048576,8,0)</f>
        <v>#VALUE!</v>
      </c>
      <c r="BH44" s="53" t="e">
        <f aca="false">+VLOOKUP($D44,['file:///home/lab/repositories/luckia.facturador/com.luckia.biller.deploy/src/main/resources/bootstrap/info_presencial_2014.xlsx']ggr_cons!$a$2:$n$1048576,9,0)</f>
        <v>#VALUE!</v>
      </c>
      <c r="BI44" s="53" t="e">
        <f aca="false">+VLOOKUP($D44,['file:///home/lab/repositories/luckia.facturador/com.luckia.biller.deploy/src/main/resources/bootstrap/info_presencial_2014.xlsx']ggr_cons!$a$2:$n$1048576,10,0)</f>
        <v>#VALUE!</v>
      </c>
      <c r="BJ44" s="53" t="e">
        <f aca="false">+VLOOKUP($D44,['file:///home/lab/repositories/luckia.facturador/com.luckia.biller.deploy/src/main/resources/bootstrap/info_presencial_2014.xlsx']ggr_cons!$a$2:$n$1048576,11,0)</f>
        <v>#VALUE!</v>
      </c>
      <c r="BK44" s="53" t="e">
        <f aca="false">+VLOOKUP($D44,['file:///home/lab/repositories/luckia.facturador/com.luckia.biller.deploy/src/main/resources/bootstrap/info_presencial_2014.xlsx']ggr_cons!$a$2:$n$1048576,12,0)</f>
        <v>#VALUE!</v>
      </c>
      <c r="BL44" s="53" t="e">
        <f aca="false">+VLOOKUP($D44,['file:///home/lab/repositories/luckia.facturador/com.luckia.biller.deploy/src/main/resources/bootstrap/info_presencial_2014.xlsx']ggr_cons!$a$2:$n$1048576,13,0)</f>
        <v>#VALUE!</v>
      </c>
      <c r="BM44" s="53" t="e">
        <f aca="false">+VLOOKUP($D44,['file:///home/lab/repositories/luckia.facturador/com.luckia.biller.deploy/src/main/resources/bootstrap/info_presencial_2014.xlsx']ggr_cons!$a$2:$n$1048576,14,0)</f>
        <v>#VALUE!</v>
      </c>
      <c r="BN44" s="53" t="n">
        <f aca="false">+SUM(BB44:BM44)</f>
        <v>784.8</v>
      </c>
      <c r="BO44" s="53"/>
      <c r="BP44" s="53"/>
      <c r="BQ44" s="55" t="n">
        <f aca="false">+$N44*X44</f>
        <v>11</v>
      </c>
      <c r="BR44" s="55" t="n">
        <f aca="false">+$N44*Y44</f>
        <v>0</v>
      </c>
      <c r="BS44" s="55" t="n">
        <f aca="false">+$N44*Z44</f>
        <v>0</v>
      </c>
      <c r="BT44" s="55" t="n">
        <f aca="false">+$N44*AA44</f>
        <v>0</v>
      </c>
      <c r="BU44" s="55" t="n">
        <f aca="false">+$N44*AB44</f>
        <v>0</v>
      </c>
      <c r="BV44" s="55" t="n">
        <f aca="false">+$N44*AC44</f>
        <v>0</v>
      </c>
      <c r="BW44" s="55" t="n">
        <f aca="false">+$N44*AD44</f>
        <v>0</v>
      </c>
      <c r="BX44" s="55" t="n">
        <f aca="false">+$N44*AE44</f>
        <v>0</v>
      </c>
      <c r="BY44" s="55" t="n">
        <f aca="false">+$N44*AF44</f>
        <v>0</v>
      </c>
      <c r="BZ44" s="55" t="n">
        <f aca="false">+$N44*AG44</f>
        <v>0</v>
      </c>
      <c r="CA44" s="55" t="n">
        <f aca="false">+$N44*AH44</f>
        <v>0</v>
      </c>
      <c r="CB44" s="55" t="n">
        <f aca="false">+$N44*AI44</f>
        <v>0</v>
      </c>
      <c r="CC44" s="55" t="n">
        <f aca="false">+SUM(BQ44:CB44)</f>
        <v>11</v>
      </c>
      <c r="CD44" s="53"/>
      <c r="CE44" s="55"/>
      <c r="CF44" s="55" t="n">
        <f aca="false">+BQ44/$CE$2</f>
        <v>9.09090909090909</v>
      </c>
      <c r="CG44" s="55" t="n">
        <f aca="false">+BR44/$CE$2</f>
        <v>0</v>
      </c>
      <c r="CH44" s="55" t="n">
        <f aca="false">+BS44/$CE$2</f>
        <v>0</v>
      </c>
      <c r="CI44" s="55" t="n">
        <f aca="false">+BT44/$CE$2</f>
        <v>0</v>
      </c>
      <c r="CJ44" s="55" t="n">
        <f aca="false">+BU44/$CE$2</f>
        <v>0</v>
      </c>
      <c r="CK44" s="55" t="n">
        <f aca="false">+BV44/$CE$2</f>
        <v>0</v>
      </c>
      <c r="CL44" s="55" t="n">
        <f aca="false">+BW44/$CE$2</f>
        <v>0</v>
      </c>
      <c r="CM44" s="55" t="n">
        <f aca="false">+BX44/$CE$2</f>
        <v>0</v>
      </c>
      <c r="CN44" s="55" t="n">
        <f aca="false">+BY44/$CE$2</f>
        <v>0</v>
      </c>
      <c r="CO44" s="55" t="n">
        <f aca="false">+BZ44/$CE$2</f>
        <v>0</v>
      </c>
      <c r="CP44" s="55" t="n">
        <f aca="false">+CA44/$CE$2</f>
        <v>0</v>
      </c>
      <c r="CQ44" s="55" t="n">
        <f aca="false">+CB44/$CE$2</f>
        <v>0</v>
      </c>
      <c r="CR44" s="55" t="n">
        <f aca="false">+CC44/$CE$2</f>
        <v>9.09090909090909</v>
      </c>
      <c r="CS44" s="53"/>
      <c r="CT44" s="53"/>
      <c r="CU44" s="56" t="n">
        <f aca="false">+$O44*X44+$P44*BB44+$Q44*(0.9*BB44+$S44)+$R44</f>
        <v>347.66</v>
      </c>
      <c r="CV44" s="56" t="n">
        <f aca="false">+$O44*Y44+$P44*BC44+$Q44*(0.9*BC44+$S44)+$R44</f>
        <v>0</v>
      </c>
      <c r="CW44" s="56" t="n">
        <f aca="false">+$O44*Z44+$P44*BD44+$Q44*(0.9*BD44+$S44)+$R44</f>
        <v>0</v>
      </c>
      <c r="CX44" s="56" t="n">
        <f aca="false">+$O44*AA44+$P44*BE44+$Q44*(0.9*BE44+$S44)+$R44</f>
        <v>0</v>
      </c>
      <c r="CY44" s="56" t="n">
        <f aca="false">+$O44*AB44+$P44*BF44+$Q44*(0.9*BF44+$S44)+$R44</f>
        <v>0</v>
      </c>
      <c r="CZ44" s="56" t="n">
        <f aca="false">+$O44*AC44+$P44*BG44+$Q44*(0.9*BG44+$S44)+$R44</f>
        <v>0</v>
      </c>
      <c r="DA44" s="56" t="n">
        <f aca="false">+$O44*AD44+$P44*BH44+$Q44*(0.9*BH44+$S44)+$R44</f>
        <v>0</v>
      </c>
      <c r="DB44" s="56" t="n">
        <f aca="false">+$O44*AE44+$P44*BI44+$Q44*(0.9*BI44+$S44)+$R44</f>
        <v>0</v>
      </c>
      <c r="DC44" s="56" t="n">
        <f aca="false">+$O44*AF44+$P44*BJ44+$Q44*(0.9*BJ44+$S44)+$R44</f>
        <v>0</v>
      </c>
      <c r="DD44" s="56" t="n">
        <f aca="false">+$O44*AG44+$P44*BK44+$Q44*(0.9*BK44+$S44)+$R44</f>
        <v>0</v>
      </c>
      <c r="DE44" s="56" t="n">
        <f aca="false">+$O44*AH44+$P44*BL44+$Q44*(0.9*BL44+$S44)+$R44</f>
        <v>0</v>
      </c>
      <c r="DF44" s="56" t="n">
        <f aca="false">+$O44*AI44+$P44*BM44+$Q44*(0.9*BM44+$S44)+$R44</f>
        <v>0</v>
      </c>
      <c r="DG44" s="55" t="n">
        <f aca="false">+SUM(CU44:DF44)</f>
        <v>347.66</v>
      </c>
      <c r="DH44" s="53"/>
      <c r="DJ44" s="14" t="n">
        <f aca="false">+IF(X44=0,0,$T44)</f>
        <v>30</v>
      </c>
      <c r="DK44" s="14" t="n">
        <f aca="false">+IF(Y44=0,0,$T44)</f>
        <v>0</v>
      </c>
      <c r="DL44" s="14" t="n">
        <f aca="false">+IF(Z44=0,0,$T44)</f>
        <v>0</v>
      </c>
      <c r="DM44" s="14" t="n">
        <f aca="false">+IF(AA44=0,0,$T44)</f>
        <v>0</v>
      </c>
      <c r="DN44" s="14" t="n">
        <f aca="false">+IF(AB44=0,0,$T44)</f>
        <v>0</v>
      </c>
      <c r="DO44" s="14" t="n">
        <f aca="false">+IF(AC44=0,0,$T44)</f>
        <v>0</v>
      </c>
      <c r="DP44" s="14" t="n">
        <f aca="false">+IF(AD44=0,0,$T44)</f>
        <v>0</v>
      </c>
      <c r="DQ44" s="14" t="n">
        <f aca="false">+IF(AE44=0,0,$T44)</f>
        <v>0</v>
      </c>
      <c r="DR44" s="14" t="n">
        <f aca="false">+IF(AF44=0,0,$T44)</f>
        <v>0</v>
      </c>
      <c r="DS44" s="14" t="n">
        <f aca="false">+IF(AG44=0,0,$T44)</f>
        <v>0</v>
      </c>
      <c r="DT44" s="14" t="n">
        <f aca="false">+IF(AH44=0,0,$T44)</f>
        <v>0</v>
      </c>
      <c r="DU44" s="14" t="n">
        <f aca="false">+IF(AI44=0,0,$T44)</f>
        <v>0</v>
      </c>
      <c r="DV44" s="55" t="n">
        <f aca="false">+SUM(DJ44:DU44)</f>
        <v>30</v>
      </c>
      <c r="DY44" s="14" t="n">
        <v>0</v>
      </c>
      <c r="DZ44" s="14" t="n">
        <v>0</v>
      </c>
      <c r="EA44" s="14" t="n">
        <v>0</v>
      </c>
      <c r="EB44" s="14" t="n">
        <v>0</v>
      </c>
      <c r="EC44" s="14" t="n">
        <v>0</v>
      </c>
      <c r="ED44" s="14" t="n">
        <v>0</v>
      </c>
      <c r="EE44" s="14" t="n">
        <v>0</v>
      </c>
      <c r="EF44" s="14" t="n">
        <v>0</v>
      </c>
      <c r="EG44" s="14" t="n">
        <v>0</v>
      </c>
      <c r="EH44" s="14" t="n">
        <v>0</v>
      </c>
      <c r="EI44" s="14" t="n">
        <v>0</v>
      </c>
      <c r="EJ44" s="14" t="n">
        <v>0</v>
      </c>
      <c r="EK44" s="55" t="n">
        <f aca="false">+SUM(DY44:EJ44)</f>
        <v>0</v>
      </c>
      <c r="EO44" s="53" t="n">
        <f aca="false">+CU44+DJ44-DY44/2</f>
        <v>377.66</v>
      </c>
      <c r="EP44" s="53" t="n">
        <f aca="false">+CV44+DK44-DZ44/2</f>
        <v>0</v>
      </c>
      <c r="EQ44" s="53" t="n">
        <f aca="false">+CW44+DL44-EA44/2</f>
        <v>0</v>
      </c>
      <c r="ER44" s="53" t="n">
        <f aca="false">+CX44+DM44-EB44/2</f>
        <v>0</v>
      </c>
      <c r="ES44" s="53" t="n">
        <f aca="false">+CY44+DN44-EC44/2</f>
        <v>0</v>
      </c>
      <c r="ET44" s="53" t="n">
        <f aca="false">+CZ44+DO44-ED44/2</f>
        <v>0</v>
      </c>
      <c r="EU44" s="53" t="n">
        <f aca="false">+DA44+DP44-EE44/2</f>
        <v>0</v>
      </c>
      <c r="EV44" s="53" t="n">
        <f aca="false">+DB44+DQ44-EF44/2</f>
        <v>0</v>
      </c>
      <c r="EW44" s="53" t="n">
        <f aca="false">+DC44+DR44-EG44/2</f>
        <v>0</v>
      </c>
      <c r="EX44" s="53" t="n">
        <f aca="false">+DD44+DS44-EH44/2</f>
        <v>0</v>
      </c>
      <c r="EY44" s="53" t="n">
        <f aca="false">+DE44+DT44-EI44/2</f>
        <v>0</v>
      </c>
      <c r="EZ44" s="53" t="n">
        <f aca="false">+DF44+DU44-EJ44/2</f>
        <v>0</v>
      </c>
      <c r="FA44" s="55" t="n">
        <f aca="false">+SUM(EO44:EZ44)</f>
        <v>377.66</v>
      </c>
      <c r="FD44" s="53" t="n">
        <f aca="false">+AM44-EO44-DY44</f>
        <v>407.14</v>
      </c>
      <c r="FE44" s="53" t="n">
        <f aca="false">+AN44-EP44-DZ44</f>
        <v>0</v>
      </c>
      <c r="FF44" s="53" t="n">
        <f aca="false">+AO44-EQ44-EA44</f>
        <v>0</v>
      </c>
      <c r="FG44" s="53" t="n">
        <f aca="false">+AP44-ER44-EB44</f>
        <v>0</v>
      </c>
      <c r="FH44" s="53" t="n">
        <f aca="false">+AQ44-ES44-EC44</f>
        <v>0</v>
      </c>
      <c r="FI44" s="53" t="n">
        <f aca="false">+AR44-ET44-ED44</f>
        <v>0</v>
      </c>
      <c r="FJ44" s="53" t="n">
        <f aca="false">+AS44-EU44-EE44</f>
        <v>0</v>
      </c>
      <c r="FK44" s="53" t="n">
        <f aca="false">+AT44-EV44-EF44</f>
        <v>0</v>
      </c>
      <c r="FL44" s="53" t="n">
        <f aca="false">+AU44-EW44-EG44</f>
        <v>0</v>
      </c>
      <c r="FM44" s="53" t="n">
        <f aca="false">+AV44-EX44-EH44</f>
        <v>0</v>
      </c>
      <c r="FN44" s="53" t="n">
        <f aca="false">+AW44-EY44-EI44</f>
        <v>0</v>
      </c>
      <c r="FO44" s="53" t="n">
        <f aca="false">+AX44-EZ44-EJ44</f>
        <v>0</v>
      </c>
      <c r="FP44" s="53" t="n">
        <f aca="false">+AY44-FA44</f>
        <v>407.14</v>
      </c>
    </row>
    <row collapsed="false" customFormat="false" customHeight="true" hidden="false" ht="15" outlineLevel="2" r="45">
      <c r="A45" s="21" t="n">
        <v>3</v>
      </c>
      <c r="B45" s="21" t="s">
        <v>25</v>
      </c>
      <c r="C45" s="21" t="s">
        <v>137</v>
      </c>
      <c r="D45" s="67" t="n">
        <f aca="false">+E45</f>
        <v>10125</v>
      </c>
      <c r="E45" s="69" t="n">
        <v>10125</v>
      </c>
      <c r="F45" s="21" t="s">
        <v>308</v>
      </c>
      <c r="G45" s="21" t="s">
        <v>309</v>
      </c>
      <c r="H45" s="21" t="s">
        <v>310</v>
      </c>
      <c r="I45" s="21" t="s">
        <v>311</v>
      </c>
      <c r="J45" s="21" t="s">
        <v>307</v>
      </c>
      <c r="K45" s="21" t="s">
        <v>16</v>
      </c>
      <c r="L45" s="49" t="s">
        <v>143</v>
      </c>
      <c r="M45" s="50" t="s">
        <v>20</v>
      </c>
      <c r="N45" s="51" t="n">
        <v>0.01</v>
      </c>
      <c r="O45" s="52" t="n">
        <v>-0.005</v>
      </c>
      <c r="P45" s="51" t="n">
        <v>0.45</v>
      </c>
      <c r="Q45" s="51" t="n">
        <v>0</v>
      </c>
      <c r="R45" s="50" t="n">
        <v>0</v>
      </c>
      <c r="S45" s="50" t="n">
        <v>0</v>
      </c>
      <c r="T45" s="50" t="n">
        <v>30</v>
      </c>
      <c r="U45" s="50"/>
      <c r="X45" s="53" t="e">
        <f aca="false">+VLOOKUP($D45,['file:///home/lab/repositories/luckia.facturador/com.luckia.biller.deploy/src/main/resources/bootstrap/info_presencial_2014.xlsx']venta_neta_cons!$a$2:$n$1048576,3,0)</f>
        <v>#VALUE!</v>
      </c>
      <c r="Y45" s="53" t="e">
        <f aca="false">+VLOOKUP($D45,['file:///home/lab/repositories/luckia.facturador/com.luckia.biller.deploy/src/main/resources/bootstrap/info_presencial_2014.xlsx']venta_neta_cons!$a$2:$n$1048576,4,0)</f>
        <v>#VALUE!</v>
      </c>
      <c r="Z45" s="53" t="e">
        <f aca="false">+VLOOKUP($D45,['file:///home/lab/repositories/luckia.facturador/com.luckia.biller.deploy/src/main/resources/bootstrap/info_presencial_2014.xlsx']venta_neta_cons!$a$2:$n$1048576,5,0)</f>
        <v>#VALUE!</v>
      </c>
      <c r="AA45" s="53" t="e">
        <f aca="false">+VLOOKUP($D45,['file:///home/lab/repositories/luckia.facturador/com.luckia.biller.deploy/src/main/resources/bootstrap/info_presencial_2014.xlsx']venta_neta_cons!$a$2:$n$1048576,6,0)</f>
        <v>#VALUE!</v>
      </c>
      <c r="AB45" s="53" t="e">
        <f aca="false">+VLOOKUP($D45,['file:///home/lab/repositories/luckia.facturador/com.luckia.biller.deploy/src/main/resources/bootstrap/info_presencial_2014.xlsx']venta_neta_cons!$a$2:$n$1048576,7,0)</f>
        <v>#VALUE!</v>
      </c>
      <c r="AC45" s="53" t="e">
        <f aca="false">+VLOOKUP($D45,['file:///home/lab/repositories/luckia.facturador/com.luckia.biller.deploy/src/main/resources/bootstrap/info_presencial_2014.xlsx']venta_neta_cons!$a$2:$n$1048576,8,0)</f>
        <v>#VALUE!</v>
      </c>
      <c r="AD45" s="53" t="e">
        <f aca="false">+VLOOKUP($D45,['file:///home/lab/repositories/luckia.facturador/com.luckia.biller.deploy/src/main/resources/bootstrap/info_presencial_2014.xlsx']venta_neta_cons!$a$2:$n$1048576,9,0)</f>
        <v>#VALUE!</v>
      </c>
      <c r="AE45" s="53" t="e">
        <f aca="false">+VLOOKUP($D45,['file:///home/lab/repositories/luckia.facturador/com.luckia.biller.deploy/src/main/resources/bootstrap/info_presencial_2014.xlsx']venta_neta_cons!$a$2:$n$1048576,10,0)</f>
        <v>#VALUE!</v>
      </c>
      <c r="AF45" s="53" t="e">
        <f aca="false">+VLOOKUP($D45,['file:///home/lab/repositories/luckia.facturador/com.luckia.biller.deploy/src/main/resources/bootstrap/info_presencial_2014.xlsx']venta_neta_cons!$a$2:$n$1048576,11,0)</f>
        <v>#VALUE!</v>
      </c>
      <c r="AG45" s="53" t="e">
        <f aca="false">+VLOOKUP($D45,['file:///home/lab/repositories/luckia.facturador/com.luckia.biller.deploy/src/main/resources/bootstrap/info_presencial_2014.xlsx']venta_neta_cons!$a$2:$n$1048576,12,0)</f>
        <v>#VALUE!</v>
      </c>
      <c r="AH45" s="53" t="e">
        <f aca="false">+VLOOKUP($D45,['file:///home/lab/repositories/luckia.facturador/com.luckia.biller.deploy/src/main/resources/bootstrap/info_presencial_2014.xlsx']venta_neta_cons!$a$2:$n$1048576,13,0)</f>
        <v>#VALUE!</v>
      </c>
      <c r="AI45" s="53" t="e">
        <f aca="false">+VLOOKUP($D45,['file:///home/lab/repositories/luckia.facturador/com.luckia.biller.deploy/src/main/resources/bootstrap/info_presencial_2014.xlsx']venta_neta_cons!$a$2:$n$1048576,14,0)</f>
        <v>#VALUE!</v>
      </c>
      <c r="AJ45" s="53" t="n">
        <f aca="false">+SUM(X45:AI45)</f>
        <v>662</v>
      </c>
      <c r="AK45" s="54" t="n">
        <f aca="false">+BB45/X45</f>
        <v>0.562749244712991</v>
      </c>
      <c r="AL45" s="53"/>
      <c r="AM45" s="53" t="e">
        <f aca="false">+VLOOKUP($D45,['file:///home/lab/repositories/luckia.facturador/com.luckia.biller.deploy/src/main/resources/bootstrap/info_presencial_2014.xlsx']saldo_cons!$a$2:$n$1048576,3,0)</f>
        <v>#VALUE!</v>
      </c>
      <c r="AN45" s="53" t="e">
        <f aca="false">+VLOOKUP($D45,['file:///home/lab/repositories/luckia.facturador/com.luckia.biller.deploy/src/main/resources/bootstrap/info_presencial_2014.xlsx']saldo_cons!$a$2:$n$1048576,4,0)</f>
        <v>#VALUE!</v>
      </c>
      <c r="AO45" s="53" t="e">
        <f aca="false">+VLOOKUP($D45,['file:///home/lab/repositories/luckia.facturador/com.luckia.biller.deploy/src/main/resources/bootstrap/info_presencial_2014.xlsx']saldo_cons!$a$2:$n$1048576,5,0)</f>
        <v>#VALUE!</v>
      </c>
      <c r="AP45" s="53" t="e">
        <f aca="false">+VLOOKUP($D45,['file:///home/lab/repositories/luckia.facturador/com.luckia.biller.deploy/src/main/resources/bootstrap/info_presencial_2014.xlsx']saldo_cons!$a$2:$n$1048576,6,0)</f>
        <v>#VALUE!</v>
      </c>
      <c r="AQ45" s="53" t="e">
        <f aca="false">+VLOOKUP($D45,['file:///home/lab/repositories/luckia.facturador/com.luckia.biller.deploy/src/main/resources/bootstrap/info_presencial_2014.xlsx']saldo_cons!$a$2:$n$1048576,7,0)</f>
        <v>#VALUE!</v>
      </c>
      <c r="AR45" s="53" t="e">
        <f aca="false">+VLOOKUP($D45,['file:///home/lab/repositories/luckia.facturador/com.luckia.biller.deploy/src/main/resources/bootstrap/info_presencial_2014.xlsx']saldo_cons!$a$2:$n$1048576,8,0)</f>
        <v>#VALUE!</v>
      </c>
      <c r="AS45" s="53" t="e">
        <f aca="false">+VLOOKUP($D45,['file:///home/lab/repositories/luckia.facturador/com.luckia.biller.deploy/src/main/resources/bootstrap/info_presencial_2014.xlsx']saldo_cons!$a$2:$n$1048576,9,0)</f>
        <v>#VALUE!</v>
      </c>
      <c r="AT45" s="53" t="e">
        <f aca="false">+VLOOKUP($D45,['file:///home/lab/repositories/luckia.facturador/com.luckia.biller.deploy/src/main/resources/bootstrap/info_presencial_2014.xlsx']saldo_cons!$a$2:$n$1048576,10,0)</f>
        <v>#VALUE!</v>
      </c>
      <c r="AU45" s="53" t="e">
        <f aca="false">+VLOOKUP($D45,['file:///home/lab/repositories/luckia.facturador/com.luckia.biller.deploy/src/main/resources/bootstrap/info_presencial_2014.xlsx']saldo_cons!$a$2:$n$1048576,11,0)</f>
        <v>#VALUE!</v>
      </c>
      <c r="AV45" s="53" t="e">
        <f aca="false">+VLOOKUP($D45,['file:///home/lab/repositories/luckia.facturador/com.luckia.biller.deploy/src/main/resources/bootstrap/info_presencial_2014.xlsx']saldo_cons!$a$2:$n$1048576,12,0)</f>
        <v>#VALUE!</v>
      </c>
      <c r="AW45" s="53" t="e">
        <f aca="false">+VLOOKUP($D45,['file:///home/lab/repositories/luckia.facturador/com.luckia.biller.deploy/src/main/resources/bootstrap/info_presencial_2014.xlsx']saldo_cons!$a$2:$n$1048576,13,0)</f>
        <v>#VALUE!</v>
      </c>
      <c r="AX45" s="53" t="e">
        <f aca="false">+VLOOKUP($D45,['file:///home/lab/repositories/luckia.facturador/com.luckia.biller.deploy/src/main/resources/bootstrap/info_presencial_2014.xlsx']saldo_cons!$a$2:$n$1048576,14,0)</f>
        <v>#VALUE!</v>
      </c>
      <c r="AY45" s="53" t="n">
        <f aca="false">+SUM(AM45:AX45)</f>
        <v>372.54</v>
      </c>
      <c r="AZ45" s="53"/>
      <c r="BA45" s="53"/>
      <c r="BB45" s="53" t="e">
        <f aca="false">+VLOOKUP($D45,['file:///home/lab/repositories/luckia.facturador/com.luckia.biller.deploy/src/main/resources/bootstrap/info_presencial_2014.xlsx']ggr_cons!$a$2:$n$1048576,3,0)</f>
        <v>#VALUE!</v>
      </c>
      <c r="BC45" s="53" t="e">
        <f aca="false">+VLOOKUP($D45,['file:///home/lab/repositories/luckia.facturador/com.luckia.biller.deploy/src/main/resources/bootstrap/info_presencial_2014.xlsx']ggr_cons!$a$2:$n$1048576,4,0)</f>
        <v>#VALUE!</v>
      </c>
      <c r="BD45" s="53" t="e">
        <f aca="false">+VLOOKUP($D45,['file:///home/lab/repositories/luckia.facturador/com.luckia.biller.deploy/src/main/resources/bootstrap/info_presencial_2014.xlsx']ggr_cons!$a$2:$n$1048576,5,0)</f>
        <v>#VALUE!</v>
      </c>
      <c r="BE45" s="53" t="e">
        <f aca="false">+VLOOKUP($D45,['file:///home/lab/repositories/luckia.facturador/com.luckia.biller.deploy/src/main/resources/bootstrap/info_presencial_2014.xlsx']ggr_cons!$a$2:$n$1048576,6,0)</f>
        <v>#VALUE!</v>
      </c>
      <c r="BF45" s="53" t="e">
        <f aca="false">+VLOOKUP($D45,['file:///home/lab/repositories/luckia.facturador/com.luckia.biller.deploy/src/main/resources/bootstrap/info_presencial_2014.xlsx']ggr_cons!$a$2:$n$1048576,7,0)</f>
        <v>#VALUE!</v>
      </c>
      <c r="BG45" s="53" t="e">
        <f aca="false">+VLOOKUP($D45,['file:///home/lab/repositories/luckia.facturador/com.luckia.biller.deploy/src/main/resources/bootstrap/info_presencial_2014.xlsx']ggr_cons!$a$2:$n$1048576,8,0)</f>
        <v>#VALUE!</v>
      </c>
      <c r="BH45" s="53" t="e">
        <f aca="false">+VLOOKUP($D45,['file:///home/lab/repositories/luckia.facturador/com.luckia.biller.deploy/src/main/resources/bootstrap/info_presencial_2014.xlsx']ggr_cons!$a$2:$n$1048576,9,0)</f>
        <v>#VALUE!</v>
      </c>
      <c r="BI45" s="53" t="e">
        <f aca="false">+VLOOKUP($D45,['file:///home/lab/repositories/luckia.facturador/com.luckia.biller.deploy/src/main/resources/bootstrap/info_presencial_2014.xlsx']ggr_cons!$a$2:$n$1048576,10,0)</f>
        <v>#VALUE!</v>
      </c>
      <c r="BJ45" s="53" t="e">
        <f aca="false">+VLOOKUP($D45,['file:///home/lab/repositories/luckia.facturador/com.luckia.biller.deploy/src/main/resources/bootstrap/info_presencial_2014.xlsx']ggr_cons!$a$2:$n$1048576,11,0)</f>
        <v>#VALUE!</v>
      </c>
      <c r="BK45" s="53" t="e">
        <f aca="false">+VLOOKUP($D45,['file:///home/lab/repositories/luckia.facturador/com.luckia.biller.deploy/src/main/resources/bootstrap/info_presencial_2014.xlsx']ggr_cons!$a$2:$n$1048576,12,0)</f>
        <v>#VALUE!</v>
      </c>
      <c r="BL45" s="53" t="e">
        <f aca="false">+VLOOKUP($D45,['file:///home/lab/repositories/luckia.facturador/com.luckia.biller.deploy/src/main/resources/bootstrap/info_presencial_2014.xlsx']ggr_cons!$a$2:$n$1048576,13,0)</f>
        <v>#VALUE!</v>
      </c>
      <c r="BM45" s="53" t="e">
        <f aca="false">+VLOOKUP($D45,['file:///home/lab/repositories/luckia.facturador/com.luckia.biller.deploy/src/main/resources/bootstrap/info_presencial_2014.xlsx']ggr_cons!$a$2:$n$1048576,14,0)</f>
        <v>#VALUE!</v>
      </c>
      <c r="BN45" s="53" t="n">
        <f aca="false">+SUM(BB45:BM45)</f>
        <v>372.54</v>
      </c>
      <c r="BO45" s="53"/>
      <c r="BP45" s="53"/>
      <c r="BQ45" s="55" t="n">
        <f aca="false">+$N45*X45</f>
        <v>6.62</v>
      </c>
      <c r="BR45" s="55" t="n">
        <f aca="false">+$N45*Y45</f>
        <v>0</v>
      </c>
      <c r="BS45" s="55" t="n">
        <f aca="false">+$N45*Z45</f>
        <v>0</v>
      </c>
      <c r="BT45" s="55" t="n">
        <f aca="false">+$N45*AA45</f>
        <v>0</v>
      </c>
      <c r="BU45" s="55" t="n">
        <f aca="false">+$N45*AB45</f>
        <v>0</v>
      </c>
      <c r="BV45" s="55" t="n">
        <f aca="false">+$N45*AC45</f>
        <v>0</v>
      </c>
      <c r="BW45" s="55" t="n">
        <f aca="false">+$N45*AD45</f>
        <v>0</v>
      </c>
      <c r="BX45" s="55" t="n">
        <f aca="false">+$N45*AE45</f>
        <v>0</v>
      </c>
      <c r="BY45" s="55" t="n">
        <f aca="false">+$N45*AF45</f>
        <v>0</v>
      </c>
      <c r="BZ45" s="55" t="n">
        <f aca="false">+$N45*AG45</f>
        <v>0</v>
      </c>
      <c r="CA45" s="55" t="n">
        <f aca="false">+$N45*AH45</f>
        <v>0</v>
      </c>
      <c r="CB45" s="55" t="n">
        <f aca="false">+$N45*AI45</f>
        <v>0</v>
      </c>
      <c r="CC45" s="55" t="n">
        <f aca="false">+SUM(BQ45:CB45)</f>
        <v>6.62</v>
      </c>
      <c r="CD45" s="53"/>
      <c r="CE45" s="55"/>
      <c r="CF45" s="55" t="n">
        <f aca="false">+BQ45/$CE$2</f>
        <v>5.47107438016529</v>
      </c>
      <c r="CG45" s="55" t="n">
        <f aca="false">+BR45/$CE$2</f>
        <v>0</v>
      </c>
      <c r="CH45" s="55" t="n">
        <f aca="false">+BS45/$CE$2</f>
        <v>0</v>
      </c>
      <c r="CI45" s="55" t="n">
        <f aca="false">+BT45/$CE$2</f>
        <v>0</v>
      </c>
      <c r="CJ45" s="55" t="n">
        <f aca="false">+BU45/$CE$2</f>
        <v>0</v>
      </c>
      <c r="CK45" s="55" t="n">
        <f aca="false">+BV45/$CE$2</f>
        <v>0</v>
      </c>
      <c r="CL45" s="55" t="n">
        <f aca="false">+BW45/$CE$2</f>
        <v>0</v>
      </c>
      <c r="CM45" s="55" t="n">
        <f aca="false">+BX45/$CE$2</f>
        <v>0</v>
      </c>
      <c r="CN45" s="55" t="n">
        <f aca="false">+BY45/$CE$2</f>
        <v>0</v>
      </c>
      <c r="CO45" s="55" t="n">
        <f aca="false">+BZ45/$CE$2</f>
        <v>0</v>
      </c>
      <c r="CP45" s="55" t="n">
        <f aca="false">+CA45/$CE$2</f>
        <v>0</v>
      </c>
      <c r="CQ45" s="55" t="n">
        <f aca="false">+CB45/$CE$2</f>
        <v>0</v>
      </c>
      <c r="CR45" s="55" t="n">
        <f aca="false">+CC45/$CE$2</f>
        <v>5.47107438016529</v>
      </c>
      <c r="CS45" s="53"/>
      <c r="CT45" s="53"/>
      <c r="CU45" s="56" t="n">
        <f aca="false">+$O45*X45+$P45*BB45+$Q45*(0.9*BB45+$S45)+$R45</f>
        <v>164.333</v>
      </c>
      <c r="CV45" s="56" t="n">
        <f aca="false">+$O45*Y45+$P45*BC45+$Q45*(0.9*BC45+$S45)+$R45</f>
        <v>0</v>
      </c>
      <c r="CW45" s="56" t="n">
        <f aca="false">+$O45*Z45+$P45*BD45+$Q45*(0.9*BD45+$S45)+$R45</f>
        <v>0</v>
      </c>
      <c r="CX45" s="56" t="n">
        <f aca="false">+$O45*AA45+$P45*BE45+$Q45*(0.9*BE45+$S45)+$R45</f>
        <v>0</v>
      </c>
      <c r="CY45" s="56" t="n">
        <f aca="false">+$O45*AB45+$P45*BF45+$Q45*(0.9*BF45+$S45)+$R45</f>
        <v>0</v>
      </c>
      <c r="CZ45" s="56" t="n">
        <f aca="false">+$O45*AC45+$P45*BG45+$Q45*(0.9*BG45+$S45)+$R45</f>
        <v>0</v>
      </c>
      <c r="DA45" s="56" t="n">
        <f aca="false">+$O45*AD45+$P45*BH45+$Q45*(0.9*BH45+$S45)+$R45</f>
        <v>0</v>
      </c>
      <c r="DB45" s="56" t="n">
        <f aca="false">+$O45*AE45+$P45*BI45+$Q45*(0.9*BI45+$S45)+$R45</f>
        <v>0</v>
      </c>
      <c r="DC45" s="56" t="n">
        <f aca="false">+$O45*AF45+$P45*BJ45+$Q45*(0.9*BJ45+$S45)+$R45</f>
        <v>0</v>
      </c>
      <c r="DD45" s="56" t="n">
        <f aca="false">+$O45*AG45+$P45*BK45+$Q45*(0.9*BK45+$S45)+$R45</f>
        <v>0</v>
      </c>
      <c r="DE45" s="56" t="n">
        <f aca="false">+$O45*AH45+$P45*BL45+$Q45*(0.9*BL45+$S45)+$R45</f>
        <v>0</v>
      </c>
      <c r="DF45" s="56" t="n">
        <f aca="false">+$O45*AI45+$P45*BM45+$Q45*(0.9*BM45+$S45)+$R45</f>
        <v>0</v>
      </c>
      <c r="DG45" s="55" t="n">
        <f aca="false">+SUM(CU45:DF45)</f>
        <v>164.333</v>
      </c>
      <c r="DH45" s="53"/>
      <c r="DJ45" s="14" t="n">
        <f aca="false">+IF(X45=0,0,$T45)</f>
        <v>30</v>
      </c>
      <c r="DK45" s="14" t="n">
        <f aca="false">+IF(Y45=0,0,$T45)</f>
        <v>0</v>
      </c>
      <c r="DL45" s="14" t="n">
        <f aca="false">+IF(Z45=0,0,$T45)</f>
        <v>0</v>
      </c>
      <c r="DM45" s="14" t="n">
        <f aca="false">+IF(AA45=0,0,$T45)</f>
        <v>0</v>
      </c>
      <c r="DN45" s="14" t="n">
        <f aca="false">+IF(AB45=0,0,$T45)</f>
        <v>0</v>
      </c>
      <c r="DO45" s="14" t="n">
        <f aca="false">+IF(AC45=0,0,$T45)</f>
        <v>0</v>
      </c>
      <c r="DP45" s="14" t="n">
        <f aca="false">+IF(AD45=0,0,$T45)</f>
        <v>0</v>
      </c>
      <c r="DQ45" s="14" t="n">
        <f aca="false">+IF(AE45=0,0,$T45)</f>
        <v>0</v>
      </c>
      <c r="DR45" s="14" t="n">
        <f aca="false">+IF(AF45=0,0,$T45)</f>
        <v>0</v>
      </c>
      <c r="DS45" s="14" t="n">
        <f aca="false">+IF(AG45=0,0,$T45)</f>
        <v>0</v>
      </c>
      <c r="DT45" s="14" t="n">
        <f aca="false">+IF(AH45=0,0,$T45)</f>
        <v>0</v>
      </c>
      <c r="DU45" s="14" t="n">
        <f aca="false">+IF(AI45=0,0,$T45)</f>
        <v>0</v>
      </c>
      <c r="DV45" s="55" t="n">
        <f aca="false">+SUM(DJ45:DU45)</f>
        <v>30</v>
      </c>
      <c r="DY45" s="14" t="n">
        <v>0</v>
      </c>
      <c r="DZ45" s="14" t="n">
        <v>0</v>
      </c>
      <c r="EA45" s="14" t="n">
        <v>0</v>
      </c>
      <c r="EB45" s="14" t="n">
        <v>0</v>
      </c>
      <c r="EC45" s="14" t="n">
        <v>0</v>
      </c>
      <c r="ED45" s="14" t="n">
        <v>0</v>
      </c>
      <c r="EE45" s="14" t="n">
        <v>0</v>
      </c>
      <c r="EF45" s="14" t="n">
        <v>0</v>
      </c>
      <c r="EG45" s="14" t="n">
        <v>0</v>
      </c>
      <c r="EH45" s="14" t="n">
        <v>0</v>
      </c>
      <c r="EI45" s="14" t="n">
        <v>0</v>
      </c>
      <c r="EJ45" s="14" t="n">
        <v>0</v>
      </c>
      <c r="EK45" s="55" t="n">
        <f aca="false">+SUM(DY45:EJ45)</f>
        <v>0</v>
      </c>
      <c r="EO45" s="53" t="n">
        <f aca="false">+CU45+DJ45-DY45/2</f>
        <v>194.333</v>
      </c>
      <c r="EP45" s="53" t="n">
        <f aca="false">+CV45+DK45-DZ45/2</f>
        <v>0</v>
      </c>
      <c r="EQ45" s="53" t="n">
        <f aca="false">+CW45+DL45-EA45/2</f>
        <v>0</v>
      </c>
      <c r="ER45" s="53" t="n">
        <f aca="false">+CX45+DM45-EB45/2</f>
        <v>0</v>
      </c>
      <c r="ES45" s="53" t="n">
        <f aca="false">+CY45+DN45-EC45/2</f>
        <v>0</v>
      </c>
      <c r="ET45" s="53" t="n">
        <f aca="false">+CZ45+DO45-ED45/2</f>
        <v>0</v>
      </c>
      <c r="EU45" s="53" t="n">
        <f aca="false">+DA45+DP45-EE45/2</f>
        <v>0</v>
      </c>
      <c r="EV45" s="53" t="n">
        <f aca="false">+DB45+DQ45-EF45/2</f>
        <v>0</v>
      </c>
      <c r="EW45" s="53" t="n">
        <f aca="false">+DC45+DR45-EG45/2</f>
        <v>0</v>
      </c>
      <c r="EX45" s="53" t="n">
        <f aca="false">+DD45+DS45-EH45/2</f>
        <v>0</v>
      </c>
      <c r="EY45" s="53" t="n">
        <f aca="false">+DE45+DT45-EI45/2</f>
        <v>0</v>
      </c>
      <c r="EZ45" s="53" t="n">
        <f aca="false">+DF45+DU45-EJ45/2</f>
        <v>0</v>
      </c>
      <c r="FA45" s="55" t="n">
        <f aca="false">+SUM(EO45:EZ45)</f>
        <v>194.333</v>
      </c>
      <c r="FD45" s="53" t="n">
        <f aca="false">+AM45-EO45-DY45</f>
        <v>178.207</v>
      </c>
      <c r="FE45" s="53" t="n">
        <f aca="false">+AN45-EP45-DZ45</f>
        <v>0</v>
      </c>
      <c r="FF45" s="53" t="n">
        <f aca="false">+AO45-EQ45-EA45</f>
        <v>0</v>
      </c>
      <c r="FG45" s="53" t="n">
        <f aca="false">+AP45-ER45-EB45</f>
        <v>0</v>
      </c>
      <c r="FH45" s="53" t="n">
        <f aca="false">+AQ45-ES45-EC45</f>
        <v>0</v>
      </c>
      <c r="FI45" s="53" t="n">
        <f aca="false">+AR45-ET45-ED45</f>
        <v>0</v>
      </c>
      <c r="FJ45" s="53" t="n">
        <f aca="false">+AS45-EU45-EE45</f>
        <v>0</v>
      </c>
      <c r="FK45" s="53" t="n">
        <f aca="false">+AT45-EV45-EF45</f>
        <v>0</v>
      </c>
      <c r="FL45" s="53" t="n">
        <f aca="false">+AU45-EW45-EG45</f>
        <v>0</v>
      </c>
      <c r="FM45" s="53" t="n">
        <f aca="false">+AV45-EX45-EH45</f>
        <v>0</v>
      </c>
      <c r="FN45" s="53" t="n">
        <f aca="false">+AW45-EY45-EI45</f>
        <v>0</v>
      </c>
      <c r="FO45" s="53" t="n">
        <f aca="false">+AX45-EZ45-EJ45</f>
        <v>0</v>
      </c>
      <c r="FP45" s="53" t="n">
        <f aca="false">+AY45-FA45</f>
        <v>178.207</v>
      </c>
    </row>
    <row collapsed="false" customFormat="false" customHeight="true" hidden="false" ht="15" outlineLevel="2" r="46">
      <c r="A46" s="21" t="n">
        <v>3</v>
      </c>
      <c r="B46" s="21" t="s">
        <v>25</v>
      </c>
      <c r="C46" s="21" t="s">
        <v>137</v>
      </c>
      <c r="D46" s="67" t="n">
        <f aca="false">+E46</f>
        <v>10130</v>
      </c>
      <c r="E46" s="69" t="n">
        <v>10130</v>
      </c>
      <c r="F46" s="21" t="s">
        <v>312</v>
      </c>
      <c r="G46" s="21" t="s">
        <v>313</v>
      </c>
      <c r="H46" s="21" t="s">
        <v>314</v>
      </c>
      <c r="I46" s="21" t="s">
        <v>315</v>
      </c>
      <c r="J46" s="21" t="s">
        <v>316</v>
      </c>
      <c r="K46" s="21" t="s">
        <v>16</v>
      </c>
      <c r="L46" s="49" t="s">
        <v>143</v>
      </c>
      <c r="M46" s="50" t="s">
        <v>20</v>
      </c>
      <c r="N46" s="51" t="n">
        <v>0.01</v>
      </c>
      <c r="O46" s="52" t="n">
        <v>-0.005</v>
      </c>
      <c r="P46" s="51" t="n">
        <v>0.45</v>
      </c>
      <c r="Q46" s="51" t="n">
        <v>0</v>
      </c>
      <c r="R46" s="50" t="n">
        <v>0</v>
      </c>
      <c r="S46" s="50" t="n">
        <v>0</v>
      </c>
      <c r="T46" s="50" t="n">
        <v>30</v>
      </c>
      <c r="U46" s="50"/>
      <c r="X46" s="53" t="e">
        <f aca="false">+VLOOKUP($D46,['file:///home/lab/repositories/luckia.facturador/com.luckia.biller.deploy/src/main/resources/bootstrap/info_presencial_2014.xlsx']venta_neta_cons!$a$2:$n$1048576,3,0)</f>
        <v>#VALUE!</v>
      </c>
      <c r="Y46" s="53" t="e">
        <f aca="false">+VLOOKUP($D46,['file:///home/lab/repositories/luckia.facturador/com.luckia.biller.deploy/src/main/resources/bootstrap/info_presencial_2014.xlsx']venta_neta_cons!$a$2:$n$1048576,4,0)</f>
        <v>#VALUE!</v>
      </c>
      <c r="Z46" s="53" t="e">
        <f aca="false">+VLOOKUP($D46,['file:///home/lab/repositories/luckia.facturador/com.luckia.biller.deploy/src/main/resources/bootstrap/info_presencial_2014.xlsx']venta_neta_cons!$a$2:$n$1048576,5,0)</f>
        <v>#VALUE!</v>
      </c>
      <c r="AA46" s="53" t="e">
        <f aca="false">+VLOOKUP($D46,['file:///home/lab/repositories/luckia.facturador/com.luckia.biller.deploy/src/main/resources/bootstrap/info_presencial_2014.xlsx']venta_neta_cons!$a$2:$n$1048576,6,0)</f>
        <v>#VALUE!</v>
      </c>
      <c r="AB46" s="53" t="e">
        <f aca="false">+VLOOKUP($D46,['file:///home/lab/repositories/luckia.facturador/com.luckia.biller.deploy/src/main/resources/bootstrap/info_presencial_2014.xlsx']venta_neta_cons!$a$2:$n$1048576,7,0)</f>
        <v>#VALUE!</v>
      </c>
      <c r="AC46" s="53" t="e">
        <f aca="false">+VLOOKUP($D46,['file:///home/lab/repositories/luckia.facturador/com.luckia.biller.deploy/src/main/resources/bootstrap/info_presencial_2014.xlsx']venta_neta_cons!$a$2:$n$1048576,8,0)</f>
        <v>#VALUE!</v>
      </c>
      <c r="AD46" s="53" t="e">
        <f aca="false">+VLOOKUP($D46,['file:///home/lab/repositories/luckia.facturador/com.luckia.biller.deploy/src/main/resources/bootstrap/info_presencial_2014.xlsx']venta_neta_cons!$a$2:$n$1048576,9,0)</f>
        <v>#VALUE!</v>
      </c>
      <c r="AE46" s="53" t="e">
        <f aca="false">+VLOOKUP($D46,['file:///home/lab/repositories/luckia.facturador/com.luckia.biller.deploy/src/main/resources/bootstrap/info_presencial_2014.xlsx']venta_neta_cons!$a$2:$n$1048576,10,0)</f>
        <v>#VALUE!</v>
      </c>
      <c r="AF46" s="53" t="e">
        <f aca="false">+VLOOKUP($D46,['file:///home/lab/repositories/luckia.facturador/com.luckia.biller.deploy/src/main/resources/bootstrap/info_presencial_2014.xlsx']venta_neta_cons!$a$2:$n$1048576,11,0)</f>
        <v>#VALUE!</v>
      </c>
      <c r="AG46" s="53" t="e">
        <f aca="false">+VLOOKUP($D46,['file:///home/lab/repositories/luckia.facturador/com.luckia.biller.deploy/src/main/resources/bootstrap/info_presencial_2014.xlsx']venta_neta_cons!$a$2:$n$1048576,12,0)</f>
        <v>#VALUE!</v>
      </c>
      <c r="AH46" s="53" t="e">
        <f aca="false">+VLOOKUP($D46,['file:///home/lab/repositories/luckia.facturador/com.luckia.biller.deploy/src/main/resources/bootstrap/info_presencial_2014.xlsx']venta_neta_cons!$a$2:$n$1048576,13,0)</f>
        <v>#VALUE!</v>
      </c>
      <c r="AI46" s="53" t="e">
        <f aca="false">+VLOOKUP($D46,['file:///home/lab/repositories/luckia.facturador/com.luckia.biller.deploy/src/main/resources/bootstrap/info_presencial_2014.xlsx']venta_neta_cons!$a$2:$n$1048576,14,0)</f>
        <v>#VALUE!</v>
      </c>
      <c r="AJ46" s="53" t="n">
        <f aca="false">+SUM(X46:AI46)</f>
        <v>946</v>
      </c>
      <c r="AK46" s="54" t="n">
        <f aca="false">+BB46/X46</f>
        <v>0.293181818181818</v>
      </c>
      <c r="AL46" s="53"/>
      <c r="AM46" s="53" t="e">
        <f aca="false">+VLOOKUP($D46,['file:///home/lab/repositories/luckia.facturador/com.luckia.biller.deploy/src/main/resources/bootstrap/info_presencial_2014.xlsx']saldo_cons!$a$2:$n$1048576,3,0)</f>
        <v>#VALUE!</v>
      </c>
      <c r="AN46" s="53" t="e">
        <f aca="false">+VLOOKUP($D46,['file:///home/lab/repositories/luckia.facturador/com.luckia.biller.deploy/src/main/resources/bootstrap/info_presencial_2014.xlsx']saldo_cons!$a$2:$n$1048576,4,0)</f>
        <v>#VALUE!</v>
      </c>
      <c r="AO46" s="53" t="e">
        <f aca="false">+VLOOKUP($D46,['file:///home/lab/repositories/luckia.facturador/com.luckia.biller.deploy/src/main/resources/bootstrap/info_presencial_2014.xlsx']saldo_cons!$a$2:$n$1048576,5,0)</f>
        <v>#VALUE!</v>
      </c>
      <c r="AP46" s="53" t="e">
        <f aca="false">+VLOOKUP($D46,['file:///home/lab/repositories/luckia.facturador/com.luckia.biller.deploy/src/main/resources/bootstrap/info_presencial_2014.xlsx']saldo_cons!$a$2:$n$1048576,6,0)</f>
        <v>#VALUE!</v>
      </c>
      <c r="AQ46" s="53" t="e">
        <f aca="false">+VLOOKUP($D46,['file:///home/lab/repositories/luckia.facturador/com.luckia.biller.deploy/src/main/resources/bootstrap/info_presencial_2014.xlsx']saldo_cons!$a$2:$n$1048576,7,0)</f>
        <v>#VALUE!</v>
      </c>
      <c r="AR46" s="53" t="e">
        <f aca="false">+VLOOKUP($D46,['file:///home/lab/repositories/luckia.facturador/com.luckia.biller.deploy/src/main/resources/bootstrap/info_presencial_2014.xlsx']saldo_cons!$a$2:$n$1048576,8,0)</f>
        <v>#VALUE!</v>
      </c>
      <c r="AS46" s="53" t="e">
        <f aca="false">+VLOOKUP($D46,['file:///home/lab/repositories/luckia.facturador/com.luckia.biller.deploy/src/main/resources/bootstrap/info_presencial_2014.xlsx']saldo_cons!$a$2:$n$1048576,9,0)</f>
        <v>#VALUE!</v>
      </c>
      <c r="AT46" s="53" t="e">
        <f aca="false">+VLOOKUP($D46,['file:///home/lab/repositories/luckia.facturador/com.luckia.biller.deploy/src/main/resources/bootstrap/info_presencial_2014.xlsx']saldo_cons!$a$2:$n$1048576,10,0)</f>
        <v>#VALUE!</v>
      </c>
      <c r="AU46" s="53" t="e">
        <f aca="false">+VLOOKUP($D46,['file:///home/lab/repositories/luckia.facturador/com.luckia.biller.deploy/src/main/resources/bootstrap/info_presencial_2014.xlsx']saldo_cons!$a$2:$n$1048576,11,0)</f>
        <v>#VALUE!</v>
      </c>
      <c r="AV46" s="53" t="e">
        <f aca="false">+VLOOKUP($D46,['file:///home/lab/repositories/luckia.facturador/com.luckia.biller.deploy/src/main/resources/bootstrap/info_presencial_2014.xlsx']saldo_cons!$a$2:$n$1048576,12,0)</f>
        <v>#VALUE!</v>
      </c>
      <c r="AW46" s="53" t="e">
        <f aca="false">+VLOOKUP($D46,['file:///home/lab/repositories/luckia.facturador/com.luckia.biller.deploy/src/main/resources/bootstrap/info_presencial_2014.xlsx']saldo_cons!$a$2:$n$1048576,13,0)</f>
        <v>#VALUE!</v>
      </c>
      <c r="AX46" s="53" t="e">
        <f aca="false">+VLOOKUP($D46,['file:///home/lab/repositories/luckia.facturador/com.luckia.biller.deploy/src/main/resources/bootstrap/info_presencial_2014.xlsx']saldo_cons!$a$2:$n$1048576,14,0)</f>
        <v>#VALUE!</v>
      </c>
      <c r="AY46" s="53" t="n">
        <f aca="false">+SUM(AM46:AX46)</f>
        <v>277.35</v>
      </c>
      <c r="AZ46" s="53"/>
      <c r="BA46" s="53"/>
      <c r="BB46" s="53" t="e">
        <f aca="false">+VLOOKUP($D46,['file:///home/lab/repositories/luckia.facturador/com.luckia.biller.deploy/src/main/resources/bootstrap/info_presencial_2014.xlsx']ggr_cons!$a$2:$n$1048576,3,0)</f>
        <v>#VALUE!</v>
      </c>
      <c r="BC46" s="53" t="e">
        <f aca="false">+VLOOKUP($D46,['file:///home/lab/repositories/luckia.facturador/com.luckia.biller.deploy/src/main/resources/bootstrap/info_presencial_2014.xlsx']ggr_cons!$a$2:$n$1048576,4,0)</f>
        <v>#VALUE!</v>
      </c>
      <c r="BD46" s="53" t="e">
        <f aca="false">+VLOOKUP($D46,['file:///home/lab/repositories/luckia.facturador/com.luckia.biller.deploy/src/main/resources/bootstrap/info_presencial_2014.xlsx']ggr_cons!$a$2:$n$1048576,5,0)</f>
        <v>#VALUE!</v>
      </c>
      <c r="BE46" s="53" t="e">
        <f aca="false">+VLOOKUP($D46,['file:///home/lab/repositories/luckia.facturador/com.luckia.biller.deploy/src/main/resources/bootstrap/info_presencial_2014.xlsx']ggr_cons!$a$2:$n$1048576,6,0)</f>
        <v>#VALUE!</v>
      </c>
      <c r="BF46" s="53" t="e">
        <f aca="false">+VLOOKUP($D46,['file:///home/lab/repositories/luckia.facturador/com.luckia.biller.deploy/src/main/resources/bootstrap/info_presencial_2014.xlsx']ggr_cons!$a$2:$n$1048576,7,0)</f>
        <v>#VALUE!</v>
      </c>
      <c r="BG46" s="53" t="e">
        <f aca="false">+VLOOKUP($D46,['file:///home/lab/repositories/luckia.facturador/com.luckia.biller.deploy/src/main/resources/bootstrap/info_presencial_2014.xlsx']ggr_cons!$a$2:$n$1048576,8,0)</f>
        <v>#VALUE!</v>
      </c>
      <c r="BH46" s="53" t="e">
        <f aca="false">+VLOOKUP($D46,['file:///home/lab/repositories/luckia.facturador/com.luckia.biller.deploy/src/main/resources/bootstrap/info_presencial_2014.xlsx']ggr_cons!$a$2:$n$1048576,9,0)</f>
        <v>#VALUE!</v>
      </c>
      <c r="BI46" s="53" t="e">
        <f aca="false">+VLOOKUP($D46,['file:///home/lab/repositories/luckia.facturador/com.luckia.biller.deploy/src/main/resources/bootstrap/info_presencial_2014.xlsx']ggr_cons!$a$2:$n$1048576,10,0)</f>
        <v>#VALUE!</v>
      </c>
      <c r="BJ46" s="53" t="e">
        <f aca="false">+VLOOKUP($D46,['file:///home/lab/repositories/luckia.facturador/com.luckia.biller.deploy/src/main/resources/bootstrap/info_presencial_2014.xlsx']ggr_cons!$a$2:$n$1048576,11,0)</f>
        <v>#VALUE!</v>
      </c>
      <c r="BK46" s="53" t="e">
        <f aca="false">+VLOOKUP($D46,['file:///home/lab/repositories/luckia.facturador/com.luckia.biller.deploy/src/main/resources/bootstrap/info_presencial_2014.xlsx']ggr_cons!$a$2:$n$1048576,12,0)</f>
        <v>#VALUE!</v>
      </c>
      <c r="BL46" s="53" t="e">
        <f aca="false">+VLOOKUP($D46,['file:///home/lab/repositories/luckia.facturador/com.luckia.biller.deploy/src/main/resources/bootstrap/info_presencial_2014.xlsx']ggr_cons!$a$2:$n$1048576,13,0)</f>
        <v>#VALUE!</v>
      </c>
      <c r="BM46" s="53" t="e">
        <f aca="false">+VLOOKUP($D46,['file:///home/lab/repositories/luckia.facturador/com.luckia.biller.deploy/src/main/resources/bootstrap/info_presencial_2014.xlsx']ggr_cons!$a$2:$n$1048576,14,0)</f>
        <v>#VALUE!</v>
      </c>
      <c r="BN46" s="53" t="n">
        <f aca="false">+SUM(BB46:BM46)</f>
        <v>277.35</v>
      </c>
      <c r="BO46" s="53"/>
      <c r="BP46" s="53"/>
      <c r="BQ46" s="55" t="n">
        <f aca="false">+$N46*X46</f>
        <v>9.46</v>
      </c>
      <c r="BR46" s="55" t="n">
        <f aca="false">+$N46*Y46</f>
        <v>0</v>
      </c>
      <c r="BS46" s="55" t="n">
        <f aca="false">+$N46*Z46</f>
        <v>0</v>
      </c>
      <c r="BT46" s="55" t="n">
        <f aca="false">+$N46*AA46</f>
        <v>0</v>
      </c>
      <c r="BU46" s="55" t="n">
        <f aca="false">+$N46*AB46</f>
        <v>0</v>
      </c>
      <c r="BV46" s="55" t="n">
        <f aca="false">+$N46*AC46</f>
        <v>0</v>
      </c>
      <c r="BW46" s="55" t="n">
        <f aca="false">+$N46*AD46</f>
        <v>0</v>
      </c>
      <c r="BX46" s="55" t="n">
        <f aca="false">+$N46*AE46</f>
        <v>0</v>
      </c>
      <c r="BY46" s="55" t="n">
        <f aca="false">+$N46*AF46</f>
        <v>0</v>
      </c>
      <c r="BZ46" s="55" t="n">
        <f aca="false">+$N46*AG46</f>
        <v>0</v>
      </c>
      <c r="CA46" s="55" t="n">
        <f aca="false">+$N46*AH46</f>
        <v>0</v>
      </c>
      <c r="CB46" s="55" t="n">
        <f aca="false">+$N46*AI46</f>
        <v>0</v>
      </c>
      <c r="CC46" s="55" t="n">
        <f aca="false">+SUM(BQ46:CB46)</f>
        <v>9.46</v>
      </c>
      <c r="CD46" s="53"/>
      <c r="CE46" s="55"/>
      <c r="CF46" s="55" t="n">
        <f aca="false">+BQ46/$CE$2</f>
        <v>7.81818181818182</v>
      </c>
      <c r="CG46" s="55" t="n">
        <f aca="false">+BR46/$CE$2</f>
        <v>0</v>
      </c>
      <c r="CH46" s="55" t="n">
        <f aca="false">+BS46/$CE$2</f>
        <v>0</v>
      </c>
      <c r="CI46" s="55" t="n">
        <f aca="false">+BT46/$CE$2</f>
        <v>0</v>
      </c>
      <c r="CJ46" s="55" t="n">
        <f aca="false">+BU46/$CE$2</f>
        <v>0</v>
      </c>
      <c r="CK46" s="55" t="n">
        <f aca="false">+BV46/$CE$2</f>
        <v>0</v>
      </c>
      <c r="CL46" s="55" t="n">
        <f aca="false">+BW46/$CE$2</f>
        <v>0</v>
      </c>
      <c r="CM46" s="55" t="n">
        <f aca="false">+BX46/$CE$2</f>
        <v>0</v>
      </c>
      <c r="CN46" s="55" t="n">
        <f aca="false">+BY46/$CE$2</f>
        <v>0</v>
      </c>
      <c r="CO46" s="55" t="n">
        <f aca="false">+BZ46/$CE$2</f>
        <v>0</v>
      </c>
      <c r="CP46" s="55" t="n">
        <f aca="false">+CA46/$CE$2</f>
        <v>0</v>
      </c>
      <c r="CQ46" s="55" t="n">
        <f aca="false">+CB46/$CE$2</f>
        <v>0</v>
      </c>
      <c r="CR46" s="55" t="n">
        <f aca="false">+CC46/$CE$2</f>
        <v>7.81818181818182</v>
      </c>
      <c r="CS46" s="53"/>
      <c r="CT46" s="53"/>
      <c r="CU46" s="56" t="n">
        <f aca="false">+$O46*X46+$P46*BB46+$Q46*(0.9*BB46+$S46)+$R46</f>
        <v>120.0775</v>
      </c>
      <c r="CV46" s="56" t="n">
        <f aca="false">+$O46*Y46+$P46*BC46+$Q46*(0.9*BC46+$S46)+$R46</f>
        <v>0</v>
      </c>
      <c r="CW46" s="56" t="n">
        <f aca="false">+$O46*Z46+$P46*BD46+$Q46*(0.9*BD46+$S46)+$R46</f>
        <v>0</v>
      </c>
      <c r="CX46" s="56" t="n">
        <f aca="false">+$O46*AA46+$P46*BE46+$Q46*(0.9*BE46+$S46)+$R46</f>
        <v>0</v>
      </c>
      <c r="CY46" s="56" t="n">
        <f aca="false">+$O46*AB46+$P46*BF46+$Q46*(0.9*BF46+$S46)+$R46</f>
        <v>0</v>
      </c>
      <c r="CZ46" s="56" t="n">
        <f aca="false">+$O46*AC46+$P46*BG46+$Q46*(0.9*BG46+$S46)+$R46</f>
        <v>0</v>
      </c>
      <c r="DA46" s="56" t="n">
        <f aca="false">+$O46*AD46+$P46*BH46+$Q46*(0.9*BH46+$S46)+$R46</f>
        <v>0</v>
      </c>
      <c r="DB46" s="56" t="n">
        <f aca="false">+$O46*AE46+$P46*BI46+$Q46*(0.9*BI46+$S46)+$R46</f>
        <v>0</v>
      </c>
      <c r="DC46" s="56" t="n">
        <f aca="false">+$O46*AF46+$P46*BJ46+$Q46*(0.9*BJ46+$S46)+$R46</f>
        <v>0</v>
      </c>
      <c r="DD46" s="56" t="n">
        <f aca="false">+$O46*AG46+$P46*BK46+$Q46*(0.9*BK46+$S46)+$R46</f>
        <v>0</v>
      </c>
      <c r="DE46" s="56" t="n">
        <f aca="false">+$O46*AH46+$P46*BL46+$Q46*(0.9*BL46+$S46)+$R46</f>
        <v>0</v>
      </c>
      <c r="DF46" s="56" t="n">
        <f aca="false">+$O46*AI46+$P46*BM46+$Q46*(0.9*BM46+$S46)+$R46</f>
        <v>0</v>
      </c>
      <c r="DG46" s="55" t="n">
        <f aca="false">+SUM(CU46:DF46)</f>
        <v>120.0775</v>
      </c>
      <c r="DH46" s="53"/>
      <c r="DJ46" s="14" t="n">
        <f aca="false">+IF(X46=0,0,$T46)</f>
        <v>30</v>
      </c>
      <c r="DK46" s="14" t="n">
        <f aca="false">+IF(Y46=0,0,$T46)</f>
        <v>0</v>
      </c>
      <c r="DL46" s="14" t="n">
        <f aca="false">+IF(Z46=0,0,$T46)</f>
        <v>0</v>
      </c>
      <c r="DM46" s="14" t="n">
        <f aca="false">+IF(AA46=0,0,$T46)</f>
        <v>0</v>
      </c>
      <c r="DN46" s="14" t="n">
        <f aca="false">+IF(AB46=0,0,$T46)</f>
        <v>0</v>
      </c>
      <c r="DO46" s="14" t="n">
        <f aca="false">+IF(AC46=0,0,$T46)</f>
        <v>0</v>
      </c>
      <c r="DP46" s="14" t="n">
        <f aca="false">+IF(AD46=0,0,$T46)</f>
        <v>0</v>
      </c>
      <c r="DQ46" s="14" t="n">
        <f aca="false">+IF(AE46=0,0,$T46)</f>
        <v>0</v>
      </c>
      <c r="DR46" s="14" t="n">
        <f aca="false">+IF(AF46=0,0,$T46)</f>
        <v>0</v>
      </c>
      <c r="DS46" s="14" t="n">
        <f aca="false">+IF(AG46=0,0,$T46)</f>
        <v>0</v>
      </c>
      <c r="DT46" s="14" t="n">
        <f aca="false">+IF(AH46=0,0,$T46)</f>
        <v>0</v>
      </c>
      <c r="DU46" s="14" t="n">
        <f aca="false">+IF(AI46=0,0,$T46)</f>
        <v>0</v>
      </c>
      <c r="DV46" s="55" t="n">
        <f aca="false">+SUM(DJ46:DU46)</f>
        <v>30</v>
      </c>
      <c r="DY46" s="14" t="n">
        <v>0</v>
      </c>
      <c r="DZ46" s="14" t="n">
        <v>0</v>
      </c>
      <c r="EA46" s="14" t="n">
        <v>0</v>
      </c>
      <c r="EB46" s="14" t="n">
        <v>0</v>
      </c>
      <c r="EC46" s="14" t="n">
        <v>0</v>
      </c>
      <c r="ED46" s="14" t="n">
        <v>0</v>
      </c>
      <c r="EE46" s="14" t="n">
        <v>0</v>
      </c>
      <c r="EF46" s="14" t="n">
        <v>0</v>
      </c>
      <c r="EG46" s="14" t="n">
        <v>0</v>
      </c>
      <c r="EH46" s="14" t="n">
        <v>0</v>
      </c>
      <c r="EI46" s="14" t="n">
        <v>0</v>
      </c>
      <c r="EJ46" s="14" t="n">
        <v>0</v>
      </c>
      <c r="EK46" s="55" t="n">
        <f aca="false">+SUM(DY46:EJ46)</f>
        <v>0</v>
      </c>
      <c r="EO46" s="53" t="n">
        <f aca="false">+CU46+DJ46-DY46/2</f>
        <v>150.0775</v>
      </c>
      <c r="EP46" s="53" t="n">
        <f aca="false">+CV46+DK46-DZ46/2</f>
        <v>0</v>
      </c>
      <c r="EQ46" s="53" t="n">
        <f aca="false">+CW46+DL46-EA46/2</f>
        <v>0</v>
      </c>
      <c r="ER46" s="53" t="n">
        <f aca="false">+CX46+DM46-EB46/2</f>
        <v>0</v>
      </c>
      <c r="ES46" s="53" t="n">
        <f aca="false">+CY46+DN46-EC46/2</f>
        <v>0</v>
      </c>
      <c r="ET46" s="53" t="n">
        <f aca="false">+CZ46+DO46-ED46/2</f>
        <v>0</v>
      </c>
      <c r="EU46" s="53" t="n">
        <f aca="false">+DA46+DP46-EE46/2</f>
        <v>0</v>
      </c>
      <c r="EV46" s="53" t="n">
        <f aca="false">+DB46+DQ46-EF46/2</f>
        <v>0</v>
      </c>
      <c r="EW46" s="53" t="n">
        <f aca="false">+DC46+DR46-EG46/2</f>
        <v>0</v>
      </c>
      <c r="EX46" s="53" t="n">
        <f aca="false">+DD46+DS46-EH46/2</f>
        <v>0</v>
      </c>
      <c r="EY46" s="53" t="n">
        <f aca="false">+DE46+DT46-EI46/2</f>
        <v>0</v>
      </c>
      <c r="EZ46" s="53" t="n">
        <f aca="false">+DF46+DU46-EJ46/2</f>
        <v>0</v>
      </c>
      <c r="FA46" s="55" t="n">
        <f aca="false">+SUM(EO46:EZ46)</f>
        <v>150.0775</v>
      </c>
      <c r="FD46" s="53" t="n">
        <f aca="false">+AM46-EO46-DY46</f>
        <v>127.2725</v>
      </c>
      <c r="FE46" s="53" t="n">
        <f aca="false">+AN46-EP46-DZ46</f>
        <v>0</v>
      </c>
      <c r="FF46" s="53" t="n">
        <f aca="false">+AO46-EQ46-EA46</f>
        <v>0</v>
      </c>
      <c r="FG46" s="53" t="n">
        <f aca="false">+AP46-ER46-EB46</f>
        <v>0</v>
      </c>
      <c r="FH46" s="53" t="n">
        <f aca="false">+AQ46-ES46-EC46</f>
        <v>0</v>
      </c>
      <c r="FI46" s="53" t="n">
        <f aca="false">+AR46-ET46-ED46</f>
        <v>0</v>
      </c>
      <c r="FJ46" s="53" t="n">
        <f aca="false">+AS46-EU46-EE46</f>
        <v>0</v>
      </c>
      <c r="FK46" s="53" t="n">
        <f aca="false">+AT46-EV46-EF46</f>
        <v>0</v>
      </c>
      <c r="FL46" s="53" t="n">
        <f aca="false">+AU46-EW46-EG46</f>
        <v>0</v>
      </c>
      <c r="FM46" s="53" t="n">
        <f aca="false">+AV46-EX46-EH46</f>
        <v>0</v>
      </c>
      <c r="FN46" s="53" t="n">
        <f aca="false">+AW46-EY46-EI46</f>
        <v>0</v>
      </c>
      <c r="FO46" s="53" t="n">
        <f aca="false">+AX46-EZ46-EJ46</f>
        <v>0</v>
      </c>
      <c r="FP46" s="53" t="n">
        <f aca="false">+AY46-FA46</f>
        <v>127.2725</v>
      </c>
    </row>
    <row collapsed="false" customFormat="false" customHeight="true" hidden="false" ht="15" outlineLevel="2" r="47">
      <c r="A47" s="21" t="n">
        <v>3</v>
      </c>
      <c r="B47" s="21" t="s">
        <v>25</v>
      </c>
      <c r="C47" s="21" t="s">
        <v>137</v>
      </c>
      <c r="D47" s="67" t="n">
        <v>10131</v>
      </c>
      <c r="E47" s="69" t="n">
        <v>10131</v>
      </c>
      <c r="F47" s="72" t="s">
        <v>317</v>
      </c>
      <c r="G47" s="21" t="s">
        <v>318</v>
      </c>
      <c r="H47" s="21" t="s">
        <v>319</v>
      </c>
      <c r="I47" s="21" t="s">
        <v>320</v>
      </c>
      <c r="J47" s="21" t="s">
        <v>16</v>
      </c>
      <c r="K47" s="21" t="s">
        <v>16</v>
      </c>
      <c r="L47" s="49" t="s">
        <v>143</v>
      </c>
      <c r="M47" s="50" t="s">
        <v>20</v>
      </c>
      <c r="N47" s="51" t="n">
        <v>0.01</v>
      </c>
      <c r="O47" s="52" t="n">
        <v>-0.005</v>
      </c>
      <c r="P47" s="51" t="n">
        <v>0.45</v>
      </c>
      <c r="Q47" s="51" t="n">
        <v>0</v>
      </c>
      <c r="R47" s="50" t="n">
        <v>0</v>
      </c>
      <c r="S47" s="50" t="n">
        <v>0</v>
      </c>
      <c r="T47" s="50" t="n">
        <v>30</v>
      </c>
      <c r="U47" s="50"/>
      <c r="X47" s="53" t="e">
        <f aca="false">+VLOOKUP($D47,['file:///home/lab/repositories/luckia.facturador/com.luckia.biller.deploy/src/main/resources/bootstrap/info_presencial_2014.xlsx']venta_neta_cons!$a$2:$n$1048576,3,0)</f>
        <v>#VALUE!</v>
      </c>
      <c r="Y47" s="53" t="e">
        <f aca="false">+VLOOKUP($D47,['file:///home/lab/repositories/luckia.facturador/com.luckia.biller.deploy/src/main/resources/bootstrap/info_presencial_2014.xlsx']venta_neta_cons!$a$2:$n$1048576,4,0)</f>
        <v>#VALUE!</v>
      </c>
      <c r="Z47" s="53" t="e">
        <f aca="false">+VLOOKUP($D47,['file:///home/lab/repositories/luckia.facturador/com.luckia.biller.deploy/src/main/resources/bootstrap/info_presencial_2014.xlsx']venta_neta_cons!$a$2:$n$1048576,5,0)</f>
        <v>#VALUE!</v>
      </c>
      <c r="AA47" s="53" t="e">
        <f aca="false">+VLOOKUP($D47,['file:///home/lab/repositories/luckia.facturador/com.luckia.biller.deploy/src/main/resources/bootstrap/info_presencial_2014.xlsx']venta_neta_cons!$a$2:$n$1048576,6,0)</f>
        <v>#VALUE!</v>
      </c>
      <c r="AB47" s="53" t="e">
        <f aca="false">+VLOOKUP($D47,['file:///home/lab/repositories/luckia.facturador/com.luckia.biller.deploy/src/main/resources/bootstrap/info_presencial_2014.xlsx']venta_neta_cons!$a$2:$n$1048576,7,0)</f>
        <v>#VALUE!</v>
      </c>
      <c r="AC47" s="53" t="e">
        <f aca="false">+VLOOKUP($D47,['file:///home/lab/repositories/luckia.facturador/com.luckia.biller.deploy/src/main/resources/bootstrap/info_presencial_2014.xlsx']venta_neta_cons!$a$2:$n$1048576,8,0)</f>
        <v>#VALUE!</v>
      </c>
      <c r="AD47" s="53" t="e">
        <f aca="false">+VLOOKUP($D47,['file:///home/lab/repositories/luckia.facturador/com.luckia.biller.deploy/src/main/resources/bootstrap/info_presencial_2014.xlsx']venta_neta_cons!$a$2:$n$1048576,9,0)</f>
        <v>#VALUE!</v>
      </c>
      <c r="AE47" s="53" t="e">
        <f aca="false">+VLOOKUP($D47,['file:///home/lab/repositories/luckia.facturador/com.luckia.biller.deploy/src/main/resources/bootstrap/info_presencial_2014.xlsx']venta_neta_cons!$a$2:$n$1048576,10,0)</f>
        <v>#VALUE!</v>
      </c>
      <c r="AF47" s="53" t="e">
        <f aca="false">+VLOOKUP($D47,['file:///home/lab/repositories/luckia.facturador/com.luckia.biller.deploy/src/main/resources/bootstrap/info_presencial_2014.xlsx']venta_neta_cons!$a$2:$n$1048576,11,0)</f>
        <v>#VALUE!</v>
      </c>
      <c r="AG47" s="53" t="e">
        <f aca="false">+VLOOKUP($D47,['file:///home/lab/repositories/luckia.facturador/com.luckia.biller.deploy/src/main/resources/bootstrap/info_presencial_2014.xlsx']venta_neta_cons!$a$2:$n$1048576,12,0)</f>
        <v>#VALUE!</v>
      </c>
      <c r="AH47" s="53" t="e">
        <f aca="false">+VLOOKUP($D47,['file:///home/lab/repositories/luckia.facturador/com.luckia.biller.deploy/src/main/resources/bootstrap/info_presencial_2014.xlsx']venta_neta_cons!$a$2:$n$1048576,13,0)</f>
        <v>#VALUE!</v>
      </c>
      <c r="AI47" s="53" t="e">
        <f aca="false">+VLOOKUP($D47,['file:///home/lab/repositories/luckia.facturador/com.luckia.biller.deploy/src/main/resources/bootstrap/info_presencial_2014.xlsx']venta_neta_cons!$a$2:$n$1048576,14,0)</f>
        <v>#VALUE!</v>
      </c>
      <c r="AJ47" s="53" t="n">
        <f aca="false">+SUM(X47:AI47)</f>
        <v>1021</v>
      </c>
      <c r="AK47" s="54" t="n">
        <f aca="false">+BB47/X47</f>
        <v>0.341087169441724</v>
      </c>
      <c r="AL47" s="53"/>
      <c r="AM47" s="53" t="e">
        <f aca="false">+VLOOKUP($D47,['file:///home/lab/repositories/luckia.facturador/com.luckia.biller.deploy/src/main/resources/bootstrap/info_presencial_2014.xlsx']saldo_cons!$a$2:$n$1048576,3,0)</f>
        <v>#VALUE!</v>
      </c>
      <c r="AN47" s="53" t="e">
        <f aca="false">+VLOOKUP($D47,['file:///home/lab/repositories/luckia.facturador/com.luckia.biller.deploy/src/main/resources/bootstrap/info_presencial_2014.xlsx']saldo_cons!$a$2:$n$1048576,4,0)</f>
        <v>#VALUE!</v>
      </c>
      <c r="AO47" s="53" t="e">
        <f aca="false">+VLOOKUP($D47,['file:///home/lab/repositories/luckia.facturador/com.luckia.biller.deploy/src/main/resources/bootstrap/info_presencial_2014.xlsx']saldo_cons!$a$2:$n$1048576,5,0)</f>
        <v>#VALUE!</v>
      </c>
      <c r="AP47" s="53" t="e">
        <f aca="false">+VLOOKUP($D47,['file:///home/lab/repositories/luckia.facturador/com.luckia.biller.deploy/src/main/resources/bootstrap/info_presencial_2014.xlsx']saldo_cons!$a$2:$n$1048576,6,0)</f>
        <v>#VALUE!</v>
      </c>
      <c r="AQ47" s="53" t="e">
        <f aca="false">+VLOOKUP($D47,['file:///home/lab/repositories/luckia.facturador/com.luckia.biller.deploy/src/main/resources/bootstrap/info_presencial_2014.xlsx']saldo_cons!$a$2:$n$1048576,7,0)</f>
        <v>#VALUE!</v>
      </c>
      <c r="AR47" s="53" t="e">
        <f aca="false">+VLOOKUP($D47,['file:///home/lab/repositories/luckia.facturador/com.luckia.biller.deploy/src/main/resources/bootstrap/info_presencial_2014.xlsx']saldo_cons!$a$2:$n$1048576,8,0)</f>
        <v>#VALUE!</v>
      </c>
      <c r="AS47" s="53" t="e">
        <f aca="false">+VLOOKUP($D47,['file:///home/lab/repositories/luckia.facturador/com.luckia.biller.deploy/src/main/resources/bootstrap/info_presencial_2014.xlsx']saldo_cons!$a$2:$n$1048576,9,0)</f>
        <v>#VALUE!</v>
      </c>
      <c r="AT47" s="53" t="e">
        <f aca="false">+VLOOKUP($D47,['file:///home/lab/repositories/luckia.facturador/com.luckia.biller.deploy/src/main/resources/bootstrap/info_presencial_2014.xlsx']saldo_cons!$a$2:$n$1048576,10,0)</f>
        <v>#VALUE!</v>
      </c>
      <c r="AU47" s="53" t="e">
        <f aca="false">+VLOOKUP($D47,['file:///home/lab/repositories/luckia.facturador/com.luckia.biller.deploy/src/main/resources/bootstrap/info_presencial_2014.xlsx']saldo_cons!$a$2:$n$1048576,11,0)</f>
        <v>#VALUE!</v>
      </c>
      <c r="AV47" s="53" t="e">
        <f aca="false">+VLOOKUP($D47,['file:///home/lab/repositories/luckia.facturador/com.luckia.biller.deploy/src/main/resources/bootstrap/info_presencial_2014.xlsx']saldo_cons!$a$2:$n$1048576,12,0)</f>
        <v>#VALUE!</v>
      </c>
      <c r="AW47" s="53" t="e">
        <f aca="false">+VLOOKUP($D47,['file:///home/lab/repositories/luckia.facturador/com.luckia.biller.deploy/src/main/resources/bootstrap/info_presencial_2014.xlsx']saldo_cons!$a$2:$n$1048576,13,0)</f>
        <v>#VALUE!</v>
      </c>
      <c r="AX47" s="53" t="e">
        <f aca="false">+VLOOKUP($D47,['file:///home/lab/repositories/luckia.facturador/com.luckia.biller.deploy/src/main/resources/bootstrap/info_presencial_2014.xlsx']saldo_cons!$a$2:$n$1048576,14,0)</f>
        <v>#VALUE!</v>
      </c>
      <c r="AY47" s="53" t="n">
        <f aca="false">+SUM(AM47:AX47)</f>
        <v>348.25</v>
      </c>
      <c r="AZ47" s="53"/>
      <c r="BA47" s="53"/>
      <c r="BB47" s="53" t="e">
        <f aca="false">+VLOOKUP($D47,['file:///home/lab/repositories/luckia.facturador/com.luckia.biller.deploy/src/main/resources/bootstrap/info_presencial_2014.xlsx']ggr_cons!$a$2:$n$1048576,3,0)</f>
        <v>#VALUE!</v>
      </c>
      <c r="BC47" s="53" t="e">
        <f aca="false">+VLOOKUP($D47,['file:///home/lab/repositories/luckia.facturador/com.luckia.biller.deploy/src/main/resources/bootstrap/info_presencial_2014.xlsx']ggr_cons!$a$2:$n$1048576,4,0)</f>
        <v>#VALUE!</v>
      </c>
      <c r="BD47" s="53" t="e">
        <f aca="false">+VLOOKUP($D47,['file:///home/lab/repositories/luckia.facturador/com.luckia.biller.deploy/src/main/resources/bootstrap/info_presencial_2014.xlsx']ggr_cons!$a$2:$n$1048576,5,0)</f>
        <v>#VALUE!</v>
      </c>
      <c r="BE47" s="53" t="e">
        <f aca="false">+VLOOKUP($D47,['file:///home/lab/repositories/luckia.facturador/com.luckia.biller.deploy/src/main/resources/bootstrap/info_presencial_2014.xlsx']ggr_cons!$a$2:$n$1048576,6,0)</f>
        <v>#VALUE!</v>
      </c>
      <c r="BF47" s="53" t="e">
        <f aca="false">+VLOOKUP($D47,['file:///home/lab/repositories/luckia.facturador/com.luckia.biller.deploy/src/main/resources/bootstrap/info_presencial_2014.xlsx']ggr_cons!$a$2:$n$1048576,7,0)</f>
        <v>#VALUE!</v>
      </c>
      <c r="BG47" s="53" t="e">
        <f aca="false">+VLOOKUP($D47,['file:///home/lab/repositories/luckia.facturador/com.luckia.biller.deploy/src/main/resources/bootstrap/info_presencial_2014.xlsx']ggr_cons!$a$2:$n$1048576,8,0)</f>
        <v>#VALUE!</v>
      </c>
      <c r="BH47" s="53" t="e">
        <f aca="false">+VLOOKUP($D47,['file:///home/lab/repositories/luckia.facturador/com.luckia.biller.deploy/src/main/resources/bootstrap/info_presencial_2014.xlsx']ggr_cons!$a$2:$n$1048576,9,0)</f>
        <v>#VALUE!</v>
      </c>
      <c r="BI47" s="53" t="e">
        <f aca="false">+VLOOKUP($D47,['file:///home/lab/repositories/luckia.facturador/com.luckia.biller.deploy/src/main/resources/bootstrap/info_presencial_2014.xlsx']ggr_cons!$a$2:$n$1048576,10,0)</f>
        <v>#VALUE!</v>
      </c>
      <c r="BJ47" s="53" t="e">
        <f aca="false">+VLOOKUP($D47,['file:///home/lab/repositories/luckia.facturador/com.luckia.biller.deploy/src/main/resources/bootstrap/info_presencial_2014.xlsx']ggr_cons!$a$2:$n$1048576,11,0)</f>
        <v>#VALUE!</v>
      </c>
      <c r="BK47" s="53" t="e">
        <f aca="false">+VLOOKUP($D47,['file:///home/lab/repositories/luckia.facturador/com.luckia.biller.deploy/src/main/resources/bootstrap/info_presencial_2014.xlsx']ggr_cons!$a$2:$n$1048576,12,0)</f>
        <v>#VALUE!</v>
      </c>
      <c r="BL47" s="53" t="e">
        <f aca="false">+VLOOKUP($D47,['file:///home/lab/repositories/luckia.facturador/com.luckia.biller.deploy/src/main/resources/bootstrap/info_presencial_2014.xlsx']ggr_cons!$a$2:$n$1048576,13,0)</f>
        <v>#VALUE!</v>
      </c>
      <c r="BM47" s="53" t="e">
        <f aca="false">+VLOOKUP($D47,['file:///home/lab/repositories/luckia.facturador/com.luckia.biller.deploy/src/main/resources/bootstrap/info_presencial_2014.xlsx']ggr_cons!$a$2:$n$1048576,14,0)</f>
        <v>#VALUE!</v>
      </c>
      <c r="BN47" s="53" t="n">
        <f aca="false">+SUM(BB47:BM47)</f>
        <v>348.25</v>
      </c>
      <c r="BO47" s="53"/>
      <c r="BP47" s="53"/>
      <c r="BQ47" s="55" t="n">
        <f aca="false">+$N47*X47</f>
        <v>10.21</v>
      </c>
      <c r="BR47" s="55" t="n">
        <f aca="false">+$N47*Y47</f>
        <v>0</v>
      </c>
      <c r="BS47" s="55" t="n">
        <f aca="false">+$N47*Z47</f>
        <v>0</v>
      </c>
      <c r="BT47" s="55" t="n">
        <f aca="false">+$N47*AA47</f>
        <v>0</v>
      </c>
      <c r="BU47" s="55" t="n">
        <f aca="false">+$N47*AB47</f>
        <v>0</v>
      </c>
      <c r="BV47" s="55" t="n">
        <f aca="false">+$N47*AC47</f>
        <v>0</v>
      </c>
      <c r="BW47" s="55" t="n">
        <f aca="false">+$N47*AD47</f>
        <v>0</v>
      </c>
      <c r="BX47" s="55" t="n">
        <f aca="false">+$N47*AE47</f>
        <v>0</v>
      </c>
      <c r="BY47" s="55" t="n">
        <f aca="false">+$N47*AF47</f>
        <v>0</v>
      </c>
      <c r="BZ47" s="55" t="n">
        <f aca="false">+$N47*AG47</f>
        <v>0</v>
      </c>
      <c r="CA47" s="55" t="n">
        <f aca="false">+$N47*AH47</f>
        <v>0</v>
      </c>
      <c r="CB47" s="55" t="n">
        <f aca="false">+$N47*AI47</f>
        <v>0</v>
      </c>
      <c r="CC47" s="55" t="n">
        <f aca="false">+SUM(BQ47:CB47)</f>
        <v>10.21</v>
      </c>
      <c r="CD47" s="53"/>
      <c r="CE47" s="55"/>
      <c r="CF47" s="55" t="n">
        <f aca="false">+BQ47/$CE$2</f>
        <v>8.43801652892562</v>
      </c>
      <c r="CG47" s="55" t="n">
        <f aca="false">+BR47/$CE$2</f>
        <v>0</v>
      </c>
      <c r="CH47" s="55" t="n">
        <f aca="false">+BS47/$CE$2</f>
        <v>0</v>
      </c>
      <c r="CI47" s="55" t="n">
        <f aca="false">+BT47/$CE$2</f>
        <v>0</v>
      </c>
      <c r="CJ47" s="55" t="n">
        <f aca="false">+BU47/$CE$2</f>
        <v>0</v>
      </c>
      <c r="CK47" s="55" t="n">
        <f aca="false">+BV47/$CE$2</f>
        <v>0</v>
      </c>
      <c r="CL47" s="55" t="n">
        <f aca="false">+BW47/$CE$2</f>
        <v>0</v>
      </c>
      <c r="CM47" s="55" t="n">
        <f aca="false">+BX47/$CE$2</f>
        <v>0</v>
      </c>
      <c r="CN47" s="55" t="n">
        <f aca="false">+BY47/$CE$2</f>
        <v>0</v>
      </c>
      <c r="CO47" s="55" t="n">
        <f aca="false">+BZ47/$CE$2</f>
        <v>0</v>
      </c>
      <c r="CP47" s="55" t="n">
        <f aca="false">+CA47/$CE$2</f>
        <v>0</v>
      </c>
      <c r="CQ47" s="55" t="n">
        <f aca="false">+CB47/$CE$2</f>
        <v>0</v>
      </c>
      <c r="CR47" s="55" t="n">
        <f aca="false">+CC47/$CE$2</f>
        <v>8.43801652892562</v>
      </c>
      <c r="CS47" s="53"/>
      <c r="CT47" s="53"/>
      <c r="CU47" s="56" t="n">
        <f aca="false">+$O47*X47+$P47*BB47+$Q47*(0.9*BB47+$S47)+$R47</f>
        <v>151.6075</v>
      </c>
      <c r="CV47" s="56" t="n">
        <f aca="false">+$O47*Y47+$P47*BC47+$Q47*(0.9*BC47+$S47)+$R47</f>
        <v>0</v>
      </c>
      <c r="CW47" s="56" t="n">
        <f aca="false">+$O47*Z47+$P47*BD47+$Q47*(0.9*BD47+$S47)+$R47</f>
        <v>0</v>
      </c>
      <c r="CX47" s="56" t="n">
        <f aca="false">+$O47*AA47+$P47*BE47+$Q47*(0.9*BE47+$S47)+$R47</f>
        <v>0</v>
      </c>
      <c r="CY47" s="56" t="n">
        <f aca="false">+$O47*AB47+$P47*BF47+$Q47*(0.9*BF47+$S47)+$R47</f>
        <v>0</v>
      </c>
      <c r="CZ47" s="56" t="n">
        <f aca="false">+$O47*AC47+$P47*BG47+$Q47*(0.9*BG47+$S47)+$R47</f>
        <v>0</v>
      </c>
      <c r="DA47" s="56" t="n">
        <f aca="false">+$O47*AD47+$P47*BH47+$Q47*(0.9*BH47+$S47)+$R47</f>
        <v>0</v>
      </c>
      <c r="DB47" s="56" t="n">
        <f aca="false">+$O47*AE47+$P47*BI47+$Q47*(0.9*BI47+$S47)+$R47</f>
        <v>0</v>
      </c>
      <c r="DC47" s="56" t="n">
        <f aca="false">+$O47*AF47+$P47*BJ47+$Q47*(0.9*BJ47+$S47)+$R47</f>
        <v>0</v>
      </c>
      <c r="DD47" s="56" t="n">
        <f aca="false">+$O47*AG47+$P47*BK47+$Q47*(0.9*BK47+$S47)+$R47</f>
        <v>0</v>
      </c>
      <c r="DE47" s="56" t="n">
        <f aca="false">+$O47*AH47+$P47*BL47+$Q47*(0.9*BL47+$S47)+$R47</f>
        <v>0</v>
      </c>
      <c r="DF47" s="56" t="n">
        <f aca="false">+$O47*AI47+$P47*BM47+$Q47*(0.9*BM47+$S47)+$R47</f>
        <v>0</v>
      </c>
      <c r="DG47" s="55" t="n">
        <f aca="false">+SUM(CU47:DF47)</f>
        <v>151.6075</v>
      </c>
      <c r="DH47" s="53"/>
      <c r="DJ47" s="14" t="n">
        <f aca="false">+IF(X47=0,0,$T47)</f>
        <v>30</v>
      </c>
      <c r="DK47" s="14" t="n">
        <f aca="false">+IF(Y47=0,0,$T47)</f>
        <v>0</v>
      </c>
      <c r="DL47" s="14" t="n">
        <f aca="false">+IF(Z47=0,0,$T47)</f>
        <v>0</v>
      </c>
      <c r="DM47" s="14" t="n">
        <f aca="false">+IF(AA47=0,0,$T47)</f>
        <v>0</v>
      </c>
      <c r="DN47" s="14" t="n">
        <f aca="false">+IF(AB47=0,0,$T47)</f>
        <v>0</v>
      </c>
      <c r="DO47" s="14" t="n">
        <f aca="false">+IF(AC47=0,0,$T47)</f>
        <v>0</v>
      </c>
      <c r="DP47" s="14" t="n">
        <f aca="false">+IF(AD47=0,0,$T47)</f>
        <v>0</v>
      </c>
      <c r="DQ47" s="14" t="n">
        <f aca="false">+IF(AE47=0,0,$T47)</f>
        <v>0</v>
      </c>
      <c r="DR47" s="14" t="n">
        <f aca="false">+IF(AF47=0,0,$T47)</f>
        <v>0</v>
      </c>
      <c r="DS47" s="14" t="n">
        <f aca="false">+IF(AG47=0,0,$T47)</f>
        <v>0</v>
      </c>
      <c r="DT47" s="14" t="n">
        <f aca="false">+IF(AH47=0,0,$T47)</f>
        <v>0</v>
      </c>
      <c r="DU47" s="14" t="n">
        <f aca="false">+IF(AI47=0,0,$T47)</f>
        <v>0</v>
      </c>
      <c r="DV47" s="55" t="n">
        <f aca="false">+SUM(DJ47:DU47)</f>
        <v>30</v>
      </c>
      <c r="DY47" s="14" t="n">
        <v>0</v>
      </c>
      <c r="DZ47" s="14" t="n">
        <v>0</v>
      </c>
      <c r="EA47" s="14" t="n">
        <v>0</v>
      </c>
      <c r="EB47" s="14" t="n">
        <v>0</v>
      </c>
      <c r="EC47" s="14" t="n">
        <v>0</v>
      </c>
      <c r="ED47" s="14" t="n">
        <v>0</v>
      </c>
      <c r="EE47" s="14" t="n">
        <v>0</v>
      </c>
      <c r="EF47" s="14" t="n">
        <v>0</v>
      </c>
      <c r="EG47" s="14" t="n">
        <v>0</v>
      </c>
      <c r="EH47" s="14" t="n">
        <v>0</v>
      </c>
      <c r="EI47" s="14" t="n">
        <v>0</v>
      </c>
      <c r="EJ47" s="14" t="n">
        <v>0</v>
      </c>
      <c r="EK47" s="55" t="n">
        <f aca="false">+SUM(DY47:EJ47)</f>
        <v>0</v>
      </c>
      <c r="EO47" s="53" t="n">
        <f aca="false">+CU47+DJ47-DY47/2</f>
        <v>181.6075</v>
      </c>
      <c r="EP47" s="53" t="n">
        <f aca="false">+CV47+DK47-DZ47/2</f>
        <v>0</v>
      </c>
      <c r="EQ47" s="53" t="n">
        <f aca="false">+CW47+DL47-EA47/2</f>
        <v>0</v>
      </c>
      <c r="ER47" s="53" t="n">
        <f aca="false">+CX47+DM47-EB47/2</f>
        <v>0</v>
      </c>
      <c r="ES47" s="53" t="n">
        <f aca="false">+CY47+DN47-EC47/2</f>
        <v>0</v>
      </c>
      <c r="ET47" s="53" t="n">
        <f aca="false">+CZ47+DO47-ED47/2</f>
        <v>0</v>
      </c>
      <c r="EU47" s="53" t="n">
        <f aca="false">+DA47+DP47-EE47/2</f>
        <v>0</v>
      </c>
      <c r="EV47" s="53" t="n">
        <f aca="false">+DB47+DQ47-EF47/2</f>
        <v>0</v>
      </c>
      <c r="EW47" s="53" t="n">
        <f aca="false">+DC47+DR47-EG47/2</f>
        <v>0</v>
      </c>
      <c r="EX47" s="53" t="n">
        <f aca="false">+DD47+DS47-EH47/2</f>
        <v>0</v>
      </c>
      <c r="EY47" s="53" t="n">
        <f aca="false">+DE47+DT47-EI47/2</f>
        <v>0</v>
      </c>
      <c r="EZ47" s="53" t="n">
        <f aca="false">+DF47+DU47-EJ47/2</f>
        <v>0</v>
      </c>
      <c r="FA47" s="55" t="n">
        <f aca="false">+SUM(EO47:EZ47)</f>
        <v>181.6075</v>
      </c>
      <c r="FD47" s="53" t="n">
        <f aca="false">+AM47-EO47-DY47</f>
        <v>166.6425</v>
      </c>
      <c r="FE47" s="53" t="n">
        <f aca="false">+AN47-EP47-DZ47</f>
        <v>0</v>
      </c>
      <c r="FF47" s="53" t="n">
        <f aca="false">+AO47-EQ47-EA47</f>
        <v>0</v>
      </c>
      <c r="FG47" s="53" t="n">
        <f aca="false">+AP47-ER47-EB47</f>
        <v>0</v>
      </c>
      <c r="FH47" s="53" t="n">
        <f aca="false">+AQ47-ES47-EC47</f>
        <v>0</v>
      </c>
      <c r="FI47" s="53" t="n">
        <f aca="false">+AR47-ET47-ED47</f>
        <v>0</v>
      </c>
      <c r="FJ47" s="53" t="n">
        <f aca="false">+AS47-EU47-EE47</f>
        <v>0</v>
      </c>
      <c r="FK47" s="53" t="n">
        <f aca="false">+AT47-EV47-EF47</f>
        <v>0</v>
      </c>
      <c r="FL47" s="53" t="n">
        <f aca="false">+AU47-EW47-EG47</f>
        <v>0</v>
      </c>
      <c r="FM47" s="53" t="n">
        <f aca="false">+AV47-EX47-EH47</f>
        <v>0</v>
      </c>
      <c r="FN47" s="53" t="n">
        <f aca="false">+AW47-EY47-EI47</f>
        <v>0</v>
      </c>
      <c r="FO47" s="53" t="n">
        <f aca="false">+AX47-EZ47-EJ47</f>
        <v>0</v>
      </c>
      <c r="FP47" s="53" t="n">
        <f aca="false">+AY47-FA47</f>
        <v>166.6425</v>
      </c>
    </row>
    <row collapsed="false" customFormat="true" customHeight="true" hidden="false" ht="15" outlineLevel="1" r="48" s="63">
      <c r="A48" s="57"/>
      <c r="B48" s="57" t="s">
        <v>321</v>
      </c>
      <c r="C48" s="57"/>
      <c r="D48" s="70"/>
      <c r="E48" s="71"/>
      <c r="F48" s="75"/>
      <c r="G48" s="57"/>
      <c r="H48" s="57"/>
      <c r="I48" s="57"/>
      <c r="J48" s="57"/>
      <c r="K48" s="57"/>
      <c r="L48" s="59"/>
      <c r="M48" s="60"/>
      <c r="N48" s="61"/>
      <c r="O48" s="62"/>
      <c r="P48" s="61"/>
      <c r="Q48" s="61"/>
      <c r="R48" s="60"/>
      <c r="S48" s="60"/>
      <c r="T48" s="60"/>
      <c r="U48" s="60"/>
      <c r="X48" s="64" t="n">
        <f aca="false">SUBTOTAL(9,X30:X47)</f>
        <v>18171</v>
      </c>
      <c r="Y48" s="64" t="n">
        <f aca="false">SUBTOTAL(9,Y30:Y47)</f>
        <v>0</v>
      </c>
      <c r="Z48" s="64" t="n">
        <f aca="false">SUBTOTAL(9,Z30:Z47)</f>
        <v>0</v>
      </c>
      <c r="AA48" s="64" t="n">
        <f aca="false">SUBTOTAL(9,AA30:AA47)</f>
        <v>0</v>
      </c>
      <c r="AB48" s="64" t="n">
        <f aca="false">SUBTOTAL(9,AB30:AB47)</f>
        <v>0</v>
      </c>
      <c r="AC48" s="64" t="n">
        <f aca="false">SUBTOTAL(9,AC30:AC47)</f>
        <v>0</v>
      </c>
      <c r="AD48" s="64" t="n">
        <f aca="false">SUBTOTAL(9,AD30:AD47)</f>
        <v>0</v>
      </c>
      <c r="AE48" s="64" t="n">
        <f aca="false">SUBTOTAL(9,AE30:AE47)</f>
        <v>0</v>
      </c>
      <c r="AF48" s="64" t="n">
        <f aca="false">SUBTOTAL(9,AF30:AF47)</f>
        <v>0</v>
      </c>
      <c r="AG48" s="64" t="n">
        <f aca="false">SUBTOTAL(9,AG30:AG47)</f>
        <v>0</v>
      </c>
      <c r="AH48" s="64" t="n">
        <f aca="false">SUBTOTAL(9,AH30:AH47)</f>
        <v>0</v>
      </c>
      <c r="AI48" s="64" t="n">
        <f aca="false">SUBTOTAL(9,AI30:AI47)</f>
        <v>0</v>
      </c>
      <c r="AJ48" s="64" t="n">
        <f aca="false">SUBTOTAL(9,AJ30:AJ47)</f>
        <v>18171</v>
      </c>
      <c r="AK48" s="54" t="n">
        <f aca="false">+BB48/X48</f>
        <v>0.265886302349898</v>
      </c>
      <c r="AL48" s="64"/>
      <c r="AM48" s="64" t="n">
        <f aca="false">SUBTOTAL(9,AM30:AM47)</f>
        <v>6492.8</v>
      </c>
      <c r="AN48" s="64" t="n">
        <f aca="false">SUBTOTAL(9,AN30:AN47)</f>
        <v>0</v>
      </c>
      <c r="AO48" s="64" t="n">
        <f aca="false">SUBTOTAL(9,AO30:AO47)</f>
        <v>0</v>
      </c>
      <c r="AP48" s="64" t="n">
        <f aca="false">SUBTOTAL(9,AP30:AP47)</f>
        <v>0</v>
      </c>
      <c r="AQ48" s="64" t="n">
        <f aca="false">SUBTOTAL(9,AQ30:AQ47)</f>
        <v>0</v>
      </c>
      <c r="AR48" s="64" t="n">
        <f aca="false">SUBTOTAL(9,AR30:AR47)</f>
        <v>0</v>
      </c>
      <c r="AS48" s="64" t="n">
        <f aca="false">SUBTOTAL(9,AS30:AS47)</f>
        <v>0</v>
      </c>
      <c r="AT48" s="64" t="n">
        <f aca="false">SUBTOTAL(9,AT30:AT47)</f>
        <v>0</v>
      </c>
      <c r="AU48" s="64" t="n">
        <f aca="false">SUBTOTAL(9,AU30:AU47)</f>
        <v>0</v>
      </c>
      <c r="AV48" s="64" t="n">
        <f aca="false">SUBTOTAL(9,AV30:AV47)</f>
        <v>0</v>
      </c>
      <c r="AW48" s="64" t="n">
        <f aca="false">SUBTOTAL(9,AW30:AW47)</f>
        <v>0</v>
      </c>
      <c r="AX48" s="64" t="n">
        <f aca="false">SUBTOTAL(9,AX30:AX47)</f>
        <v>0</v>
      </c>
      <c r="AY48" s="64" t="n">
        <f aca="false">SUBTOTAL(9,AY30:AY47)</f>
        <v>5704.62</v>
      </c>
      <c r="AZ48" s="64"/>
      <c r="BA48" s="64"/>
      <c r="BB48" s="64" t="n">
        <f aca="false">SUBTOTAL(9,BB30:BB47)</f>
        <v>4831.42</v>
      </c>
      <c r="BC48" s="64" t="n">
        <f aca="false">SUBTOTAL(9,BC30:BC47)</f>
        <v>0</v>
      </c>
      <c r="BD48" s="64" t="n">
        <f aca="false">SUBTOTAL(9,BD30:BD47)</f>
        <v>0</v>
      </c>
      <c r="BE48" s="64" t="n">
        <f aca="false">SUBTOTAL(9,BE30:BE47)</f>
        <v>0</v>
      </c>
      <c r="BF48" s="64" t="n">
        <f aca="false">SUBTOTAL(9,BF30:BF47)</f>
        <v>0</v>
      </c>
      <c r="BG48" s="64" t="n">
        <f aca="false">SUBTOTAL(9,BG30:BG47)</f>
        <v>0</v>
      </c>
      <c r="BH48" s="64" t="n">
        <f aca="false">SUBTOTAL(9,BH30:BH47)</f>
        <v>0</v>
      </c>
      <c r="BI48" s="64" t="n">
        <f aca="false">SUBTOTAL(9,BI30:BI47)</f>
        <v>0</v>
      </c>
      <c r="BJ48" s="64" t="n">
        <f aca="false">SUBTOTAL(9,BJ30:BJ47)</f>
        <v>0</v>
      </c>
      <c r="BK48" s="64" t="n">
        <f aca="false">SUBTOTAL(9,BK30:BK47)</f>
        <v>0</v>
      </c>
      <c r="BL48" s="64" t="n">
        <f aca="false">SUBTOTAL(9,BL30:BL47)</f>
        <v>0</v>
      </c>
      <c r="BM48" s="64" t="n">
        <f aca="false">SUBTOTAL(9,BM30:BM47)</f>
        <v>0</v>
      </c>
      <c r="BN48" s="64" t="n">
        <f aca="false">SUBTOTAL(9,BN30:BN47)</f>
        <v>4151.74</v>
      </c>
      <c r="BO48" s="64"/>
      <c r="BP48" s="64"/>
      <c r="BQ48" s="65" t="n">
        <f aca="false">SUBTOTAL(9,BQ30:BQ47)</f>
        <v>181.71</v>
      </c>
      <c r="BR48" s="65" t="n">
        <f aca="false">SUBTOTAL(9,BR30:BR47)</f>
        <v>0</v>
      </c>
      <c r="BS48" s="65" t="n">
        <f aca="false">SUBTOTAL(9,BS30:BS47)</f>
        <v>0</v>
      </c>
      <c r="BT48" s="65" t="n">
        <f aca="false">SUBTOTAL(9,BT30:BT47)</f>
        <v>0</v>
      </c>
      <c r="BU48" s="65" t="n">
        <f aca="false">SUBTOTAL(9,BU30:BU47)</f>
        <v>0</v>
      </c>
      <c r="BV48" s="65" t="n">
        <f aca="false">SUBTOTAL(9,BV30:BV47)</f>
        <v>0</v>
      </c>
      <c r="BW48" s="65" t="n">
        <f aca="false">SUBTOTAL(9,BW30:BW47)</f>
        <v>0</v>
      </c>
      <c r="BX48" s="65" t="n">
        <f aca="false">SUBTOTAL(9,BX30:BX47)</f>
        <v>0</v>
      </c>
      <c r="BY48" s="65" t="n">
        <f aca="false">SUBTOTAL(9,BY30:BY47)</f>
        <v>0</v>
      </c>
      <c r="BZ48" s="65" t="n">
        <f aca="false">SUBTOTAL(9,BZ30:BZ47)</f>
        <v>0</v>
      </c>
      <c r="CA48" s="65" t="n">
        <f aca="false">SUBTOTAL(9,CA30:CA47)</f>
        <v>0</v>
      </c>
      <c r="CB48" s="65" t="n">
        <f aca="false">SUBTOTAL(9,CB30:CB47)</f>
        <v>0</v>
      </c>
      <c r="CC48" s="65" t="n">
        <f aca="false">SUBTOTAL(9,CC30:CC47)</f>
        <v>181.71</v>
      </c>
      <c r="CD48" s="64"/>
      <c r="CE48" s="65"/>
      <c r="CF48" s="65" t="n">
        <f aca="false">SUBTOTAL(9,CF30:CF47)</f>
        <v>150.173553719008</v>
      </c>
      <c r="CG48" s="65" t="n">
        <f aca="false">SUBTOTAL(9,CG30:CG47)</f>
        <v>0</v>
      </c>
      <c r="CH48" s="65" t="n">
        <f aca="false">SUBTOTAL(9,CH30:CH47)</f>
        <v>0</v>
      </c>
      <c r="CI48" s="65" t="n">
        <f aca="false">SUBTOTAL(9,CI30:CI47)</f>
        <v>0</v>
      </c>
      <c r="CJ48" s="65" t="n">
        <f aca="false">SUBTOTAL(9,CJ30:CJ47)</f>
        <v>0</v>
      </c>
      <c r="CK48" s="65" t="n">
        <f aca="false">SUBTOTAL(9,CK30:CK47)</f>
        <v>0</v>
      </c>
      <c r="CL48" s="65" t="n">
        <f aca="false">SUBTOTAL(9,CL30:CL47)</f>
        <v>0</v>
      </c>
      <c r="CM48" s="65" t="n">
        <f aca="false">SUBTOTAL(9,CM30:CM47)</f>
        <v>0</v>
      </c>
      <c r="CN48" s="65" t="n">
        <f aca="false">SUBTOTAL(9,CN30:CN47)</f>
        <v>0</v>
      </c>
      <c r="CO48" s="65" t="n">
        <f aca="false">SUBTOTAL(9,CO30:CO47)</f>
        <v>0</v>
      </c>
      <c r="CP48" s="65" t="n">
        <f aca="false">SUBTOTAL(9,CP30:CP47)</f>
        <v>0</v>
      </c>
      <c r="CQ48" s="65" t="n">
        <f aca="false">SUBTOTAL(9,CQ30:CQ47)</f>
        <v>0</v>
      </c>
      <c r="CR48" s="65" t="n">
        <f aca="false">SUBTOTAL(9,CR30:CR47)</f>
        <v>150.173553719008</v>
      </c>
      <c r="CS48" s="64"/>
      <c r="CT48" s="64"/>
      <c r="CU48" s="66" t="n">
        <f aca="false">SUBTOTAL(9,CU30:CU47)</f>
        <v>2083.284</v>
      </c>
      <c r="CV48" s="66" t="n">
        <f aca="false">SUBTOTAL(9,CV30:CV47)</f>
        <v>0</v>
      </c>
      <c r="CW48" s="66" t="n">
        <f aca="false">SUBTOTAL(9,CW30:CW47)</f>
        <v>0</v>
      </c>
      <c r="CX48" s="66" t="n">
        <f aca="false">SUBTOTAL(9,CX30:CX47)</f>
        <v>0</v>
      </c>
      <c r="CY48" s="66" t="n">
        <f aca="false">SUBTOTAL(9,CY30:CY47)</f>
        <v>0</v>
      </c>
      <c r="CZ48" s="66" t="n">
        <f aca="false">SUBTOTAL(9,CZ30:CZ47)</f>
        <v>0</v>
      </c>
      <c r="DA48" s="66" t="n">
        <f aca="false">SUBTOTAL(9,DA30:DA47)</f>
        <v>0</v>
      </c>
      <c r="DB48" s="66" t="n">
        <f aca="false">SUBTOTAL(9,DB30:DB47)</f>
        <v>0</v>
      </c>
      <c r="DC48" s="66" t="n">
        <f aca="false">SUBTOTAL(9,DC30:DC47)</f>
        <v>0</v>
      </c>
      <c r="DD48" s="66" t="n">
        <f aca="false">SUBTOTAL(9,DD30:DD47)</f>
        <v>0</v>
      </c>
      <c r="DE48" s="66" t="n">
        <f aca="false">SUBTOTAL(9,DE30:DE47)</f>
        <v>0</v>
      </c>
      <c r="DF48" s="66" t="n">
        <f aca="false">SUBTOTAL(9,DF30:DF47)</f>
        <v>0</v>
      </c>
      <c r="DG48" s="65" t="n">
        <f aca="false">SUBTOTAL(9,DG30:DG47)</f>
        <v>2083.284</v>
      </c>
      <c r="DH48" s="64"/>
      <c r="DJ48" s="63" t="n">
        <f aca="false">SUBTOTAL(9,DJ30:DJ47)</f>
        <v>510</v>
      </c>
      <c r="DK48" s="63" t="n">
        <f aca="false">SUBTOTAL(9,DK30:DK47)</f>
        <v>0</v>
      </c>
      <c r="DL48" s="63" t="n">
        <f aca="false">SUBTOTAL(9,DL30:DL47)</f>
        <v>0</v>
      </c>
      <c r="DM48" s="63" t="n">
        <f aca="false">SUBTOTAL(9,DM30:DM47)</f>
        <v>0</v>
      </c>
      <c r="DN48" s="63" t="n">
        <f aca="false">SUBTOTAL(9,DN30:DN47)</f>
        <v>0</v>
      </c>
      <c r="DO48" s="63" t="n">
        <f aca="false">SUBTOTAL(9,DO30:DO47)</f>
        <v>0</v>
      </c>
      <c r="DP48" s="63" t="n">
        <f aca="false">SUBTOTAL(9,DP30:DP47)</f>
        <v>0</v>
      </c>
      <c r="DQ48" s="63" t="n">
        <f aca="false">SUBTOTAL(9,DQ30:DQ47)</f>
        <v>0</v>
      </c>
      <c r="DR48" s="63" t="n">
        <f aca="false">SUBTOTAL(9,DR30:DR47)</f>
        <v>0</v>
      </c>
      <c r="DS48" s="63" t="n">
        <f aca="false">SUBTOTAL(9,DS30:DS47)</f>
        <v>0</v>
      </c>
      <c r="DT48" s="63" t="n">
        <f aca="false">SUBTOTAL(9,DT30:DT47)</f>
        <v>0</v>
      </c>
      <c r="DU48" s="63" t="n">
        <f aca="false">SUBTOTAL(9,DU30:DU47)</f>
        <v>0</v>
      </c>
      <c r="DV48" s="65" t="n">
        <f aca="false">SUBTOTAL(9,DV30:DV47)</f>
        <v>450</v>
      </c>
      <c r="DY48" s="63" t="n">
        <f aca="false">SUBTOTAL(9,DY30:DY47)</f>
        <v>0</v>
      </c>
      <c r="DZ48" s="63" t="n">
        <f aca="false">SUBTOTAL(9,DZ30:DZ47)</f>
        <v>0</v>
      </c>
      <c r="EA48" s="63" t="n">
        <f aca="false">SUBTOTAL(9,EA30:EA47)</f>
        <v>0</v>
      </c>
      <c r="EB48" s="63" t="n">
        <f aca="false">SUBTOTAL(9,EB30:EB47)</f>
        <v>0</v>
      </c>
      <c r="EC48" s="63" t="n">
        <f aca="false">SUBTOTAL(9,EC30:EC47)</f>
        <v>0</v>
      </c>
      <c r="ED48" s="63" t="n">
        <f aca="false">SUBTOTAL(9,ED30:ED47)</f>
        <v>0</v>
      </c>
      <c r="EE48" s="63" t="n">
        <f aca="false">SUBTOTAL(9,EE30:EE47)</f>
        <v>0</v>
      </c>
      <c r="EF48" s="63" t="n">
        <f aca="false">SUBTOTAL(9,EF30:EF47)</f>
        <v>0</v>
      </c>
      <c r="EG48" s="63" t="n">
        <f aca="false">SUBTOTAL(9,EG30:EG47)</f>
        <v>0</v>
      </c>
      <c r="EH48" s="63" t="n">
        <f aca="false">SUBTOTAL(9,EH30:EH47)</f>
        <v>0</v>
      </c>
      <c r="EI48" s="63" t="n">
        <f aca="false">SUBTOTAL(9,EI30:EI47)</f>
        <v>0</v>
      </c>
      <c r="EJ48" s="63" t="n">
        <f aca="false">SUBTOTAL(9,EJ30:EJ47)</f>
        <v>0</v>
      </c>
      <c r="EK48" s="65" t="n">
        <f aca="false">SUBTOTAL(9,EK30:EK47)</f>
        <v>0</v>
      </c>
      <c r="EN48" s="63" t="n">
        <f aca="false">SUBTOTAL(9,EN30:EN47)</f>
        <v>0</v>
      </c>
      <c r="EO48" s="64" t="n">
        <f aca="false">SUBTOTAL(9,EO30:EO47)</f>
        <v>2593.284</v>
      </c>
      <c r="EP48" s="64" t="n">
        <f aca="false">SUBTOTAL(9,EP30:EP47)</f>
        <v>0</v>
      </c>
      <c r="EQ48" s="64" t="n">
        <f aca="false">SUBTOTAL(9,EQ30:EQ47)</f>
        <v>0</v>
      </c>
      <c r="ER48" s="64" t="n">
        <f aca="false">SUBTOTAL(9,ER30:ER47)</f>
        <v>0</v>
      </c>
      <c r="ES48" s="64" t="n">
        <f aca="false">SUBTOTAL(9,ES30:ES47)</f>
        <v>0</v>
      </c>
      <c r="ET48" s="64" t="n">
        <f aca="false">SUBTOTAL(9,ET30:ET47)</f>
        <v>0</v>
      </c>
      <c r="EU48" s="64" t="n">
        <f aca="false">SUBTOTAL(9,EU30:EU47)</f>
        <v>0</v>
      </c>
      <c r="EV48" s="64" t="n">
        <f aca="false">SUBTOTAL(9,EV30:EV47)</f>
        <v>0</v>
      </c>
      <c r="EW48" s="64" t="n">
        <f aca="false">SUBTOTAL(9,EW30:EW47)</f>
        <v>0</v>
      </c>
      <c r="EX48" s="64" t="n">
        <f aca="false">SUBTOTAL(9,EX30:EX47)</f>
        <v>0</v>
      </c>
      <c r="EY48" s="64" t="n">
        <f aca="false">SUBTOTAL(9,EY30:EY47)</f>
        <v>0</v>
      </c>
      <c r="EZ48" s="64" t="n">
        <f aca="false">SUBTOTAL(9,EZ30:EZ47)</f>
        <v>0</v>
      </c>
      <c r="FA48" s="65" t="n">
        <f aca="false">SUBTOTAL(9,FA30:FA47)</f>
        <v>2593.284</v>
      </c>
      <c r="FD48" s="64" t="n">
        <f aca="false">SUBTOTAL(9,FD30:FD47)</f>
        <v>3899.516</v>
      </c>
      <c r="FE48" s="64" t="n">
        <f aca="false">SUBTOTAL(9,FE30:FE47)</f>
        <v>0</v>
      </c>
      <c r="FF48" s="64" t="n">
        <f aca="false">SUBTOTAL(9,FF30:FF47)</f>
        <v>0</v>
      </c>
      <c r="FG48" s="64" t="n">
        <f aca="false">SUBTOTAL(9,FG30:FG47)</f>
        <v>0</v>
      </c>
      <c r="FH48" s="64" t="n">
        <f aca="false">SUBTOTAL(9,FH30:FH47)</f>
        <v>0</v>
      </c>
      <c r="FI48" s="64" t="n">
        <f aca="false">SUBTOTAL(9,FI30:FI47)</f>
        <v>0</v>
      </c>
      <c r="FJ48" s="64" t="n">
        <f aca="false">SUBTOTAL(9,FJ30:FJ47)</f>
        <v>0</v>
      </c>
      <c r="FK48" s="64" t="n">
        <f aca="false">SUBTOTAL(9,FK30:FK47)</f>
        <v>0</v>
      </c>
      <c r="FL48" s="64" t="n">
        <f aca="false">SUBTOTAL(9,FL30:FL47)</f>
        <v>0</v>
      </c>
      <c r="FM48" s="64" t="n">
        <f aca="false">SUBTOTAL(9,FM30:FM47)</f>
        <v>0</v>
      </c>
      <c r="FN48" s="64" t="n">
        <f aca="false">SUBTOTAL(9,FN30:FN47)</f>
        <v>0</v>
      </c>
      <c r="FO48" s="64" t="n">
        <f aca="false">SUBTOTAL(9,FO30:FO47)</f>
        <v>0</v>
      </c>
      <c r="FP48" s="64" t="n">
        <f aca="false">SUBTOTAL(9,FP30:FP47)</f>
        <v>3111.336</v>
      </c>
    </row>
    <row collapsed="false" customFormat="false" customHeight="true" hidden="false" ht="15" outlineLevel="2" r="49">
      <c r="A49" s="21" t="n">
        <v>4</v>
      </c>
      <c r="B49" s="21" t="s">
        <v>28</v>
      </c>
      <c r="C49" s="21" t="s">
        <v>137</v>
      </c>
      <c r="D49" s="67" t="n">
        <f aca="false">+E49</f>
        <v>10111</v>
      </c>
      <c r="E49" s="69" t="n">
        <v>10111</v>
      </c>
      <c r="F49" s="23" t="s">
        <v>322</v>
      </c>
      <c r="G49" s="21" t="s">
        <v>323</v>
      </c>
      <c r="H49" s="21" t="s">
        <v>324</v>
      </c>
      <c r="I49" s="23" t="s">
        <v>325</v>
      </c>
      <c r="J49" s="23" t="s">
        <v>326</v>
      </c>
      <c r="K49" s="23" t="s">
        <v>16</v>
      </c>
      <c r="L49" s="49" t="s">
        <v>143</v>
      </c>
      <c r="M49" s="50" t="s">
        <v>20</v>
      </c>
      <c r="N49" s="51" t="n">
        <v>0.01</v>
      </c>
      <c r="O49" s="51" t="n">
        <v>0.02</v>
      </c>
      <c r="P49" s="51" t="n">
        <v>0</v>
      </c>
      <c r="Q49" s="51" t="n">
        <v>0</v>
      </c>
      <c r="R49" s="50" t="n">
        <v>0</v>
      </c>
      <c r="S49" s="50" t="n">
        <v>0</v>
      </c>
      <c r="T49" s="50" t="n">
        <v>0</v>
      </c>
      <c r="U49" s="50"/>
      <c r="X49" s="53" t="e">
        <f aca="false">+VLOOKUP($D49,['file:///home/lab/repositories/luckia.facturador/com.luckia.biller.deploy/src/main/resources/bootstrap/info_presencial_2014.xlsx']venta_neta_cons!$a$2:$n$1048576,3,0)</f>
        <v>#VALUE!</v>
      </c>
      <c r="Y49" s="53" t="e">
        <f aca="false">+VLOOKUP($D49,['file:///home/lab/repositories/luckia.facturador/com.luckia.biller.deploy/src/main/resources/bootstrap/info_presencial_2014.xlsx']venta_neta_cons!$a$2:$n$1048576,4,0)</f>
        <v>#VALUE!</v>
      </c>
      <c r="Z49" s="53" t="e">
        <f aca="false">+VLOOKUP($D49,['file:///home/lab/repositories/luckia.facturador/com.luckia.biller.deploy/src/main/resources/bootstrap/info_presencial_2014.xlsx']venta_neta_cons!$a$2:$n$1048576,5,0)</f>
        <v>#VALUE!</v>
      </c>
      <c r="AA49" s="53" t="e">
        <f aca="false">+VLOOKUP($D49,['file:///home/lab/repositories/luckia.facturador/com.luckia.biller.deploy/src/main/resources/bootstrap/info_presencial_2014.xlsx']venta_neta_cons!$a$2:$n$1048576,6,0)</f>
        <v>#VALUE!</v>
      </c>
      <c r="AB49" s="53" t="e">
        <f aca="false">+VLOOKUP($D49,['file:///home/lab/repositories/luckia.facturador/com.luckia.biller.deploy/src/main/resources/bootstrap/info_presencial_2014.xlsx']venta_neta_cons!$a$2:$n$1048576,7,0)</f>
        <v>#VALUE!</v>
      </c>
      <c r="AC49" s="53" t="e">
        <f aca="false">+VLOOKUP($D49,['file:///home/lab/repositories/luckia.facturador/com.luckia.biller.deploy/src/main/resources/bootstrap/info_presencial_2014.xlsx']venta_neta_cons!$a$2:$n$1048576,8,0)</f>
        <v>#VALUE!</v>
      </c>
      <c r="AD49" s="53" t="e">
        <f aca="false">+VLOOKUP($D49,['file:///home/lab/repositories/luckia.facturador/com.luckia.biller.deploy/src/main/resources/bootstrap/info_presencial_2014.xlsx']venta_neta_cons!$a$2:$n$1048576,9,0)</f>
        <v>#VALUE!</v>
      </c>
      <c r="AE49" s="53" t="e">
        <f aca="false">+VLOOKUP($D49,['file:///home/lab/repositories/luckia.facturador/com.luckia.biller.deploy/src/main/resources/bootstrap/info_presencial_2014.xlsx']venta_neta_cons!$a$2:$n$1048576,10,0)</f>
        <v>#VALUE!</v>
      </c>
      <c r="AF49" s="53" t="e">
        <f aca="false">+VLOOKUP($D49,['file:///home/lab/repositories/luckia.facturador/com.luckia.biller.deploy/src/main/resources/bootstrap/info_presencial_2014.xlsx']venta_neta_cons!$a$2:$n$1048576,11,0)</f>
        <v>#VALUE!</v>
      </c>
      <c r="AG49" s="53" t="e">
        <f aca="false">+VLOOKUP($D49,['file:///home/lab/repositories/luckia.facturador/com.luckia.biller.deploy/src/main/resources/bootstrap/info_presencial_2014.xlsx']venta_neta_cons!$a$2:$n$1048576,12,0)</f>
        <v>#VALUE!</v>
      </c>
      <c r="AH49" s="53" t="e">
        <f aca="false">+VLOOKUP($D49,['file:///home/lab/repositories/luckia.facturador/com.luckia.biller.deploy/src/main/resources/bootstrap/info_presencial_2014.xlsx']venta_neta_cons!$a$2:$n$1048576,13,0)</f>
        <v>#VALUE!</v>
      </c>
      <c r="AI49" s="53" t="e">
        <f aca="false">+VLOOKUP($D49,['file:///home/lab/repositories/luckia.facturador/com.luckia.biller.deploy/src/main/resources/bootstrap/info_presencial_2014.xlsx']venta_neta_cons!$a$2:$n$1048576,14,0)</f>
        <v>#VALUE!</v>
      </c>
      <c r="AJ49" s="53" t="n">
        <f aca="false">+SUM(X49:AI49)</f>
        <v>4079</v>
      </c>
      <c r="AK49" s="54" t="n">
        <f aca="false">+BB49/X49</f>
        <v>-0.00530277028683503</v>
      </c>
      <c r="AL49" s="53"/>
      <c r="AM49" s="53" t="e">
        <f aca="false">+VLOOKUP($D49,['file:///home/lab/repositories/luckia.facturador/com.luckia.biller.deploy/src/main/resources/bootstrap/info_presencial_2014.xlsx']saldo_cons!$a$2:$n$1048576,3,0)</f>
        <v>#VALUE!</v>
      </c>
      <c r="AN49" s="53" t="e">
        <f aca="false">+VLOOKUP($D49,['file:///home/lab/repositories/luckia.facturador/com.luckia.biller.deploy/src/main/resources/bootstrap/info_presencial_2014.xlsx']saldo_cons!$a$2:$n$1048576,4,0)</f>
        <v>#VALUE!</v>
      </c>
      <c r="AO49" s="53" t="e">
        <f aca="false">+VLOOKUP($D49,['file:///home/lab/repositories/luckia.facturador/com.luckia.biller.deploy/src/main/resources/bootstrap/info_presencial_2014.xlsx']saldo_cons!$a$2:$n$1048576,5,0)</f>
        <v>#VALUE!</v>
      </c>
      <c r="AP49" s="53" t="e">
        <f aca="false">+VLOOKUP($D49,['file:///home/lab/repositories/luckia.facturador/com.luckia.biller.deploy/src/main/resources/bootstrap/info_presencial_2014.xlsx']saldo_cons!$a$2:$n$1048576,6,0)</f>
        <v>#VALUE!</v>
      </c>
      <c r="AQ49" s="53" t="e">
        <f aca="false">+VLOOKUP($D49,['file:///home/lab/repositories/luckia.facturador/com.luckia.biller.deploy/src/main/resources/bootstrap/info_presencial_2014.xlsx']saldo_cons!$a$2:$n$1048576,7,0)</f>
        <v>#VALUE!</v>
      </c>
      <c r="AR49" s="53" t="e">
        <f aca="false">+VLOOKUP($D49,['file:///home/lab/repositories/luckia.facturador/com.luckia.biller.deploy/src/main/resources/bootstrap/info_presencial_2014.xlsx']saldo_cons!$a$2:$n$1048576,8,0)</f>
        <v>#VALUE!</v>
      </c>
      <c r="AS49" s="53" t="e">
        <f aca="false">+VLOOKUP($D49,['file:///home/lab/repositories/luckia.facturador/com.luckia.biller.deploy/src/main/resources/bootstrap/info_presencial_2014.xlsx']saldo_cons!$a$2:$n$1048576,9,0)</f>
        <v>#VALUE!</v>
      </c>
      <c r="AT49" s="53" t="e">
        <f aca="false">+VLOOKUP($D49,['file:///home/lab/repositories/luckia.facturador/com.luckia.biller.deploy/src/main/resources/bootstrap/info_presencial_2014.xlsx']saldo_cons!$a$2:$n$1048576,10,0)</f>
        <v>#VALUE!</v>
      </c>
      <c r="AU49" s="53" t="e">
        <f aca="false">+VLOOKUP($D49,['file:///home/lab/repositories/luckia.facturador/com.luckia.biller.deploy/src/main/resources/bootstrap/info_presencial_2014.xlsx']saldo_cons!$a$2:$n$1048576,11,0)</f>
        <v>#VALUE!</v>
      </c>
      <c r="AV49" s="53" t="e">
        <f aca="false">+VLOOKUP($D49,['file:///home/lab/repositories/luckia.facturador/com.luckia.biller.deploy/src/main/resources/bootstrap/info_presencial_2014.xlsx']saldo_cons!$a$2:$n$1048576,12,0)</f>
        <v>#VALUE!</v>
      </c>
      <c r="AW49" s="53" t="e">
        <f aca="false">+VLOOKUP($D49,['file:///home/lab/repositories/luckia.facturador/com.luckia.biller.deploy/src/main/resources/bootstrap/info_presencial_2014.xlsx']saldo_cons!$a$2:$n$1048576,13,0)</f>
        <v>#VALUE!</v>
      </c>
      <c r="AX49" s="53" t="e">
        <f aca="false">+VLOOKUP($D49,['file:///home/lab/repositories/luckia.facturador/com.luckia.biller.deploy/src/main/resources/bootstrap/info_presencial_2014.xlsx']saldo_cons!$a$2:$n$1048576,14,0)</f>
        <v>#VALUE!</v>
      </c>
      <c r="AY49" s="53" t="n">
        <f aca="false">+SUM(AM49:AX49)</f>
        <v>-21.6300000000001</v>
      </c>
      <c r="AZ49" s="53"/>
      <c r="BA49" s="53"/>
      <c r="BB49" s="53" t="e">
        <f aca="false">+VLOOKUP($D49,['file:///home/lab/repositories/luckia.facturador/com.luckia.biller.deploy/src/main/resources/bootstrap/info_presencial_2014.xlsx']ggr_cons!$a$2:$n$1048576,3,0)</f>
        <v>#VALUE!</v>
      </c>
      <c r="BC49" s="53" t="e">
        <f aca="false">+VLOOKUP($D49,['file:///home/lab/repositories/luckia.facturador/com.luckia.biller.deploy/src/main/resources/bootstrap/info_presencial_2014.xlsx']ggr_cons!$a$2:$n$1048576,4,0)</f>
        <v>#VALUE!</v>
      </c>
      <c r="BD49" s="53" t="e">
        <f aca="false">+VLOOKUP($D49,['file:///home/lab/repositories/luckia.facturador/com.luckia.biller.deploy/src/main/resources/bootstrap/info_presencial_2014.xlsx']ggr_cons!$a$2:$n$1048576,5,0)</f>
        <v>#VALUE!</v>
      </c>
      <c r="BE49" s="53" t="e">
        <f aca="false">+VLOOKUP($D49,['file:///home/lab/repositories/luckia.facturador/com.luckia.biller.deploy/src/main/resources/bootstrap/info_presencial_2014.xlsx']ggr_cons!$a$2:$n$1048576,6,0)</f>
        <v>#VALUE!</v>
      </c>
      <c r="BF49" s="53" t="e">
        <f aca="false">+VLOOKUP($D49,['file:///home/lab/repositories/luckia.facturador/com.luckia.biller.deploy/src/main/resources/bootstrap/info_presencial_2014.xlsx']ggr_cons!$a$2:$n$1048576,7,0)</f>
        <v>#VALUE!</v>
      </c>
      <c r="BG49" s="53" t="e">
        <f aca="false">+VLOOKUP($D49,['file:///home/lab/repositories/luckia.facturador/com.luckia.biller.deploy/src/main/resources/bootstrap/info_presencial_2014.xlsx']ggr_cons!$a$2:$n$1048576,8,0)</f>
        <v>#VALUE!</v>
      </c>
      <c r="BH49" s="53" t="e">
        <f aca="false">+VLOOKUP($D49,['file:///home/lab/repositories/luckia.facturador/com.luckia.biller.deploy/src/main/resources/bootstrap/info_presencial_2014.xlsx']ggr_cons!$a$2:$n$1048576,9,0)</f>
        <v>#VALUE!</v>
      </c>
      <c r="BI49" s="53" t="e">
        <f aca="false">+VLOOKUP($D49,['file:///home/lab/repositories/luckia.facturador/com.luckia.biller.deploy/src/main/resources/bootstrap/info_presencial_2014.xlsx']ggr_cons!$a$2:$n$1048576,10,0)</f>
        <v>#VALUE!</v>
      </c>
      <c r="BJ49" s="53" t="e">
        <f aca="false">+VLOOKUP($D49,['file:///home/lab/repositories/luckia.facturador/com.luckia.biller.deploy/src/main/resources/bootstrap/info_presencial_2014.xlsx']ggr_cons!$a$2:$n$1048576,11,0)</f>
        <v>#VALUE!</v>
      </c>
      <c r="BK49" s="53" t="e">
        <f aca="false">+VLOOKUP($D49,['file:///home/lab/repositories/luckia.facturador/com.luckia.biller.deploy/src/main/resources/bootstrap/info_presencial_2014.xlsx']ggr_cons!$a$2:$n$1048576,12,0)</f>
        <v>#VALUE!</v>
      </c>
      <c r="BL49" s="53" t="e">
        <f aca="false">+VLOOKUP($D49,['file:///home/lab/repositories/luckia.facturador/com.luckia.biller.deploy/src/main/resources/bootstrap/info_presencial_2014.xlsx']ggr_cons!$a$2:$n$1048576,13,0)</f>
        <v>#VALUE!</v>
      </c>
      <c r="BM49" s="53" t="e">
        <f aca="false">+VLOOKUP($D49,['file:///home/lab/repositories/luckia.facturador/com.luckia.biller.deploy/src/main/resources/bootstrap/info_presencial_2014.xlsx']ggr_cons!$a$2:$n$1048576,14,0)</f>
        <v>#VALUE!</v>
      </c>
      <c r="BN49" s="53" t="n">
        <f aca="false">+SUM(BB49:BM49)</f>
        <v>-21.6300000000001</v>
      </c>
      <c r="BO49" s="53"/>
      <c r="BP49" s="53"/>
      <c r="BQ49" s="55" t="n">
        <f aca="false">+$N49*X49</f>
        <v>40.79</v>
      </c>
      <c r="BR49" s="55" t="n">
        <f aca="false">+$N49*Y49</f>
        <v>0</v>
      </c>
      <c r="BS49" s="55" t="n">
        <f aca="false">+$N49*Z49</f>
        <v>0</v>
      </c>
      <c r="BT49" s="55" t="n">
        <f aca="false">+$N49*AA49</f>
        <v>0</v>
      </c>
      <c r="BU49" s="55" t="n">
        <f aca="false">+$N49*AB49</f>
        <v>0</v>
      </c>
      <c r="BV49" s="55" t="n">
        <f aca="false">+$N49*AC49</f>
        <v>0</v>
      </c>
      <c r="BW49" s="55" t="n">
        <f aca="false">+$N49*AD49</f>
        <v>0</v>
      </c>
      <c r="BX49" s="55" t="n">
        <f aca="false">+$N49*AE49</f>
        <v>0</v>
      </c>
      <c r="BY49" s="55" t="n">
        <f aca="false">+$N49*AF49</f>
        <v>0</v>
      </c>
      <c r="BZ49" s="55" t="n">
        <f aca="false">+$N49*AG49</f>
        <v>0</v>
      </c>
      <c r="CA49" s="55" t="n">
        <f aca="false">+$N49*AH49</f>
        <v>0</v>
      </c>
      <c r="CB49" s="55" t="n">
        <f aca="false">+$N49*AI49</f>
        <v>0</v>
      </c>
      <c r="CC49" s="55" t="n">
        <f aca="false">+SUM(BQ49:CB49)</f>
        <v>40.79</v>
      </c>
      <c r="CD49" s="53"/>
      <c r="CE49" s="55"/>
      <c r="CF49" s="55" t="n">
        <f aca="false">+BQ49/$CE$2</f>
        <v>33.7107438016529</v>
      </c>
      <c r="CG49" s="55" t="n">
        <f aca="false">+BR49/$CE$2</f>
        <v>0</v>
      </c>
      <c r="CH49" s="55" t="n">
        <f aca="false">+BS49/$CE$2</f>
        <v>0</v>
      </c>
      <c r="CI49" s="55" t="n">
        <f aca="false">+BT49/$CE$2</f>
        <v>0</v>
      </c>
      <c r="CJ49" s="55" t="n">
        <f aca="false">+BU49/$CE$2</f>
        <v>0</v>
      </c>
      <c r="CK49" s="55" t="n">
        <f aca="false">+BV49/$CE$2</f>
        <v>0</v>
      </c>
      <c r="CL49" s="55" t="n">
        <f aca="false">+BW49/$CE$2</f>
        <v>0</v>
      </c>
      <c r="CM49" s="55" t="n">
        <f aca="false">+BX49/$CE$2</f>
        <v>0</v>
      </c>
      <c r="CN49" s="55" t="n">
        <f aca="false">+BY49/$CE$2</f>
        <v>0</v>
      </c>
      <c r="CO49" s="55" t="n">
        <f aca="false">+BZ49/$CE$2</f>
        <v>0</v>
      </c>
      <c r="CP49" s="55" t="n">
        <f aca="false">+CA49/$CE$2</f>
        <v>0</v>
      </c>
      <c r="CQ49" s="55" t="n">
        <f aca="false">+CB49/$CE$2</f>
        <v>0</v>
      </c>
      <c r="CR49" s="55" t="n">
        <f aca="false">+CC49/$CE$2</f>
        <v>33.7107438016529</v>
      </c>
      <c r="CS49" s="53"/>
      <c r="CT49" s="53"/>
      <c r="CU49" s="56" t="n">
        <f aca="false">+$O49*X49+$P49*BB49+$Q49*(0.9*BB49+$S49)+$R49</f>
        <v>81.58</v>
      </c>
      <c r="CV49" s="56" t="n">
        <f aca="false">+$O49*Y49+$P49*BC49+$Q49*(0.9*BC49+$S49)+$R49</f>
        <v>0</v>
      </c>
      <c r="CW49" s="56" t="n">
        <f aca="false">+$O49*Z49+$P49*BD49+$Q49*(0.9*BD49+$S49)+$R49</f>
        <v>0</v>
      </c>
      <c r="CX49" s="56" t="n">
        <f aca="false">+$O49*AA49+$P49*BE49+$Q49*(0.9*BE49+$S49)+$R49</f>
        <v>0</v>
      </c>
      <c r="CY49" s="56" t="n">
        <f aca="false">+$O49*AB49+$P49*BF49+$Q49*(0.9*BF49+$S49)+$R49</f>
        <v>0</v>
      </c>
      <c r="CZ49" s="56" t="n">
        <f aca="false">+$O49*AC49+$P49*BG49+$Q49*(0.9*BG49+$S49)+$R49</f>
        <v>0</v>
      </c>
      <c r="DA49" s="56" t="n">
        <f aca="false">+$O49*AD49+$P49*BH49+$Q49*(0.9*BH49+$S49)+$R49</f>
        <v>0</v>
      </c>
      <c r="DB49" s="56" t="n">
        <f aca="false">+$O49*AE49+$P49*BI49+$Q49*(0.9*BI49+$S49)+$R49</f>
        <v>0</v>
      </c>
      <c r="DC49" s="56" t="n">
        <f aca="false">+$O49*AF49+$P49*BJ49+$Q49*(0.9*BJ49+$S49)+$R49</f>
        <v>0</v>
      </c>
      <c r="DD49" s="56" t="n">
        <f aca="false">+$O49*AG49+$P49*BK49+$Q49*(0.9*BK49+$S49)+$R49</f>
        <v>0</v>
      </c>
      <c r="DE49" s="56" t="n">
        <f aca="false">+$O49*AH49+$P49*BL49+$Q49*(0.9*BL49+$S49)+$R49</f>
        <v>0</v>
      </c>
      <c r="DF49" s="56" t="n">
        <f aca="false">+$O49*AI49+$P49*BM49+$Q49*(0.9*BM49+$S49)+$R49</f>
        <v>0</v>
      </c>
      <c r="DG49" s="55" t="n">
        <f aca="false">+SUM(CU49:DF49)</f>
        <v>81.58</v>
      </c>
      <c r="DH49" s="53"/>
      <c r="DJ49" s="14" t="n">
        <f aca="false">+IF(X49=0,0,$T49)</f>
        <v>0</v>
      </c>
      <c r="DK49" s="14" t="n">
        <f aca="false">+IF(Y49=0,0,$T49)</f>
        <v>0</v>
      </c>
      <c r="DL49" s="14" t="n">
        <f aca="false">+IF(Z49=0,0,$T49)</f>
        <v>0</v>
      </c>
      <c r="DM49" s="14" t="n">
        <f aca="false">+IF(AA49=0,0,$T49)</f>
        <v>0</v>
      </c>
      <c r="DN49" s="14" t="n">
        <f aca="false">+IF(AB49=0,0,$T49)</f>
        <v>0</v>
      </c>
      <c r="DO49" s="14" t="n">
        <f aca="false">+IF(AC49=0,0,$T49)</f>
        <v>0</v>
      </c>
      <c r="DP49" s="14" t="n">
        <f aca="false">+IF(AD49=0,0,$T49)</f>
        <v>0</v>
      </c>
      <c r="DQ49" s="14" t="n">
        <f aca="false">+IF(AE49=0,0,$T49)</f>
        <v>0</v>
      </c>
      <c r="DR49" s="14" t="n">
        <f aca="false">+IF(AF49=0,0,$T49)</f>
        <v>0</v>
      </c>
      <c r="DS49" s="14" t="n">
        <f aca="false">+IF(AG49=0,0,$T49)</f>
        <v>0</v>
      </c>
      <c r="DT49" s="14" t="n">
        <f aca="false">+IF(AH49=0,0,$T49)</f>
        <v>0</v>
      </c>
      <c r="DU49" s="14" t="n">
        <f aca="false">+IF(AI49=0,0,$T49)</f>
        <v>0</v>
      </c>
      <c r="DV49" s="55" t="n">
        <f aca="false">+SUM(DJ49:DU49)</f>
        <v>0</v>
      </c>
      <c r="DY49" s="14" t="n">
        <v>0</v>
      </c>
      <c r="DZ49" s="14" t="n">
        <v>0</v>
      </c>
      <c r="EA49" s="14" t="n">
        <v>0</v>
      </c>
      <c r="EB49" s="14" t="n">
        <v>0</v>
      </c>
      <c r="EC49" s="14" t="n">
        <v>0</v>
      </c>
      <c r="ED49" s="14" t="n">
        <v>0</v>
      </c>
      <c r="EE49" s="14" t="n">
        <v>0</v>
      </c>
      <c r="EF49" s="14" t="n">
        <v>0</v>
      </c>
      <c r="EG49" s="14" t="n">
        <v>0</v>
      </c>
      <c r="EH49" s="14" t="n">
        <v>0</v>
      </c>
      <c r="EI49" s="14" t="n">
        <v>0</v>
      </c>
      <c r="EJ49" s="14" t="n">
        <v>0</v>
      </c>
      <c r="EK49" s="55" t="n">
        <f aca="false">+SUM(DY49:EJ49)</f>
        <v>0</v>
      </c>
      <c r="EO49" s="53" t="n">
        <f aca="false">+CU49+DJ49-DY49/2</f>
        <v>81.58</v>
      </c>
      <c r="EP49" s="53" t="n">
        <f aca="false">+CV49+DK49-DZ49/2</f>
        <v>0</v>
      </c>
      <c r="EQ49" s="53" t="n">
        <f aca="false">+CW49+DL49-EA49/2</f>
        <v>0</v>
      </c>
      <c r="ER49" s="53" t="n">
        <f aca="false">+CX49+DM49-EB49/2</f>
        <v>0</v>
      </c>
      <c r="ES49" s="53" t="n">
        <f aca="false">+CY49+DN49-EC49/2</f>
        <v>0</v>
      </c>
      <c r="ET49" s="53" t="n">
        <f aca="false">+CZ49+DO49-ED49/2</f>
        <v>0</v>
      </c>
      <c r="EU49" s="53" t="n">
        <f aca="false">+DA49+DP49-EE49/2</f>
        <v>0</v>
      </c>
      <c r="EV49" s="53" t="n">
        <f aca="false">+DB49+DQ49-EF49/2</f>
        <v>0</v>
      </c>
      <c r="EW49" s="53" t="n">
        <f aca="false">+DC49+DR49-EG49/2</f>
        <v>0</v>
      </c>
      <c r="EX49" s="53" t="n">
        <f aca="false">+DD49+DS49-EH49/2</f>
        <v>0</v>
      </c>
      <c r="EY49" s="53" t="n">
        <f aca="false">+DE49+DT49-EI49/2</f>
        <v>0</v>
      </c>
      <c r="EZ49" s="53" t="n">
        <f aca="false">+DF49+DU49-EJ49/2</f>
        <v>0</v>
      </c>
      <c r="FA49" s="55" t="n">
        <f aca="false">+SUM(EO49:EZ49)</f>
        <v>81.58</v>
      </c>
      <c r="FD49" s="53" t="n">
        <f aca="false">+AM49-EO49-DY49</f>
        <v>-103.21</v>
      </c>
      <c r="FE49" s="53" t="n">
        <f aca="false">+AN49-EP49-DZ49</f>
        <v>0</v>
      </c>
      <c r="FF49" s="53" t="n">
        <f aca="false">+AO49-EQ49-EA49</f>
        <v>0</v>
      </c>
      <c r="FG49" s="53" t="n">
        <f aca="false">+AP49-ER49-EB49</f>
        <v>0</v>
      </c>
      <c r="FH49" s="53" t="n">
        <f aca="false">+AQ49-ES49-EC49</f>
        <v>0</v>
      </c>
      <c r="FI49" s="53" t="n">
        <f aca="false">+AR49-ET49-ED49</f>
        <v>0</v>
      </c>
      <c r="FJ49" s="53" t="n">
        <f aca="false">+AS49-EU49-EE49</f>
        <v>0</v>
      </c>
      <c r="FK49" s="53" t="n">
        <f aca="false">+AT49-EV49-EF49</f>
        <v>0</v>
      </c>
      <c r="FL49" s="53" t="n">
        <f aca="false">+AU49-EW49-EG49</f>
        <v>0</v>
      </c>
      <c r="FM49" s="53" t="n">
        <f aca="false">+AV49-EX49-EH49</f>
        <v>0</v>
      </c>
      <c r="FN49" s="53" t="n">
        <f aca="false">+AW49-EY49-EI49</f>
        <v>0</v>
      </c>
      <c r="FO49" s="53" t="n">
        <f aca="false">+AX49-EZ49-EJ49</f>
        <v>0</v>
      </c>
      <c r="FP49" s="53" t="n">
        <f aca="false">+AY49-FA49</f>
        <v>-103.21</v>
      </c>
    </row>
    <row collapsed="false" customFormat="true" customHeight="true" hidden="false" ht="15" outlineLevel="1" r="50" s="63">
      <c r="A50" s="57"/>
      <c r="B50" s="57" t="s">
        <v>327</v>
      </c>
      <c r="C50" s="57"/>
      <c r="D50" s="70"/>
      <c r="E50" s="71"/>
      <c r="F50" s="74"/>
      <c r="G50" s="57"/>
      <c r="H50" s="57"/>
      <c r="I50" s="74"/>
      <c r="J50" s="74"/>
      <c r="K50" s="74"/>
      <c r="L50" s="59"/>
      <c r="M50" s="60"/>
      <c r="N50" s="61"/>
      <c r="O50" s="61"/>
      <c r="P50" s="61"/>
      <c r="Q50" s="61"/>
      <c r="R50" s="60"/>
      <c r="S50" s="60"/>
      <c r="T50" s="60"/>
      <c r="U50" s="60"/>
      <c r="X50" s="64" t="n">
        <f aca="false">SUBTOTAL(9,X49:X49)</f>
        <v>4079</v>
      </c>
      <c r="Y50" s="64" t="n">
        <f aca="false">SUBTOTAL(9,Y49:Y49)</f>
        <v>0</v>
      </c>
      <c r="Z50" s="64" t="n">
        <f aca="false">SUBTOTAL(9,Z49:Z49)</f>
        <v>0</v>
      </c>
      <c r="AA50" s="64" t="n">
        <f aca="false">SUBTOTAL(9,AA49:AA49)</f>
        <v>0</v>
      </c>
      <c r="AB50" s="64" t="n">
        <f aca="false">SUBTOTAL(9,AB49:AB49)</f>
        <v>0</v>
      </c>
      <c r="AC50" s="64" t="n">
        <f aca="false">SUBTOTAL(9,AC49:AC49)</f>
        <v>0</v>
      </c>
      <c r="AD50" s="64" t="n">
        <f aca="false">SUBTOTAL(9,AD49:AD49)</f>
        <v>0</v>
      </c>
      <c r="AE50" s="64" t="n">
        <f aca="false">SUBTOTAL(9,AE49:AE49)</f>
        <v>0</v>
      </c>
      <c r="AF50" s="64" t="n">
        <f aca="false">SUBTOTAL(9,AF49:AF49)</f>
        <v>0</v>
      </c>
      <c r="AG50" s="64" t="n">
        <f aca="false">SUBTOTAL(9,AG49:AG49)</f>
        <v>0</v>
      </c>
      <c r="AH50" s="64" t="n">
        <f aca="false">SUBTOTAL(9,AH49:AH49)</f>
        <v>0</v>
      </c>
      <c r="AI50" s="64" t="n">
        <f aca="false">SUBTOTAL(9,AI49:AI49)</f>
        <v>0</v>
      </c>
      <c r="AJ50" s="64" t="n">
        <f aca="false">SUBTOTAL(9,AJ49:AJ49)</f>
        <v>4079</v>
      </c>
      <c r="AK50" s="54" t="n">
        <f aca="false">+BB50/X50</f>
        <v>-0.00530277028683503</v>
      </c>
      <c r="AL50" s="64"/>
      <c r="AM50" s="64" t="n">
        <f aca="false">SUBTOTAL(9,AM49:AM49)</f>
        <v>-21.6300000000001</v>
      </c>
      <c r="AN50" s="64" t="n">
        <f aca="false">SUBTOTAL(9,AN49:AN49)</f>
        <v>0</v>
      </c>
      <c r="AO50" s="64" t="n">
        <f aca="false">SUBTOTAL(9,AO49:AO49)</f>
        <v>0</v>
      </c>
      <c r="AP50" s="64" t="n">
        <f aca="false">SUBTOTAL(9,AP49:AP49)</f>
        <v>0</v>
      </c>
      <c r="AQ50" s="64" t="n">
        <f aca="false">SUBTOTAL(9,AQ49:AQ49)</f>
        <v>0</v>
      </c>
      <c r="AR50" s="64" t="n">
        <f aca="false">SUBTOTAL(9,AR49:AR49)</f>
        <v>0</v>
      </c>
      <c r="AS50" s="64" t="n">
        <f aca="false">SUBTOTAL(9,AS49:AS49)</f>
        <v>0</v>
      </c>
      <c r="AT50" s="64" t="n">
        <f aca="false">SUBTOTAL(9,AT49:AT49)</f>
        <v>0</v>
      </c>
      <c r="AU50" s="64" t="n">
        <f aca="false">SUBTOTAL(9,AU49:AU49)</f>
        <v>0</v>
      </c>
      <c r="AV50" s="64" t="n">
        <f aca="false">SUBTOTAL(9,AV49:AV49)</f>
        <v>0</v>
      </c>
      <c r="AW50" s="64" t="n">
        <f aca="false">SUBTOTAL(9,AW49:AW49)</f>
        <v>0</v>
      </c>
      <c r="AX50" s="64" t="n">
        <f aca="false">SUBTOTAL(9,AX49:AX49)</f>
        <v>0</v>
      </c>
      <c r="AY50" s="64" t="n">
        <f aca="false">SUBTOTAL(9,AY49:AY49)</f>
        <v>-21.6300000000001</v>
      </c>
      <c r="AZ50" s="64"/>
      <c r="BA50" s="64"/>
      <c r="BB50" s="64" t="n">
        <f aca="false">SUBTOTAL(9,BB49:BB49)</f>
        <v>-21.6300000000001</v>
      </c>
      <c r="BC50" s="64" t="n">
        <f aca="false">SUBTOTAL(9,BC49:BC49)</f>
        <v>0</v>
      </c>
      <c r="BD50" s="64" t="n">
        <f aca="false">SUBTOTAL(9,BD49:BD49)</f>
        <v>0</v>
      </c>
      <c r="BE50" s="64" t="n">
        <f aca="false">SUBTOTAL(9,BE49:BE49)</f>
        <v>0</v>
      </c>
      <c r="BF50" s="64" t="n">
        <f aca="false">SUBTOTAL(9,BF49:BF49)</f>
        <v>0</v>
      </c>
      <c r="BG50" s="64" t="n">
        <f aca="false">SUBTOTAL(9,BG49:BG49)</f>
        <v>0</v>
      </c>
      <c r="BH50" s="64" t="n">
        <f aca="false">SUBTOTAL(9,BH49:BH49)</f>
        <v>0</v>
      </c>
      <c r="BI50" s="64" t="n">
        <f aca="false">SUBTOTAL(9,BI49:BI49)</f>
        <v>0</v>
      </c>
      <c r="BJ50" s="64" t="n">
        <f aca="false">SUBTOTAL(9,BJ49:BJ49)</f>
        <v>0</v>
      </c>
      <c r="BK50" s="64" t="n">
        <f aca="false">SUBTOTAL(9,BK49:BK49)</f>
        <v>0</v>
      </c>
      <c r="BL50" s="64" t="n">
        <f aca="false">SUBTOTAL(9,BL49:BL49)</f>
        <v>0</v>
      </c>
      <c r="BM50" s="64" t="n">
        <f aca="false">SUBTOTAL(9,BM49:BM49)</f>
        <v>0</v>
      </c>
      <c r="BN50" s="64" t="n">
        <f aca="false">SUBTOTAL(9,BN49:BN49)</f>
        <v>-21.6300000000001</v>
      </c>
      <c r="BO50" s="64"/>
      <c r="BP50" s="64"/>
      <c r="BQ50" s="65" t="n">
        <f aca="false">SUBTOTAL(9,BQ49:BQ49)</f>
        <v>40.79</v>
      </c>
      <c r="BR50" s="65" t="n">
        <f aca="false">SUBTOTAL(9,BR49:BR49)</f>
        <v>0</v>
      </c>
      <c r="BS50" s="65" t="n">
        <f aca="false">SUBTOTAL(9,BS49:BS49)</f>
        <v>0</v>
      </c>
      <c r="BT50" s="65" t="n">
        <f aca="false">SUBTOTAL(9,BT49:BT49)</f>
        <v>0</v>
      </c>
      <c r="BU50" s="65" t="n">
        <f aca="false">SUBTOTAL(9,BU49:BU49)</f>
        <v>0</v>
      </c>
      <c r="BV50" s="65" t="n">
        <f aca="false">SUBTOTAL(9,BV49:BV49)</f>
        <v>0</v>
      </c>
      <c r="BW50" s="65" t="n">
        <f aca="false">SUBTOTAL(9,BW49:BW49)</f>
        <v>0</v>
      </c>
      <c r="BX50" s="65" t="n">
        <f aca="false">SUBTOTAL(9,BX49:BX49)</f>
        <v>0</v>
      </c>
      <c r="BY50" s="65" t="n">
        <f aca="false">SUBTOTAL(9,BY49:BY49)</f>
        <v>0</v>
      </c>
      <c r="BZ50" s="65" t="n">
        <f aca="false">SUBTOTAL(9,BZ49:BZ49)</f>
        <v>0</v>
      </c>
      <c r="CA50" s="65" t="n">
        <f aca="false">SUBTOTAL(9,CA49:CA49)</f>
        <v>0</v>
      </c>
      <c r="CB50" s="65" t="n">
        <f aca="false">SUBTOTAL(9,CB49:CB49)</f>
        <v>0</v>
      </c>
      <c r="CC50" s="65" t="n">
        <f aca="false">SUBTOTAL(9,CC49:CC49)</f>
        <v>40.79</v>
      </c>
      <c r="CD50" s="64"/>
      <c r="CE50" s="65"/>
      <c r="CF50" s="65" t="n">
        <f aca="false">SUBTOTAL(9,CF49:CF49)</f>
        <v>33.7107438016529</v>
      </c>
      <c r="CG50" s="65" t="n">
        <f aca="false">SUBTOTAL(9,CG49:CG49)</f>
        <v>0</v>
      </c>
      <c r="CH50" s="65" t="n">
        <f aca="false">SUBTOTAL(9,CH49:CH49)</f>
        <v>0</v>
      </c>
      <c r="CI50" s="65" t="n">
        <f aca="false">SUBTOTAL(9,CI49:CI49)</f>
        <v>0</v>
      </c>
      <c r="CJ50" s="65" t="n">
        <f aca="false">SUBTOTAL(9,CJ49:CJ49)</f>
        <v>0</v>
      </c>
      <c r="CK50" s="65" t="n">
        <f aca="false">SUBTOTAL(9,CK49:CK49)</f>
        <v>0</v>
      </c>
      <c r="CL50" s="65" t="n">
        <f aca="false">SUBTOTAL(9,CL49:CL49)</f>
        <v>0</v>
      </c>
      <c r="CM50" s="65" t="n">
        <f aca="false">SUBTOTAL(9,CM49:CM49)</f>
        <v>0</v>
      </c>
      <c r="CN50" s="65" t="n">
        <f aca="false">SUBTOTAL(9,CN49:CN49)</f>
        <v>0</v>
      </c>
      <c r="CO50" s="65" t="n">
        <f aca="false">SUBTOTAL(9,CO49:CO49)</f>
        <v>0</v>
      </c>
      <c r="CP50" s="65" t="n">
        <f aca="false">SUBTOTAL(9,CP49:CP49)</f>
        <v>0</v>
      </c>
      <c r="CQ50" s="65" t="n">
        <f aca="false">SUBTOTAL(9,CQ49:CQ49)</f>
        <v>0</v>
      </c>
      <c r="CR50" s="65" t="n">
        <f aca="false">SUBTOTAL(9,CR49:CR49)</f>
        <v>33.7107438016529</v>
      </c>
      <c r="CS50" s="64"/>
      <c r="CT50" s="64"/>
      <c r="CU50" s="66" t="n">
        <f aca="false">SUBTOTAL(9,CU49:CU49)</f>
        <v>81.58</v>
      </c>
      <c r="CV50" s="66" t="n">
        <f aca="false">SUBTOTAL(9,CV49:CV49)</f>
        <v>0</v>
      </c>
      <c r="CW50" s="66" t="n">
        <f aca="false">SUBTOTAL(9,CW49:CW49)</f>
        <v>0</v>
      </c>
      <c r="CX50" s="66" t="n">
        <f aca="false">SUBTOTAL(9,CX49:CX49)</f>
        <v>0</v>
      </c>
      <c r="CY50" s="66" t="n">
        <f aca="false">SUBTOTAL(9,CY49:CY49)</f>
        <v>0</v>
      </c>
      <c r="CZ50" s="66" t="n">
        <f aca="false">SUBTOTAL(9,CZ49:CZ49)</f>
        <v>0</v>
      </c>
      <c r="DA50" s="66" t="n">
        <f aca="false">SUBTOTAL(9,DA49:DA49)</f>
        <v>0</v>
      </c>
      <c r="DB50" s="66" t="n">
        <f aca="false">SUBTOTAL(9,DB49:DB49)</f>
        <v>0</v>
      </c>
      <c r="DC50" s="66" t="n">
        <f aca="false">SUBTOTAL(9,DC49:DC49)</f>
        <v>0</v>
      </c>
      <c r="DD50" s="66" t="n">
        <f aca="false">SUBTOTAL(9,DD49:DD49)</f>
        <v>0</v>
      </c>
      <c r="DE50" s="66" t="n">
        <f aca="false">SUBTOTAL(9,DE49:DE49)</f>
        <v>0</v>
      </c>
      <c r="DF50" s="66" t="n">
        <f aca="false">SUBTOTAL(9,DF49:DF49)</f>
        <v>0</v>
      </c>
      <c r="DG50" s="65" t="n">
        <f aca="false">SUBTOTAL(9,DG49:DG49)</f>
        <v>81.58</v>
      </c>
      <c r="DH50" s="64"/>
      <c r="DJ50" s="63" t="n">
        <f aca="false">SUBTOTAL(9,DJ49:DJ49)</f>
        <v>0</v>
      </c>
      <c r="DK50" s="63" t="n">
        <f aca="false">SUBTOTAL(9,DK49:DK49)</f>
        <v>0</v>
      </c>
      <c r="DL50" s="63" t="n">
        <f aca="false">SUBTOTAL(9,DL49:DL49)</f>
        <v>0</v>
      </c>
      <c r="DM50" s="63" t="n">
        <f aca="false">SUBTOTAL(9,DM49:DM49)</f>
        <v>0</v>
      </c>
      <c r="DN50" s="63" t="n">
        <f aca="false">SUBTOTAL(9,DN49:DN49)</f>
        <v>0</v>
      </c>
      <c r="DO50" s="63" t="n">
        <f aca="false">SUBTOTAL(9,DO49:DO49)</f>
        <v>0</v>
      </c>
      <c r="DP50" s="63" t="n">
        <f aca="false">SUBTOTAL(9,DP49:DP49)</f>
        <v>0</v>
      </c>
      <c r="DQ50" s="63" t="n">
        <f aca="false">SUBTOTAL(9,DQ49:DQ49)</f>
        <v>0</v>
      </c>
      <c r="DR50" s="63" t="n">
        <f aca="false">SUBTOTAL(9,DR49:DR49)</f>
        <v>0</v>
      </c>
      <c r="DS50" s="63" t="n">
        <f aca="false">SUBTOTAL(9,DS49:DS49)</f>
        <v>0</v>
      </c>
      <c r="DT50" s="63" t="n">
        <f aca="false">SUBTOTAL(9,DT49:DT49)</f>
        <v>0</v>
      </c>
      <c r="DU50" s="63" t="n">
        <f aca="false">SUBTOTAL(9,DU49:DU49)</f>
        <v>0</v>
      </c>
      <c r="DV50" s="65" t="n">
        <f aca="false">SUBTOTAL(9,DV49:DV49)</f>
        <v>0</v>
      </c>
      <c r="DY50" s="63" t="n">
        <f aca="false">SUBTOTAL(9,DY49:DY49)</f>
        <v>0</v>
      </c>
      <c r="DZ50" s="63" t="n">
        <f aca="false">SUBTOTAL(9,DZ49:DZ49)</f>
        <v>0</v>
      </c>
      <c r="EA50" s="63" t="n">
        <f aca="false">SUBTOTAL(9,EA49:EA49)</f>
        <v>0</v>
      </c>
      <c r="EB50" s="63" t="n">
        <f aca="false">SUBTOTAL(9,EB49:EB49)</f>
        <v>0</v>
      </c>
      <c r="EC50" s="63" t="n">
        <f aca="false">SUBTOTAL(9,EC49:EC49)</f>
        <v>0</v>
      </c>
      <c r="ED50" s="63" t="n">
        <f aca="false">SUBTOTAL(9,ED49:ED49)</f>
        <v>0</v>
      </c>
      <c r="EE50" s="63" t="n">
        <f aca="false">SUBTOTAL(9,EE49:EE49)</f>
        <v>0</v>
      </c>
      <c r="EF50" s="63" t="n">
        <f aca="false">SUBTOTAL(9,EF49:EF49)</f>
        <v>0</v>
      </c>
      <c r="EG50" s="63" t="n">
        <f aca="false">SUBTOTAL(9,EG49:EG49)</f>
        <v>0</v>
      </c>
      <c r="EH50" s="63" t="n">
        <f aca="false">SUBTOTAL(9,EH49:EH49)</f>
        <v>0</v>
      </c>
      <c r="EI50" s="63" t="n">
        <f aca="false">SUBTOTAL(9,EI49:EI49)</f>
        <v>0</v>
      </c>
      <c r="EJ50" s="63" t="n">
        <f aca="false">SUBTOTAL(9,EJ49:EJ49)</f>
        <v>0</v>
      </c>
      <c r="EK50" s="65" t="n">
        <f aca="false">SUBTOTAL(9,EK49:EK49)</f>
        <v>0</v>
      </c>
      <c r="EN50" s="63" t="n">
        <f aca="false">SUBTOTAL(9,EN49:EN49)</f>
        <v>0</v>
      </c>
      <c r="EO50" s="64" t="n">
        <f aca="false">SUBTOTAL(9,EO49:EO49)</f>
        <v>81.58</v>
      </c>
      <c r="EP50" s="64" t="n">
        <f aca="false">SUBTOTAL(9,EP49:EP49)</f>
        <v>0</v>
      </c>
      <c r="EQ50" s="64" t="n">
        <f aca="false">SUBTOTAL(9,EQ49:EQ49)</f>
        <v>0</v>
      </c>
      <c r="ER50" s="64" t="n">
        <f aca="false">SUBTOTAL(9,ER49:ER49)</f>
        <v>0</v>
      </c>
      <c r="ES50" s="64" t="n">
        <f aca="false">SUBTOTAL(9,ES49:ES49)</f>
        <v>0</v>
      </c>
      <c r="ET50" s="64" t="n">
        <f aca="false">SUBTOTAL(9,ET49:ET49)</f>
        <v>0</v>
      </c>
      <c r="EU50" s="64" t="n">
        <f aca="false">SUBTOTAL(9,EU49:EU49)</f>
        <v>0</v>
      </c>
      <c r="EV50" s="64" t="n">
        <f aca="false">SUBTOTAL(9,EV49:EV49)</f>
        <v>0</v>
      </c>
      <c r="EW50" s="64" t="n">
        <f aca="false">SUBTOTAL(9,EW49:EW49)</f>
        <v>0</v>
      </c>
      <c r="EX50" s="64" t="n">
        <f aca="false">SUBTOTAL(9,EX49:EX49)</f>
        <v>0</v>
      </c>
      <c r="EY50" s="64" t="n">
        <f aca="false">SUBTOTAL(9,EY49:EY49)</f>
        <v>0</v>
      </c>
      <c r="EZ50" s="64" t="n">
        <f aca="false">SUBTOTAL(9,EZ49:EZ49)</f>
        <v>0</v>
      </c>
      <c r="FA50" s="65" t="n">
        <f aca="false">SUBTOTAL(9,FA49:FA49)</f>
        <v>81.58</v>
      </c>
      <c r="FD50" s="64" t="n">
        <f aca="false">SUBTOTAL(9,FD49:FD49)</f>
        <v>-103.21</v>
      </c>
      <c r="FE50" s="64" t="n">
        <f aca="false">SUBTOTAL(9,FE49:FE49)</f>
        <v>0</v>
      </c>
      <c r="FF50" s="64" t="n">
        <f aca="false">SUBTOTAL(9,FF49:FF49)</f>
        <v>0</v>
      </c>
      <c r="FG50" s="64" t="n">
        <f aca="false">SUBTOTAL(9,FG49:FG49)</f>
        <v>0</v>
      </c>
      <c r="FH50" s="64" t="n">
        <f aca="false">SUBTOTAL(9,FH49:FH49)</f>
        <v>0</v>
      </c>
      <c r="FI50" s="64" t="n">
        <f aca="false">SUBTOTAL(9,FI49:FI49)</f>
        <v>0</v>
      </c>
      <c r="FJ50" s="64" t="n">
        <f aca="false">SUBTOTAL(9,FJ49:FJ49)</f>
        <v>0</v>
      </c>
      <c r="FK50" s="64" t="n">
        <f aca="false">SUBTOTAL(9,FK49:FK49)</f>
        <v>0</v>
      </c>
      <c r="FL50" s="64" t="n">
        <f aca="false">SUBTOTAL(9,FL49:FL49)</f>
        <v>0</v>
      </c>
      <c r="FM50" s="64" t="n">
        <f aca="false">SUBTOTAL(9,FM49:FM49)</f>
        <v>0</v>
      </c>
      <c r="FN50" s="64" t="n">
        <f aca="false">SUBTOTAL(9,FN49:FN49)</f>
        <v>0</v>
      </c>
      <c r="FO50" s="64" t="n">
        <f aca="false">SUBTOTAL(9,FO49:FO49)</f>
        <v>0</v>
      </c>
      <c r="FP50" s="64" t="n">
        <f aca="false">SUBTOTAL(9,FP49:FP49)</f>
        <v>-103.21</v>
      </c>
    </row>
    <row collapsed="false" customFormat="false" customHeight="true" hidden="false" ht="15" outlineLevel="2" r="51">
      <c r="A51" s="21" t="n">
        <v>5</v>
      </c>
      <c r="B51" s="21" t="s">
        <v>34</v>
      </c>
      <c r="C51" s="21" t="s">
        <v>137</v>
      </c>
      <c r="D51" s="67" t="n">
        <f aca="false">+E51</f>
        <v>10042</v>
      </c>
      <c r="E51" s="69" t="n">
        <v>10042</v>
      </c>
      <c r="F51" s="23" t="s">
        <v>328</v>
      </c>
      <c r="G51" s="21" t="s">
        <v>329</v>
      </c>
      <c r="H51" s="21" t="s">
        <v>330</v>
      </c>
      <c r="I51" s="23" t="s">
        <v>331</v>
      </c>
      <c r="J51" s="23" t="s">
        <v>332</v>
      </c>
      <c r="K51" s="23" t="s">
        <v>16</v>
      </c>
      <c r="L51" s="49" t="s">
        <v>143</v>
      </c>
      <c r="M51" s="50" t="s">
        <v>20</v>
      </c>
      <c r="N51" s="51" t="n">
        <v>0.01</v>
      </c>
      <c r="O51" s="51" t="n">
        <v>0.02</v>
      </c>
      <c r="P51" s="51" t="n">
        <v>0</v>
      </c>
      <c r="Q51" s="51" t="n">
        <v>0</v>
      </c>
      <c r="R51" s="50" t="n">
        <v>0</v>
      </c>
      <c r="S51" s="50" t="n">
        <v>0</v>
      </c>
      <c r="T51" s="50" t="n">
        <v>30</v>
      </c>
      <c r="U51" s="50"/>
      <c r="X51" s="53" t="e">
        <f aca="false">+VLOOKUP($D51,['file:///home/lab/repositories/luckia.facturador/com.luckia.biller.deploy/src/main/resources/bootstrap/info_presencial_2014.xlsx']venta_neta_cons!$a$2:$n$1048576,3,0)</f>
        <v>#VALUE!</v>
      </c>
      <c r="Y51" s="53" t="e">
        <f aca="false">+VLOOKUP($D51,['file:///home/lab/repositories/luckia.facturador/com.luckia.biller.deploy/src/main/resources/bootstrap/info_presencial_2014.xlsx']venta_neta_cons!$a$2:$n$1048576,4,0)</f>
        <v>#VALUE!</v>
      </c>
      <c r="Z51" s="53" t="e">
        <f aca="false">+VLOOKUP($D51,['file:///home/lab/repositories/luckia.facturador/com.luckia.biller.deploy/src/main/resources/bootstrap/info_presencial_2014.xlsx']venta_neta_cons!$a$2:$n$1048576,5,0)</f>
        <v>#VALUE!</v>
      </c>
      <c r="AA51" s="53" t="e">
        <f aca="false">+VLOOKUP($D51,['file:///home/lab/repositories/luckia.facturador/com.luckia.biller.deploy/src/main/resources/bootstrap/info_presencial_2014.xlsx']venta_neta_cons!$a$2:$n$1048576,6,0)</f>
        <v>#VALUE!</v>
      </c>
      <c r="AB51" s="53" t="e">
        <f aca="false">+VLOOKUP($D51,['file:///home/lab/repositories/luckia.facturador/com.luckia.biller.deploy/src/main/resources/bootstrap/info_presencial_2014.xlsx']venta_neta_cons!$a$2:$n$1048576,7,0)</f>
        <v>#VALUE!</v>
      </c>
      <c r="AC51" s="53" t="e">
        <f aca="false">+VLOOKUP($D51,['file:///home/lab/repositories/luckia.facturador/com.luckia.biller.deploy/src/main/resources/bootstrap/info_presencial_2014.xlsx']venta_neta_cons!$a$2:$n$1048576,8,0)</f>
        <v>#VALUE!</v>
      </c>
      <c r="AD51" s="53" t="e">
        <f aca="false">+VLOOKUP($D51,['file:///home/lab/repositories/luckia.facturador/com.luckia.biller.deploy/src/main/resources/bootstrap/info_presencial_2014.xlsx']venta_neta_cons!$a$2:$n$1048576,9,0)</f>
        <v>#VALUE!</v>
      </c>
      <c r="AE51" s="53" t="e">
        <f aca="false">+VLOOKUP($D51,['file:///home/lab/repositories/luckia.facturador/com.luckia.biller.deploy/src/main/resources/bootstrap/info_presencial_2014.xlsx']venta_neta_cons!$a$2:$n$1048576,10,0)</f>
        <v>#VALUE!</v>
      </c>
      <c r="AF51" s="53" t="e">
        <f aca="false">+VLOOKUP($D51,['file:///home/lab/repositories/luckia.facturador/com.luckia.biller.deploy/src/main/resources/bootstrap/info_presencial_2014.xlsx']venta_neta_cons!$a$2:$n$1048576,11,0)</f>
        <v>#VALUE!</v>
      </c>
      <c r="AG51" s="53" t="e">
        <f aca="false">+VLOOKUP($D51,['file:///home/lab/repositories/luckia.facturador/com.luckia.biller.deploy/src/main/resources/bootstrap/info_presencial_2014.xlsx']venta_neta_cons!$a$2:$n$1048576,12,0)</f>
        <v>#VALUE!</v>
      </c>
      <c r="AH51" s="53" t="e">
        <f aca="false">+VLOOKUP($D51,['file:///home/lab/repositories/luckia.facturador/com.luckia.biller.deploy/src/main/resources/bootstrap/info_presencial_2014.xlsx']venta_neta_cons!$a$2:$n$1048576,13,0)</f>
        <v>#VALUE!</v>
      </c>
      <c r="AI51" s="53" t="e">
        <f aca="false">+VLOOKUP($D51,['file:///home/lab/repositories/luckia.facturador/com.luckia.biller.deploy/src/main/resources/bootstrap/info_presencial_2014.xlsx']venta_neta_cons!$a$2:$n$1048576,14,0)</f>
        <v>#VALUE!</v>
      </c>
      <c r="AJ51" s="53" t="n">
        <f aca="false">+SUM(X51:AI51)</f>
        <v>11869</v>
      </c>
      <c r="AK51" s="54" t="n">
        <f aca="false">+BB51/X51</f>
        <v>0.224474681944562</v>
      </c>
      <c r="AL51" s="53"/>
      <c r="AM51" s="53" t="e">
        <f aca="false">+VLOOKUP($D51,['file:///home/lab/repositories/luckia.facturador/com.luckia.biller.deploy/src/main/resources/bootstrap/info_presencial_2014.xlsx']saldo_cons!$a$2:$n$1048576,3,0)</f>
        <v>#VALUE!</v>
      </c>
      <c r="AN51" s="53" t="e">
        <f aca="false">+VLOOKUP($D51,['file:///home/lab/repositories/luckia.facturador/com.luckia.biller.deploy/src/main/resources/bootstrap/info_presencial_2014.xlsx']saldo_cons!$a$2:$n$1048576,4,0)</f>
        <v>#VALUE!</v>
      </c>
      <c r="AO51" s="53" t="e">
        <f aca="false">+VLOOKUP($D51,['file:///home/lab/repositories/luckia.facturador/com.luckia.biller.deploy/src/main/resources/bootstrap/info_presencial_2014.xlsx']saldo_cons!$a$2:$n$1048576,5,0)</f>
        <v>#VALUE!</v>
      </c>
      <c r="AP51" s="53" t="e">
        <f aca="false">+VLOOKUP($D51,['file:///home/lab/repositories/luckia.facturador/com.luckia.biller.deploy/src/main/resources/bootstrap/info_presencial_2014.xlsx']saldo_cons!$a$2:$n$1048576,6,0)</f>
        <v>#VALUE!</v>
      </c>
      <c r="AQ51" s="53" t="e">
        <f aca="false">+VLOOKUP($D51,['file:///home/lab/repositories/luckia.facturador/com.luckia.biller.deploy/src/main/resources/bootstrap/info_presencial_2014.xlsx']saldo_cons!$a$2:$n$1048576,7,0)</f>
        <v>#VALUE!</v>
      </c>
      <c r="AR51" s="53" t="e">
        <f aca="false">+VLOOKUP($D51,['file:///home/lab/repositories/luckia.facturador/com.luckia.biller.deploy/src/main/resources/bootstrap/info_presencial_2014.xlsx']saldo_cons!$a$2:$n$1048576,8,0)</f>
        <v>#VALUE!</v>
      </c>
      <c r="AS51" s="53" t="e">
        <f aca="false">+VLOOKUP($D51,['file:///home/lab/repositories/luckia.facturador/com.luckia.biller.deploy/src/main/resources/bootstrap/info_presencial_2014.xlsx']saldo_cons!$a$2:$n$1048576,9,0)</f>
        <v>#VALUE!</v>
      </c>
      <c r="AT51" s="53" t="e">
        <f aca="false">+VLOOKUP($D51,['file:///home/lab/repositories/luckia.facturador/com.luckia.biller.deploy/src/main/resources/bootstrap/info_presencial_2014.xlsx']saldo_cons!$a$2:$n$1048576,10,0)</f>
        <v>#VALUE!</v>
      </c>
      <c r="AU51" s="53" t="e">
        <f aca="false">+VLOOKUP($D51,['file:///home/lab/repositories/luckia.facturador/com.luckia.biller.deploy/src/main/resources/bootstrap/info_presencial_2014.xlsx']saldo_cons!$a$2:$n$1048576,11,0)</f>
        <v>#VALUE!</v>
      </c>
      <c r="AV51" s="53" t="e">
        <f aca="false">+VLOOKUP($D51,['file:///home/lab/repositories/luckia.facturador/com.luckia.biller.deploy/src/main/resources/bootstrap/info_presencial_2014.xlsx']saldo_cons!$a$2:$n$1048576,12,0)</f>
        <v>#VALUE!</v>
      </c>
      <c r="AW51" s="53" t="e">
        <f aca="false">+VLOOKUP($D51,['file:///home/lab/repositories/luckia.facturador/com.luckia.biller.deploy/src/main/resources/bootstrap/info_presencial_2014.xlsx']saldo_cons!$a$2:$n$1048576,13,0)</f>
        <v>#VALUE!</v>
      </c>
      <c r="AX51" s="53" t="e">
        <f aca="false">+VLOOKUP($D51,['file:///home/lab/repositories/luckia.facturador/com.luckia.biller.deploy/src/main/resources/bootstrap/info_presencial_2014.xlsx']saldo_cons!$a$2:$n$1048576,14,0)</f>
        <v>#VALUE!</v>
      </c>
      <c r="AY51" s="53" t="n">
        <f aca="false">+SUM(AM51:AX51)</f>
        <v>2664.29</v>
      </c>
      <c r="AZ51" s="53"/>
      <c r="BA51" s="53"/>
      <c r="BB51" s="53" t="e">
        <f aca="false">+VLOOKUP($D51,['file:///home/lab/repositories/luckia.facturador/com.luckia.biller.deploy/src/main/resources/bootstrap/info_presencial_2014.xlsx']ggr_cons!$a$2:$n$1048576,3,0)</f>
        <v>#VALUE!</v>
      </c>
      <c r="BC51" s="53" t="e">
        <f aca="false">+VLOOKUP($D51,['file:///home/lab/repositories/luckia.facturador/com.luckia.biller.deploy/src/main/resources/bootstrap/info_presencial_2014.xlsx']ggr_cons!$a$2:$n$1048576,4,0)</f>
        <v>#VALUE!</v>
      </c>
      <c r="BD51" s="53" t="e">
        <f aca="false">+VLOOKUP($D51,['file:///home/lab/repositories/luckia.facturador/com.luckia.biller.deploy/src/main/resources/bootstrap/info_presencial_2014.xlsx']ggr_cons!$a$2:$n$1048576,5,0)</f>
        <v>#VALUE!</v>
      </c>
      <c r="BE51" s="53" t="e">
        <f aca="false">+VLOOKUP($D51,['file:///home/lab/repositories/luckia.facturador/com.luckia.biller.deploy/src/main/resources/bootstrap/info_presencial_2014.xlsx']ggr_cons!$a$2:$n$1048576,6,0)</f>
        <v>#VALUE!</v>
      </c>
      <c r="BF51" s="53" t="e">
        <f aca="false">+VLOOKUP($D51,['file:///home/lab/repositories/luckia.facturador/com.luckia.biller.deploy/src/main/resources/bootstrap/info_presencial_2014.xlsx']ggr_cons!$a$2:$n$1048576,7,0)</f>
        <v>#VALUE!</v>
      </c>
      <c r="BG51" s="53" t="e">
        <f aca="false">+VLOOKUP($D51,['file:///home/lab/repositories/luckia.facturador/com.luckia.biller.deploy/src/main/resources/bootstrap/info_presencial_2014.xlsx']ggr_cons!$a$2:$n$1048576,8,0)</f>
        <v>#VALUE!</v>
      </c>
      <c r="BH51" s="53" t="e">
        <f aca="false">+VLOOKUP($D51,['file:///home/lab/repositories/luckia.facturador/com.luckia.biller.deploy/src/main/resources/bootstrap/info_presencial_2014.xlsx']ggr_cons!$a$2:$n$1048576,9,0)</f>
        <v>#VALUE!</v>
      </c>
      <c r="BI51" s="53" t="e">
        <f aca="false">+VLOOKUP($D51,['file:///home/lab/repositories/luckia.facturador/com.luckia.biller.deploy/src/main/resources/bootstrap/info_presencial_2014.xlsx']ggr_cons!$a$2:$n$1048576,10,0)</f>
        <v>#VALUE!</v>
      </c>
      <c r="BJ51" s="53" t="e">
        <f aca="false">+VLOOKUP($D51,['file:///home/lab/repositories/luckia.facturador/com.luckia.biller.deploy/src/main/resources/bootstrap/info_presencial_2014.xlsx']ggr_cons!$a$2:$n$1048576,11,0)</f>
        <v>#VALUE!</v>
      </c>
      <c r="BK51" s="53" t="e">
        <f aca="false">+VLOOKUP($D51,['file:///home/lab/repositories/luckia.facturador/com.luckia.biller.deploy/src/main/resources/bootstrap/info_presencial_2014.xlsx']ggr_cons!$a$2:$n$1048576,12,0)</f>
        <v>#VALUE!</v>
      </c>
      <c r="BL51" s="53" t="e">
        <f aca="false">+VLOOKUP($D51,['file:///home/lab/repositories/luckia.facturador/com.luckia.biller.deploy/src/main/resources/bootstrap/info_presencial_2014.xlsx']ggr_cons!$a$2:$n$1048576,13,0)</f>
        <v>#VALUE!</v>
      </c>
      <c r="BM51" s="53" t="e">
        <f aca="false">+VLOOKUP($D51,['file:///home/lab/repositories/luckia.facturador/com.luckia.biller.deploy/src/main/resources/bootstrap/info_presencial_2014.xlsx']ggr_cons!$a$2:$n$1048576,14,0)</f>
        <v>#VALUE!</v>
      </c>
      <c r="BN51" s="53" t="n">
        <f aca="false">+SUM(BB51:BM51)</f>
        <v>2664.29</v>
      </c>
      <c r="BO51" s="53"/>
      <c r="BP51" s="53"/>
      <c r="BQ51" s="55" t="n">
        <f aca="false">+$N51*X51</f>
        <v>118.69</v>
      </c>
      <c r="BR51" s="55" t="n">
        <f aca="false">+$N51*Y51</f>
        <v>0</v>
      </c>
      <c r="BS51" s="55" t="n">
        <f aca="false">+$N51*Z51</f>
        <v>0</v>
      </c>
      <c r="BT51" s="55" t="n">
        <f aca="false">+$N51*AA51</f>
        <v>0</v>
      </c>
      <c r="BU51" s="55" t="n">
        <f aca="false">+$N51*AB51</f>
        <v>0</v>
      </c>
      <c r="BV51" s="55" t="n">
        <f aca="false">+$N51*AC51</f>
        <v>0</v>
      </c>
      <c r="BW51" s="55" t="n">
        <f aca="false">+$N51*AD51</f>
        <v>0</v>
      </c>
      <c r="BX51" s="55" t="n">
        <f aca="false">+$N51*AE51</f>
        <v>0</v>
      </c>
      <c r="BY51" s="55" t="n">
        <f aca="false">+$N51*AF51</f>
        <v>0</v>
      </c>
      <c r="BZ51" s="55" t="n">
        <f aca="false">+$N51*AG51</f>
        <v>0</v>
      </c>
      <c r="CA51" s="55" t="n">
        <f aca="false">+$N51*AH51</f>
        <v>0</v>
      </c>
      <c r="CB51" s="55" t="n">
        <f aca="false">+$N51*AI51</f>
        <v>0</v>
      </c>
      <c r="CC51" s="55" t="n">
        <f aca="false">+SUM(BQ51:CB51)</f>
        <v>118.69</v>
      </c>
      <c r="CD51" s="53"/>
      <c r="CE51" s="55"/>
      <c r="CF51" s="55" t="n">
        <f aca="false">+BQ51/$CE$2</f>
        <v>98.0909090909091</v>
      </c>
      <c r="CG51" s="55" t="n">
        <f aca="false">+BR51/$CE$2</f>
        <v>0</v>
      </c>
      <c r="CH51" s="55" t="n">
        <f aca="false">+BS51/$CE$2</f>
        <v>0</v>
      </c>
      <c r="CI51" s="55" t="n">
        <f aca="false">+BT51/$CE$2</f>
        <v>0</v>
      </c>
      <c r="CJ51" s="55" t="n">
        <f aca="false">+BU51/$CE$2</f>
        <v>0</v>
      </c>
      <c r="CK51" s="55" t="n">
        <f aca="false">+BV51/$CE$2</f>
        <v>0</v>
      </c>
      <c r="CL51" s="55" t="n">
        <f aca="false">+BW51/$CE$2</f>
        <v>0</v>
      </c>
      <c r="CM51" s="55" t="n">
        <f aca="false">+BX51/$CE$2</f>
        <v>0</v>
      </c>
      <c r="CN51" s="55" t="n">
        <f aca="false">+BY51/$CE$2</f>
        <v>0</v>
      </c>
      <c r="CO51" s="55" t="n">
        <f aca="false">+BZ51/$CE$2</f>
        <v>0</v>
      </c>
      <c r="CP51" s="55" t="n">
        <f aca="false">+CA51/$CE$2</f>
        <v>0</v>
      </c>
      <c r="CQ51" s="55" t="n">
        <f aca="false">+CB51/$CE$2</f>
        <v>0</v>
      </c>
      <c r="CR51" s="55" t="n">
        <f aca="false">+CC51/$CE$2</f>
        <v>98.0909090909091</v>
      </c>
      <c r="CS51" s="53"/>
      <c r="CT51" s="53"/>
      <c r="CU51" s="56" t="n">
        <f aca="false">+$O51*X51+$P51*BB51+$Q51*(0.9*BB51+$S51)+$R51</f>
        <v>237.38</v>
      </c>
      <c r="CV51" s="56" t="n">
        <f aca="false">+$O51*Y51+$P51*BC51+$Q51*(0.9*BC51+$S51)+$R51</f>
        <v>0</v>
      </c>
      <c r="CW51" s="56" t="n">
        <f aca="false">+$O51*Z51+$P51*BD51+$Q51*(0.9*BD51+$S51)+$R51</f>
        <v>0</v>
      </c>
      <c r="CX51" s="56" t="n">
        <f aca="false">+$O51*AA51+$P51*BE51+$Q51*(0.9*BE51+$S51)+$R51</f>
        <v>0</v>
      </c>
      <c r="CY51" s="56" t="n">
        <f aca="false">+$O51*AB51+$P51*BF51+$Q51*(0.9*BF51+$S51)+$R51</f>
        <v>0</v>
      </c>
      <c r="CZ51" s="56" t="n">
        <f aca="false">+$O51*AC51+$P51*BG51+$Q51*(0.9*BG51+$S51)+$R51</f>
        <v>0</v>
      </c>
      <c r="DA51" s="56" t="n">
        <f aca="false">+$O51*AD51+$P51*BH51+$Q51*(0.9*BH51+$S51)+$R51</f>
        <v>0</v>
      </c>
      <c r="DB51" s="56" t="n">
        <f aca="false">+$O51*AE51+$P51*BI51+$Q51*(0.9*BI51+$S51)+$R51</f>
        <v>0</v>
      </c>
      <c r="DC51" s="56" t="n">
        <f aca="false">+$O51*AF51+$P51*BJ51+$Q51*(0.9*BJ51+$S51)+$R51</f>
        <v>0</v>
      </c>
      <c r="DD51" s="56" t="n">
        <f aca="false">+$O51*AG51+$P51*BK51+$Q51*(0.9*BK51+$S51)+$R51</f>
        <v>0</v>
      </c>
      <c r="DE51" s="56" t="n">
        <f aca="false">+$O51*AH51+$P51*BL51+$Q51*(0.9*BL51+$S51)+$R51</f>
        <v>0</v>
      </c>
      <c r="DF51" s="56" t="n">
        <f aca="false">+$O51*AI51+$P51*BM51+$Q51*(0.9*BM51+$S51)+$R51</f>
        <v>0</v>
      </c>
      <c r="DG51" s="55" t="n">
        <f aca="false">+SUM(CU51:DF51)</f>
        <v>237.38</v>
      </c>
      <c r="DH51" s="53"/>
      <c r="DJ51" s="14" t="n">
        <f aca="false">+IF(X51=0,0,$T51)</f>
        <v>30</v>
      </c>
      <c r="DK51" s="14" t="n">
        <f aca="false">+IF(Y51=0,0,$T51)</f>
        <v>0</v>
      </c>
      <c r="DL51" s="14" t="n">
        <f aca="false">+IF(Z51=0,0,$T51)</f>
        <v>0</v>
      </c>
      <c r="DM51" s="14" t="n">
        <f aca="false">+IF(AA51=0,0,$T51)</f>
        <v>0</v>
      </c>
      <c r="DN51" s="14" t="n">
        <f aca="false">+IF(AB51=0,0,$T51)</f>
        <v>0</v>
      </c>
      <c r="DO51" s="14" t="n">
        <f aca="false">+IF(AC51=0,0,$T51)</f>
        <v>0</v>
      </c>
      <c r="DP51" s="14" t="n">
        <f aca="false">+IF(AD51=0,0,$T51)</f>
        <v>0</v>
      </c>
      <c r="DQ51" s="14" t="n">
        <f aca="false">+IF(AE51=0,0,$T51)</f>
        <v>0</v>
      </c>
      <c r="DR51" s="14" t="n">
        <f aca="false">+IF(AF51=0,0,$T51)</f>
        <v>0</v>
      </c>
      <c r="DS51" s="14" t="n">
        <f aca="false">+IF(AG51=0,0,$T51)</f>
        <v>0</v>
      </c>
      <c r="DT51" s="14" t="n">
        <f aca="false">+IF(AH51=0,0,$T51)</f>
        <v>0</v>
      </c>
      <c r="DU51" s="14" t="n">
        <f aca="false">+IF(AI51=0,0,$T51)</f>
        <v>0</v>
      </c>
      <c r="DV51" s="55" t="n">
        <f aca="false">+SUM(DJ51:DU51)</f>
        <v>30</v>
      </c>
      <c r="DY51" s="14" t="n">
        <v>0</v>
      </c>
      <c r="DZ51" s="14" t="n">
        <v>0</v>
      </c>
      <c r="EA51" s="14" t="n">
        <v>0</v>
      </c>
      <c r="EB51" s="14" t="n">
        <v>0</v>
      </c>
      <c r="EC51" s="14" t="n">
        <v>0</v>
      </c>
      <c r="ED51" s="14" t="n">
        <v>0</v>
      </c>
      <c r="EE51" s="14" t="n">
        <v>0</v>
      </c>
      <c r="EF51" s="14" t="n">
        <v>0</v>
      </c>
      <c r="EG51" s="14" t="n">
        <v>0</v>
      </c>
      <c r="EH51" s="14" t="n">
        <v>0</v>
      </c>
      <c r="EI51" s="14" t="n">
        <v>0</v>
      </c>
      <c r="EJ51" s="14" t="n">
        <v>0</v>
      </c>
      <c r="EK51" s="55" t="n">
        <f aca="false">+SUM(DY51:EJ51)</f>
        <v>0</v>
      </c>
      <c r="EO51" s="53" t="n">
        <f aca="false">+CU51+DJ51-DY51/2</f>
        <v>267.38</v>
      </c>
      <c r="EP51" s="53" t="n">
        <f aca="false">+CV51+DK51-DZ51/2</f>
        <v>0</v>
      </c>
      <c r="EQ51" s="53" t="n">
        <f aca="false">+CW51+DL51-EA51/2</f>
        <v>0</v>
      </c>
      <c r="ER51" s="53" t="n">
        <f aca="false">+CX51+DM51-EB51/2</f>
        <v>0</v>
      </c>
      <c r="ES51" s="53" t="n">
        <f aca="false">+CY51+DN51-EC51/2</f>
        <v>0</v>
      </c>
      <c r="ET51" s="53" t="n">
        <f aca="false">+CZ51+DO51-ED51/2</f>
        <v>0</v>
      </c>
      <c r="EU51" s="53" t="n">
        <f aca="false">+DA51+DP51-EE51/2</f>
        <v>0</v>
      </c>
      <c r="EV51" s="53" t="n">
        <f aca="false">+DB51+DQ51-EF51/2</f>
        <v>0</v>
      </c>
      <c r="EW51" s="53" t="n">
        <f aca="false">+DC51+DR51-EG51/2</f>
        <v>0</v>
      </c>
      <c r="EX51" s="53" t="n">
        <f aca="false">+DD51+DS51-EH51/2</f>
        <v>0</v>
      </c>
      <c r="EY51" s="53" t="n">
        <f aca="false">+DE51+DT51-EI51/2</f>
        <v>0</v>
      </c>
      <c r="EZ51" s="53" t="n">
        <f aca="false">+DF51+DU51-EJ51/2</f>
        <v>0</v>
      </c>
      <c r="FA51" s="55" t="n">
        <f aca="false">+SUM(EO51:EZ51)</f>
        <v>267.38</v>
      </c>
      <c r="FD51" s="53" t="n">
        <f aca="false">+AM51-EO51-DY51</f>
        <v>2396.91</v>
      </c>
      <c r="FE51" s="53" t="n">
        <f aca="false">+AN51-EP51-DZ51</f>
        <v>0</v>
      </c>
      <c r="FF51" s="53" t="n">
        <f aca="false">+AO51-EQ51-EA51</f>
        <v>0</v>
      </c>
      <c r="FG51" s="53" t="n">
        <f aca="false">+AP51-ER51-EB51</f>
        <v>0</v>
      </c>
      <c r="FH51" s="53" t="n">
        <f aca="false">+AQ51-ES51-EC51</f>
        <v>0</v>
      </c>
      <c r="FI51" s="53" t="n">
        <f aca="false">+AR51-ET51-ED51</f>
        <v>0</v>
      </c>
      <c r="FJ51" s="53" t="n">
        <f aca="false">+AS51-EU51-EE51</f>
        <v>0</v>
      </c>
      <c r="FK51" s="53" t="n">
        <f aca="false">+AT51-EV51-EF51</f>
        <v>0</v>
      </c>
      <c r="FL51" s="53" t="n">
        <f aca="false">+AU51-EW51-EG51</f>
        <v>0</v>
      </c>
      <c r="FM51" s="53" t="n">
        <f aca="false">+AV51-EX51-EH51</f>
        <v>0</v>
      </c>
      <c r="FN51" s="53" t="n">
        <f aca="false">+AW51-EY51-EI51</f>
        <v>0</v>
      </c>
      <c r="FO51" s="53" t="n">
        <f aca="false">+AX51-EZ51-EJ51</f>
        <v>0</v>
      </c>
      <c r="FP51" s="53" t="n">
        <f aca="false">+AY51-FA51</f>
        <v>2396.91</v>
      </c>
    </row>
    <row collapsed="false" customFormat="false" customHeight="true" hidden="false" ht="15" outlineLevel="2" r="52">
      <c r="A52" s="21" t="n">
        <v>5</v>
      </c>
      <c r="B52" s="21" t="s">
        <v>34</v>
      </c>
      <c r="C52" s="21" t="s">
        <v>137</v>
      </c>
      <c r="D52" s="67" t="n">
        <f aca="false">+E52</f>
        <v>10036</v>
      </c>
      <c r="E52" s="69" t="n">
        <v>10036</v>
      </c>
      <c r="F52" s="23" t="s">
        <v>333</v>
      </c>
      <c r="G52" s="21" t="s">
        <v>334</v>
      </c>
      <c r="H52" s="21" t="s">
        <v>335</v>
      </c>
      <c r="I52" s="23" t="s">
        <v>336</v>
      </c>
      <c r="J52" s="23" t="s">
        <v>337</v>
      </c>
      <c r="K52" s="23" t="s">
        <v>16</v>
      </c>
      <c r="L52" s="49" t="s">
        <v>143</v>
      </c>
      <c r="M52" s="50" t="s">
        <v>20</v>
      </c>
      <c r="N52" s="51" t="n">
        <v>0.01</v>
      </c>
      <c r="O52" s="51" t="n">
        <v>0.02</v>
      </c>
      <c r="P52" s="51" t="n">
        <v>0</v>
      </c>
      <c r="Q52" s="51" t="n">
        <v>0</v>
      </c>
      <c r="R52" s="50" t="n">
        <v>0</v>
      </c>
      <c r="S52" s="50" t="n">
        <v>0</v>
      </c>
      <c r="T52" s="50" t="n">
        <v>30</v>
      </c>
      <c r="U52" s="50"/>
      <c r="X52" s="53" t="e">
        <f aca="false">+VLOOKUP($D52,['file:///home/lab/repositories/luckia.facturador/com.luckia.biller.deploy/src/main/resources/bootstrap/info_presencial_2014.xlsx']venta_neta_cons!$a$2:$n$1048576,3,0)</f>
        <v>#VALUE!</v>
      </c>
      <c r="Y52" s="53" t="e">
        <f aca="false">+VLOOKUP($D52,['file:///home/lab/repositories/luckia.facturador/com.luckia.biller.deploy/src/main/resources/bootstrap/info_presencial_2014.xlsx']venta_neta_cons!$a$2:$n$1048576,4,0)</f>
        <v>#VALUE!</v>
      </c>
      <c r="Z52" s="53" t="e">
        <f aca="false">+VLOOKUP($D52,['file:///home/lab/repositories/luckia.facturador/com.luckia.biller.deploy/src/main/resources/bootstrap/info_presencial_2014.xlsx']venta_neta_cons!$a$2:$n$1048576,5,0)</f>
        <v>#VALUE!</v>
      </c>
      <c r="AA52" s="53" t="e">
        <f aca="false">+VLOOKUP($D52,['file:///home/lab/repositories/luckia.facturador/com.luckia.biller.deploy/src/main/resources/bootstrap/info_presencial_2014.xlsx']venta_neta_cons!$a$2:$n$1048576,6,0)</f>
        <v>#VALUE!</v>
      </c>
      <c r="AB52" s="53" t="e">
        <f aca="false">+VLOOKUP($D52,['file:///home/lab/repositories/luckia.facturador/com.luckia.biller.deploy/src/main/resources/bootstrap/info_presencial_2014.xlsx']venta_neta_cons!$a$2:$n$1048576,7,0)</f>
        <v>#VALUE!</v>
      </c>
      <c r="AC52" s="53" t="e">
        <f aca="false">+VLOOKUP($D52,['file:///home/lab/repositories/luckia.facturador/com.luckia.biller.deploy/src/main/resources/bootstrap/info_presencial_2014.xlsx']venta_neta_cons!$a$2:$n$1048576,8,0)</f>
        <v>#VALUE!</v>
      </c>
      <c r="AD52" s="53" t="e">
        <f aca="false">+VLOOKUP($D52,['file:///home/lab/repositories/luckia.facturador/com.luckia.biller.deploy/src/main/resources/bootstrap/info_presencial_2014.xlsx']venta_neta_cons!$a$2:$n$1048576,9,0)</f>
        <v>#VALUE!</v>
      </c>
      <c r="AE52" s="53" t="e">
        <f aca="false">+VLOOKUP($D52,['file:///home/lab/repositories/luckia.facturador/com.luckia.biller.deploy/src/main/resources/bootstrap/info_presencial_2014.xlsx']venta_neta_cons!$a$2:$n$1048576,10,0)</f>
        <v>#VALUE!</v>
      </c>
      <c r="AF52" s="53" t="e">
        <f aca="false">+VLOOKUP($D52,['file:///home/lab/repositories/luckia.facturador/com.luckia.biller.deploy/src/main/resources/bootstrap/info_presencial_2014.xlsx']venta_neta_cons!$a$2:$n$1048576,11,0)</f>
        <v>#VALUE!</v>
      </c>
      <c r="AG52" s="53" t="e">
        <f aca="false">+VLOOKUP($D52,['file:///home/lab/repositories/luckia.facturador/com.luckia.biller.deploy/src/main/resources/bootstrap/info_presencial_2014.xlsx']venta_neta_cons!$a$2:$n$1048576,12,0)</f>
        <v>#VALUE!</v>
      </c>
      <c r="AH52" s="53" t="e">
        <f aca="false">+VLOOKUP($D52,['file:///home/lab/repositories/luckia.facturador/com.luckia.biller.deploy/src/main/resources/bootstrap/info_presencial_2014.xlsx']venta_neta_cons!$a$2:$n$1048576,13,0)</f>
        <v>#VALUE!</v>
      </c>
      <c r="AI52" s="53" t="e">
        <f aca="false">+VLOOKUP($D52,['file:///home/lab/repositories/luckia.facturador/com.luckia.biller.deploy/src/main/resources/bootstrap/info_presencial_2014.xlsx']venta_neta_cons!$a$2:$n$1048576,14,0)</f>
        <v>#VALUE!</v>
      </c>
      <c r="AJ52" s="53" t="n">
        <f aca="false">+SUM(X52:AI52)</f>
        <v>4738</v>
      </c>
      <c r="AK52" s="54" t="n">
        <f aca="false">+BB52/X52</f>
        <v>0.244860700717602</v>
      </c>
      <c r="AL52" s="53"/>
      <c r="AM52" s="53" t="e">
        <f aca="false">+VLOOKUP($D52,['file:///home/lab/repositories/luckia.facturador/com.luckia.biller.deploy/src/main/resources/bootstrap/info_presencial_2014.xlsx']saldo_cons!$a$2:$n$1048576,3,0)</f>
        <v>#VALUE!</v>
      </c>
      <c r="AN52" s="53" t="e">
        <f aca="false">+VLOOKUP($D52,['file:///home/lab/repositories/luckia.facturador/com.luckia.biller.deploy/src/main/resources/bootstrap/info_presencial_2014.xlsx']saldo_cons!$a$2:$n$1048576,4,0)</f>
        <v>#VALUE!</v>
      </c>
      <c r="AO52" s="53" t="e">
        <f aca="false">+VLOOKUP($D52,['file:///home/lab/repositories/luckia.facturador/com.luckia.biller.deploy/src/main/resources/bootstrap/info_presencial_2014.xlsx']saldo_cons!$a$2:$n$1048576,5,0)</f>
        <v>#VALUE!</v>
      </c>
      <c r="AP52" s="53" t="e">
        <f aca="false">+VLOOKUP($D52,['file:///home/lab/repositories/luckia.facturador/com.luckia.biller.deploy/src/main/resources/bootstrap/info_presencial_2014.xlsx']saldo_cons!$a$2:$n$1048576,6,0)</f>
        <v>#VALUE!</v>
      </c>
      <c r="AQ52" s="53" t="e">
        <f aca="false">+VLOOKUP($D52,['file:///home/lab/repositories/luckia.facturador/com.luckia.biller.deploy/src/main/resources/bootstrap/info_presencial_2014.xlsx']saldo_cons!$a$2:$n$1048576,7,0)</f>
        <v>#VALUE!</v>
      </c>
      <c r="AR52" s="53" t="e">
        <f aca="false">+VLOOKUP($D52,['file:///home/lab/repositories/luckia.facturador/com.luckia.biller.deploy/src/main/resources/bootstrap/info_presencial_2014.xlsx']saldo_cons!$a$2:$n$1048576,8,0)</f>
        <v>#VALUE!</v>
      </c>
      <c r="AS52" s="53" t="e">
        <f aca="false">+VLOOKUP($D52,['file:///home/lab/repositories/luckia.facturador/com.luckia.biller.deploy/src/main/resources/bootstrap/info_presencial_2014.xlsx']saldo_cons!$a$2:$n$1048576,9,0)</f>
        <v>#VALUE!</v>
      </c>
      <c r="AT52" s="53" t="e">
        <f aca="false">+VLOOKUP($D52,['file:///home/lab/repositories/luckia.facturador/com.luckia.biller.deploy/src/main/resources/bootstrap/info_presencial_2014.xlsx']saldo_cons!$a$2:$n$1048576,10,0)</f>
        <v>#VALUE!</v>
      </c>
      <c r="AU52" s="53" t="e">
        <f aca="false">+VLOOKUP($D52,['file:///home/lab/repositories/luckia.facturador/com.luckia.biller.deploy/src/main/resources/bootstrap/info_presencial_2014.xlsx']saldo_cons!$a$2:$n$1048576,11,0)</f>
        <v>#VALUE!</v>
      </c>
      <c r="AV52" s="53" t="e">
        <f aca="false">+VLOOKUP($D52,['file:///home/lab/repositories/luckia.facturador/com.luckia.biller.deploy/src/main/resources/bootstrap/info_presencial_2014.xlsx']saldo_cons!$a$2:$n$1048576,12,0)</f>
        <v>#VALUE!</v>
      </c>
      <c r="AW52" s="53" t="e">
        <f aca="false">+VLOOKUP($D52,['file:///home/lab/repositories/luckia.facturador/com.luckia.biller.deploy/src/main/resources/bootstrap/info_presencial_2014.xlsx']saldo_cons!$a$2:$n$1048576,13,0)</f>
        <v>#VALUE!</v>
      </c>
      <c r="AX52" s="53" t="e">
        <f aca="false">+VLOOKUP($D52,['file:///home/lab/repositories/luckia.facturador/com.luckia.biller.deploy/src/main/resources/bootstrap/info_presencial_2014.xlsx']saldo_cons!$a$2:$n$1048576,14,0)</f>
        <v>#VALUE!</v>
      </c>
      <c r="AY52" s="53" t="n">
        <f aca="false">+SUM(AM52:AX52)</f>
        <v>1160.15</v>
      </c>
      <c r="AZ52" s="53"/>
      <c r="BA52" s="53"/>
      <c r="BB52" s="53" t="e">
        <f aca="false">+VLOOKUP($D52,['file:///home/lab/repositories/luckia.facturador/com.luckia.biller.deploy/src/main/resources/bootstrap/info_presencial_2014.xlsx']ggr_cons!$a$2:$n$1048576,3,0)</f>
        <v>#VALUE!</v>
      </c>
      <c r="BC52" s="53" t="e">
        <f aca="false">+VLOOKUP($D52,['file:///home/lab/repositories/luckia.facturador/com.luckia.biller.deploy/src/main/resources/bootstrap/info_presencial_2014.xlsx']ggr_cons!$a$2:$n$1048576,4,0)</f>
        <v>#VALUE!</v>
      </c>
      <c r="BD52" s="53" t="e">
        <f aca="false">+VLOOKUP($D52,['file:///home/lab/repositories/luckia.facturador/com.luckia.biller.deploy/src/main/resources/bootstrap/info_presencial_2014.xlsx']ggr_cons!$a$2:$n$1048576,5,0)</f>
        <v>#VALUE!</v>
      </c>
      <c r="BE52" s="53" t="e">
        <f aca="false">+VLOOKUP($D52,['file:///home/lab/repositories/luckia.facturador/com.luckia.biller.deploy/src/main/resources/bootstrap/info_presencial_2014.xlsx']ggr_cons!$a$2:$n$1048576,6,0)</f>
        <v>#VALUE!</v>
      </c>
      <c r="BF52" s="53" t="e">
        <f aca="false">+VLOOKUP($D52,['file:///home/lab/repositories/luckia.facturador/com.luckia.biller.deploy/src/main/resources/bootstrap/info_presencial_2014.xlsx']ggr_cons!$a$2:$n$1048576,7,0)</f>
        <v>#VALUE!</v>
      </c>
      <c r="BG52" s="53" t="e">
        <f aca="false">+VLOOKUP($D52,['file:///home/lab/repositories/luckia.facturador/com.luckia.biller.deploy/src/main/resources/bootstrap/info_presencial_2014.xlsx']ggr_cons!$a$2:$n$1048576,8,0)</f>
        <v>#VALUE!</v>
      </c>
      <c r="BH52" s="53" t="e">
        <f aca="false">+VLOOKUP($D52,['file:///home/lab/repositories/luckia.facturador/com.luckia.biller.deploy/src/main/resources/bootstrap/info_presencial_2014.xlsx']ggr_cons!$a$2:$n$1048576,9,0)</f>
        <v>#VALUE!</v>
      </c>
      <c r="BI52" s="53" t="e">
        <f aca="false">+VLOOKUP($D52,['file:///home/lab/repositories/luckia.facturador/com.luckia.biller.deploy/src/main/resources/bootstrap/info_presencial_2014.xlsx']ggr_cons!$a$2:$n$1048576,10,0)</f>
        <v>#VALUE!</v>
      </c>
      <c r="BJ52" s="53" t="e">
        <f aca="false">+VLOOKUP($D52,['file:///home/lab/repositories/luckia.facturador/com.luckia.biller.deploy/src/main/resources/bootstrap/info_presencial_2014.xlsx']ggr_cons!$a$2:$n$1048576,11,0)</f>
        <v>#VALUE!</v>
      </c>
      <c r="BK52" s="53" t="e">
        <f aca="false">+VLOOKUP($D52,['file:///home/lab/repositories/luckia.facturador/com.luckia.biller.deploy/src/main/resources/bootstrap/info_presencial_2014.xlsx']ggr_cons!$a$2:$n$1048576,12,0)</f>
        <v>#VALUE!</v>
      </c>
      <c r="BL52" s="53" t="e">
        <f aca="false">+VLOOKUP($D52,['file:///home/lab/repositories/luckia.facturador/com.luckia.biller.deploy/src/main/resources/bootstrap/info_presencial_2014.xlsx']ggr_cons!$a$2:$n$1048576,13,0)</f>
        <v>#VALUE!</v>
      </c>
      <c r="BM52" s="53" t="e">
        <f aca="false">+VLOOKUP($D52,['file:///home/lab/repositories/luckia.facturador/com.luckia.biller.deploy/src/main/resources/bootstrap/info_presencial_2014.xlsx']ggr_cons!$a$2:$n$1048576,14,0)</f>
        <v>#VALUE!</v>
      </c>
      <c r="BN52" s="53" t="n">
        <f aca="false">+SUM(BB52:BM52)</f>
        <v>1160.15</v>
      </c>
      <c r="BO52" s="53"/>
      <c r="BP52" s="53"/>
      <c r="BQ52" s="55" t="n">
        <f aca="false">+$N52*X52</f>
        <v>47.38</v>
      </c>
      <c r="BR52" s="55" t="n">
        <f aca="false">+$N52*Y52</f>
        <v>0</v>
      </c>
      <c r="BS52" s="55" t="n">
        <f aca="false">+$N52*Z52</f>
        <v>0</v>
      </c>
      <c r="BT52" s="55" t="n">
        <f aca="false">+$N52*AA52</f>
        <v>0</v>
      </c>
      <c r="BU52" s="55" t="n">
        <f aca="false">+$N52*AB52</f>
        <v>0</v>
      </c>
      <c r="BV52" s="55" t="n">
        <f aca="false">+$N52*AC52</f>
        <v>0</v>
      </c>
      <c r="BW52" s="55" t="n">
        <f aca="false">+$N52*AD52</f>
        <v>0</v>
      </c>
      <c r="BX52" s="55" t="n">
        <f aca="false">+$N52*AE52</f>
        <v>0</v>
      </c>
      <c r="BY52" s="55" t="n">
        <f aca="false">+$N52*AF52</f>
        <v>0</v>
      </c>
      <c r="BZ52" s="55" t="n">
        <f aca="false">+$N52*AG52</f>
        <v>0</v>
      </c>
      <c r="CA52" s="55" t="n">
        <f aca="false">+$N52*AH52</f>
        <v>0</v>
      </c>
      <c r="CB52" s="55" t="n">
        <f aca="false">+$N52*AI52</f>
        <v>0</v>
      </c>
      <c r="CC52" s="55" t="n">
        <f aca="false">+SUM(BQ52:CB52)</f>
        <v>47.38</v>
      </c>
      <c r="CD52" s="53"/>
      <c r="CE52" s="55"/>
      <c r="CF52" s="55" t="n">
        <f aca="false">+BQ52/$CE$2</f>
        <v>39.1570247933884</v>
      </c>
      <c r="CG52" s="55" t="n">
        <f aca="false">+BR52/$CE$2</f>
        <v>0</v>
      </c>
      <c r="CH52" s="55" t="n">
        <f aca="false">+BS52/$CE$2</f>
        <v>0</v>
      </c>
      <c r="CI52" s="55" t="n">
        <f aca="false">+BT52/$CE$2</f>
        <v>0</v>
      </c>
      <c r="CJ52" s="55" t="n">
        <f aca="false">+BU52/$CE$2</f>
        <v>0</v>
      </c>
      <c r="CK52" s="55" t="n">
        <f aca="false">+BV52/$CE$2</f>
        <v>0</v>
      </c>
      <c r="CL52" s="55" t="n">
        <f aca="false">+BW52/$CE$2</f>
        <v>0</v>
      </c>
      <c r="CM52" s="55" t="n">
        <f aca="false">+BX52/$CE$2</f>
        <v>0</v>
      </c>
      <c r="CN52" s="55" t="n">
        <f aca="false">+BY52/$CE$2</f>
        <v>0</v>
      </c>
      <c r="CO52" s="55" t="n">
        <f aca="false">+BZ52/$CE$2</f>
        <v>0</v>
      </c>
      <c r="CP52" s="55" t="n">
        <f aca="false">+CA52/$CE$2</f>
        <v>0</v>
      </c>
      <c r="CQ52" s="55" t="n">
        <f aca="false">+CB52/$CE$2</f>
        <v>0</v>
      </c>
      <c r="CR52" s="55" t="n">
        <f aca="false">+CC52/$CE$2</f>
        <v>39.1570247933884</v>
      </c>
      <c r="CS52" s="53"/>
      <c r="CT52" s="53"/>
      <c r="CU52" s="56" t="n">
        <f aca="false">+$O52*X52+$P52*BB52+$Q52*(0.9*BB52+$S52)+$R52</f>
        <v>94.76</v>
      </c>
      <c r="CV52" s="56" t="n">
        <f aca="false">+$O52*Y52+$P52*BC52+$Q52*(0.9*BC52+$S52)+$R52</f>
        <v>0</v>
      </c>
      <c r="CW52" s="56" t="n">
        <f aca="false">+$O52*Z52+$P52*BD52+$Q52*(0.9*BD52+$S52)+$R52</f>
        <v>0</v>
      </c>
      <c r="CX52" s="56" t="n">
        <f aca="false">+$O52*AA52+$P52*BE52+$Q52*(0.9*BE52+$S52)+$R52</f>
        <v>0</v>
      </c>
      <c r="CY52" s="56" t="n">
        <f aca="false">+$O52*AB52+$P52*BF52+$Q52*(0.9*BF52+$S52)+$R52</f>
        <v>0</v>
      </c>
      <c r="CZ52" s="56" t="n">
        <f aca="false">+$O52*AC52+$P52*BG52+$Q52*(0.9*BG52+$S52)+$R52</f>
        <v>0</v>
      </c>
      <c r="DA52" s="56" t="n">
        <f aca="false">+$O52*AD52+$P52*BH52+$Q52*(0.9*BH52+$S52)+$R52</f>
        <v>0</v>
      </c>
      <c r="DB52" s="56" t="n">
        <f aca="false">+$O52*AE52+$P52*BI52+$Q52*(0.9*BI52+$S52)+$R52</f>
        <v>0</v>
      </c>
      <c r="DC52" s="56" t="n">
        <f aca="false">+$O52*AF52+$P52*BJ52+$Q52*(0.9*BJ52+$S52)+$R52</f>
        <v>0</v>
      </c>
      <c r="DD52" s="56" t="n">
        <f aca="false">+$O52*AG52+$P52*BK52+$Q52*(0.9*BK52+$S52)+$R52</f>
        <v>0</v>
      </c>
      <c r="DE52" s="56" t="n">
        <f aca="false">+$O52*AH52+$P52*BL52+$Q52*(0.9*BL52+$S52)+$R52</f>
        <v>0</v>
      </c>
      <c r="DF52" s="56" t="n">
        <f aca="false">+$O52*AI52+$P52*BM52+$Q52*(0.9*BM52+$S52)+$R52</f>
        <v>0</v>
      </c>
      <c r="DG52" s="55" t="n">
        <f aca="false">+SUM(CU52:DF52)</f>
        <v>94.76</v>
      </c>
      <c r="DH52" s="53"/>
      <c r="DJ52" s="14" t="n">
        <f aca="false">+IF(X52=0,0,$T52)</f>
        <v>30</v>
      </c>
      <c r="DK52" s="14" t="n">
        <f aca="false">+IF(Y52=0,0,$T52)</f>
        <v>0</v>
      </c>
      <c r="DL52" s="14" t="n">
        <f aca="false">+IF(Z52=0,0,$T52)</f>
        <v>0</v>
      </c>
      <c r="DM52" s="14" t="n">
        <f aca="false">+IF(AA52=0,0,$T52)</f>
        <v>0</v>
      </c>
      <c r="DN52" s="14" t="n">
        <f aca="false">+IF(AB52=0,0,$T52)</f>
        <v>0</v>
      </c>
      <c r="DO52" s="14" t="n">
        <f aca="false">+IF(AC52=0,0,$T52)</f>
        <v>0</v>
      </c>
      <c r="DP52" s="14" t="n">
        <f aca="false">+IF(AD52=0,0,$T52)</f>
        <v>0</v>
      </c>
      <c r="DQ52" s="14" t="n">
        <f aca="false">+IF(AE52=0,0,$T52)</f>
        <v>0</v>
      </c>
      <c r="DR52" s="14" t="n">
        <f aca="false">+IF(AF52=0,0,$T52)</f>
        <v>0</v>
      </c>
      <c r="DS52" s="14" t="n">
        <f aca="false">+IF(AG52=0,0,$T52)</f>
        <v>0</v>
      </c>
      <c r="DT52" s="14" t="n">
        <f aca="false">+IF(AH52=0,0,$T52)</f>
        <v>0</v>
      </c>
      <c r="DU52" s="14" t="n">
        <f aca="false">+IF(AI52=0,0,$T52)</f>
        <v>0</v>
      </c>
      <c r="DV52" s="55" t="n">
        <f aca="false">+SUM(DJ52:DU52)</f>
        <v>30</v>
      </c>
      <c r="DY52" s="14" t="n">
        <v>0</v>
      </c>
      <c r="DZ52" s="14" t="n">
        <v>0</v>
      </c>
      <c r="EA52" s="14" t="n">
        <v>0</v>
      </c>
      <c r="EB52" s="14" t="n">
        <v>0</v>
      </c>
      <c r="EC52" s="14" t="n">
        <v>0</v>
      </c>
      <c r="ED52" s="14" t="n">
        <v>0</v>
      </c>
      <c r="EE52" s="14" t="n">
        <v>0</v>
      </c>
      <c r="EF52" s="14" t="n">
        <v>0</v>
      </c>
      <c r="EG52" s="14" t="n">
        <v>0</v>
      </c>
      <c r="EH52" s="14" t="n">
        <v>0</v>
      </c>
      <c r="EI52" s="14" t="n">
        <v>0</v>
      </c>
      <c r="EJ52" s="14" t="n">
        <v>0</v>
      </c>
      <c r="EK52" s="55" t="n">
        <f aca="false">+SUM(DY52:EJ52)</f>
        <v>0</v>
      </c>
      <c r="EO52" s="53" t="n">
        <f aca="false">+CU52+DJ52-DY52/2</f>
        <v>124.76</v>
      </c>
      <c r="EP52" s="53" t="n">
        <f aca="false">+CV52+DK52-DZ52/2</f>
        <v>0</v>
      </c>
      <c r="EQ52" s="53" t="n">
        <f aca="false">+CW52+DL52-EA52/2</f>
        <v>0</v>
      </c>
      <c r="ER52" s="53" t="n">
        <f aca="false">+CX52+DM52-EB52/2</f>
        <v>0</v>
      </c>
      <c r="ES52" s="53" t="n">
        <f aca="false">+CY52+DN52-EC52/2</f>
        <v>0</v>
      </c>
      <c r="ET52" s="53" t="n">
        <f aca="false">+CZ52+DO52-ED52/2</f>
        <v>0</v>
      </c>
      <c r="EU52" s="53" t="n">
        <f aca="false">+DA52+DP52-EE52/2</f>
        <v>0</v>
      </c>
      <c r="EV52" s="53" t="n">
        <f aca="false">+DB52+DQ52-EF52/2</f>
        <v>0</v>
      </c>
      <c r="EW52" s="53" t="n">
        <f aca="false">+DC52+DR52-EG52/2</f>
        <v>0</v>
      </c>
      <c r="EX52" s="53" t="n">
        <f aca="false">+DD52+DS52-EH52/2</f>
        <v>0</v>
      </c>
      <c r="EY52" s="53" t="n">
        <f aca="false">+DE52+DT52-EI52/2</f>
        <v>0</v>
      </c>
      <c r="EZ52" s="53" t="n">
        <f aca="false">+DF52+DU52-EJ52/2</f>
        <v>0</v>
      </c>
      <c r="FA52" s="55" t="n">
        <f aca="false">+SUM(EO52:EZ52)</f>
        <v>124.76</v>
      </c>
      <c r="FD52" s="53" t="n">
        <f aca="false">+AM52-EO52-DY52</f>
        <v>1035.39</v>
      </c>
      <c r="FE52" s="53" t="n">
        <f aca="false">+AN52-EP52-DZ52</f>
        <v>0</v>
      </c>
      <c r="FF52" s="53" t="n">
        <f aca="false">+AO52-EQ52-EA52</f>
        <v>0</v>
      </c>
      <c r="FG52" s="53" t="n">
        <f aca="false">+AP52-ER52-EB52</f>
        <v>0</v>
      </c>
      <c r="FH52" s="53" t="n">
        <f aca="false">+AQ52-ES52-EC52</f>
        <v>0</v>
      </c>
      <c r="FI52" s="53" t="n">
        <f aca="false">+AR52-ET52-ED52</f>
        <v>0</v>
      </c>
      <c r="FJ52" s="53" t="n">
        <f aca="false">+AS52-EU52-EE52</f>
        <v>0</v>
      </c>
      <c r="FK52" s="53" t="n">
        <f aca="false">+AT52-EV52-EF52</f>
        <v>0</v>
      </c>
      <c r="FL52" s="53" t="n">
        <f aca="false">+AU52-EW52-EG52</f>
        <v>0</v>
      </c>
      <c r="FM52" s="53" t="n">
        <f aca="false">+AV52-EX52-EH52</f>
        <v>0</v>
      </c>
      <c r="FN52" s="53" t="n">
        <f aca="false">+AW52-EY52-EI52</f>
        <v>0</v>
      </c>
      <c r="FO52" s="53" t="n">
        <f aca="false">+AX52-EZ52-EJ52</f>
        <v>0</v>
      </c>
      <c r="FP52" s="53" t="n">
        <f aca="false">+AY52-FA52</f>
        <v>1035.39</v>
      </c>
    </row>
    <row collapsed="false" customFormat="false" customHeight="true" hidden="false" ht="15" outlineLevel="2" r="53">
      <c r="A53" s="21" t="n">
        <v>5</v>
      </c>
      <c r="B53" s="21" t="s">
        <v>34</v>
      </c>
      <c r="C53" s="21" t="s">
        <v>137</v>
      </c>
      <c r="D53" s="67" t="n">
        <f aca="false">+E53</f>
        <v>10112</v>
      </c>
      <c r="E53" s="69" t="n">
        <v>10112</v>
      </c>
      <c r="F53" s="72" t="s">
        <v>338</v>
      </c>
      <c r="G53" s="21" t="s">
        <v>339</v>
      </c>
      <c r="H53" s="21" t="s">
        <v>340</v>
      </c>
      <c r="I53" s="21" t="s">
        <v>341</v>
      </c>
      <c r="J53" s="76" t="s">
        <v>342</v>
      </c>
      <c r="K53" s="76" t="s">
        <v>16</v>
      </c>
      <c r="L53" s="49" t="s">
        <v>143</v>
      </c>
      <c r="M53" s="50" t="s">
        <v>20</v>
      </c>
      <c r="N53" s="51" t="n">
        <v>0.01</v>
      </c>
      <c r="O53" s="51" t="n">
        <v>0.02</v>
      </c>
      <c r="P53" s="51" t="n">
        <v>0</v>
      </c>
      <c r="Q53" s="51" t="n">
        <v>0</v>
      </c>
      <c r="R53" s="50" t="n">
        <v>0</v>
      </c>
      <c r="S53" s="50" t="n">
        <v>0</v>
      </c>
      <c r="T53" s="50" t="n">
        <v>30</v>
      </c>
      <c r="U53" s="50"/>
      <c r="X53" s="53" t="e">
        <f aca="false">+VLOOKUP($D53,['file:///home/lab/repositories/luckia.facturador/com.luckia.biller.deploy/src/main/resources/bootstrap/info_presencial_2014.xlsx']venta_neta_cons!$a$2:$n$1048576,3,0)</f>
        <v>#VALUE!</v>
      </c>
      <c r="Y53" s="53" t="e">
        <f aca="false">+VLOOKUP($D53,['file:///home/lab/repositories/luckia.facturador/com.luckia.biller.deploy/src/main/resources/bootstrap/info_presencial_2014.xlsx']venta_neta_cons!$a$2:$n$1048576,4,0)</f>
        <v>#VALUE!</v>
      </c>
      <c r="Z53" s="53" t="e">
        <f aca="false">+VLOOKUP($D53,['file:///home/lab/repositories/luckia.facturador/com.luckia.biller.deploy/src/main/resources/bootstrap/info_presencial_2014.xlsx']venta_neta_cons!$a$2:$n$1048576,5,0)</f>
        <v>#VALUE!</v>
      </c>
      <c r="AA53" s="53" t="e">
        <f aca="false">+VLOOKUP($D53,['file:///home/lab/repositories/luckia.facturador/com.luckia.biller.deploy/src/main/resources/bootstrap/info_presencial_2014.xlsx']venta_neta_cons!$a$2:$n$1048576,6,0)</f>
        <v>#VALUE!</v>
      </c>
      <c r="AB53" s="53" t="e">
        <f aca="false">+VLOOKUP($D53,['file:///home/lab/repositories/luckia.facturador/com.luckia.biller.deploy/src/main/resources/bootstrap/info_presencial_2014.xlsx']venta_neta_cons!$a$2:$n$1048576,7,0)</f>
        <v>#VALUE!</v>
      </c>
      <c r="AC53" s="53" t="e">
        <f aca="false">+VLOOKUP($D53,['file:///home/lab/repositories/luckia.facturador/com.luckia.biller.deploy/src/main/resources/bootstrap/info_presencial_2014.xlsx']venta_neta_cons!$a$2:$n$1048576,8,0)</f>
        <v>#VALUE!</v>
      </c>
      <c r="AD53" s="53" t="e">
        <f aca="false">+VLOOKUP($D53,['file:///home/lab/repositories/luckia.facturador/com.luckia.biller.deploy/src/main/resources/bootstrap/info_presencial_2014.xlsx']venta_neta_cons!$a$2:$n$1048576,9,0)</f>
        <v>#VALUE!</v>
      </c>
      <c r="AE53" s="53" t="e">
        <f aca="false">+VLOOKUP($D53,['file:///home/lab/repositories/luckia.facturador/com.luckia.biller.deploy/src/main/resources/bootstrap/info_presencial_2014.xlsx']venta_neta_cons!$a$2:$n$1048576,10,0)</f>
        <v>#VALUE!</v>
      </c>
      <c r="AF53" s="53" t="e">
        <f aca="false">+VLOOKUP($D53,['file:///home/lab/repositories/luckia.facturador/com.luckia.biller.deploy/src/main/resources/bootstrap/info_presencial_2014.xlsx']venta_neta_cons!$a$2:$n$1048576,11,0)</f>
        <v>#VALUE!</v>
      </c>
      <c r="AG53" s="53" t="e">
        <f aca="false">+VLOOKUP($D53,['file:///home/lab/repositories/luckia.facturador/com.luckia.biller.deploy/src/main/resources/bootstrap/info_presencial_2014.xlsx']venta_neta_cons!$a$2:$n$1048576,12,0)</f>
        <v>#VALUE!</v>
      </c>
      <c r="AH53" s="53" t="e">
        <f aca="false">+VLOOKUP($D53,['file:///home/lab/repositories/luckia.facturador/com.luckia.biller.deploy/src/main/resources/bootstrap/info_presencial_2014.xlsx']venta_neta_cons!$a$2:$n$1048576,13,0)</f>
        <v>#VALUE!</v>
      </c>
      <c r="AI53" s="53" t="e">
        <f aca="false">+VLOOKUP($D53,['file:///home/lab/repositories/luckia.facturador/com.luckia.biller.deploy/src/main/resources/bootstrap/info_presencial_2014.xlsx']venta_neta_cons!$a$2:$n$1048576,14,0)</f>
        <v>#VALUE!</v>
      </c>
      <c r="AJ53" s="53" t="n">
        <f aca="false">+SUM(X53:AI53)</f>
        <v>1671</v>
      </c>
      <c r="AK53" s="54" t="n">
        <f aca="false">+BB53/X53</f>
        <v>0.205942549371634</v>
      </c>
      <c r="AL53" s="53"/>
      <c r="AM53" s="53" t="e">
        <f aca="false">+VLOOKUP($D53,['file:///home/lab/repositories/luckia.facturador/com.luckia.biller.deploy/src/main/resources/bootstrap/info_presencial_2014.xlsx']saldo_cons!$a$2:$n$1048576,3,0)</f>
        <v>#VALUE!</v>
      </c>
      <c r="AN53" s="53" t="e">
        <f aca="false">+VLOOKUP($D53,['file:///home/lab/repositories/luckia.facturador/com.luckia.biller.deploy/src/main/resources/bootstrap/info_presencial_2014.xlsx']saldo_cons!$a$2:$n$1048576,4,0)</f>
        <v>#VALUE!</v>
      </c>
      <c r="AO53" s="53" t="e">
        <f aca="false">+VLOOKUP($D53,['file:///home/lab/repositories/luckia.facturador/com.luckia.biller.deploy/src/main/resources/bootstrap/info_presencial_2014.xlsx']saldo_cons!$a$2:$n$1048576,5,0)</f>
        <v>#VALUE!</v>
      </c>
      <c r="AP53" s="53" t="e">
        <f aca="false">+VLOOKUP($D53,['file:///home/lab/repositories/luckia.facturador/com.luckia.biller.deploy/src/main/resources/bootstrap/info_presencial_2014.xlsx']saldo_cons!$a$2:$n$1048576,6,0)</f>
        <v>#VALUE!</v>
      </c>
      <c r="AQ53" s="53" t="e">
        <f aca="false">+VLOOKUP($D53,['file:///home/lab/repositories/luckia.facturador/com.luckia.biller.deploy/src/main/resources/bootstrap/info_presencial_2014.xlsx']saldo_cons!$a$2:$n$1048576,7,0)</f>
        <v>#VALUE!</v>
      </c>
      <c r="AR53" s="53" t="e">
        <f aca="false">+VLOOKUP($D53,['file:///home/lab/repositories/luckia.facturador/com.luckia.biller.deploy/src/main/resources/bootstrap/info_presencial_2014.xlsx']saldo_cons!$a$2:$n$1048576,8,0)</f>
        <v>#VALUE!</v>
      </c>
      <c r="AS53" s="53" t="e">
        <f aca="false">+VLOOKUP($D53,['file:///home/lab/repositories/luckia.facturador/com.luckia.biller.deploy/src/main/resources/bootstrap/info_presencial_2014.xlsx']saldo_cons!$a$2:$n$1048576,9,0)</f>
        <v>#VALUE!</v>
      </c>
      <c r="AT53" s="53" t="e">
        <f aca="false">+VLOOKUP($D53,['file:///home/lab/repositories/luckia.facturador/com.luckia.biller.deploy/src/main/resources/bootstrap/info_presencial_2014.xlsx']saldo_cons!$a$2:$n$1048576,10,0)</f>
        <v>#VALUE!</v>
      </c>
      <c r="AU53" s="53" t="e">
        <f aca="false">+VLOOKUP($D53,['file:///home/lab/repositories/luckia.facturador/com.luckia.biller.deploy/src/main/resources/bootstrap/info_presencial_2014.xlsx']saldo_cons!$a$2:$n$1048576,11,0)</f>
        <v>#VALUE!</v>
      </c>
      <c r="AV53" s="53" t="e">
        <f aca="false">+VLOOKUP($D53,['file:///home/lab/repositories/luckia.facturador/com.luckia.biller.deploy/src/main/resources/bootstrap/info_presencial_2014.xlsx']saldo_cons!$a$2:$n$1048576,12,0)</f>
        <v>#VALUE!</v>
      </c>
      <c r="AW53" s="53" t="e">
        <f aca="false">+VLOOKUP($D53,['file:///home/lab/repositories/luckia.facturador/com.luckia.biller.deploy/src/main/resources/bootstrap/info_presencial_2014.xlsx']saldo_cons!$a$2:$n$1048576,13,0)</f>
        <v>#VALUE!</v>
      </c>
      <c r="AX53" s="53" t="e">
        <f aca="false">+VLOOKUP($D53,['file:///home/lab/repositories/luckia.facturador/com.luckia.biller.deploy/src/main/resources/bootstrap/info_presencial_2014.xlsx']saldo_cons!$a$2:$n$1048576,14,0)</f>
        <v>#VALUE!</v>
      </c>
      <c r="AY53" s="53" t="n">
        <f aca="false">+SUM(AM53:AX53)</f>
        <v>344.13</v>
      </c>
      <c r="AZ53" s="53"/>
      <c r="BA53" s="53"/>
      <c r="BB53" s="53" t="e">
        <f aca="false">+VLOOKUP($D53,['file:///home/lab/repositories/luckia.facturador/com.luckia.biller.deploy/src/main/resources/bootstrap/info_presencial_2014.xlsx']ggr_cons!$a$2:$n$1048576,3,0)</f>
        <v>#VALUE!</v>
      </c>
      <c r="BC53" s="53" t="e">
        <f aca="false">+VLOOKUP($D53,['file:///home/lab/repositories/luckia.facturador/com.luckia.biller.deploy/src/main/resources/bootstrap/info_presencial_2014.xlsx']ggr_cons!$a$2:$n$1048576,4,0)</f>
        <v>#VALUE!</v>
      </c>
      <c r="BD53" s="53" t="e">
        <f aca="false">+VLOOKUP($D53,['file:///home/lab/repositories/luckia.facturador/com.luckia.biller.deploy/src/main/resources/bootstrap/info_presencial_2014.xlsx']ggr_cons!$a$2:$n$1048576,5,0)</f>
        <v>#VALUE!</v>
      </c>
      <c r="BE53" s="53" t="e">
        <f aca="false">+VLOOKUP($D53,['file:///home/lab/repositories/luckia.facturador/com.luckia.biller.deploy/src/main/resources/bootstrap/info_presencial_2014.xlsx']ggr_cons!$a$2:$n$1048576,6,0)</f>
        <v>#VALUE!</v>
      </c>
      <c r="BF53" s="53" t="e">
        <f aca="false">+VLOOKUP($D53,['file:///home/lab/repositories/luckia.facturador/com.luckia.biller.deploy/src/main/resources/bootstrap/info_presencial_2014.xlsx']ggr_cons!$a$2:$n$1048576,7,0)</f>
        <v>#VALUE!</v>
      </c>
      <c r="BG53" s="53" t="e">
        <f aca="false">+VLOOKUP($D53,['file:///home/lab/repositories/luckia.facturador/com.luckia.biller.deploy/src/main/resources/bootstrap/info_presencial_2014.xlsx']ggr_cons!$a$2:$n$1048576,8,0)</f>
        <v>#VALUE!</v>
      </c>
      <c r="BH53" s="53" t="e">
        <f aca="false">+VLOOKUP($D53,['file:///home/lab/repositories/luckia.facturador/com.luckia.biller.deploy/src/main/resources/bootstrap/info_presencial_2014.xlsx']ggr_cons!$a$2:$n$1048576,9,0)</f>
        <v>#VALUE!</v>
      </c>
      <c r="BI53" s="53" t="e">
        <f aca="false">+VLOOKUP($D53,['file:///home/lab/repositories/luckia.facturador/com.luckia.biller.deploy/src/main/resources/bootstrap/info_presencial_2014.xlsx']ggr_cons!$a$2:$n$1048576,10,0)</f>
        <v>#VALUE!</v>
      </c>
      <c r="BJ53" s="53" t="e">
        <f aca="false">+VLOOKUP($D53,['file:///home/lab/repositories/luckia.facturador/com.luckia.biller.deploy/src/main/resources/bootstrap/info_presencial_2014.xlsx']ggr_cons!$a$2:$n$1048576,11,0)</f>
        <v>#VALUE!</v>
      </c>
      <c r="BK53" s="53" t="e">
        <f aca="false">+VLOOKUP($D53,['file:///home/lab/repositories/luckia.facturador/com.luckia.biller.deploy/src/main/resources/bootstrap/info_presencial_2014.xlsx']ggr_cons!$a$2:$n$1048576,12,0)</f>
        <v>#VALUE!</v>
      </c>
      <c r="BL53" s="53" t="e">
        <f aca="false">+VLOOKUP($D53,['file:///home/lab/repositories/luckia.facturador/com.luckia.biller.deploy/src/main/resources/bootstrap/info_presencial_2014.xlsx']ggr_cons!$a$2:$n$1048576,13,0)</f>
        <v>#VALUE!</v>
      </c>
      <c r="BM53" s="53" t="e">
        <f aca="false">+VLOOKUP($D53,['file:///home/lab/repositories/luckia.facturador/com.luckia.biller.deploy/src/main/resources/bootstrap/info_presencial_2014.xlsx']ggr_cons!$a$2:$n$1048576,14,0)</f>
        <v>#VALUE!</v>
      </c>
      <c r="BN53" s="53" t="n">
        <f aca="false">+SUM(BB53:BM53)</f>
        <v>344.13</v>
      </c>
      <c r="BO53" s="53"/>
      <c r="BP53" s="53"/>
      <c r="BQ53" s="55" t="n">
        <f aca="false">+$N53*X53</f>
        <v>16.71</v>
      </c>
      <c r="BR53" s="55" t="n">
        <f aca="false">+$N53*Y53</f>
        <v>0</v>
      </c>
      <c r="BS53" s="55" t="n">
        <f aca="false">+$N53*Z53</f>
        <v>0</v>
      </c>
      <c r="BT53" s="55" t="n">
        <f aca="false">+$N53*AA53</f>
        <v>0</v>
      </c>
      <c r="BU53" s="55" t="n">
        <f aca="false">+$N53*AB53</f>
        <v>0</v>
      </c>
      <c r="BV53" s="55" t="n">
        <f aca="false">+$N53*AC53</f>
        <v>0</v>
      </c>
      <c r="BW53" s="55" t="n">
        <f aca="false">+$N53*AD53</f>
        <v>0</v>
      </c>
      <c r="BX53" s="55" t="n">
        <f aca="false">+$N53*AE53</f>
        <v>0</v>
      </c>
      <c r="BY53" s="55" t="n">
        <f aca="false">+$N53*AF53</f>
        <v>0</v>
      </c>
      <c r="BZ53" s="55" t="n">
        <f aca="false">+$N53*AG53</f>
        <v>0</v>
      </c>
      <c r="CA53" s="55" t="n">
        <f aca="false">+$N53*AH53</f>
        <v>0</v>
      </c>
      <c r="CB53" s="55" t="n">
        <f aca="false">+$N53*AI53</f>
        <v>0</v>
      </c>
      <c r="CC53" s="55" t="n">
        <f aca="false">+SUM(BQ53:CB53)</f>
        <v>16.71</v>
      </c>
      <c r="CD53" s="53"/>
      <c r="CE53" s="55"/>
      <c r="CF53" s="55" t="n">
        <f aca="false">+BQ53/$CE$2</f>
        <v>13.8099173553719</v>
      </c>
      <c r="CG53" s="55" t="n">
        <f aca="false">+BR53/$CE$2</f>
        <v>0</v>
      </c>
      <c r="CH53" s="55" t="n">
        <f aca="false">+BS53/$CE$2</f>
        <v>0</v>
      </c>
      <c r="CI53" s="55" t="n">
        <f aca="false">+BT53/$CE$2</f>
        <v>0</v>
      </c>
      <c r="CJ53" s="55" t="n">
        <f aca="false">+BU53/$CE$2</f>
        <v>0</v>
      </c>
      <c r="CK53" s="55" t="n">
        <f aca="false">+BV53/$CE$2</f>
        <v>0</v>
      </c>
      <c r="CL53" s="55" t="n">
        <f aca="false">+BW53/$CE$2</f>
        <v>0</v>
      </c>
      <c r="CM53" s="55" t="n">
        <f aca="false">+BX53/$CE$2</f>
        <v>0</v>
      </c>
      <c r="CN53" s="55" t="n">
        <f aca="false">+BY53/$CE$2</f>
        <v>0</v>
      </c>
      <c r="CO53" s="55" t="n">
        <f aca="false">+BZ53/$CE$2</f>
        <v>0</v>
      </c>
      <c r="CP53" s="55" t="n">
        <f aca="false">+CA53/$CE$2</f>
        <v>0</v>
      </c>
      <c r="CQ53" s="55" t="n">
        <f aca="false">+CB53/$CE$2</f>
        <v>0</v>
      </c>
      <c r="CR53" s="55" t="n">
        <f aca="false">+CC53/$CE$2</f>
        <v>13.8099173553719</v>
      </c>
      <c r="CS53" s="53"/>
      <c r="CT53" s="53"/>
      <c r="CU53" s="56" t="n">
        <f aca="false">+$O53*X53+$P53*BB53+$Q53*(0.9*BB53+$S53)+$R53</f>
        <v>33.42</v>
      </c>
      <c r="CV53" s="56" t="n">
        <f aca="false">+$O53*Y53+$P53*BC53+$Q53*(0.9*BC53+$S53)+$R53</f>
        <v>0</v>
      </c>
      <c r="CW53" s="56" t="n">
        <f aca="false">+$O53*Z53+$P53*BD53+$Q53*(0.9*BD53+$S53)+$R53</f>
        <v>0</v>
      </c>
      <c r="CX53" s="56" t="n">
        <f aca="false">+$O53*AA53+$P53*BE53+$Q53*(0.9*BE53+$S53)+$R53</f>
        <v>0</v>
      </c>
      <c r="CY53" s="56" t="n">
        <f aca="false">+$O53*AB53+$P53*BF53+$Q53*(0.9*BF53+$S53)+$R53</f>
        <v>0</v>
      </c>
      <c r="CZ53" s="56" t="n">
        <f aca="false">+$O53*AC53+$P53*BG53+$Q53*(0.9*BG53+$S53)+$R53</f>
        <v>0</v>
      </c>
      <c r="DA53" s="56" t="n">
        <f aca="false">+$O53*AD53+$P53*BH53+$Q53*(0.9*BH53+$S53)+$R53</f>
        <v>0</v>
      </c>
      <c r="DB53" s="56" t="n">
        <f aca="false">+$O53*AE53+$P53*BI53+$Q53*(0.9*BI53+$S53)+$R53</f>
        <v>0</v>
      </c>
      <c r="DC53" s="56" t="n">
        <f aca="false">+$O53*AF53+$P53*BJ53+$Q53*(0.9*BJ53+$S53)+$R53</f>
        <v>0</v>
      </c>
      <c r="DD53" s="56" t="n">
        <f aca="false">+$O53*AG53+$P53*BK53+$Q53*(0.9*BK53+$S53)+$R53</f>
        <v>0</v>
      </c>
      <c r="DE53" s="56" t="n">
        <f aca="false">+$O53*AH53+$P53*BL53+$Q53*(0.9*BL53+$S53)+$R53</f>
        <v>0</v>
      </c>
      <c r="DF53" s="56" t="n">
        <f aca="false">+$O53*AI53+$P53*BM53+$Q53*(0.9*BM53+$S53)+$R53</f>
        <v>0</v>
      </c>
      <c r="DG53" s="55" t="n">
        <f aca="false">+SUM(CU53:DF53)</f>
        <v>33.42</v>
      </c>
      <c r="DH53" s="53"/>
      <c r="DJ53" s="14" t="n">
        <f aca="false">+IF(X53=0,0,$T53)</f>
        <v>30</v>
      </c>
      <c r="DK53" s="14" t="n">
        <f aca="false">+IF(Y53=0,0,$T53)</f>
        <v>0</v>
      </c>
      <c r="DL53" s="14" t="n">
        <f aca="false">+IF(Z53=0,0,$T53)</f>
        <v>0</v>
      </c>
      <c r="DM53" s="14" t="n">
        <f aca="false">+IF(AA53=0,0,$T53)</f>
        <v>0</v>
      </c>
      <c r="DN53" s="14" t="n">
        <f aca="false">+IF(AB53=0,0,$T53)</f>
        <v>0</v>
      </c>
      <c r="DO53" s="14" t="n">
        <f aca="false">+IF(AC53=0,0,$T53)</f>
        <v>0</v>
      </c>
      <c r="DP53" s="14" t="n">
        <f aca="false">+IF(AD53=0,0,$T53)</f>
        <v>0</v>
      </c>
      <c r="DQ53" s="14" t="n">
        <f aca="false">+IF(AE53=0,0,$T53)</f>
        <v>0</v>
      </c>
      <c r="DR53" s="14" t="n">
        <f aca="false">+IF(AF53=0,0,$T53)</f>
        <v>0</v>
      </c>
      <c r="DS53" s="14" t="n">
        <f aca="false">+IF(AG53=0,0,$T53)</f>
        <v>0</v>
      </c>
      <c r="DT53" s="14" t="n">
        <f aca="false">+IF(AH53=0,0,$T53)</f>
        <v>0</v>
      </c>
      <c r="DU53" s="14" t="n">
        <f aca="false">+IF(AI53=0,0,$T53)</f>
        <v>0</v>
      </c>
      <c r="DV53" s="55" t="n">
        <f aca="false">+SUM(DJ53:DU53)</f>
        <v>30</v>
      </c>
      <c r="DY53" s="14" t="n">
        <v>0</v>
      </c>
      <c r="DZ53" s="14" t="n">
        <v>0</v>
      </c>
      <c r="EA53" s="14" t="n">
        <v>0</v>
      </c>
      <c r="EB53" s="14" t="n">
        <v>0</v>
      </c>
      <c r="EC53" s="14" t="n">
        <v>0</v>
      </c>
      <c r="ED53" s="14" t="n">
        <v>0</v>
      </c>
      <c r="EE53" s="14" t="n">
        <v>0</v>
      </c>
      <c r="EF53" s="14" t="n">
        <v>0</v>
      </c>
      <c r="EG53" s="14" t="n">
        <v>0</v>
      </c>
      <c r="EH53" s="14" t="n">
        <v>0</v>
      </c>
      <c r="EI53" s="14" t="n">
        <v>0</v>
      </c>
      <c r="EJ53" s="14" t="n">
        <v>0</v>
      </c>
      <c r="EK53" s="55" t="n">
        <f aca="false">+SUM(DY53:EJ53)</f>
        <v>0</v>
      </c>
      <c r="EO53" s="53" t="n">
        <f aca="false">+CU53+DJ53-DY53/2</f>
        <v>63.42</v>
      </c>
      <c r="EP53" s="53" t="n">
        <f aca="false">+CV53+DK53-DZ53/2</f>
        <v>0</v>
      </c>
      <c r="EQ53" s="53" t="n">
        <f aca="false">+CW53+DL53-EA53/2</f>
        <v>0</v>
      </c>
      <c r="ER53" s="53" t="n">
        <f aca="false">+CX53+DM53-EB53/2</f>
        <v>0</v>
      </c>
      <c r="ES53" s="53" t="n">
        <f aca="false">+CY53+DN53-EC53/2</f>
        <v>0</v>
      </c>
      <c r="ET53" s="53" t="n">
        <f aca="false">+CZ53+DO53-ED53/2</f>
        <v>0</v>
      </c>
      <c r="EU53" s="53" t="n">
        <f aca="false">+DA53+DP53-EE53/2</f>
        <v>0</v>
      </c>
      <c r="EV53" s="53" t="n">
        <f aca="false">+DB53+DQ53-EF53/2</f>
        <v>0</v>
      </c>
      <c r="EW53" s="53" t="n">
        <f aca="false">+DC53+DR53-EG53/2</f>
        <v>0</v>
      </c>
      <c r="EX53" s="53" t="n">
        <f aca="false">+DD53+DS53-EH53/2</f>
        <v>0</v>
      </c>
      <c r="EY53" s="53" t="n">
        <f aca="false">+DE53+DT53-EI53/2</f>
        <v>0</v>
      </c>
      <c r="EZ53" s="53" t="n">
        <f aca="false">+DF53+DU53-EJ53/2</f>
        <v>0</v>
      </c>
      <c r="FA53" s="55" t="n">
        <f aca="false">+SUM(EO53:EZ53)</f>
        <v>63.42</v>
      </c>
      <c r="FD53" s="53" t="n">
        <f aca="false">+AM53-EO53-DY53</f>
        <v>280.71</v>
      </c>
      <c r="FE53" s="53" t="n">
        <f aca="false">+AN53-EP53-DZ53</f>
        <v>0</v>
      </c>
      <c r="FF53" s="53" t="n">
        <f aca="false">+AO53-EQ53-EA53</f>
        <v>0</v>
      </c>
      <c r="FG53" s="53" t="n">
        <f aca="false">+AP53-ER53-EB53</f>
        <v>0</v>
      </c>
      <c r="FH53" s="53" t="n">
        <f aca="false">+AQ53-ES53-EC53</f>
        <v>0</v>
      </c>
      <c r="FI53" s="53" t="n">
        <f aca="false">+AR53-ET53-ED53</f>
        <v>0</v>
      </c>
      <c r="FJ53" s="53" t="n">
        <f aca="false">+AS53-EU53-EE53</f>
        <v>0</v>
      </c>
      <c r="FK53" s="53" t="n">
        <f aca="false">+AT53-EV53-EF53</f>
        <v>0</v>
      </c>
      <c r="FL53" s="53" t="n">
        <f aca="false">+AU53-EW53-EG53</f>
        <v>0</v>
      </c>
      <c r="FM53" s="53" t="n">
        <f aca="false">+AV53-EX53-EH53</f>
        <v>0</v>
      </c>
      <c r="FN53" s="53" t="n">
        <f aca="false">+AW53-EY53-EI53</f>
        <v>0</v>
      </c>
      <c r="FO53" s="53" t="n">
        <f aca="false">+AX53-EZ53-EJ53</f>
        <v>0</v>
      </c>
      <c r="FP53" s="53" t="n">
        <f aca="false">+AY53-FA53</f>
        <v>280.71</v>
      </c>
    </row>
    <row collapsed="false" customFormat="true" customHeight="true" hidden="false" ht="15" outlineLevel="1" r="54" s="63">
      <c r="A54" s="57"/>
      <c r="B54" s="57" t="s">
        <v>343</v>
      </c>
      <c r="C54" s="57"/>
      <c r="D54" s="70"/>
      <c r="E54" s="71"/>
      <c r="F54" s="75"/>
      <c r="G54" s="57"/>
      <c r="H54" s="57"/>
      <c r="I54" s="57"/>
      <c r="J54" s="77"/>
      <c r="K54" s="77"/>
      <c r="L54" s="59"/>
      <c r="M54" s="60"/>
      <c r="N54" s="61"/>
      <c r="O54" s="61"/>
      <c r="P54" s="61"/>
      <c r="Q54" s="61"/>
      <c r="R54" s="60"/>
      <c r="S54" s="60"/>
      <c r="T54" s="60"/>
      <c r="U54" s="60"/>
      <c r="X54" s="64" t="n">
        <f aca="false">SUBTOTAL(9,X51:X53)</f>
        <v>18278</v>
      </c>
      <c r="Y54" s="64" t="n">
        <f aca="false">SUBTOTAL(9,Y51:Y53)</f>
        <v>0</v>
      </c>
      <c r="Z54" s="64" t="n">
        <f aca="false">SUBTOTAL(9,Z51:Z53)</f>
        <v>0</v>
      </c>
      <c r="AA54" s="64" t="n">
        <f aca="false">SUBTOTAL(9,AA51:AA53)</f>
        <v>0</v>
      </c>
      <c r="AB54" s="64" t="n">
        <f aca="false">SUBTOTAL(9,AB51:AB53)</f>
        <v>0</v>
      </c>
      <c r="AC54" s="64" t="n">
        <f aca="false">SUBTOTAL(9,AC51:AC53)</f>
        <v>0</v>
      </c>
      <c r="AD54" s="64" t="n">
        <f aca="false">SUBTOTAL(9,AD51:AD53)</f>
        <v>0</v>
      </c>
      <c r="AE54" s="64" t="n">
        <f aca="false">SUBTOTAL(9,AE51:AE53)</f>
        <v>0</v>
      </c>
      <c r="AF54" s="64" t="n">
        <f aca="false">SUBTOTAL(9,AF51:AF53)</f>
        <v>0</v>
      </c>
      <c r="AG54" s="64" t="n">
        <f aca="false">SUBTOTAL(9,AG51:AG53)</f>
        <v>0</v>
      </c>
      <c r="AH54" s="64" t="n">
        <f aca="false">SUBTOTAL(9,AH51:AH53)</f>
        <v>0</v>
      </c>
      <c r="AI54" s="64" t="n">
        <f aca="false">SUBTOTAL(9,AI51:AI53)</f>
        <v>0</v>
      </c>
      <c r="AJ54" s="64" t="n">
        <f aca="false">SUBTOTAL(9,AJ51:AJ53)</f>
        <v>18278</v>
      </c>
      <c r="AK54" s="54" t="n">
        <f aca="false">+BB54/X54</f>
        <v>0.228064886749097</v>
      </c>
      <c r="AL54" s="64"/>
      <c r="AM54" s="64" t="n">
        <f aca="false">SUBTOTAL(9,AM51:AM53)</f>
        <v>4168.57</v>
      </c>
      <c r="AN54" s="64" t="n">
        <f aca="false">SUBTOTAL(9,AN51:AN53)</f>
        <v>0</v>
      </c>
      <c r="AO54" s="64" t="n">
        <f aca="false">SUBTOTAL(9,AO51:AO53)</f>
        <v>0</v>
      </c>
      <c r="AP54" s="64" t="n">
        <f aca="false">SUBTOTAL(9,AP51:AP53)</f>
        <v>0</v>
      </c>
      <c r="AQ54" s="64" t="n">
        <f aca="false">SUBTOTAL(9,AQ51:AQ53)</f>
        <v>0</v>
      </c>
      <c r="AR54" s="64" t="n">
        <f aca="false">SUBTOTAL(9,AR51:AR53)</f>
        <v>0</v>
      </c>
      <c r="AS54" s="64" t="n">
        <f aca="false">SUBTOTAL(9,AS51:AS53)</f>
        <v>0</v>
      </c>
      <c r="AT54" s="64" t="n">
        <f aca="false">SUBTOTAL(9,AT51:AT53)</f>
        <v>0</v>
      </c>
      <c r="AU54" s="64" t="n">
        <f aca="false">SUBTOTAL(9,AU51:AU53)</f>
        <v>0</v>
      </c>
      <c r="AV54" s="64" t="n">
        <f aca="false">SUBTOTAL(9,AV51:AV53)</f>
        <v>0</v>
      </c>
      <c r="AW54" s="64" t="n">
        <f aca="false">SUBTOTAL(9,AW51:AW53)</f>
        <v>0</v>
      </c>
      <c r="AX54" s="64" t="n">
        <f aca="false">SUBTOTAL(9,AX51:AX53)</f>
        <v>0</v>
      </c>
      <c r="AY54" s="64" t="n">
        <f aca="false">SUBTOTAL(9,AY51:AY53)</f>
        <v>4168.57</v>
      </c>
      <c r="AZ54" s="64"/>
      <c r="BA54" s="64"/>
      <c r="BB54" s="64" t="n">
        <f aca="false">SUBTOTAL(9,BB51:BB53)</f>
        <v>4168.57</v>
      </c>
      <c r="BC54" s="64" t="n">
        <f aca="false">SUBTOTAL(9,BC51:BC53)</f>
        <v>0</v>
      </c>
      <c r="BD54" s="64" t="n">
        <f aca="false">SUBTOTAL(9,BD51:BD53)</f>
        <v>0</v>
      </c>
      <c r="BE54" s="64" t="n">
        <f aca="false">SUBTOTAL(9,BE51:BE53)</f>
        <v>0</v>
      </c>
      <c r="BF54" s="64" t="n">
        <f aca="false">SUBTOTAL(9,BF51:BF53)</f>
        <v>0</v>
      </c>
      <c r="BG54" s="64" t="n">
        <f aca="false">SUBTOTAL(9,BG51:BG53)</f>
        <v>0</v>
      </c>
      <c r="BH54" s="64" t="n">
        <f aca="false">SUBTOTAL(9,BH51:BH53)</f>
        <v>0</v>
      </c>
      <c r="BI54" s="64" t="n">
        <f aca="false">SUBTOTAL(9,BI51:BI53)</f>
        <v>0</v>
      </c>
      <c r="BJ54" s="64" t="n">
        <f aca="false">SUBTOTAL(9,BJ51:BJ53)</f>
        <v>0</v>
      </c>
      <c r="BK54" s="64" t="n">
        <f aca="false">SUBTOTAL(9,BK51:BK53)</f>
        <v>0</v>
      </c>
      <c r="BL54" s="64" t="n">
        <f aca="false">SUBTOTAL(9,BL51:BL53)</f>
        <v>0</v>
      </c>
      <c r="BM54" s="64" t="n">
        <f aca="false">SUBTOTAL(9,BM51:BM53)</f>
        <v>0</v>
      </c>
      <c r="BN54" s="64" t="n">
        <f aca="false">SUBTOTAL(9,BN51:BN53)</f>
        <v>4168.57</v>
      </c>
      <c r="BO54" s="64"/>
      <c r="BP54" s="64"/>
      <c r="BQ54" s="65" t="n">
        <f aca="false">SUBTOTAL(9,BQ51:BQ53)</f>
        <v>182.78</v>
      </c>
      <c r="BR54" s="65" t="n">
        <f aca="false">SUBTOTAL(9,BR51:BR53)</f>
        <v>0</v>
      </c>
      <c r="BS54" s="65" t="n">
        <f aca="false">SUBTOTAL(9,BS51:BS53)</f>
        <v>0</v>
      </c>
      <c r="BT54" s="65" t="n">
        <f aca="false">SUBTOTAL(9,BT51:BT53)</f>
        <v>0</v>
      </c>
      <c r="BU54" s="65" t="n">
        <f aca="false">SUBTOTAL(9,BU51:BU53)</f>
        <v>0</v>
      </c>
      <c r="BV54" s="65" t="n">
        <f aca="false">SUBTOTAL(9,BV51:BV53)</f>
        <v>0</v>
      </c>
      <c r="BW54" s="65" t="n">
        <f aca="false">SUBTOTAL(9,BW51:BW53)</f>
        <v>0</v>
      </c>
      <c r="BX54" s="65" t="n">
        <f aca="false">SUBTOTAL(9,BX51:BX53)</f>
        <v>0</v>
      </c>
      <c r="BY54" s="65" t="n">
        <f aca="false">SUBTOTAL(9,BY51:BY53)</f>
        <v>0</v>
      </c>
      <c r="BZ54" s="65" t="n">
        <f aca="false">SUBTOTAL(9,BZ51:BZ53)</f>
        <v>0</v>
      </c>
      <c r="CA54" s="65" t="n">
        <f aca="false">SUBTOTAL(9,CA51:CA53)</f>
        <v>0</v>
      </c>
      <c r="CB54" s="65" t="n">
        <f aca="false">SUBTOTAL(9,CB51:CB53)</f>
        <v>0</v>
      </c>
      <c r="CC54" s="65" t="n">
        <f aca="false">SUBTOTAL(9,CC51:CC53)</f>
        <v>182.78</v>
      </c>
      <c r="CD54" s="64"/>
      <c r="CE54" s="65"/>
      <c r="CF54" s="65" t="n">
        <f aca="false">SUBTOTAL(9,CF51:CF53)</f>
        <v>151.057851239669</v>
      </c>
      <c r="CG54" s="65" t="n">
        <f aca="false">SUBTOTAL(9,CG51:CG53)</f>
        <v>0</v>
      </c>
      <c r="CH54" s="65" t="n">
        <f aca="false">SUBTOTAL(9,CH51:CH53)</f>
        <v>0</v>
      </c>
      <c r="CI54" s="65" t="n">
        <f aca="false">SUBTOTAL(9,CI51:CI53)</f>
        <v>0</v>
      </c>
      <c r="CJ54" s="65" t="n">
        <f aca="false">SUBTOTAL(9,CJ51:CJ53)</f>
        <v>0</v>
      </c>
      <c r="CK54" s="65" t="n">
        <f aca="false">SUBTOTAL(9,CK51:CK53)</f>
        <v>0</v>
      </c>
      <c r="CL54" s="65" t="n">
        <f aca="false">SUBTOTAL(9,CL51:CL53)</f>
        <v>0</v>
      </c>
      <c r="CM54" s="65" t="n">
        <f aca="false">SUBTOTAL(9,CM51:CM53)</f>
        <v>0</v>
      </c>
      <c r="CN54" s="65" t="n">
        <f aca="false">SUBTOTAL(9,CN51:CN53)</f>
        <v>0</v>
      </c>
      <c r="CO54" s="65" t="n">
        <f aca="false">SUBTOTAL(9,CO51:CO53)</f>
        <v>0</v>
      </c>
      <c r="CP54" s="65" t="n">
        <f aca="false">SUBTOTAL(9,CP51:CP53)</f>
        <v>0</v>
      </c>
      <c r="CQ54" s="65" t="n">
        <f aca="false">SUBTOTAL(9,CQ51:CQ53)</f>
        <v>0</v>
      </c>
      <c r="CR54" s="65" t="n">
        <f aca="false">SUBTOTAL(9,CR51:CR53)</f>
        <v>151.057851239669</v>
      </c>
      <c r="CS54" s="64"/>
      <c r="CT54" s="64"/>
      <c r="CU54" s="66" t="n">
        <f aca="false">SUBTOTAL(9,CU51:CU53)</f>
        <v>365.56</v>
      </c>
      <c r="CV54" s="66" t="n">
        <f aca="false">SUBTOTAL(9,CV51:CV53)</f>
        <v>0</v>
      </c>
      <c r="CW54" s="66" t="n">
        <f aca="false">SUBTOTAL(9,CW51:CW53)</f>
        <v>0</v>
      </c>
      <c r="CX54" s="66" t="n">
        <f aca="false">SUBTOTAL(9,CX51:CX53)</f>
        <v>0</v>
      </c>
      <c r="CY54" s="66" t="n">
        <f aca="false">SUBTOTAL(9,CY51:CY53)</f>
        <v>0</v>
      </c>
      <c r="CZ54" s="66" t="n">
        <f aca="false">SUBTOTAL(9,CZ51:CZ53)</f>
        <v>0</v>
      </c>
      <c r="DA54" s="66" t="n">
        <f aca="false">SUBTOTAL(9,DA51:DA53)</f>
        <v>0</v>
      </c>
      <c r="DB54" s="66" t="n">
        <f aca="false">SUBTOTAL(9,DB51:DB53)</f>
        <v>0</v>
      </c>
      <c r="DC54" s="66" t="n">
        <f aca="false">SUBTOTAL(9,DC51:DC53)</f>
        <v>0</v>
      </c>
      <c r="DD54" s="66" t="n">
        <f aca="false">SUBTOTAL(9,DD51:DD53)</f>
        <v>0</v>
      </c>
      <c r="DE54" s="66" t="n">
        <f aca="false">SUBTOTAL(9,DE51:DE53)</f>
        <v>0</v>
      </c>
      <c r="DF54" s="66" t="n">
        <f aca="false">SUBTOTAL(9,DF51:DF53)</f>
        <v>0</v>
      </c>
      <c r="DG54" s="65" t="n">
        <f aca="false">SUBTOTAL(9,DG51:DG53)</f>
        <v>365.56</v>
      </c>
      <c r="DH54" s="64"/>
      <c r="DJ54" s="63" t="n">
        <f aca="false">SUBTOTAL(9,DJ51:DJ53)</f>
        <v>90</v>
      </c>
      <c r="DK54" s="63" t="n">
        <f aca="false">SUBTOTAL(9,DK51:DK53)</f>
        <v>0</v>
      </c>
      <c r="DL54" s="63" t="n">
        <f aca="false">SUBTOTAL(9,DL51:DL53)</f>
        <v>0</v>
      </c>
      <c r="DM54" s="63" t="n">
        <f aca="false">SUBTOTAL(9,DM51:DM53)</f>
        <v>0</v>
      </c>
      <c r="DN54" s="63" t="n">
        <f aca="false">SUBTOTAL(9,DN51:DN53)</f>
        <v>0</v>
      </c>
      <c r="DO54" s="63" t="n">
        <f aca="false">SUBTOTAL(9,DO51:DO53)</f>
        <v>0</v>
      </c>
      <c r="DP54" s="63" t="n">
        <f aca="false">SUBTOTAL(9,DP51:DP53)</f>
        <v>0</v>
      </c>
      <c r="DQ54" s="63" t="n">
        <f aca="false">SUBTOTAL(9,DQ51:DQ53)</f>
        <v>0</v>
      </c>
      <c r="DR54" s="63" t="n">
        <f aca="false">SUBTOTAL(9,DR51:DR53)</f>
        <v>0</v>
      </c>
      <c r="DS54" s="63" t="n">
        <f aca="false">SUBTOTAL(9,DS51:DS53)</f>
        <v>0</v>
      </c>
      <c r="DT54" s="63" t="n">
        <f aca="false">SUBTOTAL(9,DT51:DT53)</f>
        <v>0</v>
      </c>
      <c r="DU54" s="63" t="n">
        <f aca="false">SUBTOTAL(9,DU51:DU53)</f>
        <v>0</v>
      </c>
      <c r="DV54" s="65" t="n">
        <f aca="false">SUBTOTAL(9,DV51:DV53)</f>
        <v>90</v>
      </c>
      <c r="DY54" s="63" t="n">
        <f aca="false">SUBTOTAL(9,DY51:DY53)</f>
        <v>0</v>
      </c>
      <c r="DZ54" s="63" t="n">
        <f aca="false">SUBTOTAL(9,DZ51:DZ53)</f>
        <v>0</v>
      </c>
      <c r="EA54" s="63" t="n">
        <f aca="false">SUBTOTAL(9,EA51:EA53)</f>
        <v>0</v>
      </c>
      <c r="EB54" s="63" t="n">
        <f aca="false">SUBTOTAL(9,EB51:EB53)</f>
        <v>0</v>
      </c>
      <c r="EC54" s="63" t="n">
        <f aca="false">SUBTOTAL(9,EC51:EC53)</f>
        <v>0</v>
      </c>
      <c r="ED54" s="63" t="n">
        <f aca="false">SUBTOTAL(9,ED51:ED53)</f>
        <v>0</v>
      </c>
      <c r="EE54" s="63" t="n">
        <f aca="false">SUBTOTAL(9,EE51:EE53)</f>
        <v>0</v>
      </c>
      <c r="EF54" s="63" t="n">
        <f aca="false">SUBTOTAL(9,EF51:EF53)</f>
        <v>0</v>
      </c>
      <c r="EG54" s="63" t="n">
        <f aca="false">SUBTOTAL(9,EG51:EG53)</f>
        <v>0</v>
      </c>
      <c r="EH54" s="63" t="n">
        <f aca="false">SUBTOTAL(9,EH51:EH53)</f>
        <v>0</v>
      </c>
      <c r="EI54" s="63" t="n">
        <f aca="false">SUBTOTAL(9,EI51:EI53)</f>
        <v>0</v>
      </c>
      <c r="EJ54" s="63" t="n">
        <f aca="false">SUBTOTAL(9,EJ51:EJ53)</f>
        <v>0</v>
      </c>
      <c r="EK54" s="65" t="n">
        <f aca="false">SUBTOTAL(9,EK51:EK53)</f>
        <v>0</v>
      </c>
      <c r="EN54" s="63" t="n">
        <f aca="false">SUBTOTAL(9,EN51:EN53)</f>
        <v>0</v>
      </c>
      <c r="EO54" s="64" t="n">
        <f aca="false">SUBTOTAL(9,EO51:EO53)</f>
        <v>455.56</v>
      </c>
      <c r="EP54" s="64" t="n">
        <f aca="false">SUBTOTAL(9,EP51:EP53)</f>
        <v>0</v>
      </c>
      <c r="EQ54" s="64" t="n">
        <f aca="false">SUBTOTAL(9,EQ51:EQ53)</f>
        <v>0</v>
      </c>
      <c r="ER54" s="64" t="n">
        <f aca="false">SUBTOTAL(9,ER51:ER53)</f>
        <v>0</v>
      </c>
      <c r="ES54" s="64" t="n">
        <f aca="false">SUBTOTAL(9,ES51:ES53)</f>
        <v>0</v>
      </c>
      <c r="ET54" s="64" t="n">
        <f aca="false">SUBTOTAL(9,ET51:ET53)</f>
        <v>0</v>
      </c>
      <c r="EU54" s="64" t="n">
        <f aca="false">SUBTOTAL(9,EU51:EU53)</f>
        <v>0</v>
      </c>
      <c r="EV54" s="64" t="n">
        <f aca="false">SUBTOTAL(9,EV51:EV53)</f>
        <v>0</v>
      </c>
      <c r="EW54" s="64" t="n">
        <f aca="false">SUBTOTAL(9,EW51:EW53)</f>
        <v>0</v>
      </c>
      <c r="EX54" s="64" t="n">
        <f aca="false">SUBTOTAL(9,EX51:EX53)</f>
        <v>0</v>
      </c>
      <c r="EY54" s="64" t="n">
        <f aca="false">SUBTOTAL(9,EY51:EY53)</f>
        <v>0</v>
      </c>
      <c r="EZ54" s="64" t="n">
        <f aca="false">SUBTOTAL(9,EZ51:EZ53)</f>
        <v>0</v>
      </c>
      <c r="FA54" s="65" t="n">
        <f aca="false">SUBTOTAL(9,FA51:FA53)</f>
        <v>455.56</v>
      </c>
      <c r="FD54" s="64" t="n">
        <f aca="false">SUBTOTAL(9,FD51:FD53)</f>
        <v>3713.01</v>
      </c>
      <c r="FE54" s="64" t="n">
        <f aca="false">SUBTOTAL(9,FE51:FE53)</f>
        <v>0</v>
      </c>
      <c r="FF54" s="64" t="n">
        <f aca="false">SUBTOTAL(9,FF51:FF53)</f>
        <v>0</v>
      </c>
      <c r="FG54" s="64" t="n">
        <f aca="false">SUBTOTAL(9,FG51:FG53)</f>
        <v>0</v>
      </c>
      <c r="FH54" s="64" t="n">
        <f aca="false">SUBTOTAL(9,FH51:FH53)</f>
        <v>0</v>
      </c>
      <c r="FI54" s="64" t="n">
        <f aca="false">SUBTOTAL(9,FI51:FI53)</f>
        <v>0</v>
      </c>
      <c r="FJ54" s="64" t="n">
        <f aca="false">SUBTOTAL(9,FJ51:FJ53)</f>
        <v>0</v>
      </c>
      <c r="FK54" s="64" t="n">
        <f aca="false">SUBTOTAL(9,FK51:FK53)</f>
        <v>0</v>
      </c>
      <c r="FL54" s="64" t="n">
        <f aca="false">SUBTOTAL(9,FL51:FL53)</f>
        <v>0</v>
      </c>
      <c r="FM54" s="64" t="n">
        <f aca="false">SUBTOTAL(9,FM51:FM53)</f>
        <v>0</v>
      </c>
      <c r="FN54" s="64" t="n">
        <f aca="false">SUBTOTAL(9,FN51:FN53)</f>
        <v>0</v>
      </c>
      <c r="FO54" s="64" t="n">
        <f aca="false">SUBTOTAL(9,FO51:FO53)</f>
        <v>0</v>
      </c>
      <c r="FP54" s="64" t="n">
        <f aca="false">SUBTOTAL(9,FP51:FP53)</f>
        <v>3713.01</v>
      </c>
    </row>
    <row collapsed="false" customFormat="false" customHeight="true" hidden="false" ht="15" outlineLevel="2" r="55">
      <c r="A55" s="21" t="n">
        <v>6</v>
      </c>
      <c r="B55" s="21" t="s">
        <v>38</v>
      </c>
      <c r="C55" s="21" t="s">
        <v>137</v>
      </c>
      <c r="D55" s="67" t="n">
        <f aca="false">+E55</f>
        <v>10132</v>
      </c>
      <c r="E55" s="69" t="n">
        <v>10132</v>
      </c>
      <c r="F55" s="23" t="s">
        <v>344</v>
      </c>
      <c r="G55" s="72" t="s">
        <v>345</v>
      </c>
      <c r="H55" s="21" t="s">
        <v>346</v>
      </c>
      <c r="I55" s="23" t="s">
        <v>347</v>
      </c>
      <c r="J55" s="23" t="s">
        <v>348</v>
      </c>
      <c r="K55" s="23" t="s">
        <v>42</v>
      </c>
      <c r="L55" s="49" t="s">
        <v>143</v>
      </c>
      <c r="M55" s="50" t="s">
        <v>20</v>
      </c>
      <c r="N55" s="51" t="n">
        <v>0.01</v>
      </c>
      <c r="O55" s="51" t="n">
        <v>0.02</v>
      </c>
      <c r="P55" s="51" t="n">
        <v>0</v>
      </c>
      <c r="Q55" s="51" t="n">
        <v>0</v>
      </c>
      <c r="R55" s="50" t="n">
        <v>0</v>
      </c>
      <c r="S55" s="50" t="n">
        <v>0</v>
      </c>
      <c r="T55" s="50" t="n">
        <v>30</v>
      </c>
      <c r="U55" s="50"/>
      <c r="X55" s="53" t="e">
        <f aca="false">+VLOOKUP($D55,['file:///home/lab/repositories/luckia.facturador/com.luckia.biller.deploy/src/main/resources/bootstrap/info_presencial_2014.xlsx']venta_neta_cons!$a$2:$n$1048576,3,0)</f>
        <v>#VALUE!</v>
      </c>
      <c r="Y55" s="53" t="e">
        <f aca="false">+VLOOKUP($D55,['file:///home/lab/repositories/luckia.facturador/com.luckia.biller.deploy/src/main/resources/bootstrap/info_presencial_2014.xlsx']venta_neta_cons!$a$2:$n$1048576,4,0)</f>
        <v>#VALUE!</v>
      </c>
      <c r="Z55" s="53" t="e">
        <f aca="false">+VLOOKUP($D55,['file:///home/lab/repositories/luckia.facturador/com.luckia.biller.deploy/src/main/resources/bootstrap/info_presencial_2014.xlsx']venta_neta_cons!$a$2:$n$1048576,5,0)</f>
        <v>#VALUE!</v>
      </c>
      <c r="AA55" s="53" t="e">
        <f aca="false">+VLOOKUP($D55,['file:///home/lab/repositories/luckia.facturador/com.luckia.biller.deploy/src/main/resources/bootstrap/info_presencial_2014.xlsx']venta_neta_cons!$a$2:$n$1048576,6,0)</f>
        <v>#VALUE!</v>
      </c>
      <c r="AB55" s="53" t="e">
        <f aca="false">+VLOOKUP($D55,['file:///home/lab/repositories/luckia.facturador/com.luckia.biller.deploy/src/main/resources/bootstrap/info_presencial_2014.xlsx']venta_neta_cons!$a$2:$n$1048576,7,0)</f>
        <v>#VALUE!</v>
      </c>
      <c r="AC55" s="53" t="e">
        <f aca="false">+VLOOKUP($D55,['file:///home/lab/repositories/luckia.facturador/com.luckia.biller.deploy/src/main/resources/bootstrap/info_presencial_2014.xlsx']venta_neta_cons!$a$2:$n$1048576,8,0)</f>
        <v>#VALUE!</v>
      </c>
      <c r="AD55" s="53" t="e">
        <f aca="false">+VLOOKUP($D55,['file:///home/lab/repositories/luckia.facturador/com.luckia.biller.deploy/src/main/resources/bootstrap/info_presencial_2014.xlsx']venta_neta_cons!$a$2:$n$1048576,9,0)</f>
        <v>#VALUE!</v>
      </c>
      <c r="AE55" s="53" t="e">
        <f aca="false">+VLOOKUP($D55,['file:///home/lab/repositories/luckia.facturador/com.luckia.biller.deploy/src/main/resources/bootstrap/info_presencial_2014.xlsx']venta_neta_cons!$a$2:$n$1048576,10,0)</f>
        <v>#VALUE!</v>
      </c>
      <c r="AF55" s="53" t="e">
        <f aca="false">+VLOOKUP($D55,['file:///home/lab/repositories/luckia.facturador/com.luckia.biller.deploy/src/main/resources/bootstrap/info_presencial_2014.xlsx']venta_neta_cons!$a$2:$n$1048576,11,0)</f>
        <v>#VALUE!</v>
      </c>
      <c r="AG55" s="53" t="e">
        <f aca="false">+VLOOKUP($D55,['file:///home/lab/repositories/luckia.facturador/com.luckia.biller.deploy/src/main/resources/bootstrap/info_presencial_2014.xlsx']venta_neta_cons!$a$2:$n$1048576,12,0)</f>
        <v>#VALUE!</v>
      </c>
      <c r="AH55" s="53" t="e">
        <f aca="false">+VLOOKUP($D55,['file:///home/lab/repositories/luckia.facturador/com.luckia.biller.deploy/src/main/resources/bootstrap/info_presencial_2014.xlsx']venta_neta_cons!$a$2:$n$1048576,13,0)</f>
        <v>#VALUE!</v>
      </c>
      <c r="AI55" s="53" t="e">
        <f aca="false">+VLOOKUP($D55,['file:///home/lab/repositories/luckia.facturador/com.luckia.biller.deploy/src/main/resources/bootstrap/info_presencial_2014.xlsx']venta_neta_cons!$a$2:$n$1048576,14,0)</f>
        <v>#VALUE!</v>
      </c>
      <c r="AJ55" s="53" t="n">
        <f aca="false">+SUM(X55:AI55)</f>
        <v>5566</v>
      </c>
      <c r="AK55" s="54" t="n">
        <f aca="false">+BB55/X55</f>
        <v>0.239910168882501</v>
      </c>
      <c r="AL55" s="53"/>
      <c r="AM55" s="53" t="e">
        <f aca="false">+VLOOKUP($D55,['file:///home/lab/repositories/luckia.facturador/com.luckia.biller.deploy/src/main/resources/bootstrap/info_presencial_2014.xlsx']saldo_cons!$a$2:$n$1048576,3,0)</f>
        <v>#VALUE!</v>
      </c>
      <c r="AN55" s="53" t="e">
        <f aca="false">+VLOOKUP($D55,['file:///home/lab/repositories/luckia.facturador/com.luckia.biller.deploy/src/main/resources/bootstrap/info_presencial_2014.xlsx']saldo_cons!$a$2:$n$1048576,4,0)</f>
        <v>#VALUE!</v>
      </c>
      <c r="AO55" s="53" t="e">
        <f aca="false">+VLOOKUP($D55,['file:///home/lab/repositories/luckia.facturador/com.luckia.biller.deploy/src/main/resources/bootstrap/info_presencial_2014.xlsx']saldo_cons!$a$2:$n$1048576,5,0)</f>
        <v>#VALUE!</v>
      </c>
      <c r="AP55" s="53" t="e">
        <f aca="false">+VLOOKUP($D55,['file:///home/lab/repositories/luckia.facturador/com.luckia.biller.deploy/src/main/resources/bootstrap/info_presencial_2014.xlsx']saldo_cons!$a$2:$n$1048576,6,0)</f>
        <v>#VALUE!</v>
      </c>
      <c r="AQ55" s="53" t="e">
        <f aca="false">+VLOOKUP($D55,['file:///home/lab/repositories/luckia.facturador/com.luckia.biller.deploy/src/main/resources/bootstrap/info_presencial_2014.xlsx']saldo_cons!$a$2:$n$1048576,7,0)</f>
        <v>#VALUE!</v>
      </c>
      <c r="AR55" s="53" t="e">
        <f aca="false">+VLOOKUP($D55,['file:///home/lab/repositories/luckia.facturador/com.luckia.biller.deploy/src/main/resources/bootstrap/info_presencial_2014.xlsx']saldo_cons!$a$2:$n$1048576,8,0)</f>
        <v>#VALUE!</v>
      </c>
      <c r="AS55" s="53" t="e">
        <f aca="false">+VLOOKUP($D55,['file:///home/lab/repositories/luckia.facturador/com.luckia.biller.deploy/src/main/resources/bootstrap/info_presencial_2014.xlsx']saldo_cons!$a$2:$n$1048576,9,0)</f>
        <v>#VALUE!</v>
      </c>
      <c r="AT55" s="53" t="e">
        <f aca="false">+VLOOKUP($D55,['file:///home/lab/repositories/luckia.facturador/com.luckia.biller.deploy/src/main/resources/bootstrap/info_presencial_2014.xlsx']saldo_cons!$a$2:$n$1048576,10,0)</f>
        <v>#VALUE!</v>
      </c>
      <c r="AU55" s="53" t="e">
        <f aca="false">+VLOOKUP($D55,['file:///home/lab/repositories/luckia.facturador/com.luckia.biller.deploy/src/main/resources/bootstrap/info_presencial_2014.xlsx']saldo_cons!$a$2:$n$1048576,11,0)</f>
        <v>#VALUE!</v>
      </c>
      <c r="AV55" s="53" t="e">
        <f aca="false">+VLOOKUP($D55,['file:///home/lab/repositories/luckia.facturador/com.luckia.biller.deploy/src/main/resources/bootstrap/info_presencial_2014.xlsx']saldo_cons!$a$2:$n$1048576,12,0)</f>
        <v>#VALUE!</v>
      </c>
      <c r="AW55" s="53" t="e">
        <f aca="false">+VLOOKUP($D55,['file:///home/lab/repositories/luckia.facturador/com.luckia.biller.deploy/src/main/resources/bootstrap/info_presencial_2014.xlsx']saldo_cons!$a$2:$n$1048576,13,0)</f>
        <v>#VALUE!</v>
      </c>
      <c r="AX55" s="53" t="e">
        <f aca="false">+VLOOKUP($D55,['file:///home/lab/repositories/luckia.facturador/com.luckia.biller.deploy/src/main/resources/bootstrap/info_presencial_2014.xlsx']saldo_cons!$a$2:$n$1048576,14,0)</f>
        <v>#VALUE!</v>
      </c>
      <c r="AY55" s="53" t="n">
        <f aca="false">+SUM(AM55:AX55)</f>
        <v>4176.19</v>
      </c>
      <c r="AZ55" s="53"/>
      <c r="BA55" s="53"/>
      <c r="BB55" s="53" t="e">
        <f aca="false">+VLOOKUP($D55,['file:///home/lab/repositories/luckia.facturador/com.luckia.biller.deploy/src/main/resources/bootstrap/info_presencial_2014.xlsx']ggr_cons!$a$2:$n$1048576,3,0)</f>
        <v>#VALUE!</v>
      </c>
      <c r="BC55" s="53" t="e">
        <f aca="false">+VLOOKUP($D55,['file:///home/lab/repositories/luckia.facturador/com.luckia.biller.deploy/src/main/resources/bootstrap/info_presencial_2014.xlsx']ggr_cons!$a$2:$n$1048576,4,0)</f>
        <v>#VALUE!</v>
      </c>
      <c r="BD55" s="53" t="e">
        <f aca="false">+VLOOKUP($D55,['file:///home/lab/repositories/luckia.facturador/com.luckia.biller.deploy/src/main/resources/bootstrap/info_presencial_2014.xlsx']ggr_cons!$a$2:$n$1048576,5,0)</f>
        <v>#VALUE!</v>
      </c>
      <c r="BE55" s="53" t="e">
        <f aca="false">+VLOOKUP($D55,['file:///home/lab/repositories/luckia.facturador/com.luckia.biller.deploy/src/main/resources/bootstrap/info_presencial_2014.xlsx']ggr_cons!$a$2:$n$1048576,6,0)</f>
        <v>#VALUE!</v>
      </c>
      <c r="BF55" s="53" t="e">
        <f aca="false">+VLOOKUP($D55,['file:///home/lab/repositories/luckia.facturador/com.luckia.biller.deploy/src/main/resources/bootstrap/info_presencial_2014.xlsx']ggr_cons!$a$2:$n$1048576,7,0)</f>
        <v>#VALUE!</v>
      </c>
      <c r="BG55" s="53" t="e">
        <f aca="false">+VLOOKUP($D55,['file:///home/lab/repositories/luckia.facturador/com.luckia.biller.deploy/src/main/resources/bootstrap/info_presencial_2014.xlsx']ggr_cons!$a$2:$n$1048576,8,0)</f>
        <v>#VALUE!</v>
      </c>
      <c r="BH55" s="53" t="e">
        <f aca="false">+VLOOKUP($D55,['file:///home/lab/repositories/luckia.facturador/com.luckia.biller.deploy/src/main/resources/bootstrap/info_presencial_2014.xlsx']ggr_cons!$a$2:$n$1048576,9,0)</f>
        <v>#VALUE!</v>
      </c>
      <c r="BI55" s="53" t="e">
        <f aca="false">+VLOOKUP($D55,['file:///home/lab/repositories/luckia.facturador/com.luckia.biller.deploy/src/main/resources/bootstrap/info_presencial_2014.xlsx']ggr_cons!$a$2:$n$1048576,10,0)</f>
        <v>#VALUE!</v>
      </c>
      <c r="BJ55" s="53" t="e">
        <f aca="false">+VLOOKUP($D55,['file:///home/lab/repositories/luckia.facturador/com.luckia.biller.deploy/src/main/resources/bootstrap/info_presencial_2014.xlsx']ggr_cons!$a$2:$n$1048576,11,0)</f>
        <v>#VALUE!</v>
      </c>
      <c r="BK55" s="53" t="e">
        <f aca="false">+VLOOKUP($D55,['file:///home/lab/repositories/luckia.facturador/com.luckia.biller.deploy/src/main/resources/bootstrap/info_presencial_2014.xlsx']ggr_cons!$a$2:$n$1048576,12,0)</f>
        <v>#VALUE!</v>
      </c>
      <c r="BL55" s="53" t="e">
        <f aca="false">+VLOOKUP($D55,['file:///home/lab/repositories/luckia.facturador/com.luckia.biller.deploy/src/main/resources/bootstrap/info_presencial_2014.xlsx']ggr_cons!$a$2:$n$1048576,13,0)</f>
        <v>#VALUE!</v>
      </c>
      <c r="BM55" s="53" t="e">
        <f aca="false">+VLOOKUP($D55,['file:///home/lab/repositories/luckia.facturador/com.luckia.biller.deploy/src/main/resources/bootstrap/info_presencial_2014.xlsx']ggr_cons!$a$2:$n$1048576,14,0)</f>
        <v>#VALUE!</v>
      </c>
      <c r="BN55" s="53" t="n">
        <f aca="false">+SUM(BB55:BM55)</f>
        <v>1335.34</v>
      </c>
      <c r="BO55" s="53"/>
      <c r="BP55" s="53"/>
      <c r="BQ55" s="55" t="n">
        <f aca="false">+$N55*X55</f>
        <v>55.66</v>
      </c>
      <c r="BR55" s="55" t="n">
        <f aca="false">+$N55*Y55</f>
        <v>0</v>
      </c>
      <c r="BS55" s="55" t="n">
        <f aca="false">+$N55*Z55</f>
        <v>0</v>
      </c>
      <c r="BT55" s="55" t="n">
        <f aca="false">+$N55*AA55</f>
        <v>0</v>
      </c>
      <c r="BU55" s="55" t="n">
        <f aca="false">+$N55*AB55</f>
        <v>0</v>
      </c>
      <c r="BV55" s="55" t="n">
        <f aca="false">+$N55*AC55</f>
        <v>0</v>
      </c>
      <c r="BW55" s="55" t="n">
        <f aca="false">+$N55*AD55</f>
        <v>0</v>
      </c>
      <c r="BX55" s="55" t="n">
        <f aca="false">+$N55*AE55</f>
        <v>0</v>
      </c>
      <c r="BY55" s="55" t="n">
        <f aca="false">+$N55*AF55</f>
        <v>0</v>
      </c>
      <c r="BZ55" s="55" t="n">
        <f aca="false">+$N55*AG55</f>
        <v>0</v>
      </c>
      <c r="CA55" s="55" t="n">
        <f aca="false">+$N55*AH55</f>
        <v>0</v>
      </c>
      <c r="CB55" s="55" t="n">
        <f aca="false">+$N55*AI55</f>
        <v>0</v>
      </c>
      <c r="CC55" s="55" t="n">
        <f aca="false">+SUM(BQ55:CB55)</f>
        <v>55.66</v>
      </c>
      <c r="CD55" s="53"/>
      <c r="CE55" s="55"/>
      <c r="CF55" s="55" t="n">
        <f aca="false">+BQ55/$CE$2</f>
        <v>46</v>
      </c>
      <c r="CG55" s="55" t="n">
        <f aca="false">+BR55/$CE$2</f>
        <v>0</v>
      </c>
      <c r="CH55" s="55" t="n">
        <f aca="false">+BS55/$CE$2</f>
        <v>0</v>
      </c>
      <c r="CI55" s="55" t="n">
        <f aca="false">+BT55/$CE$2</f>
        <v>0</v>
      </c>
      <c r="CJ55" s="55" t="n">
        <f aca="false">+BU55/$CE$2</f>
        <v>0</v>
      </c>
      <c r="CK55" s="55" t="n">
        <f aca="false">+BV55/$CE$2</f>
        <v>0</v>
      </c>
      <c r="CL55" s="55" t="n">
        <f aca="false">+BW55/$CE$2</f>
        <v>0</v>
      </c>
      <c r="CM55" s="55" t="n">
        <f aca="false">+BX55/$CE$2</f>
        <v>0</v>
      </c>
      <c r="CN55" s="55" t="n">
        <f aca="false">+BY55/$CE$2</f>
        <v>0</v>
      </c>
      <c r="CO55" s="55" t="n">
        <f aca="false">+BZ55/$CE$2</f>
        <v>0</v>
      </c>
      <c r="CP55" s="55" t="n">
        <f aca="false">+CA55/$CE$2</f>
        <v>0</v>
      </c>
      <c r="CQ55" s="55" t="n">
        <f aca="false">+CB55/$CE$2</f>
        <v>0</v>
      </c>
      <c r="CR55" s="55" t="n">
        <f aca="false">+CC55/$CE$2</f>
        <v>46</v>
      </c>
      <c r="CS55" s="53"/>
      <c r="CT55" s="53"/>
      <c r="CU55" s="56" t="n">
        <f aca="false">+$O55*X55+$P55*BB55+$Q55*(0.9*BB55+$S55)+$R55</f>
        <v>111.32</v>
      </c>
      <c r="CV55" s="56" t="n">
        <f aca="false">+$O55*Y55+$P55*BC55+$Q55*(0.9*BC55+$S55)+$R55</f>
        <v>0</v>
      </c>
      <c r="CW55" s="56" t="n">
        <f aca="false">+$O55*Z55+$P55*BD55+$Q55*(0.9*BD55+$S55)+$R55</f>
        <v>0</v>
      </c>
      <c r="CX55" s="56" t="n">
        <f aca="false">+$O55*AA55+$P55*BE55+$Q55*(0.9*BE55+$S55)+$R55</f>
        <v>0</v>
      </c>
      <c r="CY55" s="56" t="n">
        <f aca="false">+$O55*AB55+$P55*BF55+$Q55*(0.9*BF55+$S55)+$R55</f>
        <v>0</v>
      </c>
      <c r="CZ55" s="56" t="n">
        <f aca="false">+$O55*AC55+$P55*BG55+$Q55*(0.9*BG55+$S55)+$R55</f>
        <v>0</v>
      </c>
      <c r="DA55" s="56" t="n">
        <f aca="false">+$O55*AD55+$P55*BH55+$Q55*(0.9*BH55+$S55)+$R55</f>
        <v>0</v>
      </c>
      <c r="DB55" s="56" t="n">
        <f aca="false">+$O55*AE55+$P55*BI55+$Q55*(0.9*BI55+$S55)+$R55</f>
        <v>0</v>
      </c>
      <c r="DC55" s="56" t="n">
        <f aca="false">+$O55*AF55+$P55*BJ55+$Q55*(0.9*BJ55+$S55)+$R55</f>
        <v>0</v>
      </c>
      <c r="DD55" s="56" t="n">
        <f aca="false">+$O55*AG55+$P55*BK55+$Q55*(0.9*BK55+$S55)+$R55</f>
        <v>0</v>
      </c>
      <c r="DE55" s="56" t="n">
        <f aca="false">+$O55*AH55+$P55*BL55+$Q55*(0.9*BL55+$S55)+$R55</f>
        <v>0</v>
      </c>
      <c r="DF55" s="56" t="n">
        <f aca="false">+$O55*AI55+$P55*BM55+$Q55*(0.9*BM55+$S55)+$R55</f>
        <v>0</v>
      </c>
      <c r="DG55" s="55" t="n">
        <f aca="false">+SUM(CU55:DF55)</f>
        <v>111.32</v>
      </c>
      <c r="DH55" s="53"/>
      <c r="DJ55" s="14" t="n">
        <f aca="false">+IF(X55=0,0,$T55)</f>
        <v>30</v>
      </c>
      <c r="DK55" s="14" t="n">
        <f aca="false">+IF(Y55=0,0,$T55)</f>
        <v>0</v>
      </c>
      <c r="DL55" s="14" t="n">
        <f aca="false">+IF(Z55=0,0,$T55)</f>
        <v>0</v>
      </c>
      <c r="DM55" s="14" t="n">
        <f aca="false">+IF(AA55=0,0,$T55)</f>
        <v>0</v>
      </c>
      <c r="DN55" s="14" t="n">
        <f aca="false">+IF(AB55=0,0,$T55)</f>
        <v>0</v>
      </c>
      <c r="DO55" s="14" t="n">
        <f aca="false">+IF(AC55=0,0,$T55)</f>
        <v>0</v>
      </c>
      <c r="DP55" s="14" t="n">
        <f aca="false">+IF(AD55=0,0,$T55)</f>
        <v>0</v>
      </c>
      <c r="DQ55" s="14" t="n">
        <f aca="false">+IF(AE55=0,0,$T55)</f>
        <v>0</v>
      </c>
      <c r="DR55" s="14" t="n">
        <f aca="false">+IF(AF55=0,0,$T55)</f>
        <v>0</v>
      </c>
      <c r="DS55" s="14" t="n">
        <f aca="false">+IF(AG55=0,0,$T55)</f>
        <v>0</v>
      </c>
      <c r="DT55" s="14" t="n">
        <f aca="false">+IF(AH55=0,0,$T55)</f>
        <v>0</v>
      </c>
      <c r="DU55" s="14" t="n">
        <f aca="false">+IF(AI55=0,0,$T55)</f>
        <v>0</v>
      </c>
      <c r="DV55" s="55" t="n">
        <f aca="false">+SUM(DJ55:DU55)</f>
        <v>30</v>
      </c>
      <c r="DY55" s="14" t="n">
        <v>0</v>
      </c>
      <c r="DZ55" s="14" t="n">
        <v>0</v>
      </c>
      <c r="EA55" s="14" t="n">
        <v>0</v>
      </c>
      <c r="EB55" s="14" t="n">
        <v>0</v>
      </c>
      <c r="EC55" s="14" t="n">
        <v>0</v>
      </c>
      <c r="ED55" s="14" t="n">
        <v>0</v>
      </c>
      <c r="EE55" s="14" t="n">
        <v>0</v>
      </c>
      <c r="EF55" s="14" t="n">
        <v>0</v>
      </c>
      <c r="EG55" s="14" t="n">
        <v>0</v>
      </c>
      <c r="EH55" s="14" t="n">
        <v>0</v>
      </c>
      <c r="EI55" s="14" t="n">
        <v>0</v>
      </c>
      <c r="EJ55" s="14" t="n">
        <v>0</v>
      </c>
      <c r="EK55" s="55" t="n">
        <f aca="false">+SUM(DY55:EJ55)</f>
        <v>0</v>
      </c>
      <c r="EO55" s="53" t="n">
        <f aca="false">+CU55+DJ55-DY55/2</f>
        <v>141.32</v>
      </c>
      <c r="EP55" s="53" t="n">
        <f aca="false">+CV55+DK55-DZ55/2</f>
        <v>0</v>
      </c>
      <c r="EQ55" s="53" t="n">
        <f aca="false">+CW55+DL55-EA55/2</f>
        <v>0</v>
      </c>
      <c r="ER55" s="53" t="n">
        <f aca="false">+CX55+DM55-EB55/2</f>
        <v>0</v>
      </c>
      <c r="ES55" s="53" t="n">
        <f aca="false">+CY55+DN55-EC55/2</f>
        <v>0</v>
      </c>
      <c r="ET55" s="53" t="n">
        <f aca="false">+CZ55+DO55-ED55/2</f>
        <v>0</v>
      </c>
      <c r="EU55" s="53" t="n">
        <f aca="false">+DA55+DP55-EE55/2</f>
        <v>0</v>
      </c>
      <c r="EV55" s="53" t="n">
        <f aca="false">+DB55+DQ55-EF55/2</f>
        <v>0</v>
      </c>
      <c r="EW55" s="53" t="n">
        <f aca="false">+DC55+DR55-EG55/2</f>
        <v>0</v>
      </c>
      <c r="EX55" s="53" t="n">
        <f aca="false">+DD55+DS55-EH55/2</f>
        <v>0</v>
      </c>
      <c r="EY55" s="53" t="n">
        <f aca="false">+DE55+DT55-EI55/2</f>
        <v>0</v>
      </c>
      <c r="EZ55" s="53" t="n">
        <f aca="false">+DF55+DU55-EJ55/2</f>
        <v>0</v>
      </c>
      <c r="FA55" s="55" t="n">
        <f aca="false">+SUM(EO55:EZ55)</f>
        <v>141.32</v>
      </c>
      <c r="FD55" s="53" t="n">
        <f aca="false">+AM55-EO55-DY55</f>
        <v>4034.87</v>
      </c>
      <c r="FE55" s="53" t="n">
        <f aca="false">+AN55-EP55-DZ55</f>
        <v>0</v>
      </c>
      <c r="FF55" s="53" t="n">
        <f aca="false">+AO55-EQ55-EA55</f>
        <v>0</v>
      </c>
      <c r="FG55" s="53" t="n">
        <f aca="false">+AP55-ER55-EB55</f>
        <v>0</v>
      </c>
      <c r="FH55" s="53" t="n">
        <f aca="false">+AQ55-ES55-EC55</f>
        <v>0</v>
      </c>
      <c r="FI55" s="53" t="n">
        <f aca="false">+AR55-ET55-ED55</f>
        <v>0</v>
      </c>
      <c r="FJ55" s="53" t="n">
        <f aca="false">+AS55-EU55-EE55</f>
        <v>0</v>
      </c>
      <c r="FK55" s="53" t="n">
        <f aca="false">+AT55-EV55-EF55</f>
        <v>0</v>
      </c>
      <c r="FL55" s="53" t="n">
        <f aca="false">+AU55-EW55-EG55</f>
        <v>0</v>
      </c>
      <c r="FM55" s="53" t="n">
        <f aca="false">+AV55-EX55-EH55</f>
        <v>0</v>
      </c>
      <c r="FN55" s="53" t="n">
        <f aca="false">+AW55-EY55-EI55</f>
        <v>0</v>
      </c>
      <c r="FO55" s="53" t="n">
        <f aca="false">+AX55-EZ55-EJ55</f>
        <v>0</v>
      </c>
      <c r="FP55" s="53" t="n">
        <f aca="false">+AY55-FA55</f>
        <v>4034.87</v>
      </c>
    </row>
    <row collapsed="false" customFormat="false" customHeight="true" hidden="false" ht="15" outlineLevel="2" r="56">
      <c r="A56" s="21" t="n">
        <v>6</v>
      </c>
      <c r="B56" s="21" t="s">
        <v>38</v>
      </c>
      <c r="C56" s="21" t="s">
        <v>137</v>
      </c>
      <c r="D56" s="67" t="n">
        <f aca="false">+E56</f>
        <v>10045</v>
      </c>
      <c r="E56" s="69" t="n">
        <v>10045</v>
      </c>
      <c r="F56" s="23" t="s">
        <v>349</v>
      </c>
      <c r="G56" s="21" t="s">
        <v>350</v>
      </c>
      <c r="H56" s="21" t="s">
        <v>351</v>
      </c>
      <c r="I56" s="23" t="s">
        <v>352</v>
      </c>
      <c r="J56" s="23" t="s">
        <v>348</v>
      </c>
      <c r="K56" s="23" t="s">
        <v>42</v>
      </c>
      <c r="L56" s="49" t="s">
        <v>143</v>
      </c>
      <c r="M56" s="50" t="s">
        <v>20</v>
      </c>
      <c r="N56" s="51" t="n">
        <v>0.01</v>
      </c>
      <c r="O56" s="51" t="n">
        <v>0.02</v>
      </c>
      <c r="P56" s="51" t="n">
        <v>0</v>
      </c>
      <c r="Q56" s="51" t="n">
        <v>0</v>
      </c>
      <c r="R56" s="50" t="n">
        <v>0</v>
      </c>
      <c r="S56" s="50" t="n">
        <v>0</v>
      </c>
      <c r="T56" s="50" t="n">
        <v>30</v>
      </c>
      <c r="U56" s="50"/>
      <c r="X56" s="53" t="e">
        <f aca="false">+VLOOKUP($D56,['file:///home/lab/repositories/luckia.facturador/com.luckia.biller.deploy/src/main/resources/bootstrap/info_presencial_2014.xlsx']venta_neta_cons!$a$2:$n$1048576,3,0)</f>
        <v>#VALUE!</v>
      </c>
      <c r="Y56" s="53" t="e">
        <f aca="false">+VLOOKUP($D56,['file:///home/lab/repositories/luckia.facturador/com.luckia.biller.deploy/src/main/resources/bootstrap/info_presencial_2014.xlsx']venta_neta_cons!$a$2:$n$1048576,4,0)</f>
        <v>#VALUE!</v>
      </c>
      <c r="Z56" s="53" t="e">
        <f aca="false">+VLOOKUP($D56,['file:///home/lab/repositories/luckia.facturador/com.luckia.biller.deploy/src/main/resources/bootstrap/info_presencial_2014.xlsx']venta_neta_cons!$a$2:$n$1048576,5,0)</f>
        <v>#VALUE!</v>
      </c>
      <c r="AA56" s="53" t="e">
        <f aca="false">+VLOOKUP($D56,['file:///home/lab/repositories/luckia.facturador/com.luckia.biller.deploy/src/main/resources/bootstrap/info_presencial_2014.xlsx']venta_neta_cons!$a$2:$n$1048576,6,0)</f>
        <v>#VALUE!</v>
      </c>
      <c r="AB56" s="53" t="e">
        <f aca="false">+VLOOKUP($D56,['file:///home/lab/repositories/luckia.facturador/com.luckia.biller.deploy/src/main/resources/bootstrap/info_presencial_2014.xlsx']venta_neta_cons!$a$2:$n$1048576,7,0)</f>
        <v>#VALUE!</v>
      </c>
      <c r="AC56" s="53" t="e">
        <f aca="false">+VLOOKUP($D56,['file:///home/lab/repositories/luckia.facturador/com.luckia.biller.deploy/src/main/resources/bootstrap/info_presencial_2014.xlsx']venta_neta_cons!$a$2:$n$1048576,8,0)</f>
        <v>#VALUE!</v>
      </c>
      <c r="AD56" s="53" t="e">
        <f aca="false">+VLOOKUP($D56,['file:///home/lab/repositories/luckia.facturador/com.luckia.biller.deploy/src/main/resources/bootstrap/info_presencial_2014.xlsx']venta_neta_cons!$a$2:$n$1048576,9,0)</f>
        <v>#VALUE!</v>
      </c>
      <c r="AE56" s="53" t="e">
        <f aca="false">+VLOOKUP($D56,['file:///home/lab/repositories/luckia.facturador/com.luckia.biller.deploy/src/main/resources/bootstrap/info_presencial_2014.xlsx']venta_neta_cons!$a$2:$n$1048576,10,0)</f>
        <v>#VALUE!</v>
      </c>
      <c r="AF56" s="53" t="e">
        <f aca="false">+VLOOKUP($D56,['file:///home/lab/repositories/luckia.facturador/com.luckia.biller.deploy/src/main/resources/bootstrap/info_presencial_2014.xlsx']venta_neta_cons!$a$2:$n$1048576,11,0)</f>
        <v>#VALUE!</v>
      </c>
      <c r="AG56" s="53" t="e">
        <f aca="false">+VLOOKUP($D56,['file:///home/lab/repositories/luckia.facturador/com.luckia.biller.deploy/src/main/resources/bootstrap/info_presencial_2014.xlsx']venta_neta_cons!$a$2:$n$1048576,12,0)</f>
        <v>#VALUE!</v>
      </c>
      <c r="AH56" s="53" t="e">
        <f aca="false">+VLOOKUP($D56,['file:///home/lab/repositories/luckia.facturador/com.luckia.biller.deploy/src/main/resources/bootstrap/info_presencial_2014.xlsx']venta_neta_cons!$a$2:$n$1048576,13,0)</f>
        <v>#VALUE!</v>
      </c>
      <c r="AI56" s="53" t="e">
        <f aca="false">+VLOOKUP($D56,['file:///home/lab/repositories/luckia.facturador/com.luckia.biller.deploy/src/main/resources/bootstrap/info_presencial_2014.xlsx']venta_neta_cons!$a$2:$n$1048576,14,0)</f>
        <v>#VALUE!</v>
      </c>
      <c r="AJ56" s="53" t="n">
        <f aca="false">+SUM(X56:AI56)</f>
        <v>203</v>
      </c>
      <c r="AK56" s="54" t="n">
        <f aca="false">+BB56/X56</f>
        <v>0.670541871921182</v>
      </c>
      <c r="AL56" s="53"/>
      <c r="AM56" s="53" t="e">
        <f aca="false">+VLOOKUP($D56,['file:///home/lab/repositories/luckia.facturador/com.luckia.biller.deploy/src/main/resources/bootstrap/info_presencial_2014.xlsx']saldo_cons!$a$2:$n$1048576,3,0)</f>
        <v>#VALUE!</v>
      </c>
      <c r="AN56" s="53" t="e">
        <f aca="false">+VLOOKUP($D56,['file:///home/lab/repositories/luckia.facturador/com.luckia.biller.deploy/src/main/resources/bootstrap/info_presencial_2014.xlsx']saldo_cons!$a$2:$n$1048576,4,0)</f>
        <v>#VALUE!</v>
      </c>
      <c r="AO56" s="53" t="e">
        <f aca="false">+VLOOKUP($D56,['file:///home/lab/repositories/luckia.facturador/com.luckia.biller.deploy/src/main/resources/bootstrap/info_presencial_2014.xlsx']saldo_cons!$a$2:$n$1048576,5,0)</f>
        <v>#VALUE!</v>
      </c>
      <c r="AP56" s="53" t="e">
        <f aca="false">+VLOOKUP($D56,['file:///home/lab/repositories/luckia.facturador/com.luckia.biller.deploy/src/main/resources/bootstrap/info_presencial_2014.xlsx']saldo_cons!$a$2:$n$1048576,6,0)</f>
        <v>#VALUE!</v>
      </c>
      <c r="AQ56" s="53" t="e">
        <f aca="false">+VLOOKUP($D56,['file:///home/lab/repositories/luckia.facturador/com.luckia.biller.deploy/src/main/resources/bootstrap/info_presencial_2014.xlsx']saldo_cons!$a$2:$n$1048576,7,0)</f>
        <v>#VALUE!</v>
      </c>
      <c r="AR56" s="53" t="e">
        <f aca="false">+VLOOKUP($D56,['file:///home/lab/repositories/luckia.facturador/com.luckia.biller.deploy/src/main/resources/bootstrap/info_presencial_2014.xlsx']saldo_cons!$a$2:$n$1048576,8,0)</f>
        <v>#VALUE!</v>
      </c>
      <c r="AS56" s="53" t="e">
        <f aca="false">+VLOOKUP($D56,['file:///home/lab/repositories/luckia.facturador/com.luckia.biller.deploy/src/main/resources/bootstrap/info_presencial_2014.xlsx']saldo_cons!$a$2:$n$1048576,9,0)</f>
        <v>#VALUE!</v>
      </c>
      <c r="AT56" s="53" t="e">
        <f aca="false">+VLOOKUP($D56,['file:///home/lab/repositories/luckia.facturador/com.luckia.biller.deploy/src/main/resources/bootstrap/info_presencial_2014.xlsx']saldo_cons!$a$2:$n$1048576,10,0)</f>
        <v>#VALUE!</v>
      </c>
      <c r="AU56" s="53" t="e">
        <f aca="false">+VLOOKUP($D56,['file:///home/lab/repositories/luckia.facturador/com.luckia.biller.deploy/src/main/resources/bootstrap/info_presencial_2014.xlsx']saldo_cons!$a$2:$n$1048576,11,0)</f>
        <v>#VALUE!</v>
      </c>
      <c r="AV56" s="53" t="e">
        <f aca="false">+VLOOKUP($D56,['file:///home/lab/repositories/luckia.facturador/com.luckia.biller.deploy/src/main/resources/bootstrap/info_presencial_2014.xlsx']saldo_cons!$a$2:$n$1048576,12,0)</f>
        <v>#VALUE!</v>
      </c>
      <c r="AW56" s="53" t="e">
        <f aca="false">+VLOOKUP($D56,['file:///home/lab/repositories/luckia.facturador/com.luckia.biller.deploy/src/main/resources/bootstrap/info_presencial_2014.xlsx']saldo_cons!$a$2:$n$1048576,13,0)</f>
        <v>#VALUE!</v>
      </c>
      <c r="AX56" s="53" t="e">
        <f aca="false">+VLOOKUP($D56,['file:///home/lab/repositories/luckia.facturador/com.luckia.biller.deploy/src/main/resources/bootstrap/info_presencial_2014.xlsx']saldo_cons!$a$2:$n$1048576,14,0)</f>
        <v>#VALUE!</v>
      </c>
      <c r="AY56" s="53" t="n">
        <f aca="false">+SUM(AM56:AX56)</f>
        <v>136.12</v>
      </c>
      <c r="AZ56" s="53"/>
      <c r="BA56" s="53"/>
      <c r="BB56" s="53" t="e">
        <f aca="false">+VLOOKUP($D56,['file:///home/lab/repositories/luckia.facturador/com.luckia.biller.deploy/src/main/resources/bootstrap/info_presencial_2014.xlsx']ggr_cons!$a$2:$n$1048576,3,0)</f>
        <v>#VALUE!</v>
      </c>
      <c r="BC56" s="53" t="e">
        <f aca="false">+VLOOKUP($D56,['file:///home/lab/repositories/luckia.facturador/com.luckia.biller.deploy/src/main/resources/bootstrap/info_presencial_2014.xlsx']ggr_cons!$a$2:$n$1048576,4,0)</f>
        <v>#VALUE!</v>
      </c>
      <c r="BD56" s="53" t="e">
        <f aca="false">+VLOOKUP($D56,['file:///home/lab/repositories/luckia.facturador/com.luckia.biller.deploy/src/main/resources/bootstrap/info_presencial_2014.xlsx']ggr_cons!$a$2:$n$1048576,5,0)</f>
        <v>#VALUE!</v>
      </c>
      <c r="BE56" s="53" t="e">
        <f aca="false">+VLOOKUP($D56,['file:///home/lab/repositories/luckia.facturador/com.luckia.biller.deploy/src/main/resources/bootstrap/info_presencial_2014.xlsx']ggr_cons!$a$2:$n$1048576,6,0)</f>
        <v>#VALUE!</v>
      </c>
      <c r="BF56" s="53" t="e">
        <f aca="false">+VLOOKUP($D56,['file:///home/lab/repositories/luckia.facturador/com.luckia.biller.deploy/src/main/resources/bootstrap/info_presencial_2014.xlsx']ggr_cons!$a$2:$n$1048576,7,0)</f>
        <v>#VALUE!</v>
      </c>
      <c r="BG56" s="53" t="e">
        <f aca="false">+VLOOKUP($D56,['file:///home/lab/repositories/luckia.facturador/com.luckia.biller.deploy/src/main/resources/bootstrap/info_presencial_2014.xlsx']ggr_cons!$a$2:$n$1048576,8,0)</f>
        <v>#VALUE!</v>
      </c>
      <c r="BH56" s="53" t="e">
        <f aca="false">+VLOOKUP($D56,['file:///home/lab/repositories/luckia.facturador/com.luckia.biller.deploy/src/main/resources/bootstrap/info_presencial_2014.xlsx']ggr_cons!$a$2:$n$1048576,9,0)</f>
        <v>#VALUE!</v>
      </c>
      <c r="BI56" s="53" t="e">
        <f aca="false">+VLOOKUP($D56,['file:///home/lab/repositories/luckia.facturador/com.luckia.biller.deploy/src/main/resources/bootstrap/info_presencial_2014.xlsx']ggr_cons!$a$2:$n$1048576,10,0)</f>
        <v>#VALUE!</v>
      </c>
      <c r="BJ56" s="53" t="e">
        <f aca="false">+VLOOKUP($D56,['file:///home/lab/repositories/luckia.facturador/com.luckia.biller.deploy/src/main/resources/bootstrap/info_presencial_2014.xlsx']ggr_cons!$a$2:$n$1048576,11,0)</f>
        <v>#VALUE!</v>
      </c>
      <c r="BK56" s="53" t="e">
        <f aca="false">+VLOOKUP($D56,['file:///home/lab/repositories/luckia.facturador/com.luckia.biller.deploy/src/main/resources/bootstrap/info_presencial_2014.xlsx']ggr_cons!$a$2:$n$1048576,12,0)</f>
        <v>#VALUE!</v>
      </c>
      <c r="BL56" s="53" t="e">
        <f aca="false">+VLOOKUP($D56,['file:///home/lab/repositories/luckia.facturador/com.luckia.biller.deploy/src/main/resources/bootstrap/info_presencial_2014.xlsx']ggr_cons!$a$2:$n$1048576,13,0)</f>
        <v>#VALUE!</v>
      </c>
      <c r="BM56" s="53" t="e">
        <f aca="false">+VLOOKUP($D56,['file:///home/lab/repositories/luckia.facturador/com.luckia.biller.deploy/src/main/resources/bootstrap/info_presencial_2014.xlsx']ggr_cons!$a$2:$n$1048576,14,0)</f>
        <v>#VALUE!</v>
      </c>
      <c r="BN56" s="53" t="n">
        <f aca="false">+SUM(BB56:BM56)</f>
        <v>136.12</v>
      </c>
      <c r="BO56" s="53"/>
      <c r="BP56" s="53"/>
      <c r="BQ56" s="55" t="n">
        <f aca="false">+$N56*X56</f>
        <v>2.03</v>
      </c>
      <c r="BR56" s="55" t="n">
        <f aca="false">+$N56*Y56</f>
        <v>0</v>
      </c>
      <c r="BS56" s="55" t="n">
        <f aca="false">+$N56*Z56</f>
        <v>0</v>
      </c>
      <c r="BT56" s="55" t="n">
        <f aca="false">+$N56*AA56</f>
        <v>0</v>
      </c>
      <c r="BU56" s="55" t="n">
        <f aca="false">+$N56*AB56</f>
        <v>0</v>
      </c>
      <c r="BV56" s="55" t="n">
        <f aca="false">+$N56*AC56</f>
        <v>0</v>
      </c>
      <c r="BW56" s="55" t="n">
        <f aca="false">+$N56*AD56</f>
        <v>0</v>
      </c>
      <c r="BX56" s="55" t="n">
        <f aca="false">+$N56*AE56</f>
        <v>0</v>
      </c>
      <c r="BY56" s="55" t="n">
        <f aca="false">+$N56*AF56</f>
        <v>0</v>
      </c>
      <c r="BZ56" s="55" t="n">
        <f aca="false">+$N56*AG56</f>
        <v>0</v>
      </c>
      <c r="CA56" s="55" t="n">
        <f aca="false">+$N56*AH56</f>
        <v>0</v>
      </c>
      <c r="CB56" s="55" t="n">
        <f aca="false">+$N56*AI56</f>
        <v>0</v>
      </c>
      <c r="CC56" s="55" t="n">
        <f aca="false">+SUM(BQ56:CB56)</f>
        <v>2.03</v>
      </c>
      <c r="CD56" s="53"/>
      <c r="CE56" s="55"/>
      <c r="CF56" s="55" t="n">
        <f aca="false">+BQ56/$CE$2</f>
        <v>1.67768595041322</v>
      </c>
      <c r="CG56" s="55" t="n">
        <f aca="false">+BR56/$CE$2</f>
        <v>0</v>
      </c>
      <c r="CH56" s="55" t="n">
        <f aca="false">+BS56/$CE$2</f>
        <v>0</v>
      </c>
      <c r="CI56" s="55" t="n">
        <f aca="false">+BT56/$CE$2</f>
        <v>0</v>
      </c>
      <c r="CJ56" s="55" t="n">
        <f aca="false">+BU56/$CE$2</f>
        <v>0</v>
      </c>
      <c r="CK56" s="55" t="n">
        <f aca="false">+BV56/$CE$2</f>
        <v>0</v>
      </c>
      <c r="CL56" s="55" t="n">
        <f aca="false">+BW56/$CE$2</f>
        <v>0</v>
      </c>
      <c r="CM56" s="55" t="n">
        <f aca="false">+BX56/$CE$2</f>
        <v>0</v>
      </c>
      <c r="CN56" s="55" t="n">
        <f aca="false">+BY56/$CE$2</f>
        <v>0</v>
      </c>
      <c r="CO56" s="55" t="n">
        <f aca="false">+BZ56/$CE$2</f>
        <v>0</v>
      </c>
      <c r="CP56" s="55" t="n">
        <f aca="false">+CA56/$CE$2</f>
        <v>0</v>
      </c>
      <c r="CQ56" s="55" t="n">
        <f aca="false">+CB56/$CE$2</f>
        <v>0</v>
      </c>
      <c r="CR56" s="55" t="n">
        <f aca="false">+CC56/$CE$2</f>
        <v>1.67768595041322</v>
      </c>
      <c r="CS56" s="53"/>
      <c r="CT56" s="53"/>
      <c r="CU56" s="56" t="n">
        <f aca="false">+$O56*X56+$P56*BB56+$Q56*(0.9*BB56+$S56)+$R56</f>
        <v>4.06</v>
      </c>
      <c r="CV56" s="56" t="n">
        <f aca="false">+$O56*Y56+$P56*BC56+$Q56*(0.9*BC56+$S56)+$R56</f>
        <v>0</v>
      </c>
      <c r="CW56" s="56" t="n">
        <f aca="false">+$O56*Z56+$P56*BD56+$Q56*(0.9*BD56+$S56)+$R56</f>
        <v>0</v>
      </c>
      <c r="CX56" s="56" t="n">
        <f aca="false">+$O56*AA56+$P56*BE56+$Q56*(0.9*BE56+$S56)+$R56</f>
        <v>0</v>
      </c>
      <c r="CY56" s="56" t="n">
        <f aca="false">+$O56*AB56+$P56*BF56+$Q56*(0.9*BF56+$S56)+$R56</f>
        <v>0</v>
      </c>
      <c r="CZ56" s="56" t="n">
        <f aca="false">+$O56*AC56+$P56*BG56+$Q56*(0.9*BG56+$S56)+$R56</f>
        <v>0</v>
      </c>
      <c r="DA56" s="56" t="n">
        <f aca="false">+$O56*AD56+$P56*BH56+$Q56*(0.9*BH56+$S56)+$R56</f>
        <v>0</v>
      </c>
      <c r="DB56" s="56" t="n">
        <f aca="false">+$O56*AE56+$P56*BI56+$Q56*(0.9*BI56+$S56)+$R56</f>
        <v>0</v>
      </c>
      <c r="DC56" s="56" t="n">
        <f aca="false">+$O56*AF56+$P56*BJ56+$Q56*(0.9*BJ56+$S56)+$R56</f>
        <v>0</v>
      </c>
      <c r="DD56" s="56" t="n">
        <f aca="false">+$O56*AG56+$P56*BK56+$Q56*(0.9*BK56+$S56)+$R56</f>
        <v>0</v>
      </c>
      <c r="DE56" s="56" t="n">
        <f aca="false">+$O56*AH56+$P56*BL56+$Q56*(0.9*BL56+$S56)+$R56</f>
        <v>0</v>
      </c>
      <c r="DF56" s="56" t="n">
        <f aca="false">+$O56*AI56+$P56*BM56+$Q56*(0.9*BM56+$S56)+$R56</f>
        <v>0</v>
      </c>
      <c r="DG56" s="55" t="n">
        <f aca="false">+SUM(CU56:DF56)</f>
        <v>4.06</v>
      </c>
      <c r="DH56" s="53"/>
      <c r="DJ56" s="14" t="n">
        <f aca="false">+IF(X56=0,0,$T56)</f>
        <v>30</v>
      </c>
      <c r="DK56" s="14" t="n">
        <f aca="false">+IF(Y56=0,0,$T56)</f>
        <v>0</v>
      </c>
      <c r="DL56" s="14" t="n">
        <f aca="false">+IF(Z56=0,0,$T56)</f>
        <v>0</v>
      </c>
      <c r="DM56" s="14" t="n">
        <f aca="false">+IF(AA56=0,0,$T56)</f>
        <v>0</v>
      </c>
      <c r="DN56" s="14" t="n">
        <f aca="false">+IF(AB56=0,0,$T56)</f>
        <v>0</v>
      </c>
      <c r="DO56" s="14" t="n">
        <f aca="false">+IF(AC56=0,0,$T56)</f>
        <v>0</v>
      </c>
      <c r="DP56" s="14" t="n">
        <f aca="false">+IF(AD56=0,0,$T56)</f>
        <v>0</v>
      </c>
      <c r="DQ56" s="14" t="n">
        <f aca="false">+IF(AE56=0,0,$T56)</f>
        <v>0</v>
      </c>
      <c r="DR56" s="14" t="n">
        <f aca="false">+IF(AF56=0,0,$T56)</f>
        <v>0</v>
      </c>
      <c r="DS56" s="14" t="n">
        <f aca="false">+IF(AG56=0,0,$T56)</f>
        <v>0</v>
      </c>
      <c r="DT56" s="14" t="n">
        <f aca="false">+IF(AH56=0,0,$T56)</f>
        <v>0</v>
      </c>
      <c r="DU56" s="14" t="n">
        <f aca="false">+IF(AI56=0,0,$T56)</f>
        <v>0</v>
      </c>
      <c r="DV56" s="55" t="n">
        <f aca="false">+SUM(DJ56:DU56)</f>
        <v>30</v>
      </c>
      <c r="DY56" s="14" t="n">
        <v>0</v>
      </c>
      <c r="DZ56" s="14" t="n">
        <v>0</v>
      </c>
      <c r="EA56" s="14" t="n">
        <v>0</v>
      </c>
      <c r="EB56" s="14" t="n">
        <v>0</v>
      </c>
      <c r="EC56" s="14" t="n">
        <v>0</v>
      </c>
      <c r="ED56" s="14" t="n">
        <v>0</v>
      </c>
      <c r="EE56" s="14" t="n">
        <v>0</v>
      </c>
      <c r="EF56" s="14" t="n">
        <v>0</v>
      </c>
      <c r="EG56" s="14" t="n">
        <v>0</v>
      </c>
      <c r="EH56" s="14" t="n">
        <v>0</v>
      </c>
      <c r="EI56" s="14" t="n">
        <v>0</v>
      </c>
      <c r="EJ56" s="14" t="n">
        <v>0</v>
      </c>
      <c r="EK56" s="55" t="n">
        <f aca="false">+SUM(DY56:EJ56)</f>
        <v>0</v>
      </c>
      <c r="EO56" s="53" t="n">
        <f aca="false">+CU56+DJ56-DY56/2</f>
        <v>34.06</v>
      </c>
      <c r="EP56" s="53" t="n">
        <f aca="false">+CV56+DK56-DZ56/2</f>
        <v>0</v>
      </c>
      <c r="EQ56" s="53" t="n">
        <f aca="false">+CW56+DL56-EA56/2</f>
        <v>0</v>
      </c>
      <c r="ER56" s="53" t="n">
        <f aca="false">+CX56+DM56-EB56/2</f>
        <v>0</v>
      </c>
      <c r="ES56" s="53" t="n">
        <f aca="false">+CY56+DN56-EC56/2</f>
        <v>0</v>
      </c>
      <c r="ET56" s="53" t="n">
        <f aca="false">+CZ56+DO56-ED56/2</f>
        <v>0</v>
      </c>
      <c r="EU56" s="53" t="n">
        <f aca="false">+DA56+DP56-EE56/2</f>
        <v>0</v>
      </c>
      <c r="EV56" s="53" t="n">
        <f aca="false">+DB56+DQ56-EF56/2</f>
        <v>0</v>
      </c>
      <c r="EW56" s="53" t="n">
        <f aca="false">+DC56+DR56-EG56/2</f>
        <v>0</v>
      </c>
      <c r="EX56" s="53" t="n">
        <f aca="false">+DD56+DS56-EH56/2</f>
        <v>0</v>
      </c>
      <c r="EY56" s="53" t="n">
        <f aca="false">+DE56+DT56-EI56/2</f>
        <v>0</v>
      </c>
      <c r="EZ56" s="53" t="n">
        <f aca="false">+DF56+DU56-EJ56/2</f>
        <v>0</v>
      </c>
      <c r="FA56" s="55" t="n">
        <f aca="false">+SUM(EO56:EZ56)</f>
        <v>34.06</v>
      </c>
      <c r="FD56" s="53" t="n">
        <f aca="false">+AM56-EO56-DY56</f>
        <v>102.06</v>
      </c>
      <c r="FE56" s="53" t="n">
        <f aca="false">+AN56-EP56-DZ56</f>
        <v>0</v>
      </c>
      <c r="FF56" s="53" t="n">
        <f aca="false">+AO56-EQ56-EA56</f>
        <v>0</v>
      </c>
      <c r="FG56" s="53" t="n">
        <f aca="false">+AP56-ER56-EB56</f>
        <v>0</v>
      </c>
      <c r="FH56" s="53" t="n">
        <f aca="false">+AQ56-ES56-EC56</f>
        <v>0</v>
      </c>
      <c r="FI56" s="53" t="n">
        <f aca="false">+AR56-ET56-ED56</f>
        <v>0</v>
      </c>
      <c r="FJ56" s="53" t="n">
        <f aca="false">+AS56-EU56-EE56</f>
        <v>0</v>
      </c>
      <c r="FK56" s="53" t="n">
        <f aca="false">+AT56-EV56-EF56</f>
        <v>0</v>
      </c>
      <c r="FL56" s="53" t="n">
        <f aca="false">+AU56-EW56-EG56</f>
        <v>0</v>
      </c>
      <c r="FM56" s="53" t="n">
        <f aca="false">+AV56-EX56-EH56</f>
        <v>0</v>
      </c>
      <c r="FN56" s="53" t="n">
        <f aca="false">+AW56-EY56-EI56</f>
        <v>0</v>
      </c>
      <c r="FO56" s="53" t="n">
        <f aca="false">+AX56-EZ56-EJ56</f>
        <v>0</v>
      </c>
      <c r="FP56" s="53" t="n">
        <f aca="false">+AY56-FA56</f>
        <v>102.06</v>
      </c>
    </row>
    <row collapsed="false" customFormat="false" customHeight="false" hidden="false" ht="13.3" outlineLevel="2" r="57">
      <c r="A57" s="21" t="n">
        <v>6</v>
      </c>
      <c r="B57" s="21" t="s">
        <v>38</v>
      </c>
      <c r="C57" s="21" t="s">
        <v>137</v>
      </c>
      <c r="D57" s="67" t="n">
        <f aca="false">+E57</f>
        <v>10068</v>
      </c>
      <c r="E57" s="68" t="n">
        <v>10068</v>
      </c>
      <c r="F57" s="23" t="s">
        <v>353</v>
      </c>
      <c r="G57" s="72" t="s">
        <v>354</v>
      </c>
      <c r="H57" s="72" t="s">
        <v>355</v>
      </c>
      <c r="I57" s="72" t="s">
        <v>356</v>
      </c>
      <c r="J57" s="23" t="s">
        <v>348</v>
      </c>
      <c r="K57" s="23" t="s">
        <v>42</v>
      </c>
      <c r="L57" s="49" t="s">
        <v>143</v>
      </c>
      <c r="M57" s="50" t="s">
        <v>20</v>
      </c>
      <c r="N57" s="51" t="n">
        <v>0.01</v>
      </c>
      <c r="O57" s="51" t="n">
        <v>0.02</v>
      </c>
      <c r="P57" s="51" t="n">
        <v>0</v>
      </c>
      <c r="Q57" s="51" t="n">
        <v>0</v>
      </c>
      <c r="R57" s="50" t="n">
        <v>0</v>
      </c>
      <c r="S57" s="50" t="n">
        <v>0</v>
      </c>
      <c r="T57" s="50" t="n">
        <v>30</v>
      </c>
      <c r="U57" s="50"/>
      <c r="X57" s="53" t="e">
        <f aca="false">+VLOOKUP($D57,['file:///home/lab/repositories/luckia.facturador/com.luckia.biller.deploy/src/main/resources/bootstrap/info_presencial_2014.xlsx']venta_neta_cons!$a$2:$n$1048576,3,0)</f>
        <v>#VALUE!</v>
      </c>
      <c r="Y57" s="53" t="e">
        <f aca="false">+VLOOKUP($D57,['file:///home/lab/repositories/luckia.facturador/com.luckia.biller.deploy/src/main/resources/bootstrap/info_presencial_2014.xlsx']venta_neta_cons!$a$2:$n$1048576,4,0)</f>
        <v>#VALUE!</v>
      </c>
      <c r="Z57" s="53" t="e">
        <f aca="false">+VLOOKUP($D57,['file:///home/lab/repositories/luckia.facturador/com.luckia.biller.deploy/src/main/resources/bootstrap/info_presencial_2014.xlsx']venta_neta_cons!$a$2:$n$1048576,5,0)</f>
        <v>#VALUE!</v>
      </c>
      <c r="AA57" s="53" t="e">
        <f aca="false">+VLOOKUP($D57,['file:///home/lab/repositories/luckia.facturador/com.luckia.biller.deploy/src/main/resources/bootstrap/info_presencial_2014.xlsx']venta_neta_cons!$a$2:$n$1048576,6,0)</f>
        <v>#VALUE!</v>
      </c>
      <c r="AB57" s="53" t="e">
        <f aca="false">+VLOOKUP($D57,['file:///home/lab/repositories/luckia.facturador/com.luckia.biller.deploy/src/main/resources/bootstrap/info_presencial_2014.xlsx']venta_neta_cons!$a$2:$n$1048576,7,0)</f>
        <v>#VALUE!</v>
      </c>
      <c r="AC57" s="53" t="e">
        <f aca="false">+VLOOKUP($D57,['file:///home/lab/repositories/luckia.facturador/com.luckia.biller.deploy/src/main/resources/bootstrap/info_presencial_2014.xlsx']venta_neta_cons!$a$2:$n$1048576,8,0)</f>
        <v>#VALUE!</v>
      </c>
      <c r="AD57" s="53" t="e">
        <f aca="false">+VLOOKUP($D57,['file:///home/lab/repositories/luckia.facturador/com.luckia.biller.deploy/src/main/resources/bootstrap/info_presencial_2014.xlsx']venta_neta_cons!$a$2:$n$1048576,9,0)</f>
        <v>#VALUE!</v>
      </c>
      <c r="AE57" s="53" t="e">
        <f aca="false">+VLOOKUP($D57,['file:///home/lab/repositories/luckia.facturador/com.luckia.biller.deploy/src/main/resources/bootstrap/info_presencial_2014.xlsx']venta_neta_cons!$a$2:$n$1048576,10,0)</f>
        <v>#VALUE!</v>
      </c>
      <c r="AF57" s="53" t="e">
        <f aca="false">+VLOOKUP($D57,['file:///home/lab/repositories/luckia.facturador/com.luckia.biller.deploy/src/main/resources/bootstrap/info_presencial_2014.xlsx']venta_neta_cons!$a$2:$n$1048576,11,0)</f>
        <v>#VALUE!</v>
      </c>
      <c r="AG57" s="53" t="e">
        <f aca="false">+VLOOKUP($D57,['file:///home/lab/repositories/luckia.facturador/com.luckia.biller.deploy/src/main/resources/bootstrap/info_presencial_2014.xlsx']venta_neta_cons!$a$2:$n$1048576,12,0)</f>
        <v>#VALUE!</v>
      </c>
      <c r="AH57" s="53" t="e">
        <f aca="false">+VLOOKUP($D57,['file:///home/lab/repositories/luckia.facturador/com.luckia.biller.deploy/src/main/resources/bootstrap/info_presencial_2014.xlsx']venta_neta_cons!$a$2:$n$1048576,13,0)</f>
        <v>#VALUE!</v>
      </c>
      <c r="AI57" s="53" t="e">
        <f aca="false">+VLOOKUP($D57,['file:///home/lab/repositories/luckia.facturador/com.luckia.biller.deploy/src/main/resources/bootstrap/info_presencial_2014.xlsx']venta_neta_cons!$a$2:$n$1048576,14,0)</f>
        <v>#VALUE!</v>
      </c>
      <c r="AJ57" s="53" t="n">
        <f aca="false">+SUM(X57:AI57)</f>
        <v>597</v>
      </c>
      <c r="AK57" s="54" t="n">
        <f aca="false">+BB57/X57</f>
        <v>0.159497487437186</v>
      </c>
      <c r="AL57" s="53"/>
      <c r="AM57" s="53" t="e">
        <f aca="false">+VLOOKUP($D57,['file:///home/lab/repositories/luckia.facturador/com.luckia.biller.deploy/src/main/resources/bootstrap/info_presencial_2014.xlsx']saldo_cons!$a$2:$n$1048576,3,0)</f>
        <v>#VALUE!</v>
      </c>
      <c r="AN57" s="53" t="e">
        <f aca="false">+VLOOKUP($D57,['file:///home/lab/repositories/luckia.facturador/com.luckia.biller.deploy/src/main/resources/bootstrap/info_presencial_2014.xlsx']saldo_cons!$a$2:$n$1048576,4,0)</f>
        <v>#VALUE!</v>
      </c>
      <c r="AO57" s="53" t="e">
        <f aca="false">+VLOOKUP($D57,['file:///home/lab/repositories/luckia.facturador/com.luckia.biller.deploy/src/main/resources/bootstrap/info_presencial_2014.xlsx']saldo_cons!$a$2:$n$1048576,5,0)</f>
        <v>#VALUE!</v>
      </c>
      <c r="AP57" s="53" t="e">
        <f aca="false">+VLOOKUP($D57,['file:///home/lab/repositories/luckia.facturador/com.luckia.biller.deploy/src/main/resources/bootstrap/info_presencial_2014.xlsx']saldo_cons!$a$2:$n$1048576,6,0)</f>
        <v>#VALUE!</v>
      </c>
      <c r="AQ57" s="53" t="e">
        <f aca="false">+VLOOKUP($D57,['file:///home/lab/repositories/luckia.facturador/com.luckia.biller.deploy/src/main/resources/bootstrap/info_presencial_2014.xlsx']saldo_cons!$a$2:$n$1048576,7,0)</f>
        <v>#VALUE!</v>
      </c>
      <c r="AR57" s="53" t="e">
        <f aca="false">+VLOOKUP($D57,['file:///home/lab/repositories/luckia.facturador/com.luckia.biller.deploy/src/main/resources/bootstrap/info_presencial_2014.xlsx']saldo_cons!$a$2:$n$1048576,8,0)</f>
        <v>#VALUE!</v>
      </c>
      <c r="AS57" s="53" t="e">
        <f aca="false">+VLOOKUP($D57,['file:///home/lab/repositories/luckia.facturador/com.luckia.biller.deploy/src/main/resources/bootstrap/info_presencial_2014.xlsx']saldo_cons!$a$2:$n$1048576,9,0)</f>
        <v>#VALUE!</v>
      </c>
      <c r="AT57" s="53" t="e">
        <f aca="false">+VLOOKUP($D57,['file:///home/lab/repositories/luckia.facturador/com.luckia.biller.deploy/src/main/resources/bootstrap/info_presencial_2014.xlsx']saldo_cons!$a$2:$n$1048576,10,0)</f>
        <v>#VALUE!</v>
      </c>
      <c r="AU57" s="53" t="e">
        <f aca="false">+VLOOKUP($D57,['file:///home/lab/repositories/luckia.facturador/com.luckia.biller.deploy/src/main/resources/bootstrap/info_presencial_2014.xlsx']saldo_cons!$a$2:$n$1048576,11,0)</f>
        <v>#VALUE!</v>
      </c>
      <c r="AV57" s="53" t="e">
        <f aca="false">+VLOOKUP($D57,['file:///home/lab/repositories/luckia.facturador/com.luckia.biller.deploy/src/main/resources/bootstrap/info_presencial_2014.xlsx']saldo_cons!$a$2:$n$1048576,12,0)</f>
        <v>#VALUE!</v>
      </c>
      <c r="AW57" s="53" t="e">
        <f aca="false">+VLOOKUP($D57,['file:///home/lab/repositories/luckia.facturador/com.luckia.biller.deploy/src/main/resources/bootstrap/info_presencial_2014.xlsx']saldo_cons!$a$2:$n$1048576,13,0)</f>
        <v>#VALUE!</v>
      </c>
      <c r="AX57" s="53" t="e">
        <f aca="false">+VLOOKUP($D57,['file:///home/lab/repositories/luckia.facturador/com.luckia.biller.deploy/src/main/resources/bootstrap/info_presencial_2014.xlsx']saldo_cons!$a$2:$n$1048576,14,0)</f>
        <v>#VALUE!</v>
      </c>
      <c r="AY57" s="53" t="n">
        <f aca="false">+SUM(AM57:AX57)</f>
        <v>597</v>
      </c>
      <c r="AZ57" s="53"/>
      <c r="BA57" s="53"/>
      <c r="BB57" s="53" t="e">
        <f aca="false">+VLOOKUP($D57,['file:///home/lab/repositories/luckia.facturador/com.luckia.biller.deploy/src/main/resources/bootstrap/info_presencial_2014.xlsx']ggr_cons!$a$2:$n$1048576,3,0)</f>
        <v>#VALUE!</v>
      </c>
      <c r="BC57" s="53" t="e">
        <f aca="false">+VLOOKUP($D57,['file:///home/lab/repositories/luckia.facturador/com.luckia.biller.deploy/src/main/resources/bootstrap/info_presencial_2014.xlsx']ggr_cons!$a$2:$n$1048576,4,0)</f>
        <v>#VALUE!</v>
      </c>
      <c r="BD57" s="53" t="e">
        <f aca="false">+VLOOKUP($D57,['file:///home/lab/repositories/luckia.facturador/com.luckia.biller.deploy/src/main/resources/bootstrap/info_presencial_2014.xlsx']ggr_cons!$a$2:$n$1048576,5,0)</f>
        <v>#VALUE!</v>
      </c>
      <c r="BE57" s="53" t="e">
        <f aca="false">+VLOOKUP($D57,['file:///home/lab/repositories/luckia.facturador/com.luckia.biller.deploy/src/main/resources/bootstrap/info_presencial_2014.xlsx']ggr_cons!$a$2:$n$1048576,6,0)</f>
        <v>#VALUE!</v>
      </c>
      <c r="BF57" s="53" t="e">
        <f aca="false">+VLOOKUP($D57,['file:///home/lab/repositories/luckia.facturador/com.luckia.biller.deploy/src/main/resources/bootstrap/info_presencial_2014.xlsx']ggr_cons!$a$2:$n$1048576,7,0)</f>
        <v>#VALUE!</v>
      </c>
      <c r="BG57" s="53" t="e">
        <f aca="false">+VLOOKUP($D57,['file:///home/lab/repositories/luckia.facturador/com.luckia.biller.deploy/src/main/resources/bootstrap/info_presencial_2014.xlsx']ggr_cons!$a$2:$n$1048576,8,0)</f>
        <v>#VALUE!</v>
      </c>
      <c r="BH57" s="53" t="e">
        <f aca="false">+VLOOKUP($D57,['file:///home/lab/repositories/luckia.facturador/com.luckia.biller.deploy/src/main/resources/bootstrap/info_presencial_2014.xlsx']ggr_cons!$a$2:$n$1048576,9,0)</f>
        <v>#VALUE!</v>
      </c>
      <c r="BI57" s="53" t="e">
        <f aca="false">+VLOOKUP($D57,['file:///home/lab/repositories/luckia.facturador/com.luckia.biller.deploy/src/main/resources/bootstrap/info_presencial_2014.xlsx']ggr_cons!$a$2:$n$1048576,10,0)</f>
        <v>#VALUE!</v>
      </c>
      <c r="BJ57" s="53" t="e">
        <f aca="false">+VLOOKUP($D57,['file:///home/lab/repositories/luckia.facturador/com.luckia.biller.deploy/src/main/resources/bootstrap/info_presencial_2014.xlsx']ggr_cons!$a$2:$n$1048576,11,0)</f>
        <v>#VALUE!</v>
      </c>
      <c r="BK57" s="53" t="e">
        <f aca="false">+VLOOKUP($D57,['file:///home/lab/repositories/luckia.facturador/com.luckia.biller.deploy/src/main/resources/bootstrap/info_presencial_2014.xlsx']ggr_cons!$a$2:$n$1048576,12,0)</f>
        <v>#VALUE!</v>
      </c>
      <c r="BL57" s="53" t="e">
        <f aca="false">+VLOOKUP($D57,['file:///home/lab/repositories/luckia.facturador/com.luckia.biller.deploy/src/main/resources/bootstrap/info_presencial_2014.xlsx']ggr_cons!$a$2:$n$1048576,13,0)</f>
        <v>#VALUE!</v>
      </c>
      <c r="BM57" s="53" t="e">
        <f aca="false">+VLOOKUP($D57,['file:///home/lab/repositories/luckia.facturador/com.luckia.biller.deploy/src/main/resources/bootstrap/info_presencial_2014.xlsx']ggr_cons!$a$2:$n$1048576,14,0)</f>
        <v>#VALUE!</v>
      </c>
      <c r="BN57" s="53" t="n">
        <f aca="false">+SUM(BB57:BM57)</f>
        <v>95.22</v>
      </c>
      <c r="BO57" s="53"/>
      <c r="BP57" s="53"/>
      <c r="BQ57" s="55" t="n">
        <f aca="false">+$N57*X57</f>
        <v>5.97</v>
      </c>
      <c r="BR57" s="55" t="n">
        <f aca="false">+$N57*Y57</f>
        <v>0</v>
      </c>
      <c r="BS57" s="55" t="n">
        <f aca="false">+$N57*Z57</f>
        <v>0</v>
      </c>
      <c r="BT57" s="55" t="n">
        <f aca="false">+$N57*AA57</f>
        <v>0</v>
      </c>
      <c r="BU57" s="55" t="n">
        <f aca="false">+$N57*AB57</f>
        <v>0</v>
      </c>
      <c r="BV57" s="55" t="n">
        <f aca="false">+$N57*AC57</f>
        <v>0</v>
      </c>
      <c r="BW57" s="55" t="n">
        <f aca="false">+$N57*AD57</f>
        <v>0</v>
      </c>
      <c r="BX57" s="55" t="n">
        <f aca="false">+$N57*AE57</f>
        <v>0</v>
      </c>
      <c r="BY57" s="55" t="n">
        <f aca="false">+$N57*AF57</f>
        <v>0</v>
      </c>
      <c r="BZ57" s="55" t="n">
        <f aca="false">+$N57*AG57</f>
        <v>0</v>
      </c>
      <c r="CA57" s="55" t="n">
        <f aca="false">+$N57*AH57</f>
        <v>0</v>
      </c>
      <c r="CB57" s="55" t="n">
        <f aca="false">+$N57*AI57</f>
        <v>0</v>
      </c>
      <c r="CC57" s="55" t="n">
        <f aca="false">+SUM(BQ57:CB57)</f>
        <v>5.97</v>
      </c>
      <c r="CD57" s="53"/>
      <c r="CE57" s="55"/>
      <c r="CF57" s="55" t="n">
        <f aca="false">+BQ57/$CE$2</f>
        <v>4.93388429752066</v>
      </c>
      <c r="CG57" s="55" t="n">
        <f aca="false">+BR57/$CE$2</f>
        <v>0</v>
      </c>
      <c r="CH57" s="55" t="n">
        <f aca="false">+BS57/$CE$2</f>
        <v>0</v>
      </c>
      <c r="CI57" s="55" t="n">
        <f aca="false">+BT57/$CE$2</f>
        <v>0</v>
      </c>
      <c r="CJ57" s="55" t="n">
        <f aca="false">+BU57/$CE$2</f>
        <v>0</v>
      </c>
      <c r="CK57" s="55" t="n">
        <f aca="false">+BV57/$CE$2</f>
        <v>0</v>
      </c>
      <c r="CL57" s="55" t="n">
        <f aca="false">+BW57/$CE$2</f>
        <v>0</v>
      </c>
      <c r="CM57" s="55" t="n">
        <f aca="false">+BX57/$CE$2</f>
        <v>0</v>
      </c>
      <c r="CN57" s="55" t="n">
        <f aca="false">+BY57/$CE$2</f>
        <v>0</v>
      </c>
      <c r="CO57" s="55" t="n">
        <f aca="false">+BZ57/$CE$2</f>
        <v>0</v>
      </c>
      <c r="CP57" s="55" t="n">
        <f aca="false">+CA57/$CE$2</f>
        <v>0</v>
      </c>
      <c r="CQ57" s="55" t="n">
        <f aca="false">+CB57/$CE$2</f>
        <v>0</v>
      </c>
      <c r="CR57" s="55" t="n">
        <f aca="false">+CC57/$CE$2</f>
        <v>4.93388429752066</v>
      </c>
      <c r="CS57" s="53"/>
      <c r="CT57" s="53"/>
      <c r="CU57" s="56" t="n">
        <f aca="false">+$O57*X57+$P57*BB57+$Q57*(0.9*BB57+$S57)+$R57</f>
        <v>11.94</v>
      </c>
      <c r="CV57" s="56" t="n">
        <f aca="false">+$O57*Y57+$P57*BC57+$Q57*(0.9*BC57+$S57)+$R57</f>
        <v>0</v>
      </c>
      <c r="CW57" s="56" t="n">
        <f aca="false">+$O57*Z57+$P57*BD57+$Q57*(0.9*BD57+$S57)+$R57</f>
        <v>0</v>
      </c>
      <c r="CX57" s="56" t="n">
        <f aca="false">+$O57*AA57+$P57*BE57+$Q57*(0.9*BE57+$S57)+$R57</f>
        <v>0</v>
      </c>
      <c r="CY57" s="56" t="n">
        <f aca="false">+$O57*AB57+$P57*BF57+$Q57*(0.9*BF57+$S57)+$R57</f>
        <v>0</v>
      </c>
      <c r="CZ57" s="56" t="n">
        <f aca="false">+$O57*AC57+$P57*BG57+$Q57*(0.9*BG57+$S57)+$R57</f>
        <v>0</v>
      </c>
      <c r="DA57" s="56" t="n">
        <f aca="false">+$O57*AD57+$P57*BH57+$Q57*(0.9*BH57+$S57)+$R57</f>
        <v>0</v>
      </c>
      <c r="DB57" s="56" t="n">
        <f aca="false">+$O57*AE57+$P57*BI57+$Q57*(0.9*BI57+$S57)+$R57</f>
        <v>0</v>
      </c>
      <c r="DC57" s="56" t="n">
        <f aca="false">+$O57*AF57+$P57*BJ57+$Q57*(0.9*BJ57+$S57)+$R57</f>
        <v>0</v>
      </c>
      <c r="DD57" s="56" t="n">
        <f aca="false">+$O57*AG57+$P57*BK57+$Q57*(0.9*BK57+$S57)+$R57</f>
        <v>0</v>
      </c>
      <c r="DE57" s="56" t="n">
        <f aca="false">+$O57*AH57+$P57*BL57+$Q57*(0.9*BL57+$S57)+$R57</f>
        <v>0</v>
      </c>
      <c r="DF57" s="56" t="n">
        <f aca="false">+$O57*AI57+$P57*BM57+$Q57*(0.9*BM57+$S57)+$R57</f>
        <v>0</v>
      </c>
      <c r="DG57" s="55" t="n">
        <f aca="false">+SUM(CU57:DF57)</f>
        <v>11.94</v>
      </c>
      <c r="DH57" s="53"/>
      <c r="DJ57" s="14" t="n">
        <f aca="false">+IF(X57=0,0,$T57)</f>
        <v>30</v>
      </c>
      <c r="DK57" s="14" t="n">
        <f aca="false">+IF(Y57=0,0,$T57)</f>
        <v>0</v>
      </c>
      <c r="DL57" s="14" t="n">
        <f aca="false">+IF(Z57=0,0,$T57)</f>
        <v>0</v>
      </c>
      <c r="DM57" s="14" t="n">
        <f aca="false">+IF(AA57=0,0,$T57)</f>
        <v>0</v>
      </c>
      <c r="DN57" s="14" t="n">
        <f aca="false">+IF(AB57=0,0,$T57)</f>
        <v>0</v>
      </c>
      <c r="DO57" s="14" t="n">
        <f aca="false">+IF(AC57=0,0,$T57)</f>
        <v>0</v>
      </c>
      <c r="DP57" s="14" t="n">
        <f aca="false">+IF(AD57=0,0,$T57)</f>
        <v>0</v>
      </c>
      <c r="DQ57" s="14" t="n">
        <f aca="false">+IF(AE57=0,0,$T57)</f>
        <v>0</v>
      </c>
      <c r="DR57" s="14" t="n">
        <f aca="false">+IF(AF57=0,0,$T57)</f>
        <v>0</v>
      </c>
      <c r="DS57" s="14" t="n">
        <f aca="false">+IF(AG57=0,0,$T57)</f>
        <v>0</v>
      </c>
      <c r="DT57" s="14" t="n">
        <f aca="false">+IF(AH57=0,0,$T57)</f>
        <v>0</v>
      </c>
      <c r="DU57" s="14" t="n">
        <f aca="false">+IF(AI57=0,0,$T57)</f>
        <v>0</v>
      </c>
      <c r="DV57" s="55" t="n">
        <f aca="false">+SUM(DJ57:DU57)</f>
        <v>30</v>
      </c>
      <c r="DY57" s="14" t="n">
        <v>0</v>
      </c>
      <c r="DZ57" s="14" t="n">
        <v>0</v>
      </c>
      <c r="EA57" s="14" t="n">
        <v>0</v>
      </c>
      <c r="EB57" s="14" t="n">
        <v>0</v>
      </c>
      <c r="EC57" s="14" t="n">
        <v>0</v>
      </c>
      <c r="ED57" s="14" t="n">
        <v>0</v>
      </c>
      <c r="EE57" s="14" t="n">
        <v>0</v>
      </c>
      <c r="EF57" s="14" t="n">
        <v>0</v>
      </c>
      <c r="EG57" s="14" t="n">
        <v>0</v>
      </c>
      <c r="EH57" s="14" t="n">
        <v>0</v>
      </c>
      <c r="EI57" s="14" t="n">
        <v>0</v>
      </c>
      <c r="EJ57" s="14" t="n">
        <v>0</v>
      </c>
      <c r="EK57" s="55" t="n">
        <f aca="false">+SUM(DY57:EJ57)</f>
        <v>0</v>
      </c>
      <c r="EO57" s="53" t="n">
        <f aca="false">+CU57+DJ57-DY57/2</f>
        <v>41.94</v>
      </c>
      <c r="EP57" s="53" t="n">
        <f aca="false">+CV57+DK57-DZ57/2</f>
        <v>0</v>
      </c>
      <c r="EQ57" s="53" t="n">
        <f aca="false">+CW57+DL57-EA57/2</f>
        <v>0</v>
      </c>
      <c r="ER57" s="53" t="n">
        <f aca="false">+CX57+DM57-EB57/2</f>
        <v>0</v>
      </c>
      <c r="ES57" s="53" t="n">
        <f aca="false">+CY57+DN57-EC57/2</f>
        <v>0</v>
      </c>
      <c r="ET57" s="53" t="n">
        <f aca="false">+CZ57+DO57-ED57/2</f>
        <v>0</v>
      </c>
      <c r="EU57" s="53" t="n">
        <f aca="false">+DA57+DP57-EE57/2</f>
        <v>0</v>
      </c>
      <c r="EV57" s="53" t="n">
        <f aca="false">+DB57+DQ57-EF57/2</f>
        <v>0</v>
      </c>
      <c r="EW57" s="53" t="n">
        <f aca="false">+DC57+DR57-EG57/2</f>
        <v>0</v>
      </c>
      <c r="EX57" s="53" t="n">
        <f aca="false">+DD57+DS57-EH57/2</f>
        <v>0</v>
      </c>
      <c r="EY57" s="53" t="n">
        <f aca="false">+DE57+DT57-EI57/2</f>
        <v>0</v>
      </c>
      <c r="EZ57" s="53" t="n">
        <f aca="false">+DF57+DU57-EJ57/2</f>
        <v>0</v>
      </c>
      <c r="FA57" s="55" t="n">
        <f aca="false">+SUM(EO57:EZ57)</f>
        <v>41.94</v>
      </c>
      <c r="FD57" s="53" t="n">
        <f aca="false">+AM57-EO57-DY57</f>
        <v>555.06</v>
      </c>
      <c r="FE57" s="53" t="n">
        <f aca="false">+AN57-EP57-DZ57</f>
        <v>0</v>
      </c>
      <c r="FF57" s="53" t="n">
        <f aca="false">+AO57-EQ57-EA57</f>
        <v>0</v>
      </c>
      <c r="FG57" s="53" t="n">
        <f aca="false">+AP57-ER57-EB57</f>
        <v>0</v>
      </c>
      <c r="FH57" s="53" t="n">
        <f aca="false">+AQ57-ES57-EC57</f>
        <v>0</v>
      </c>
      <c r="FI57" s="53" t="n">
        <f aca="false">+AR57-ET57-ED57</f>
        <v>0</v>
      </c>
      <c r="FJ57" s="53" t="n">
        <f aca="false">+AS57-EU57-EE57</f>
        <v>0</v>
      </c>
      <c r="FK57" s="53" t="n">
        <f aca="false">+AT57-EV57-EF57</f>
        <v>0</v>
      </c>
      <c r="FL57" s="53" t="n">
        <f aca="false">+AU57-EW57-EG57</f>
        <v>0</v>
      </c>
      <c r="FM57" s="53" t="n">
        <f aca="false">+AV57-EX57-EH57</f>
        <v>0</v>
      </c>
      <c r="FN57" s="53" t="n">
        <f aca="false">+AW57-EY57-EI57</f>
        <v>0</v>
      </c>
      <c r="FO57" s="53" t="n">
        <f aca="false">+AX57-EZ57-EJ57</f>
        <v>0</v>
      </c>
      <c r="FP57" s="53" t="n">
        <f aca="false">+AY57-FA57</f>
        <v>555.06</v>
      </c>
    </row>
    <row collapsed="false" customFormat="false" customHeight="true" hidden="false" ht="15" outlineLevel="2" r="58">
      <c r="A58" s="21" t="n">
        <v>6</v>
      </c>
      <c r="B58" s="21" t="s">
        <v>38</v>
      </c>
      <c r="C58" s="21" t="s">
        <v>218</v>
      </c>
      <c r="D58" s="67" t="n">
        <v>10061</v>
      </c>
      <c r="E58" s="69" t="n">
        <v>10062.10063</v>
      </c>
      <c r="F58" s="23" t="s">
        <v>357</v>
      </c>
      <c r="G58" s="23" t="s">
        <v>358</v>
      </c>
      <c r="H58" s="21" t="s">
        <v>39</v>
      </c>
      <c r="I58" s="23" t="s">
        <v>359</v>
      </c>
      <c r="J58" s="23" t="s">
        <v>348</v>
      </c>
      <c r="K58" s="23" t="s">
        <v>42</v>
      </c>
      <c r="L58" s="23" t="s">
        <v>43</v>
      </c>
      <c r="M58" s="50" t="s">
        <v>20</v>
      </c>
      <c r="N58" s="51" t="n">
        <v>0</v>
      </c>
      <c r="O58" s="51" t="n">
        <v>0</v>
      </c>
      <c r="P58" s="51" t="n">
        <v>0</v>
      </c>
      <c r="Q58" s="51" t="n">
        <v>0.5</v>
      </c>
      <c r="R58" s="50" t="n">
        <v>0</v>
      </c>
      <c r="S58" s="78" t="n">
        <f aca="false">-20000/12</f>
        <v>-1666.66666666667</v>
      </c>
      <c r="T58" s="50" t="n">
        <v>0</v>
      </c>
      <c r="U58" s="78"/>
      <c r="X58" s="53" t="e">
        <f aca="false">+VLOOKUP($D58,['file:///home/lab/repositories/luckia.facturador/com.luckia.biller.deploy/src/main/resources/bootstrap/info_presencial_2014.xlsx']venta_neta_cons!$a$2:$n$1048576,3,0)</f>
        <v>#VALUE!</v>
      </c>
      <c r="Y58" s="53" t="e">
        <f aca="false">+VLOOKUP($D58,['file:///home/lab/repositories/luckia.facturador/com.luckia.biller.deploy/src/main/resources/bootstrap/info_presencial_2014.xlsx']venta_neta_cons!$a$2:$n$1048576,4,0)</f>
        <v>#VALUE!</v>
      </c>
      <c r="Z58" s="53" t="e">
        <f aca="false">+VLOOKUP($D58,['file:///home/lab/repositories/luckia.facturador/com.luckia.biller.deploy/src/main/resources/bootstrap/info_presencial_2014.xlsx']venta_neta_cons!$a$2:$n$1048576,5,0)</f>
        <v>#VALUE!</v>
      </c>
      <c r="AA58" s="53" t="e">
        <f aca="false">+VLOOKUP($D58,['file:///home/lab/repositories/luckia.facturador/com.luckia.biller.deploy/src/main/resources/bootstrap/info_presencial_2014.xlsx']venta_neta_cons!$a$2:$n$1048576,6,0)</f>
        <v>#VALUE!</v>
      </c>
      <c r="AB58" s="53" t="e">
        <f aca="false">+VLOOKUP($D58,['file:///home/lab/repositories/luckia.facturador/com.luckia.biller.deploy/src/main/resources/bootstrap/info_presencial_2014.xlsx']venta_neta_cons!$a$2:$n$1048576,7,0)</f>
        <v>#VALUE!</v>
      </c>
      <c r="AC58" s="53" t="e">
        <f aca="false">+VLOOKUP($D58,['file:///home/lab/repositories/luckia.facturador/com.luckia.biller.deploy/src/main/resources/bootstrap/info_presencial_2014.xlsx']venta_neta_cons!$a$2:$n$1048576,8,0)</f>
        <v>#VALUE!</v>
      </c>
      <c r="AD58" s="53" t="e">
        <f aca="false">+VLOOKUP($D58,['file:///home/lab/repositories/luckia.facturador/com.luckia.biller.deploy/src/main/resources/bootstrap/info_presencial_2014.xlsx']venta_neta_cons!$a$2:$n$1048576,9,0)</f>
        <v>#VALUE!</v>
      </c>
      <c r="AE58" s="53" t="e">
        <f aca="false">+VLOOKUP($D58,['file:///home/lab/repositories/luckia.facturador/com.luckia.biller.deploy/src/main/resources/bootstrap/info_presencial_2014.xlsx']venta_neta_cons!$a$2:$n$1048576,10,0)</f>
        <v>#VALUE!</v>
      </c>
      <c r="AF58" s="53" t="e">
        <f aca="false">+VLOOKUP($D58,['file:///home/lab/repositories/luckia.facturador/com.luckia.biller.deploy/src/main/resources/bootstrap/info_presencial_2014.xlsx']venta_neta_cons!$a$2:$n$1048576,11,0)</f>
        <v>#VALUE!</v>
      </c>
      <c r="AG58" s="53" t="e">
        <f aca="false">+VLOOKUP($D58,['file:///home/lab/repositories/luckia.facturador/com.luckia.biller.deploy/src/main/resources/bootstrap/info_presencial_2014.xlsx']venta_neta_cons!$a$2:$n$1048576,12,0)</f>
        <v>#VALUE!</v>
      </c>
      <c r="AH58" s="53" t="e">
        <f aca="false">+VLOOKUP($D58,['file:///home/lab/repositories/luckia.facturador/com.luckia.biller.deploy/src/main/resources/bootstrap/info_presencial_2014.xlsx']venta_neta_cons!$a$2:$n$1048576,13,0)</f>
        <v>#VALUE!</v>
      </c>
      <c r="AI58" s="53" t="e">
        <f aca="false">+VLOOKUP($D58,['file:///home/lab/repositories/luckia.facturador/com.luckia.biller.deploy/src/main/resources/bootstrap/info_presencial_2014.xlsx']venta_neta_cons!$a$2:$n$1048576,14,0)</f>
        <v>#VALUE!</v>
      </c>
      <c r="AJ58" s="53" t="n">
        <f aca="false">+SUM(X58:AI58)</f>
        <v>9501</v>
      </c>
      <c r="AK58" s="54" t="n">
        <f aca="false">+BB58/X58</f>
        <v>0.133921692453426</v>
      </c>
      <c r="AL58" s="53"/>
      <c r="AM58" s="53" t="e">
        <f aca="false">+VLOOKUP($D58,['file:///home/lab/repositories/luckia.facturador/com.luckia.biller.deploy/src/main/resources/bootstrap/info_presencial_2014.xlsx']saldo_cons!$a$2:$n$1048576,3,0)</f>
        <v>#VALUE!</v>
      </c>
      <c r="AN58" s="53" t="e">
        <f aca="false">+VLOOKUP($D58,['file:///home/lab/repositories/luckia.facturador/com.luckia.biller.deploy/src/main/resources/bootstrap/info_presencial_2014.xlsx']saldo_cons!$a$2:$n$1048576,4,0)</f>
        <v>#VALUE!</v>
      </c>
      <c r="AO58" s="53" t="e">
        <f aca="false">+VLOOKUP($D58,['file:///home/lab/repositories/luckia.facturador/com.luckia.biller.deploy/src/main/resources/bootstrap/info_presencial_2014.xlsx']saldo_cons!$a$2:$n$1048576,5,0)</f>
        <v>#VALUE!</v>
      </c>
      <c r="AP58" s="53" t="e">
        <f aca="false">+VLOOKUP($D58,['file:///home/lab/repositories/luckia.facturador/com.luckia.biller.deploy/src/main/resources/bootstrap/info_presencial_2014.xlsx']saldo_cons!$a$2:$n$1048576,6,0)</f>
        <v>#VALUE!</v>
      </c>
      <c r="AQ58" s="53" t="e">
        <f aca="false">+VLOOKUP($D58,['file:///home/lab/repositories/luckia.facturador/com.luckia.biller.deploy/src/main/resources/bootstrap/info_presencial_2014.xlsx']saldo_cons!$a$2:$n$1048576,7,0)</f>
        <v>#VALUE!</v>
      </c>
      <c r="AR58" s="53" t="e">
        <f aca="false">+VLOOKUP($D58,['file:///home/lab/repositories/luckia.facturador/com.luckia.biller.deploy/src/main/resources/bootstrap/info_presencial_2014.xlsx']saldo_cons!$a$2:$n$1048576,8,0)</f>
        <v>#VALUE!</v>
      </c>
      <c r="AS58" s="53" t="e">
        <f aca="false">+VLOOKUP($D58,['file:///home/lab/repositories/luckia.facturador/com.luckia.biller.deploy/src/main/resources/bootstrap/info_presencial_2014.xlsx']saldo_cons!$a$2:$n$1048576,9,0)</f>
        <v>#VALUE!</v>
      </c>
      <c r="AT58" s="53" t="e">
        <f aca="false">+VLOOKUP($D58,['file:///home/lab/repositories/luckia.facturador/com.luckia.biller.deploy/src/main/resources/bootstrap/info_presencial_2014.xlsx']saldo_cons!$a$2:$n$1048576,10,0)</f>
        <v>#VALUE!</v>
      </c>
      <c r="AU58" s="53" t="e">
        <f aca="false">+VLOOKUP($D58,['file:///home/lab/repositories/luckia.facturador/com.luckia.biller.deploy/src/main/resources/bootstrap/info_presencial_2014.xlsx']saldo_cons!$a$2:$n$1048576,11,0)</f>
        <v>#VALUE!</v>
      </c>
      <c r="AV58" s="53" t="e">
        <f aca="false">+VLOOKUP($D58,['file:///home/lab/repositories/luckia.facturador/com.luckia.biller.deploy/src/main/resources/bootstrap/info_presencial_2014.xlsx']saldo_cons!$a$2:$n$1048576,12,0)</f>
        <v>#VALUE!</v>
      </c>
      <c r="AW58" s="53" t="e">
        <f aca="false">+VLOOKUP($D58,['file:///home/lab/repositories/luckia.facturador/com.luckia.biller.deploy/src/main/resources/bootstrap/info_presencial_2014.xlsx']saldo_cons!$a$2:$n$1048576,13,0)</f>
        <v>#VALUE!</v>
      </c>
      <c r="AX58" s="53" t="e">
        <f aca="false">+VLOOKUP($D58,['file:///home/lab/repositories/luckia.facturador/com.luckia.biller.deploy/src/main/resources/bootstrap/info_presencial_2014.xlsx']saldo_cons!$a$2:$n$1048576,14,0)</f>
        <v>#VALUE!</v>
      </c>
      <c r="AY58" s="53" t="n">
        <f aca="false">+SUM(AM58:AX58)</f>
        <v>-1570.95</v>
      </c>
      <c r="AZ58" s="53"/>
      <c r="BA58" s="53"/>
      <c r="BB58" s="53" t="e">
        <f aca="false">+VLOOKUP($D58,['file:///home/lab/repositories/luckia.facturador/com.luckia.biller.deploy/src/main/resources/bootstrap/info_presencial_2014.xlsx']ggr_cons!$a$2:$n$1048576,3,0)</f>
        <v>#VALUE!</v>
      </c>
      <c r="BC58" s="53" t="e">
        <f aca="false">+VLOOKUP($D58,['file:///home/lab/repositories/luckia.facturador/com.luckia.biller.deploy/src/main/resources/bootstrap/info_presencial_2014.xlsx']ggr_cons!$a$2:$n$1048576,4,0)</f>
        <v>#VALUE!</v>
      </c>
      <c r="BD58" s="53" t="e">
        <f aca="false">+VLOOKUP($D58,['file:///home/lab/repositories/luckia.facturador/com.luckia.biller.deploy/src/main/resources/bootstrap/info_presencial_2014.xlsx']ggr_cons!$a$2:$n$1048576,5,0)</f>
        <v>#VALUE!</v>
      </c>
      <c r="BE58" s="53" t="e">
        <f aca="false">+VLOOKUP($D58,['file:///home/lab/repositories/luckia.facturador/com.luckia.biller.deploy/src/main/resources/bootstrap/info_presencial_2014.xlsx']ggr_cons!$a$2:$n$1048576,6,0)</f>
        <v>#VALUE!</v>
      </c>
      <c r="BF58" s="53" t="e">
        <f aca="false">+VLOOKUP($D58,['file:///home/lab/repositories/luckia.facturador/com.luckia.biller.deploy/src/main/resources/bootstrap/info_presencial_2014.xlsx']ggr_cons!$a$2:$n$1048576,7,0)</f>
        <v>#VALUE!</v>
      </c>
      <c r="BG58" s="53" t="e">
        <f aca="false">+VLOOKUP($D58,['file:///home/lab/repositories/luckia.facturador/com.luckia.biller.deploy/src/main/resources/bootstrap/info_presencial_2014.xlsx']ggr_cons!$a$2:$n$1048576,8,0)</f>
        <v>#VALUE!</v>
      </c>
      <c r="BH58" s="53" t="e">
        <f aca="false">+VLOOKUP($D58,['file:///home/lab/repositories/luckia.facturador/com.luckia.biller.deploy/src/main/resources/bootstrap/info_presencial_2014.xlsx']ggr_cons!$a$2:$n$1048576,9,0)</f>
        <v>#VALUE!</v>
      </c>
      <c r="BI58" s="53" t="e">
        <f aca="false">+VLOOKUP($D58,['file:///home/lab/repositories/luckia.facturador/com.luckia.biller.deploy/src/main/resources/bootstrap/info_presencial_2014.xlsx']ggr_cons!$a$2:$n$1048576,10,0)</f>
        <v>#VALUE!</v>
      </c>
      <c r="BJ58" s="53" t="e">
        <f aca="false">+VLOOKUP($D58,['file:///home/lab/repositories/luckia.facturador/com.luckia.biller.deploy/src/main/resources/bootstrap/info_presencial_2014.xlsx']ggr_cons!$a$2:$n$1048576,11,0)</f>
        <v>#VALUE!</v>
      </c>
      <c r="BK58" s="53" t="e">
        <f aca="false">+VLOOKUP($D58,['file:///home/lab/repositories/luckia.facturador/com.luckia.biller.deploy/src/main/resources/bootstrap/info_presencial_2014.xlsx']ggr_cons!$a$2:$n$1048576,12,0)</f>
        <v>#VALUE!</v>
      </c>
      <c r="BL58" s="53" t="e">
        <f aca="false">+VLOOKUP($D58,['file:///home/lab/repositories/luckia.facturador/com.luckia.biller.deploy/src/main/resources/bootstrap/info_presencial_2014.xlsx']ggr_cons!$a$2:$n$1048576,13,0)</f>
        <v>#VALUE!</v>
      </c>
      <c r="BM58" s="53" t="e">
        <f aca="false">+VLOOKUP($D58,['file:///home/lab/repositories/luckia.facturador/com.luckia.biller.deploy/src/main/resources/bootstrap/info_presencial_2014.xlsx']ggr_cons!$a$2:$n$1048576,14,0)</f>
        <v>#VALUE!</v>
      </c>
      <c r="BN58" s="53" t="n">
        <f aca="false">+SUM(BB58:BM58)</f>
        <v>1272.39</v>
      </c>
      <c r="BO58" s="53"/>
      <c r="BP58" s="53"/>
      <c r="BQ58" s="55" t="n">
        <f aca="false">+$N58*X58</f>
        <v>0</v>
      </c>
      <c r="BR58" s="55" t="n">
        <f aca="false">+$N58*Y58</f>
        <v>0</v>
      </c>
      <c r="BS58" s="55" t="n">
        <f aca="false">+$N58*Z58</f>
        <v>0</v>
      </c>
      <c r="BT58" s="55" t="n">
        <f aca="false">+$N58*AA58</f>
        <v>0</v>
      </c>
      <c r="BU58" s="55" t="n">
        <f aca="false">+$N58*AB58</f>
        <v>0</v>
      </c>
      <c r="BV58" s="55" t="n">
        <f aca="false">+$N58*AC58</f>
        <v>0</v>
      </c>
      <c r="BW58" s="55" t="n">
        <f aca="false">+$N58*AD58</f>
        <v>0</v>
      </c>
      <c r="BX58" s="55" t="n">
        <f aca="false">+$N58*AE58</f>
        <v>0</v>
      </c>
      <c r="BY58" s="55" t="n">
        <f aca="false">+$N58*AF58</f>
        <v>0</v>
      </c>
      <c r="BZ58" s="55" t="n">
        <f aca="false">+$N58*AG58</f>
        <v>0</v>
      </c>
      <c r="CA58" s="55" t="n">
        <f aca="false">+$N58*AH58</f>
        <v>0</v>
      </c>
      <c r="CB58" s="55" t="n">
        <f aca="false">+$N58*AI58</f>
        <v>0</v>
      </c>
      <c r="CC58" s="55" t="n">
        <f aca="false">+SUM(BQ58:CB58)</f>
        <v>0</v>
      </c>
      <c r="CD58" s="53"/>
      <c r="CE58" s="55"/>
      <c r="CF58" s="55" t="n">
        <f aca="false">+BQ58/$CE$2</f>
        <v>0</v>
      </c>
      <c r="CG58" s="55" t="n">
        <f aca="false">+BR58/$CE$2</f>
        <v>0</v>
      </c>
      <c r="CH58" s="55" t="n">
        <f aca="false">+BS58/$CE$2</f>
        <v>0</v>
      </c>
      <c r="CI58" s="55" t="n">
        <f aca="false">+BT58/$CE$2</f>
        <v>0</v>
      </c>
      <c r="CJ58" s="55" t="n">
        <f aca="false">+BU58/$CE$2</f>
        <v>0</v>
      </c>
      <c r="CK58" s="55" t="n">
        <f aca="false">+BV58/$CE$2</f>
        <v>0</v>
      </c>
      <c r="CL58" s="55" t="n">
        <f aca="false">+BW58/$CE$2</f>
        <v>0</v>
      </c>
      <c r="CM58" s="55" t="n">
        <f aca="false">+BX58/$CE$2</f>
        <v>0</v>
      </c>
      <c r="CN58" s="55" t="n">
        <f aca="false">+BY58/$CE$2</f>
        <v>0</v>
      </c>
      <c r="CO58" s="55" t="n">
        <f aca="false">+BZ58/$CE$2</f>
        <v>0</v>
      </c>
      <c r="CP58" s="55" t="n">
        <f aca="false">+CA58/$CE$2</f>
        <v>0</v>
      </c>
      <c r="CQ58" s="55" t="n">
        <f aca="false">+CB58/$CE$2</f>
        <v>0</v>
      </c>
      <c r="CR58" s="55" t="n">
        <f aca="false">+CC58/$CE$2</f>
        <v>0</v>
      </c>
      <c r="CS58" s="53"/>
      <c r="CT58" s="53"/>
      <c r="CU58" s="56" t="n">
        <f aca="false">+$O58*X58+$P58*BB58+$Q58*(0.9*BB58+$S58)+$R58</f>
        <v>-260.757833333334</v>
      </c>
      <c r="CV58" s="56" t="n">
        <f aca="false">+$O58*Y58+$P58*BC58+$Q58*(0.9*BC58+$S58)+$R58</f>
        <v>-833.333333333333</v>
      </c>
      <c r="CW58" s="56" t="n">
        <f aca="false">+$O58*Z58+$P58*BD58+$Q58*(0.9*BD58+$S58)+$R58</f>
        <v>-833.333333333333</v>
      </c>
      <c r="CX58" s="56" t="n">
        <f aca="false">+$O58*AA58+$P58*BE58+$Q58*(0.9*BE58+$S58)+$R58</f>
        <v>-833.333333333333</v>
      </c>
      <c r="CY58" s="56" t="n">
        <f aca="false">+$O58*AB58+$P58*BF58+$Q58*(0.9*BF58+$S58)+$R58</f>
        <v>-833.333333333333</v>
      </c>
      <c r="CZ58" s="56" t="n">
        <f aca="false">+$O58*AC58+$P58*BG58+$Q58*(0.9*BG58+$S58)+$R58</f>
        <v>-833.333333333333</v>
      </c>
      <c r="DA58" s="56" t="n">
        <f aca="false">+$O58*AD58+$P58*BH58+$Q58*(0.9*BH58+$S58)+$R58</f>
        <v>-833.333333333333</v>
      </c>
      <c r="DB58" s="56" t="n">
        <f aca="false">+$O58*AE58+$P58*BI58+$Q58*(0.9*BI58+$S58)+$R58</f>
        <v>-833.333333333333</v>
      </c>
      <c r="DC58" s="56" t="n">
        <f aca="false">+$O58*AF58+$P58*BJ58+$Q58*(0.9*BJ58+$S58)+$R58</f>
        <v>-833.333333333333</v>
      </c>
      <c r="DD58" s="56" t="n">
        <f aca="false">+$O58*AG58+$P58*BK58+$Q58*(0.9*BK58+$S58)+$R58</f>
        <v>-833.333333333333</v>
      </c>
      <c r="DE58" s="56" t="n">
        <f aca="false">+$O58*AH58+$P58*BL58+$Q58*(0.9*BL58+$S58)+$R58</f>
        <v>-833.333333333333</v>
      </c>
      <c r="DF58" s="56" t="n">
        <f aca="false">+$O58*AI58+$P58*BM58+$Q58*(0.9*BM58+$S58)+$R58</f>
        <v>-833.333333333333</v>
      </c>
      <c r="DG58" s="55" t="n">
        <f aca="false">+SUM(CU58:DF58)</f>
        <v>-9427.4245</v>
      </c>
      <c r="DH58" s="53"/>
      <c r="DJ58" s="14" t="n">
        <f aca="false">+IF(X58=0,0,$T58)</f>
        <v>0</v>
      </c>
      <c r="DK58" s="14" t="n">
        <f aca="false">+IF(Y58=0,0,$T58)</f>
        <v>0</v>
      </c>
      <c r="DL58" s="14" t="n">
        <f aca="false">+IF(Z58=0,0,$T58)</f>
        <v>0</v>
      </c>
      <c r="DM58" s="14" t="n">
        <f aca="false">+IF(AA58=0,0,$T58)</f>
        <v>0</v>
      </c>
      <c r="DN58" s="14" t="n">
        <f aca="false">+IF(AB58=0,0,$T58)</f>
        <v>0</v>
      </c>
      <c r="DO58" s="14" t="n">
        <f aca="false">+IF(AC58=0,0,$T58)</f>
        <v>0</v>
      </c>
      <c r="DP58" s="14" t="n">
        <f aca="false">+IF(AD58=0,0,$T58)</f>
        <v>0</v>
      </c>
      <c r="DQ58" s="14" t="n">
        <f aca="false">+IF(AE58=0,0,$T58)</f>
        <v>0</v>
      </c>
      <c r="DR58" s="14" t="n">
        <f aca="false">+IF(AF58=0,0,$T58)</f>
        <v>0</v>
      </c>
      <c r="DS58" s="14" t="n">
        <f aca="false">+IF(AG58=0,0,$T58)</f>
        <v>0</v>
      </c>
      <c r="DT58" s="14" t="n">
        <f aca="false">+IF(AH58=0,0,$T58)</f>
        <v>0</v>
      </c>
      <c r="DU58" s="14" t="n">
        <f aca="false">+IF(AI58=0,0,$T58)</f>
        <v>0</v>
      </c>
      <c r="DV58" s="55" t="n">
        <f aca="false">+SUM(DJ58:DU58)</f>
        <v>0</v>
      </c>
      <c r="DY58" s="14" t="n">
        <v>0</v>
      </c>
      <c r="DZ58" s="14" t="n">
        <v>0</v>
      </c>
      <c r="EA58" s="14" t="n">
        <v>0</v>
      </c>
      <c r="EB58" s="14" t="n">
        <v>0</v>
      </c>
      <c r="EC58" s="14" t="n">
        <v>0</v>
      </c>
      <c r="ED58" s="14" t="n">
        <v>0</v>
      </c>
      <c r="EE58" s="14" t="n">
        <v>0</v>
      </c>
      <c r="EF58" s="14" t="n">
        <v>0</v>
      </c>
      <c r="EG58" s="14" t="n">
        <v>0</v>
      </c>
      <c r="EH58" s="14" t="n">
        <v>0</v>
      </c>
      <c r="EI58" s="14" t="n">
        <v>0</v>
      </c>
      <c r="EJ58" s="14" t="n">
        <v>0</v>
      </c>
      <c r="EK58" s="55" t="n">
        <f aca="false">+SUM(DY58:EJ58)</f>
        <v>0</v>
      </c>
      <c r="EO58" s="53" t="n">
        <f aca="false">+CU58+DJ58-DY58/2</f>
        <v>-260.757833333334</v>
      </c>
      <c r="EP58" s="53" t="n">
        <f aca="false">+CV58+DK58-DZ58/2</f>
        <v>-833.333333333333</v>
      </c>
      <c r="EQ58" s="53" t="n">
        <f aca="false">+CW58+DL58-EA58/2</f>
        <v>-833.333333333333</v>
      </c>
      <c r="ER58" s="53" t="n">
        <f aca="false">+CX58+DM58-EB58/2</f>
        <v>-833.333333333333</v>
      </c>
      <c r="ES58" s="53" t="n">
        <f aca="false">+CY58+DN58-EC58/2</f>
        <v>-833.333333333333</v>
      </c>
      <c r="ET58" s="53" t="n">
        <f aca="false">+CZ58+DO58-ED58/2</f>
        <v>-833.333333333333</v>
      </c>
      <c r="EU58" s="53" t="n">
        <f aca="false">+DA58+DP58-EE58/2</f>
        <v>-833.333333333333</v>
      </c>
      <c r="EV58" s="53" t="n">
        <f aca="false">+DB58+DQ58-EF58/2</f>
        <v>-833.333333333333</v>
      </c>
      <c r="EW58" s="53" t="n">
        <f aca="false">+DC58+DR58-EG58/2</f>
        <v>-833.333333333333</v>
      </c>
      <c r="EX58" s="53" t="n">
        <f aca="false">+DD58+DS58-EH58/2</f>
        <v>-833.333333333333</v>
      </c>
      <c r="EY58" s="53" t="n">
        <f aca="false">+DE58+DT58-EI58/2</f>
        <v>-833.333333333333</v>
      </c>
      <c r="EZ58" s="53" t="n">
        <f aca="false">+DF58+DU58-EJ58/2</f>
        <v>-833.333333333333</v>
      </c>
      <c r="FA58" s="55" t="n">
        <f aca="false">+SUM(EO58:EZ58)</f>
        <v>-9427.4245</v>
      </c>
      <c r="FD58" s="53" t="n">
        <f aca="false">+AM58-EO58-DY58</f>
        <v>-1310.19216666667</v>
      </c>
      <c r="FE58" s="53" t="n">
        <f aca="false">+AN58-EP58-DZ58</f>
        <v>833.333333333333</v>
      </c>
      <c r="FF58" s="53" t="n">
        <f aca="false">+AO58-EQ58-EA58</f>
        <v>833.333333333333</v>
      </c>
      <c r="FG58" s="53" t="n">
        <f aca="false">+AP58-ER58-EB58</f>
        <v>833.333333333333</v>
      </c>
      <c r="FH58" s="53" t="n">
        <f aca="false">+AQ58-ES58-EC58</f>
        <v>833.333333333333</v>
      </c>
      <c r="FI58" s="53" t="n">
        <f aca="false">+AR58-ET58-ED58</f>
        <v>833.333333333333</v>
      </c>
      <c r="FJ58" s="53" t="n">
        <f aca="false">+AS58-EU58-EE58</f>
        <v>833.333333333333</v>
      </c>
      <c r="FK58" s="53" t="n">
        <f aca="false">+AT58-EV58-EF58</f>
        <v>833.333333333333</v>
      </c>
      <c r="FL58" s="53" t="n">
        <f aca="false">+AU58-EW58-EG58</f>
        <v>833.333333333333</v>
      </c>
      <c r="FM58" s="53" t="n">
        <f aca="false">+AV58-EX58-EH58</f>
        <v>833.333333333333</v>
      </c>
      <c r="FN58" s="53" t="n">
        <f aca="false">+AW58-EY58-EI58</f>
        <v>833.333333333333</v>
      </c>
      <c r="FO58" s="53" t="n">
        <f aca="false">+AX58-EZ58-EJ58</f>
        <v>833.333333333333</v>
      </c>
      <c r="FP58" s="53" t="n">
        <f aca="false">+AY58-FA58</f>
        <v>7856.4745</v>
      </c>
    </row>
    <row collapsed="false" customFormat="true" customHeight="true" hidden="false" ht="15" outlineLevel="1" r="59" s="63">
      <c r="A59" s="57"/>
      <c r="B59" s="57" t="s">
        <v>360</v>
      </c>
      <c r="C59" s="57"/>
      <c r="D59" s="70"/>
      <c r="E59" s="71"/>
      <c r="F59" s="74"/>
      <c r="G59" s="74"/>
      <c r="H59" s="57"/>
      <c r="I59" s="74"/>
      <c r="J59" s="74"/>
      <c r="K59" s="74"/>
      <c r="L59" s="74"/>
      <c r="M59" s="60"/>
      <c r="N59" s="61"/>
      <c r="O59" s="61"/>
      <c r="P59" s="61"/>
      <c r="Q59" s="61"/>
      <c r="R59" s="60"/>
      <c r="S59" s="79"/>
      <c r="T59" s="60"/>
      <c r="U59" s="79"/>
      <c r="X59" s="64" t="n">
        <f aca="false">SUBTOTAL(9,X55:X58)</f>
        <v>15867</v>
      </c>
      <c r="Y59" s="64" t="n">
        <f aca="false">SUBTOTAL(9,Y55:Y58)</f>
        <v>0</v>
      </c>
      <c r="Z59" s="64" t="n">
        <f aca="false">SUBTOTAL(9,Z55:Z58)</f>
        <v>0</v>
      </c>
      <c r="AA59" s="64" t="n">
        <f aca="false">SUBTOTAL(9,AA55:AA58)</f>
        <v>0</v>
      </c>
      <c r="AB59" s="64" t="n">
        <f aca="false">SUBTOTAL(9,AB55:AB58)</f>
        <v>0</v>
      </c>
      <c r="AC59" s="64" t="n">
        <f aca="false">SUBTOTAL(9,AC55:AC58)</f>
        <v>0</v>
      </c>
      <c r="AD59" s="64" t="n">
        <f aca="false">SUBTOTAL(9,AD55:AD58)</f>
        <v>0</v>
      </c>
      <c r="AE59" s="64" t="n">
        <f aca="false">SUBTOTAL(9,AE55:AE58)</f>
        <v>0</v>
      </c>
      <c r="AF59" s="64" t="n">
        <f aca="false">SUBTOTAL(9,AF55:AF58)</f>
        <v>0</v>
      </c>
      <c r="AG59" s="64" t="n">
        <f aca="false">SUBTOTAL(9,AG55:AG58)</f>
        <v>0</v>
      </c>
      <c r="AH59" s="64" t="n">
        <f aca="false">SUBTOTAL(9,AH55:AH58)</f>
        <v>0</v>
      </c>
      <c r="AI59" s="64" t="n">
        <f aca="false">SUBTOTAL(9,AI55:AI58)</f>
        <v>0</v>
      </c>
      <c r="AJ59" s="64" t="n">
        <f aca="false">SUBTOTAL(9,AJ55:AJ58)</f>
        <v>15867</v>
      </c>
      <c r="AK59" s="54" t="n">
        <f aca="false">+BB59/X59</f>
        <v>0.178929224175963</v>
      </c>
      <c r="AL59" s="64"/>
      <c r="AM59" s="64" t="n">
        <f aca="false">SUBTOTAL(9,AM55:AM58)</f>
        <v>3338.36</v>
      </c>
      <c r="AN59" s="64" t="n">
        <f aca="false">SUBTOTAL(9,AN55:AN58)</f>
        <v>0</v>
      </c>
      <c r="AO59" s="64" t="n">
        <f aca="false">SUBTOTAL(9,AO55:AO58)</f>
        <v>0</v>
      </c>
      <c r="AP59" s="64" t="n">
        <f aca="false">SUBTOTAL(9,AP55:AP58)</f>
        <v>0</v>
      </c>
      <c r="AQ59" s="64" t="n">
        <f aca="false">SUBTOTAL(9,AQ55:AQ58)</f>
        <v>0</v>
      </c>
      <c r="AR59" s="64" t="n">
        <f aca="false">SUBTOTAL(9,AR55:AR58)</f>
        <v>0</v>
      </c>
      <c r="AS59" s="64" t="n">
        <f aca="false">SUBTOTAL(9,AS55:AS58)</f>
        <v>0</v>
      </c>
      <c r="AT59" s="64" t="n">
        <f aca="false">SUBTOTAL(9,AT55:AT58)</f>
        <v>0</v>
      </c>
      <c r="AU59" s="64" t="n">
        <f aca="false">SUBTOTAL(9,AU55:AU58)</f>
        <v>0</v>
      </c>
      <c r="AV59" s="64" t="n">
        <f aca="false">SUBTOTAL(9,AV55:AV58)</f>
        <v>0</v>
      </c>
      <c r="AW59" s="64" t="n">
        <f aca="false">SUBTOTAL(9,AW55:AW58)</f>
        <v>0</v>
      </c>
      <c r="AX59" s="64" t="n">
        <f aca="false">SUBTOTAL(9,AX55:AX58)</f>
        <v>0</v>
      </c>
      <c r="AY59" s="64" t="n">
        <f aca="false">SUBTOTAL(9,AY55:AY58)</f>
        <v>3338.36</v>
      </c>
      <c r="AZ59" s="64"/>
      <c r="BA59" s="64"/>
      <c r="BB59" s="64" t="n">
        <f aca="false">SUBTOTAL(9,BB55:BB58)</f>
        <v>2839.07</v>
      </c>
      <c r="BC59" s="64" t="n">
        <f aca="false">SUBTOTAL(9,BC55:BC58)</f>
        <v>0</v>
      </c>
      <c r="BD59" s="64" t="n">
        <f aca="false">SUBTOTAL(9,BD55:BD58)</f>
        <v>0</v>
      </c>
      <c r="BE59" s="64" t="n">
        <f aca="false">SUBTOTAL(9,BE55:BE58)</f>
        <v>0</v>
      </c>
      <c r="BF59" s="64" t="n">
        <f aca="false">SUBTOTAL(9,BF55:BF58)</f>
        <v>0</v>
      </c>
      <c r="BG59" s="64" t="n">
        <f aca="false">SUBTOTAL(9,BG55:BG58)</f>
        <v>0</v>
      </c>
      <c r="BH59" s="64" t="n">
        <f aca="false">SUBTOTAL(9,BH55:BH58)</f>
        <v>0</v>
      </c>
      <c r="BI59" s="64" t="n">
        <f aca="false">SUBTOTAL(9,BI55:BI58)</f>
        <v>0</v>
      </c>
      <c r="BJ59" s="64" t="n">
        <f aca="false">SUBTOTAL(9,BJ55:BJ58)</f>
        <v>0</v>
      </c>
      <c r="BK59" s="64" t="n">
        <f aca="false">SUBTOTAL(9,BK55:BK58)</f>
        <v>0</v>
      </c>
      <c r="BL59" s="64" t="n">
        <f aca="false">SUBTOTAL(9,BL55:BL58)</f>
        <v>0</v>
      </c>
      <c r="BM59" s="64" t="n">
        <f aca="false">SUBTOTAL(9,BM55:BM58)</f>
        <v>0</v>
      </c>
      <c r="BN59" s="64" t="n">
        <f aca="false">SUBTOTAL(9,BN55:BN58)</f>
        <v>2839.07</v>
      </c>
      <c r="BO59" s="64"/>
      <c r="BP59" s="64"/>
      <c r="BQ59" s="65" t="n">
        <f aca="false">SUBTOTAL(9,BQ55:BQ58)</f>
        <v>63.66</v>
      </c>
      <c r="BR59" s="65" t="n">
        <f aca="false">SUBTOTAL(9,BR55:BR58)</f>
        <v>0</v>
      </c>
      <c r="BS59" s="65" t="n">
        <f aca="false">SUBTOTAL(9,BS55:BS58)</f>
        <v>0</v>
      </c>
      <c r="BT59" s="65" t="n">
        <f aca="false">SUBTOTAL(9,BT55:BT58)</f>
        <v>0</v>
      </c>
      <c r="BU59" s="65" t="n">
        <f aca="false">SUBTOTAL(9,BU55:BU58)</f>
        <v>0</v>
      </c>
      <c r="BV59" s="65" t="n">
        <f aca="false">SUBTOTAL(9,BV55:BV58)</f>
        <v>0</v>
      </c>
      <c r="BW59" s="65" t="n">
        <f aca="false">SUBTOTAL(9,BW55:BW58)</f>
        <v>0</v>
      </c>
      <c r="BX59" s="65" t="n">
        <f aca="false">SUBTOTAL(9,BX55:BX58)</f>
        <v>0</v>
      </c>
      <c r="BY59" s="65" t="n">
        <f aca="false">SUBTOTAL(9,BY55:BY58)</f>
        <v>0</v>
      </c>
      <c r="BZ59" s="65" t="n">
        <f aca="false">SUBTOTAL(9,BZ55:BZ58)</f>
        <v>0</v>
      </c>
      <c r="CA59" s="65" t="n">
        <f aca="false">SUBTOTAL(9,CA55:CA58)</f>
        <v>0</v>
      </c>
      <c r="CB59" s="65" t="n">
        <f aca="false">SUBTOTAL(9,CB55:CB58)</f>
        <v>0</v>
      </c>
      <c r="CC59" s="65" t="n">
        <f aca="false">SUBTOTAL(9,CC55:CC58)</f>
        <v>63.66</v>
      </c>
      <c r="CD59" s="64"/>
      <c r="CE59" s="65"/>
      <c r="CF59" s="65" t="n">
        <f aca="false">SUBTOTAL(9,CF55:CF58)</f>
        <v>52.6115702479339</v>
      </c>
      <c r="CG59" s="65" t="n">
        <f aca="false">SUBTOTAL(9,CG55:CG58)</f>
        <v>0</v>
      </c>
      <c r="CH59" s="65" t="n">
        <f aca="false">SUBTOTAL(9,CH55:CH58)</f>
        <v>0</v>
      </c>
      <c r="CI59" s="65" t="n">
        <f aca="false">SUBTOTAL(9,CI55:CI58)</f>
        <v>0</v>
      </c>
      <c r="CJ59" s="65" t="n">
        <f aca="false">SUBTOTAL(9,CJ55:CJ58)</f>
        <v>0</v>
      </c>
      <c r="CK59" s="65" t="n">
        <f aca="false">SUBTOTAL(9,CK55:CK58)</f>
        <v>0</v>
      </c>
      <c r="CL59" s="65" t="n">
        <f aca="false">SUBTOTAL(9,CL55:CL58)</f>
        <v>0</v>
      </c>
      <c r="CM59" s="65" t="n">
        <f aca="false">SUBTOTAL(9,CM55:CM58)</f>
        <v>0</v>
      </c>
      <c r="CN59" s="65" t="n">
        <f aca="false">SUBTOTAL(9,CN55:CN58)</f>
        <v>0</v>
      </c>
      <c r="CO59" s="65" t="n">
        <f aca="false">SUBTOTAL(9,CO55:CO58)</f>
        <v>0</v>
      </c>
      <c r="CP59" s="65" t="n">
        <f aca="false">SUBTOTAL(9,CP55:CP58)</f>
        <v>0</v>
      </c>
      <c r="CQ59" s="65" t="n">
        <f aca="false">SUBTOTAL(9,CQ55:CQ58)</f>
        <v>0</v>
      </c>
      <c r="CR59" s="65" t="n">
        <f aca="false">SUBTOTAL(9,CR55:CR58)</f>
        <v>52.6115702479339</v>
      </c>
      <c r="CS59" s="64"/>
      <c r="CT59" s="64"/>
      <c r="CU59" s="66" t="n">
        <f aca="false">SUBTOTAL(9,CU55:CU58)</f>
        <v>-133.437833333334</v>
      </c>
      <c r="CV59" s="66" t="n">
        <f aca="false">SUBTOTAL(9,CV55:CV58)</f>
        <v>-833.333333333333</v>
      </c>
      <c r="CW59" s="66" t="n">
        <f aca="false">SUBTOTAL(9,CW55:CW58)</f>
        <v>-833.333333333333</v>
      </c>
      <c r="CX59" s="66" t="n">
        <f aca="false">SUBTOTAL(9,CX55:CX58)</f>
        <v>-833.333333333333</v>
      </c>
      <c r="CY59" s="66" t="n">
        <f aca="false">SUBTOTAL(9,CY55:CY58)</f>
        <v>-833.333333333333</v>
      </c>
      <c r="CZ59" s="66" t="n">
        <f aca="false">SUBTOTAL(9,CZ55:CZ58)</f>
        <v>-833.333333333333</v>
      </c>
      <c r="DA59" s="66" t="n">
        <f aca="false">SUBTOTAL(9,DA55:DA58)</f>
        <v>-833.333333333333</v>
      </c>
      <c r="DB59" s="66" t="n">
        <f aca="false">SUBTOTAL(9,DB55:DB58)</f>
        <v>-833.333333333333</v>
      </c>
      <c r="DC59" s="66" t="n">
        <f aca="false">SUBTOTAL(9,DC55:DC58)</f>
        <v>-833.333333333333</v>
      </c>
      <c r="DD59" s="66" t="n">
        <f aca="false">SUBTOTAL(9,DD55:DD58)</f>
        <v>-833.333333333333</v>
      </c>
      <c r="DE59" s="66" t="n">
        <f aca="false">SUBTOTAL(9,DE55:DE58)</f>
        <v>-833.333333333333</v>
      </c>
      <c r="DF59" s="66" t="n">
        <f aca="false">SUBTOTAL(9,DF55:DF58)</f>
        <v>-833.333333333333</v>
      </c>
      <c r="DG59" s="65" t="n">
        <f aca="false">SUBTOTAL(9,DG55:DG58)</f>
        <v>-9300.1045</v>
      </c>
      <c r="DH59" s="64"/>
      <c r="DJ59" s="63" t="n">
        <f aca="false">SUBTOTAL(9,DJ55:DJ58)</f>
        <v>90</v>
      </c>
      <c r="DK59" s="63" t="n">
        <f aca="false">SUBTOTAL(9,DK55:DK58)</f>
        <v>0</v>
      </c>
      <c r="DL59" s="63" t="n">
        <f aca="false">SUBTOTAL(9,DL55:DL58)</f>
        <v>0</v>
      </c>
      <c r="DM59" s="63" t="n">
        <f aca="false">SUBTOTAL(9,DM55:DM58)</f>
        <v>0</v>
      </c>
      <c r="DN59" s="63" t="n">
        <f aca="false">SUBTOTAL(9,DN55:DN58)</f>
        <v>0</v>
      </c>
      <c r="DO59" s="63" t="n">
        <f aca="false">SUBTOTAL(9,DO55:DO58)</f>
        <v>0</v>
      </c>
      <c r="DP59" s="63" t="n">
        <f aca="false">SUBTOTAL(9,DP55:DP58)</f>
        <v>0</v>
      </c>
      <c r="DQ59" s="63" t="n">
        <f aca="false">SUBTOTAL(9,DQ55:DQ58)</f>
        <v>0</v>
      </c>
      <c r="DR59" s="63" t="n">
        <f aca="false">SUBTOTAL(9,DR55:DR58)</f>
        <v>0</v>
      </c>
      <c r="DS59" s="63" t="n">
        <f aca="false">SUBTOTAL(9,DS55:DS58)</f>
        <v>0</v>
      </c>
      <c r="DT59" s="63" t="n">
        <f aca="false">SUBTOTAL(9,DT55:DT58)</f>
        <v>0</v>
      </c>
      <c r="DU59" s="63" t="n">
        <f aca="false">SUBTOTAL(9,DU55:DU58)</f>
        <v>0</v>
      </c>
      <c r="DV59" s="65" t="n">
        <f aca="false">SUBTOTAL(9,DV55:DV58)</f>
        <v>90</v>
      </c>
      <c r="DY59" s="63" t="n">
        <f aca="false">SUBTOTAL(9,DY55:DY58)</f>
        <v>0</v>
      </c>
      <c r="DZ59" s="63" t="n">
        <f aca="false">SUBTOTAL(9,DZ55:DZ58)</f>
        <v>0</v>
      </c>
      <c r="EA59" s="63" t="n">
        <f aca="false">SUBTOTAL(9,EA55:EA58)</f>
        <v>0</v>
      </c>
      <c r="EB59" s="63" t="n">
        <f aca="false">SUBTOTAL(9,EB55:EB58)</f>
        <v>0</v>
      </c>
      <c r="EC59" s="63" t="n">
        <f aca="false">SUBTOTAL(9,EC55:EC58)</f>
        <v>0</v>
      </c>
      <c r="ED59" s="63" t="n">
        <f aca="false">SUBTOTAL(9,ED55:ED58)</f>
        <v>0</v>
      </c>
      <c r="EE59" s="63" t="n">
        <f aca="false">SUBTOTAL(9,EE55:EE58)</f>
        <v>0</v>
      </c>
      <c r="EF59" s="63" t="n">
        <f aca="false">SUBTOTAL(9,EF55:EF58)</f>
        <v>0</v>
      </c>
      <c r="EG59" s="63" t="n">
        <f aca="false">SUBTOTAL(9,EG55:EG58)</f>
        <v>0</v>
      </c>
      <c r="EH59" s="63" t="n">
        <f aca="false">SUBTOTAL(9,EH55:EH58)</f>
        <v>0</v>
      </c>
      <c r="EI59" s="63" t="n">
        <f aca="false">SUBTOTAL(9,EI55:EI58)</f>
        <v>0</v>
      </c>
      <c r="EJ59" s="63" t="n">
        <f aca="false">SUBTOTAL(9,EJ55:EJ58)</f>
        <v>0</v>
      </c>
      <c r="EK59" s="65" t="n">
        <f aca="false">SUBTOTAL(9,EK55:EK58)</f>
        <v>0</v>
      </c>
      <c r="EN59" s="63" t="n">
        <f aca="false">SUBTOTAL(9,EN55:EN58)</f>
        <v>0</v>
      </c>
      <c r="EO59" s="64" t="n">
        <f aca="false">SUBTOTAL(9,EO55:EO58)</f>
        <v>-43.4378333333336</v>
      </c>
      <c r="EP59" s="64" t="n">
        <f aca="false">SUBTOTAL(9,EP55:EP58)</f>
        <v>-833.333333333333</v>
      </c>
      <c r="EQ59" s="64" t="n">
        <f aca="false">SUBTOTAL(9,EQ55:EQ58)</f>
        <v>-833.333333333333</v>
      </c>
      <c r="ER59" s="64" t="n">
        <f aca="false">SUBTOTAL(9,ER55:ER58)</f>
        <v>-833.333333333333</v>
      </c>
      <c r="ES59" s="64" t="n">
        <f aca="false">SUBTOTAL(9,ES55:ES58)</f>
        <v>-833.333333333333</v>
      </c>
      <c r="ET59" s="64" t="n">
        <f aca="false">SUBTOTAL(9,ET55:ET58)</f>
        <v>-833.333333333333</v>
      </c>
      <c r="EU59" s="64" t="n">
        <f aca="false">SUBTOTAL(9,EU55:EU58)</f>
        <v>-833.333333333333</v>
      </c>
      <c r="EV59" s="64" t="n">
        <f aca="false">SUBTOTAL(9,EV55:EV58)</f>
        <v>-833.333333333333</v>
      </c>
      <c r="EW59" s="64" t="n">
        <f aca="false">SUBTOTAL(9,EW55:EW58)</f>
        <v>-833.333333333333</v>
      </c>
      <c r="EX59" s="64" t="n">
        <f aca="false">SUBTOTAL(9,EX55:EX58)</f>
        <v>-833.333333333333</v>
      </c>
      <c r="EY59" s="64" t="n">
        <f aca="false">SUBTOTAL(9,EY55:EY58)</f>
        <v>-833.333333333333</v>
      </c>
      <c r="EZ59" s="64" t="n">
        <f aca="false">SUBTOTAL(9,EZ55:EZ58)</f>
        <v>-833.333333333333</v>
      </c>
      <c r="FA59" s="65" t="n">
        <f aca="false">SUBTOTAL(9,FA55:FA58)</f>
        <v>-9210.1045</v>
      </c>
      <c r="FD59" s="64" t="n">
        <f aca="false">SUBTOTAL(9,FD55:FD58)</f>
        <v>3381.79783333333</v>
      </c>
      <c r="FE59" s="64" t="n">
        <f aca="false">SUBTOTAL(9,FE55:FE58)</f>
        <v>833.333333333333</v>
      </c>
      <c r="FF59" s="64" t="n">
        <f aca="false">SUBTOTAL(9,FF55:FF58)</f>
        <v>833.333333333333</v>
      </c>
      <c r="FG59" s="64" t="n">
        <f aca="false">SUBTOTAL(9,FG55:FG58)</f>
        <v>833.333333333333</v>
      </c>
      <c r="FH59" s="64" t="n">
        <f aca="false">SUBTOTAL(9,FH55:FH58)</f>
        <v>833.333333333333</v>
      </c>
      <c r="FI59" s="64" t="n">
        <f aca="false">SUBTOTAL(9,FI55:FI58)</f>
        <v>833.333333333333</v>
      </c>
      <c r="FJ59" s="64" t="n">
        <f aca="false">SUBTOTAL(9,FJ55:FJ58)</f>
        <v>833.333333333333</v>
      </c>
      <c r="FK59" s="64" t="n">
        <f aca="false">SUBTOTAL(9,FK55:FK58)</f>
        <v>833.333333333333</v>
      </c>
      <c r="FL59" s="64" t="n">
        <f aca="false">SUBTOTAL(9,FL55:FL58)</f>
        <v>833.333333333333</v>
      </c>
      <c r="FM59" s="64" t="n">
        <f aca="false">SUBTOTAL(9,FM55:FM58)</f>
        <v>833.333333333333</v>
      </c>
      <c r="FN59" s="64" t="n">
        <f aca="false">SUBTOTAL(9,FN55:FN58)</f>
        <v>833.333333333333</v>
      </c>
      <c r="FO59" s="64" t="n">
        <f aca="false">SUBTOTAL(9,FO55:FO58)</f>
        <v>833.333333333333</v>
      </c>
      <c r="FP59" s="64" t="n">
        <f aca="false">SUBTOTAL(9,FP55:FP58)</f>
        <v>12548.4645</v>
      </c>
    </row>
    <row collapsed="false" customFormat="false" customHeight="true" hidden="false" ht="15" outlineLevel="2" r="60">
      <c r="A60" s="21" t="n">
        <v>7</v>
      </c>
      <c r="B60" s="23" t="s">
        <v>45</v>
      </c>
      <c r="C60" s="21" t="s">
        <v>137</v>
      </c>
      <c r="D60" s="67" t="n">
        <f aca="false">+E60</f>
        <v>10110</v>
      </c>
      <c r="E60" s="69" t="n">
        <v>10110</v>
      </c>
      <c r="F60" s="23" t="s">
        <v>361</v>
      </c>
      <c r="G60" s="21" t="s">
        <v>362</v>
      </c>
      <c r="H60" s="21" t="s">
        <v>363</v>
      </c>
      <c r="I60" s="23" t="s">
        <v>364</v>
      </c>
      <c r="J60" s="23" t="s">
        <v>365</v>
      </c>
      <c r="K60" s="23" t="s">
        <v>42</v>
      </c>
      <c r="L60" s="49" t="s">
        <v>143</v>
      </c>
      <c r="M60" s="50" t="s">
        <v>20</v>
      </c>
      <c r="N60" s="51" t="n">
        <v>0.01</v>
      </c>
      <c r="O60" s="51" t="n">
        <v>0.03</v>
      </c>
      <c r="P60" s="51" t="n">
        <v>0</v>
      </c>
      <c r="Q60" s="51" t="n">
        <v>0</v>
      </c>
      <c r="R60" s="50" t="n">
        <v>0</v>
      </c>
      <c r="S60" s="50" t="n">
        <v>0</v>
      </c>
      <c r="T60" s="50" t="n">
        <v>30</v>
      </c>
      <c r="U60" s="50"/>
      <c r="X60" s="53" t="e">
        <f aca="false">+VLOOKUP($D60,['file:///home/lab/repositories/luckia.facturador/com.luckia.biller.deploy/src/main/resources/bootstrap/info_presencial_2014.xlsx']venta_neta_cons!$a$2:$n$1048576,3,0)</f>
        <v>#VALUE!</v>
      </c>
      <c r="Y60" s="53" t="e">
        <f aca="false">+VLOOKUP($D60,['file:///home/lab/repositories/luckia.facturador/com.luckia.biller.deploy/src/main/resources/bootstrap/info_presencial_2014.xlsx']venta_neta_cons!$a$2:$n$1048576,4,0)</f>
        <v>#VALUE!</v>
      </c>
      <c r="Z60" s="53" t="e">
        <f aca="false">+VLOOKUP($D60,['file:///home/lab/repositories/luckia.facturador/com.luckia.biller.deploy/src/main/resources/bootstrap/info_presencial_2014.xlsx']venta_neta_cons!$a$2:$n$1048576,5,0)</f>
        <v>#VALUE!</v>
      </c>
      <c r="AA60" s="53" t="e">
        <f aca="false">+VLOOKUP($D60,['file:///home/lab/repositories/luckia.facturador/com.luckia.biller.deploy/src/main/resources/bootstrap/info_presencial_2014.xlsx']venta_neta_cons!$a$2:$n$1048576,6,0)</f>
        <v>#VALUE!</v>
      </c>
      <c r="AB60" s="53" t="e">
        <f aca="false">+VLOOKUP($D60,['file:///home/lab/repositories/luckia.facturador/com.luckia.biller.deploy/src/main/resources/bootstrap/info_presencial_2014.xlsx']venta_neta_cons!$a$2:$n$1048576,7,0)</f>
        <v>#VALUE!</v>
      </c>
      <c r="AC60" s="53" t="e">
        <f aca="false">+VLOOKUP($D60,['file:///home/lab/repositories/luckia.facturador/com.luckia.biller.deploy/src/main/resources/bootstrap/info_presencial_2014.xlsx']venta_neta_cons!$a$2:$n$1048576,8,0)</f>
        <v>#VALUE!</v>
      </c>
      <c r="AD60" s="53" t="e">
        <f aca="false">+VLOOKUP($D60,['file:///home/lab/repositories/luckia.facturador/com.luckia.biller.deploy/src/main/resources/bootstrap/info_presencial_2014.xlsx']venta_neta_cons!$a$2:$n$1048576,9,0)</f>
        <v>#VALUE!</v>
      </c>
      <c r="AE60" s="53" t="e">
        <f aca="false">+VLOOKUP($D60,['file:///home/lab/repositories/luckia.facturador/com.luckia.biller.deploy/src/main/resources/bootstrap/info_presencial_2014.xlsx']venta_neta_cons!$a$2:$n$1048576,10,0)</f>
        <v>#VALUE!</v>
      </c>
      <c r="AF60" s="53" t="e">
        <f aca="false">+VLOOKUP($D60,['file:///home/lab/repositories/luckia.facturador/com.luckia.biller.deploy/src/main/resources/bootstrap/info_presencial_2014.xlsx']venta_neta_cons!$a$2:$n$1048576,11,0)</f>
        <v>#VALUE!</v>
      </c>
      <c r="AG60" s="53" t="e">
        <f aca="false">+VLOOKUP($D60,['file:///home/lab/repositories/luckia.facturador/com.luckia.biller.deploy/src/main/resources/bootstrap/info_presencial_2014.xlsx']venta_neta_cons!$a$2:$n$1048576,12,0)</f>
        <v>#VALUE!</v>
      </c>
      <c r="AH60" s="53" t="e">
        <f aca="false">+VLOOKUP($D60,['file:///home/lab/repositories/luckia.facturador/com.luckia.biller.deploy/src/main/resources/bootstrap/info_presencial_2014.xlsx']venta_neta_cons!$a$2:$n$1048576,13,0)</f>
        <v>#VALUE!</v>
      </c>
      <c r="AI60" s="53" t="e">
        <f aca="false">+VLOOKUP($D60,['file:///home/lab/repositories/luckia.facturador/com.luckia.biller.deploy/src/main/resources/bootstrap/info_presencial_2014.xlsx']venta_neta_cons!$a$2:$n$1048576,14,0)</f>
        <v>#VALUE!</v>
      </c>
      <c r="AJ60" s="53" t="n">
        <f aca="false">+SUM(X60:AI60)</f>
        <v>2919</v>
      </c>
      <c r="AK60" s="54" t="n">
        <f aca="false">+BB60/X60</f>
        <v>-0.0582082905104487</v>
      </c>
      <c r="AL60" s="53"/>
      <c r="AM60" s="53" t="e">
        <f aca="false">+VLOOKUP($D60,['file:///home/lab/repositories/luckia.facturador/com.luckia.biller.deploy/src/main/resources/bootstrap/info_presencial_2014.xlsx']saldo_cons!$a$2:$n$1048576,3,0)</f>
        <v>#VALUE!</v>
      </c>
      <c r="AN60" s="53" t="e">
        <f aca="false">+VLOOKUP($D60,['file:///home/lab/repositories/luckia.facturador/com.luckia.biller.deploy/src/main/resources/bootstrap/info_presencial_2014.xlsx']saldo_cons!$a$2:$n$1048576,4,0)</f>
        <v>#VALUE!</v>
      </c>
      <c r="AO60" s="53" t="e">
        <f aca="false">+VLOOKUP($D60,['file:///home/lab/repositories/luckia.facturador/com.luckia.biller.deploy/src/main/resources/bootstrap/info_presencial_2014.xlsx']saldo_cons!$a$2:$n$1048576,5,0)</f>
        <v>#VALUE!</v>
      </c>
      <c r="AP60" s="53" t="e">
        <f aca="false">+VLOOKUP($D60,['file:///home/lab/repositories/luckia.facturador/com.luckia.biller.deploy/src/main/resources/bootstrap/info_presencial_2014.xlsx']saldo_cons!$a$2:$n$1048576,6,0)</f>
        <v>#VALUE!</v>
      </c>
      <c r="AQ60" s="53" t="e">
        <f aca="false">+VLOOKUP($D60,['file:///home/lab/repositories/luckia.facturador/com.luckia.biller.deploy/src/main/resources/bootstrap/info_presencial_2014.xlsx']saldo_cons!$a$2:$n$1048576,7,0)</f>
        <v>#VALUE!</v>
      </c>
      <c r="AR60" s="53" t="e">
        <f aca="false">+VLOOKUP($D60,['file:///home/lab/repositories/luckia.facturador/com.luckia.biller.deploy/src/main/resources/bootstrap/info_presencial_2014.xlsx']saldo_cons!$a$2:$n$1048576,8,0)</f>
        <v>#VALUE!</v>
      </c>
      <c r="AS60" s="53" t="e">
        <f aca="false">+VLOOKUP($D60,['file:///home/lab/repositories/luckia.facturador/com.luckia.biller.deploy/src/main/resources/bootstrap/info_presencial_2014.xlsx']saldo_cons!$a$2:$n$1048576,9,0)</f>
        <v>#VALUE!</v>
      </c>
      <c r="AT60" s="53" t="e">
        <f aca="false">+VLOOKUP($D60,['file:///home/lab/repositories/luckia.facturador/com.luckia.biller.deploy/src/main/resources/bootstrap/info_presencial_2014.xlsx']saldo_cons!$a$2:$n$1048576,10,0)</f>
        <v>#VALUE!</v>
      </c>
      <c r="AU60" s="53" t="e">
        <f aca="false">+VLOOKUP($D60,['file:///home/lab/repositories/luckia.facturador/com.luckia.biller.deploy/src/main/resources/bootstrap/info_presencial_2014.xlsx']saldo_cons!$a$2:$n$1048576,11,0)</f>
        <v>#VALUE!</v>
      </c>
      <c r="AV60" s="53" t="e">
        <f aca="false">+VLOOKUP($D60,['file:///home/lab/repositories/luckia.facturador/com.luckia.biller.deploy/src/main/resources/bootstrap/info_presencial_2014.xlsx']saldo_cons!$a$2:$n$1048576,12,0)</f>
        <v>#VALUE!</v>
      </c>
      <c r="AW60" s="53" t="e">
        <f aca="false">+VLOOKUP($D60,['file:///home/lab/repositories/luckia.facturador/com.luckia.biller.deploy/src/main/resources/bootstrap/info_presencial_2014.xlsx']saldo_cons!$a$2:$n$1048576,13,0)</f>
        <v>#VALUE!</v>
      </c>
      <c r="AX60" s="53" t="e">
        <f aca="false">+VLOOKUP($D60,['file:///home/lab/repositories/luckia.facturador/com.luckia.biller.deploy/src/main/resources/bootstrap/info_presencial_2014.xlsx']saldo_cons!$a$2:$n$1048576,14,0)</f>
        <v>#VALUE!</v>
      </c>
      <c r="AY60" s="53" t="n">
        <f aca="false">+SUM(AM60:AX60)</f>
        <v>-169.91</v>
      </c>
      <c r="AZ60" s="53"/>
      <c r="BA60" s="53"/>
      <c r="BB60" s="53" t="e">
        <f aca="false">+VLOOKUP($D60,['file:///home/lab/repositories/luckia.facturador/com.luckia.biller.deploy/src/main/resources/bootstrap/info_presencial_2014.xlsx']ggr_cons!$a$2:$n$1048576,3,0)</f>
        <v>#VALUE!</v>
      </c>
      <c r="BC60" s="53" t="e">
        <f aca="false">+VLOOKUP($D60,['file:///home/lab/repositories/luckia.facturador/com.luckia.biller.deploy/src/main/resources/bootstrap/info_presencial_2014.xlsx']ggr_cons!$a$2:$n$1048576,4,0)</f>
        <v>#VALUE!</v>
      </c>
      <c r="BD60" s="53" t="e">
        <f aca="false">+VLOOKUP($D60,['file:///home/lab/repositories/luckia.facturador/com.luckia.biller.deploy/src/main/resources/bootstrap/info_presencial_2014.xlsx']ggr_cons!$a$2:$n$1048576,5,0)</f>
        <v>#VALUE!</v>
      </c>
      <c r="BE60" s="53" t="e">
        <f aca="false">+VLOOKUP($D60,['file:///home/lab/repositories/luckia.facturador/com.luckia.biller.deploy/src/main/resources/bootstrap/info_presencial_2014.xlsx']ggr_cons!$a$2:$n$1048576,6,0)</f>
        <v>#VALUE!</v>
      </c>
      <c r="BF60" s="53" t="e">
        <f aca="false">+VLOOKUP($D60,['file:///home/lab/repositories/luckia.facturador/com.luckia.biller.deploy/src/main/resources/bootstrap/info_presencial_2014.xlsx']ggr_cons!$a$2:$n$1048576,7,0)</f>
        <v>#VALUE!</v>
      </c>
      <c r="BG60" s="53" t="e">
        <f aca="false">+VLOOKUP($D60,['file:///home/lab/repositories/luckia.facturador/com.luckia.biller.deploy/src/main/resources/bootstrap/info_presencial_2014.xlsx']ggr_cons!$a$2:$n$1048576,8,0)</f>
        <v>#VALUE!</v>
      </c>
      <c r="BH60" s="53" t="e">
        <f aca="false">+VLOOKUP($D60,['file:///home/lab/repositories/luckia.facturador/com.luckia.biller.deploy/src/main/resources/bootstrap/info_presencial_2014.xlsx']ggr_cons!$a$2:$n$1048576,9,0)</f>
        <v>#VALUE!</v>
      </c>
      <c r="BI60" s="53" t="e">
        <f aca="false">+VLOOKUP($D60,['file:///home/lab/repositories/luckia.facturador/com.luckia.biller.deploy/src/main/resources/bootstrap/info_presencial_2014.xlsx']ggr_cons!$a$2:$n$1048576,10,0)</f>
        <v>#VALUE!</v>
      </c>
      <c r="BJ60" s="53" t="e">
        <f aca="false">+VLOOKUP($D60,['file:///home/lab/repositories/luckia.facturador/com.luckia.biller.deploy/src/main/resources/bootstrap/info_presencial_2014.xlsx']ggr_cons!$a$2:$n$1048576,11,0)</f>
        <v>#VALUE!</v>
      </c>
      <c r="BK60" s="53" t="e">
        <f aca="false">+VLOOKUP($D60,['file:///home/lab/repositories/luckia.facturador/com.luckia.biller.deploy/src/main/resources/bootstrap/info_presencial_2014.xlsx']ggr_cons!$a$2:$n$1048576,12,0)</f>
        <v>#VALUE!</v>
      </c>
      <c r="BL60" s="53" t="e">
        <f aca="false">+VLOOKUP($D60,['file:///home/lab/repositories/luckia.facturador/com.luckia.biller.deploy/src/main/resources/bootstrap/info_presencial_2014.xlsx']ggr_cons!$a$2:$n$1048576,13,0)</f>
        <v>#VALUE!</v>
      </c>
      <c r="BM60" s="53" t="e">
        <f aca="false">+VLOOKUP($D60,['file:///home/lab/repositories/luckia.facturador/com.luckia.biller.deploy/src/main/resources/bootstrap/info_presencial_2014.xlsx']ggr_cons!$a$2:$n$1048576,14,0)</f>
        <v>#VALUE!</v>
      </c>
      <c r="BN60" s="53" t="n">
        <f aca="false">+SUM(BB60:BM60)</f>
        <v>-169.91</v>
      </c>
      <c r="BO60" s="53"/>
      <c r="BP60" s="53"/>
      <c r="BQ60" s="55" t="n">
        <f aca="false">+$N60*X60</f>
        <v>29.19</v>
      </c>
      <c r="BR60" s="55" t="n">
        <f aca="false">+$N60*Y60</f>
        <v>0</v>
      </c>
      <c r="BS60" s="55" t="n">
        <f aca="false">+$N60*Z60</f>
        <v>0</v>
      </c>
      <c r="BT60" s="55" t="n">
        <f aca="false">+$N60*AA60</f>
        <v>0</v>
      </c>
      <c r="BU60" s="55" t="n">
        <f aca="false">+$N60*AB60</f>
        <v>0</v>
      </c>
      <c r="BV60" s="55" t="n">
        <f aca="false">+$N60*AC60</f>
        <v>0</v>
      </c>
      <c r="BW60" s="55" t="n">
        <f aca="false">+$N60*AD60</f>
        <v>0</v>
      </c>
      <c r="BX60" s="55" t="n">
        <f aca="false">+$N60*AE60</f>
        <v>0</v>
      </c>
      <c r="BY60" s="55" t="n">
        <f aca="false">+$N60*AF60</f>
        <v>0</v>
      </c>
      <c r="BZ60" s="55" t="n">
        <f aca="false">+$N60*AG60</f>
        <v>0</v>
      </c>
      <c r="CA60" s="55" t="n">
        <f aca="false">+$N60*AH60</f>
        <v>0</v>
      </c>
      <c r="CB60" s="55" t="n">
        <f aca="false">+$N60*AI60</f>
        <v>0</v>
      </c>
      <c r="CC60" s="55" t="n">
        <f aca="false">+SUM(BQ60:CB60)</f>
        <v>29.19</v>
      </c>
      <c r="CD60" s="53"/>
      <c r="CE60" s="55"/>
      <c r="CF60" s="55" t="n">
        <f aca="false">+BQ60/$CE$2</f>
        <v>24.1239669421488</v>
      </c>
      <c r="CG60" s="55" t="n">
        <f aca="false">+BR60/$CE$2</f>
        <v>0</v>
      </c>
      <c r="CH60" s="55" t="n">
        <f aca="false">+BS60/$CE$2</f>
        <v>0</v>
      </c>
      <c r="CI60" s="55" t="n">
        <f aca="false">+BT60/$CE$2</f>
        <v>0</v>
      </c>
      <c r="CJ60" s="55" t="n">
        <f aca="false">+BU60/$CE$2</f>
        <v>0</v>
      </c>
      <c r="CK60" s="55" t="n">
        <f aca="false">+BV60/$CE$2</f>
        <v>0</v>
      </c>
      <c r="CL60" s="55" t="n">
        <f aca="false">+BW60/$CE$2</f>
        <v>0</v>
      </c>
      <c r="CM60" s="55" t="n">
        <f aca="false">+BX60/$CE$2</f>
        <v>0</v>
      </c>
      <c r="CN60" s="55" t="n">
        <f aca="false">+BY60/$CE$2</f>
        <v>0</v>
      </c>
      <c r="CO60" s="55" t="n">
        <f aca="false">+BZ60/$CE$2</f>
        <v>0</v>
      </c>
      <c r="CP60" s="55" t="n">
        <f aca="false">+CA60/$CE$2</f>
        <v>0</v>
      </c>
      <c r="CQ60" s="55" t="n">
        <f aca="false">+CB60/$CE$2</f>
        <v>0</v>
      </c>
      <c r="CR60" s="55" t="n">
        <f aca="false">+CC60/$CE$2</f>
        <v>24.1239669421488</v>
      </c>
      <c r="CS60" s="53"/>
      <c r="CT60" s="53"/>
      <c r="CU60" s="56" t="n">
        <f aca="false">+$O60*X60+$P60*BB60+$Q60*(0.9*BB60+$S60)+$R60</f>
        <v>87.57</v>
      </c>
      <c r="CV60" s="56" t="n">
        <f aca="false">+$O60*Y60+$P60*BC60+$Q60*(0.9*BC60+$S60)+$R60</f>
        <v>0</v>
      </c>
      <c r="CW60" s="56" t="n">
        <f aca="false">+$O60*Z60+$P60*BD60+$Q60*(0.9*BD60+$S60)+$R60</f>
        <v>0</v>
      </c>
      <c r="CX60" s="56" t="n">
        <f aca="false">+$O60*AA60+$P60*BE60+$Q60*(0.9*BE60+$S60)+$R60</f>
        <v>0</v>
      </c>
      <c r="CY60" s="56" t="n">
        <f aca="false">+$O60*AB60+$P60*BF60+$Q60*(0.9*BF60+$S60)+$R60</f>
        <v>0</v>
      </c>
      <c r="CZ60" s="56" t="n">
        <f aca="false">+$O60*AC60+$P60*BG60+$Q60*(0.9*BG60+$S60)+$R60</f>
        <v>0</v>
      </c>
      <c r="DA60" s="56" t="n">
        <f aca="false">+$O60*AD60+$P60*BH60+$Q60*(0.9*BH60+$S60)+$R60</f>
        <v>0</v>
      </c>
      <c r="DB60" s="56" t="n">
        <f aca="false">+$O60*AE60+$P60*BI60+$Q60*(0.9*BI60+$S60)+$R60</f>
        <v>0</v>
      </c>
      <c r="DC60" s="56" t="n">
        <f aca="false">+$O60*AF60+$P60*BJ60+$Q60*(0.9*BJ60+$S60)+$R60</f>
        <v>0</v>
      </c>
      <c r="DD60" s="56" t="n">
        <f aca="false">+$O60*AG60+$P60*BK60+$Q60*(0.9*BK60+$S60)+$R60</f>
        <v>0</v>
      </c>
      <c r="DE60" s="56" t="n">
        <f aca="false">+$O60*AH60+$P60*BL60+$Q60*(0.9*BL60+$S60)+$R60</f>
        <v>0</v>
      </c>
      <c r="DF60" s="56" t="n">
        <f aca="false">+$O60*AI60+$P60*BM60+$Q60*(0.9*BM60+$S60)+$R60</f>
        <v>0</v>
      </c>
      <c r="DG60" s="55" t="n">
        <f aca="false">+SUM(CU60:DF60)</f>
        <v>87.57</v>
      </c>
      <c r="DH60" s="53"/>
      <c r="DJ60" s="14" t="n">
        <f aca="false">+IF(X60=0,0,$T60)</f>
        <v>30</v>
      </c>
      <c r="DK60" s="14" t="n">
        <f aca="false">+IF(Y60=0,0,$T60)</f>
        <v>0</v>
      </c>
      <c r="DL60" s="14" t="n">
        <f aca="false">+IF(Z60=0,0,$T60)</f>
        <v>0</v>
      </c>
      <c r="DM60" s="14" t="n">
        <f aca="false">+IF(AA60=0,0,$T60)</f>
        <v>0</v>
      </c>
      <c r="DN60" s="14" t="n">
        <f aca="false">+IF(AB60=0,0,$T60)</f>
        <v>0</v>
      </c>
      <c r="DO60" s="14" t="n">
        <f aca="false">+IF(AC60=0,0,$T60)</f>
        <v>0</v>
      </c>
      <c r="DP60" s="14" t="n">
        <f aca="false">+IF(AD60=0,0,$T60)</f>
        <v>0</v>
      </c>
      <c r="DQ60" s="14" t="n">
        <f aca="false">+IF(AE60=0,0,$T60)</f>
        <v>0</v>
      </c>
      <c r="DR60" s="14" t="n">
        <f aca="false">+IF(AF60=0,0,$T60)</f>
        <v>0</v>
      </c>
      <c r="DS60" s="14" t="n">
        <f aca="false">+IF(AG60=0,0,$T60)</f>
        <v>0</v>
      </c>
      <c r="DT60" s="14" t="n">
        <f aca="false">+IF(AH60=0,0,$T60)</f>
        <v>0</v>
      </c>
      <c r="DU60" s="14" t="n">
        <f aca="false">+IF(AI60=0,0,$T60)</f>
        <v>0</v>
      </c>
      <c r="DV60" s="55" t="n">
        <f aca="false">+SUM(DJ60:DU60)</f>
        <v>30</v>
      </c>
      <c r="DY60" s="14" t="n">
        <v>0</v>
      </c>
      <c r="DZ60" s="14" t="n">
        <v>0</v>
      </c>
      <c r="EA60" s="14" t="n">
        <v>0</v>
      </c>
      <c r="EB60" s="14" t="n">
        <v>0</v>
      </c>
      <c r="EC60" s="14" t="n">
        <v>0</v>
      </c>
      <c r="ED60" s="14" t="n">
        <v>0</v>
      </c>
      <c r="EE60" s="14" t="n">
        <v>0</v>
      </c>
      <c r="EF60" s="14" t="n">
        <v>0</v>
      </c>
      <c r="EG60" s="14" t="n">
        <v>0</v>
      </c>
      <c r="EH60" s="14" t="n">
        <v>0</v>
      </c>
      <c r="EI60" s="14" t="n">
        <v>0</v>
      </c>
      <c r="EJ60" s="14" t="n">
        <v>0</v>
      </c>
      <c r="EK60" s="55" t="n">
        <f aca="false">+SUM(DY60:EJ60)</f>
        <v>0</v>
      </c>
      <c r="EO60" s="53" t="n">
        <f aca="false">+CU60+DJ60-DY60/2</f>
        <v>117.57</v>
      </c>
      <c r="EP60" s="53" t="n">
        <f aca="false">+CV60+DK60-DZ60/2</f>
        <v>0</v>
      </c>
      <c r="EQ60" s="53" t="n">
        <f aca="false">+CW60+DL60-EA60/2</f>
        <v>0</v>
      </c>
      <c r="ER60" s="53" t="n">
        <f aca="false">+CX60+DM60-EB60/2</f>
        <v>0</v>
      </c>
      <c r="ES60" s="53" t="n">
        <f aca="false">+CY60+DN60-EC60/2</f>
        <v>0</v>
      </c>
      <c r="ET60" s="53" t="n">
        <f aca="false">+CZ60+DO60-ED60/2</f>
        <v>0</v>
      </c>
      <c r="EU60" s="53" t="n">
        <f aca="false">+DA60+DP60-EE60/2</f>
        <v>0</v>
      </c>
      <c r="EV60" s="53" t="n">
        <f aca="false">+DB60+DQ60-EF60/2</f>
        <v>0</v>
      </c>
      <c r="EW60" s="53" t="n">
        <f aca="false">+DC60+DR60-EG60/2</f>
        <v>0</v>
      </c>
      <c r="EX60" s="53" t="n">
        <f aca="false">+DD60+DS60-EH60/2</f>
        <v>0</v>
      </c>
      <c r="EY60" s="53" t="n">
        <f aca="false">+DE60+DT60-EI60/2</f>
        <v>0</v>
      </c>
      <c r="EZ60" s="53" t="n">
        <f aca="false">+DF60+DU60-EJ60/2</f>
        <v>0</v>
      </c>
      <c r="FA60" s="55" t="n">
        <f aca="false">+SUM(EO60:EZ60)</f>
        <v>117.57</v>
      </c>
      <c r="FD60" s="53" t="n">
        <f aca="false">+AM60-EO60-DY60</f>
        <v>-287.48</v>
      </c>
      <c r="FE60" s="53" t="n">
        <f aca="false">+AN60-EP60-DZ60</f>
        <v>0</v>
      </c>
      <c r="FF60" s="53" t="n">
        <f aca="false">+AO60-EQ60-EA60</f>
        <v>0</v>
      </c>
      <c r="FG60" s="53" t="n">
        <f aca="false">+AP60-ER60-EB60</f>
        <v>0</v>
      </c>
      <c r="FH60" s="53" t="n">
        <f aca="false">+AQ60-ES60-EC60</f>
        <v>0</v>
      </c>
      <c r="FI60" s="53" t="n">
        <f aca="false">+AR60-ET60-ED60</f>
        <v>0</v>
      </c>
      <c r="FJ60" s="53" t="n">
        <f aca="false">+AS60-EU60-EE60</f>
        <v>0</v>
      </c>
      <c r="FK60" s="53" t="n">
        <f aca="false">+AT60-EV60-EF60</f>
        <v>0</v>
      </c>
      <c r="FL60" s="53" t="n">
        <f aca="false">+AU60-EW60-EG60</f>
        <v>0</v>
      </c>
      <c r="FM60" s="53" t="n">
        <f aca="false">+AV60-EX60-EH60</f>
        <v>0</v>
      </c>
      <c r="FN60" s="53" t="n">
        <f aca="false">+AW60-EY60-EI60</f>
        <v>0</v>
      </c>
      <c r="FO60" s="53" t="n">
        <f aca="false">+AX60-EZ60-EJ60</f>
        <v>0</v>
      </c>
      <c r="FP60" s="53" t="n">
        <f aca="false">+AY60-FA60</f>
        <v>-287.48</v>
      </c>
    </row>
    <row collapsed="false" customFormat="true" customHeight="true" hidden="false" ht="15" outlineLevel="1" r="61" s="63">
      <c r="A61" s="57"/>
      <c r="B61" s="74" t="s">
        <v>366</v>
      </c>
      <c r="C61" s="57"/>
      <c r="D61" s="70"/>
      <c r="E61" s="71"/>
      <c r="F61" s="74"/>
      <c r="G61" s="57"/>
      <c r="H61" s="57"/>
      <c r="I61" s="74"/>
      <c r="J61" s="74"/>
      <c r="K61" s="74"/>
      <c r="L61" s="59"/>
      <c r="M61" s="60"/>
      <c r="N61" s="61"/>
      <c r="O61" s="61"/>
      <c r="P61" s="61"/>
      <c r="Q61" s="61"/>
      <c r="R61" s="60"/>
      <c r="S61" s="60"/>
      <c r="T61" s="60"/>
      <c r="U61" s="60"/>
      <c r="X61" s="64" t="n">
        <f aca="false">SUBTOTAL(9,X60:X60)</f>
        <v>2919</v>
      </c>
      <c r="Y61" s="64" t="n">
        <f aca="false">SUBTOTAL(9,Y60:Y60)</f>
        <v>0</v>
      </c>
      <c r="Z61" s="64" t="n">
        <f aca="false">SUBTOTAL(9,Z60:Z60)</f>
        <v>0</v>
      </c>
      <c r="AA61" s="64" t="n">
        <f aca="false">SUBTOTAL(9,AA60:AA60)</f>
        <v>0</v>
      </c>
      <c r="AB61" s="64" t="n">
        <f aca="false">SUBTOTAL(9,AB60:AB60)</f>
        <v>0</v>
      </c>
      <c r="AC61" s="64" t="n">
        <f aca="false">SUBTOTAL(9,AC60:AC60)</f>
        <v>0</v>
      </c>
      <c r="AD61" s="64" t="n">
        <f aca="false">SUBTOTAL(9,AD60:AD60)</f>
        <v>0</v>
      </c>
      <c r="AE61" s="64" t="n">
        <f aca="false">SUBTOTAL(9,AE60:AE60)</f>
        <v>0</v>
      </c>
      <c r="AF61" s="64" t="n">
        <f aca="false">SUBTOTAL(9,AF60:AF60)</f>
        <v>0</v>
      </c>
      <c r="AG61" s="64" t="n">
        <f aca="false">SUBTOTAL(9,AG60:AG60)</f>
        <v>0</v>
      </c>
      <c r="AH61" s="64" t="n">
        <f aca="false">SUBTOTAL(9,AH60:AH60)</f>
        <v>0</v>
      </c>
      <c r="AI61" s="64" t="n">
        <f aca="false">SUBTOTAL(9,AI60:AI60)</f>
        <v>0</v>
      </c>
      <c r="AJ61" s="64" t="n">
        <f aca="false">SUBTOTAL(9,AJ60:AJ60)</f>
        <v>2919</v>
      </c>
      <c r="AK61" s="54" t="n">
        <f aca="false">+BB61/X61</f>
        <v>-0.0582082905104487</v>
      </c>
      <c r="AL61" s="64"/>
      <c r="AM61" s="64" t="n">
        <f aca="false">SUBTOTAL(9,AM60:AM60)</f>
        <v>-169.91</v>
      </c>
      <c r="AN61" s="64" t="n">
        <f aca="false">SUBTOTAL(9,AN60:AN60)</f>
        <v>0</v>
      </c>
      <c r="AO61" s="64" t="n">
        <f aca="false">SUBTOTAL(9,AO60:AO60)</f>
        <v>0</v>
      </c>
      <c r="AP61" s="64" t="n">
        <f aca="false">SUBTOTAL(9,AP60:AP60)</f>
        <v>0</v>
      </c>
      <c r="AQ61" s="64" t="n">
        <f aca="false">SUBTOTAL(9,AQ60:AQ60)</f>
        <v>0</v>
      </c>
      <c r="AR61" s="64" t="n">
        <f aca="false">SUBTOTAL(9,AR60:AR60)</f>
        <v>0</v>
      </c>
      <c r="AS61" s="64" t="n">
        <f aca="false">SUBTOTAL(9,AS60:AS60)</f>
        <v>0</v>
      </c>
      <c r="AT61" s="64" t="n">
        <f aca="false">SUBTOTAL(9,AT60:AT60)</f>
        <v>0</v>
      </c>
      <c r="AU61" s="64" t="n">
        <f aca="false">SUBTOTAL(9,AU60:AU60)</f>
        <v>0</v>
      </c>
      <c r="AV61" s="64" t="n">
        <f aca="false">SUBTOTAL(9,AV60:AV60)</f>
        <v>0</v>
      </c>
      <c r="AW61" s="64" t="n">
        <f aca="false">SUBTOTAL(9,AW60:AW60)</f>
        <v>0</v>
      </c>
      <c r="AX61" s="64" t="n">
        <f aca="false">SUBTOTAL(9,AX60:AX60)</f>
        <v>0</v>
      </c>
      <c r="AY61" s="64" t="n">
        <f aca="false">SUBTOTAL(9,AY60:AY60)</f>
        <v>-169.91</v>
      </c>
      <c r="AZ61" s="64"/>
      <c r="BA61" s="64"/>
      <c r="BB61" s="64" t="n">
        <f aca="false">SUBTOTAL(9,BB60:BB60)</f>
        <v>-169.91</v>
      </c>
      <c r="BC61" s="64" t="n">
        <f aca="false">SUBTOTAL(9,BC60:BC60)</f>
        <v>0</v>
      </c>
      <c r="BD61" s="64" t="n">
        <f aca="false">SUBTOTAL(9,BD60:BD60)</f>
        <v>0</v>
      </c>
      <c r="BE61" s="64" t="n">
        <f aca="false">SUBTOTAL(9,BE60:BE60)</f>
        <v>0</v>
      </c>
      <c r="BF61" s="64" t="n">
        <f aca="false">SUBTOTAL(9,BF60:BF60)</f>
        <v>0</v>
      </c>
      <c r="BG61" s="64" t="n">
        <f aca="false">SUBTOTAL(9,BG60:BG60)</f>
        <v>0</v>
      </c>
      <c r="BH61" s="64" t="n">
        <f aca="false">SUBTOTAL(9,BH60:BH60)</f>
        <v>0</v>
      </c>
      <c r="BI61" s="64" t="n">
        <f aca="false">SUBTOTAL(9,BI60:BI60)</f>
        <v>0</v>
      </c>
      <c r="BJ61" s="64" t="n">
        <f aca="false">SUBTOTAL(9,BJ60:BJ60)</f>
        <v>0</v>
      </c>
      <c r="BK61" s="64" t="n">
        <f aca="false">SUBTOTAL(9,BK60:BK60)</f>
        <v>0</v>
      </c>
      <c r="BL61" s="64" t="n">
        <f aca="false">SUBTOTAL(9,BL60:BL60)</f>
        <v>0</v>
      </c>
      <c r="BM61" s="64" t="n">
        <f aca="false">SUBTOTAL(9,BM60:BM60)</f>
        <v>0</v>
      </c>
      <c r="BN61" s="64" t="n">
        <f aca="false">SUBTOTAL(9,BN60:BN60)</f>
        <v>-169.91</v>
      </c>
      <c r="BO61" s="64"/>
      <c r="BP61" s="64"/>
      <c r="BQ61" s="65" t="n">
        <f aca="false">SUBTOTAL(9,BQ60:BQ60)</f>
        <v>29.19</v>
      </c>
      <c r="BR61" s="65" t="n">
        <f aca="false">SUBTOTAL(9,BR60:BR60)</f>
        <v>0</v>
      </c>
      <c r="BS61" s="65" t="n">
        <f aca="false">SUBTOTAL(9,BS60:BS60)</f>
        <v>0</v>
      </c>
      <c r="BT61" s="65" t="n">
        <f aca="false">SUBTOTAL(9,BT60:BT60)</f>
        <v>0</v>
      </c>
      <c r="BU61" s="65" t="n">
        <f aca="false">SUBTOTAL(9,BU60:BU60)</f>
        <v>0</v>
      </c>
      <c r="BV61" s="65" t="n">
        <f aca="false">SUBTOTAL(9,BV60:BV60)</f>
        <v>0</v>
      </c>
      <c r="BW61" s="65" t="n">
        <f aca="false">SUBTOTAL(9,BW60:BW60)</f>
        <v>0</v>
      </c>
      <c r="BX61" s="65" t="n">
        <f aca="false">SUBTOTAL(9,BX60:BX60)</f>
        <v>0</v>
      </c>
      <c r="BY61" s="65" t="n">
        <f aca="false">SUBTOTAL(9,BY60:BY60)</f>
        <v>0</v>
      </c>
      <c r="BZ61" s="65" t="n">
        <f aca="false">SUBTOTAL(9,BZ60:BZ60)</f>
        <v>0</v>
      </c>
      <c r="CA61" s="65" t="n">
        <f aca="false">SUBTOTAL(9,CA60:CA60)</f>
        <v>0</v>
      </c>
      <c r="CB61" s="65" t="n">
        <f aca="false">SUBTOTAL(9,CB60:CB60)</f>
        <v>0</v>
      </c>
      <c r="CC61" s="65" t="n">
        <f aca="false">SUBTOTAL(9,CC60:CC60)</f>
        <v>29.19</v>
      </c>
      <c r="CD61" s="64"/>
      <c r="CE61" s="65"/>
      <c r="CF61" s="65" t="n">
        <f aca="false">SUBTOTAL(9,CF60:CF60)</f>
        <v>24.1239669421488</v>
      </c>
      <c r="CG61" s="65" t="n">
        <f aca="false">SUBTOTAL(9,CG60:CG60)</f>
        <v>0</v>
      </c>
      <c r="CH61" s="65" t="n">
        <f aca="false">SUBTOTAL(9,CH60:CH60)</f>
        <v>0</v>
      </c>
      <c r="CI61" s="65" t="n">
        <f aca="false">SUBTOTAL(9,CI60:CI60)</f>
        <v>0</v>
      </c>
      <c r="CJ61" s="65" t="n">
        <f aca="false">SUBTOTAL(9,CJ60:CJ60)</f>
        <v>0</v>
      </c>
      <c r="CK61" s="65" t="n">
        <f aca="false">SUBTOTAL(9,CK60:CK60)</f>
        <v>0</v>
      </c>
      <c r="CL61" s="65" t="n">
        <f aca="false">SUBTOTAL(9,CL60:CL60)</f>
        <v>0</v>
      </c>
      <c r="CM61" s="65" t="n">
        <f aca="false">SUBTOTAL(9,CM60:CM60)</f>
        <v>0</v>
      </c>
      <c r="CN61" s="65" t="n">
        <f aca="false">SUBTOTAL(9,CN60:CN60)</f>
        <v>0</v>
      </c>
      <c r="CO61" s="65" t="n">
        <f aca="false">SUBTOTAL(9,CO60:CO60)</f>
        <v>0</v>
      </c>
      <c r="CP61" s="65" t="n">
        <f aca="false">SUBTOTAL(9,CP60:CP60)</f>
        <v>0</v>
      </c>
      <c r="CQ61" s="65" t="n">
        <f aca="false">SUBTOTAL(9,CQ60:CQ60)</f>
        <v>0</v>
      </c>
      <c r="CR61" s="65" t="n">
        <f aca="false">SUBTOTAL(9,CR60:CR60)</f>
        <v>24.1239669421488</v>
      </c>
      <c r="CS61" s="64"/>
      <c r="CT61" s="64"/>
      <c r="CU61" s="66" t="n">
        <f aca="false">SUBTOTAL(9,CU60:CU60)</f>
        <v>87.57</v>
      </c>
      <c r="CV61" s="66" t="n">
        <f aca="false">SUBTOTAL(9,CV60:CV60)</f>
        <v>0</v>
      </c>
      <c r="CW61" s="66" t="n">
        <f aca="false">SUBTOTAL(9,CW60:CW60)</f>
        <v>0</v>
      </c>
      <c r="CX61" s="66" t="n">
        <f aca="false">SUBTOTAL(9,CX60:CX60)</f>
        <v>0</v>
      </c>
      <c r="CY61" s="66" t="n">
        <f aca="false">SUBTOTAL(9,CY60:CY60)</f>
        <v>0</v>
      </c>
      <c r="CZ61" s="66" t="n">
        <f aca="false">SUBTOTAL(9,CZ60:CZ60)</f>
        <v>0</v>
      </c>
      <c r="DA61" s="66" t="n">
        <f aca="false">SUBTOTAL(9,DA60:DA60)</f>
        <v>0</v>
      </c>
      <c r="DB61" s="66" t="n">
        <f aca="false">SUBTOTAL(9,DB60:DB60)</f>
        <v>0</v>
      </c>
      <c r="DC61" s="66" t="n">
        <f aca="false">SUBTOTAL(9,DC60:DC60)</f>
        <v>0</v>
      </c>
      <c r="DD61" s="66" t="n">
        <f aca="false">SUBTOTAL(9,DD60:DD60)</f>
        <v>0</v>
      </c>
      <c r="DE61" s="66" t="n">
        <f aca="false">SUBTOTAL(9,DE60:DE60)</f>
        <v>0</v>
      </c>
      <c r="DF61" s="66" t="n">
        <f aca="false">SUBTOTAL(9,DF60:DF60)</f>
        <v>0</v>
      </c>
      <c r="DG61" s="65" t="n">
        <f aca="false">SUBTOTAL(9,DG60:DG60)</f>
        <v>87.57</v>
      </c>
      <c r="DH61" s="64"/>
      <c r="DJ61" s="63" t="n">
        <f aca="false">SUBTOTAL(9,DJ60:DJ60)</f>
        <v>30</v>
      </c>
      <c r="DK61" s="63" t="n">
        <f aca="false">SUBTOTAL(9,DK60:DK60)</f>
        <v>0</v>
      </c>
      <c r="DL61" s="63" t="n">
        <f aca="false">SUBTOTAL(9,DL60:DL60)</f>
        <v>0</v>
      </c>
      <c r="DM61" s="63" t="n">
        <f aca="false">SUBTOTAL(9,DM60:DM60)</f>
        <v>0</v>
      </c>
      <c r="DN61" s="63" t="n">
        <f aca="false">SUBTOTAL(9,DN60:DN60)</f>
        <v>0</v>
      </c>
      <c r="DO61" s="63" t="n">
        <f aca="false">SUBTOTAL(9,DO60:DO60)</f>
        <v>0</v>
      </c>
      <c r="DP61" s="63" t="n">
        <f aca="false">SUBTOTAL(9,DP60:DP60)</f>
        <v>0</v>
      </c>
      <c r="DQ61" s="63" t="n">
        <f aca="false">SUBTOTAL(9,DQ60:DQ60)</f>
        <v>0</v>
      </c>
      <c r="DR61" s="63" t="n">
        <f aca="false">SUBTOTAL(9,DR60:DR60)</f>
        <v>0</v>
      </c>
      <c r="DS61" s="63" t="n">
        <f aca="false">SUBTOTAL(9,DS60:DS60)</f>
        <v>0</v>
      </c>
      <c r="DT61" s="63" t="n">
        <f aca="false">SUBTOTAL(9,DT60:DT60)</f>
        <v>0</v>
      </c>
      <c r="DU61" s="63" t="n">
        <f aca="false">SUBTOTAL(9,DU60:DU60)</f>
        <v>0</v>
      </c>
      <c r="DV61" s="65" t="n">
        <f aca="false">SUBTOTAL(9,DV60:DV60)</f>
        <v>30</v>
      </c>
      <c r="DY61" s="63" t="n">
        <f aca="false">SUBTOTAL(9,DY60:DY60)</f>
        <v>0</v>
      </c>
      <c r="DZ61" s="63" t="n">
        <f aca="false">SUBTOTAL(9,DZ60:DZ60)</f>
        <v>0</v>
      </c>
      <c r="EA61" s="63" t="n">
        <f aca="false">SUBTOTAL(9,EA60:EA60)</f>
        <v>0</v>
      </c>
      <c r="EB61" s="63" t="n">
        <f aca="false">SUBTOTAL(9,EB60:EB60)</f>
        <v>0</v>
      </c>
      <c r="EC61" s="63" t="n">
        <f aca="false">SUBTOTAL(9,EC60:EC60)</f>
        <v>0</v>
      </c>
      <c r="ED61" s="63" t="n">
        <f aca="false">SUBTOTAL(9,ED60:ED60)</f>
        <v>0</v>
      </c>
      <c r="EE61" s="63" t="n">
        <f aca="false">SUBTOTAL(9,EE60:EE60)</f>
        <v>0</v>
      </c>
      <c r="EF61" s="63" t="n">
        <f aca="false">SUBTOTAL(9,EF60:EF60)</f>
        <v>0</v>
      </c>
      <c r="EG61" s="63" t="n">
        <f aca="false">SUBTOTAL(9,EG60:EG60)</f>
        <v>0</v>
      </c>
      <c r="EH61" s="63" t="n">
        <f aca="false">SUBTOTAL(9,EH60:EH60)</f>
        <v>0</v>
      </c>
      <c r="EI61" s="63" t="n">
        <f aca="false">SUBTOTAL(9,EI60:EI60)</f>
        <v>0</v>
      </c>
      <c r="EJ61" s="63" t="n">
        <f aca="false">SUBTOTAL(9,EJ60:EJ60)</f>
        <v>0</v>
      </c>
      <c r="EK61" s="65" t="n">
        <f aca="false">SUBTOTAL(9,EK60:EK60)</f>
        <v>0</v>
      </c>
      <c r="EN61" s="63" t="n">
        <f aca="false">SUBTOTAL(9,EN60:EN60)</f>
        <v>0</v>
      </c>
      <c r="EO61" s="64" t="n">
        <f aca="false">SUBTOTAL(9,EO60:EO60)</f>
        <v>117.57</v>
      </c>
      <c r="EP61" s="64" t="n">
        <f aca="false">SUBTOTAL(9,EP60:EP60)</f>
        <v>0</v>
      </c>
      <c r="EQ61" s="64" t="n">
        <f aca="false">SUBTOTAL(9,EQ60:EQ60)</f>
        <v>0</v>
      </c>
      <c r="ER61" s="64" t="n">
        <f aca="false">SUBTOTAL(9,ER60:ER60)</f>
        <v>0</v>
      </c>
      <c r="ES61" s="64" t="n">
        <f aca="false">SUBTOTAL(9,ES60:ES60)</f>
        <v>0</v>
      </c>
      <c r="ET61" s="64" t="n">
        <f aca="false">SUBTOTAL(9,ET60:ET60)</f>
        <v>0</v>
      </c>
      <c r="EU61" s="64" t="n">
        <f aca="false">SUBTOTAL(9,EU60:EU60)</f>
        <v>0</v>
      </c>
      <c r="EV61" s="64" t="n">
        <f aca="false">SUBTOTAL(9,EV60:EV60)</f>
        <v>0</v>
      </c>
      <c r="EW61" s="64" t="n">
        <f aca="false">SUBTOTAL(9,EW60:EW60)</f>
        <v>0</v>
      </c>
      <c r="EX61" s="64" t="n">
        <f aca="false">SUBTOTAL(9,EX60:EX60)</f>
        <v>0</v>
      </c>
      <c r="EY61" s="64" t="n">
        <f aca="false">SUBTOTAL(9,EY60:EY60)</f>
        <v>0</v>
      </c>
      <c r="EZ61" s="64" t="n">
        <f aca="false">SUBTOTAL(9,EZ60:EZ60)</f>
        <v>0</v>
      </c>
      <c r="FA61" s="65" t="n">
        <f aca="false">SUBTOTAL(9,FA60:FA60)</f>
        <v>117.57</v>
      </c>
      <c r="FD61" s="64" t="n">
        <f aca="false">SUBTOTAL(9,FD60:FD60)</f>
        <v>-287.48</v>
      </c>
      <c r="FE61" s="64" t="n">
        <f aca="false">SUBTOTAL(9,FE60:FE60)</f>
        <v>0</v>
      </c>
      <c r="FF61" s="64" t="n">
        <f aca="false">SUBTOTAL(9,FF60:FF60)</f>
        <v>0</v>
      </c>
      <c r="FG61" s="64" t="n">
        <f aca="false">SUBTOTAL(9,FG60:FG60)</f>
        <v>0</v>
      </c>
      <c r="FH61" s="64" t="n">
        <f aca="false">SUBTOTAL(9,FH60:FH60)</f>
        <v>0</v>
      </c>
      <c r="FI61" s="64" t="n">
        <f aca="false">SUBTOTAL(9,FI60:FI60)</f>
        <v>0</v>
      </c>
      <c r="FJ61" s="64" t="n">
        <f aca="false">SUBTOTAL(9,FJ60:FJ60)</f>
        <v>0</v>
      </c>
      <c r="FK61" s="64" t="n">
        <f aca="false">SUBTOTAL(9,FK60:FK60)</f>
        <v>0</v>
      </c>
      <c r="FL61" s="64" t="n">
        <f aca="false">SUBTOTAL(9,FL60:FL60)</f>
        <v>0</v>
      </c>
      <c r="FM61" s="64" t="n">
        <f aca="false">SUBTOTAL(9,FM60:FM60)</f>
        <v>0</v>
      </c>
      <c r="FN61" s="64" t="n">
        <f aca="false">SUBTOTAL(9,FN60:FN60)</f>
        <v>0</v>
      </c>
      <c r="FO61" s="64" t="n">
        <f aca="false">SUBTOTAL(9,FO60:FO60)</f>
        <v>0</v>
      </c>
      <c r="FP61" s="64" t="n">
        <f aca="false">SUBTOTAL(9,FP60:FP60)</f>
        <v>-287.48</v>
      </c>
    </row>
    <row collapsed="false" customFormat="false" customHeight="true" hidden="false" ht="15" outlineLevel="2" r="62">
      <c r="A62" s="21" t="n">
        <v>8</v>
      </c>
      <c r="B62" s="23" t="s">
        <v>50</v>
      </c>
      <c r="C62" s="21" t="s">
        <v>218</v>
      </c>
      <c r="D62" s="67" t="n">
        <v>10081</v>
      </c>
      <c r="E62" s="68" t="s">
        <v>367</v>
      </c>
      <c r="F62" s="23" t="s">
        <v>368</v>
      </c>
      <c r="G62" s="23" t="s">
        <v>50</v>
      </c>
      <c r="H62" s="21" t="s">
        <v>51</v>
      </c>
      <c r="I62" s="23" t="s">
        <v>52</v>
      </c>
      <c r="J62" s="23" t="s">
        <v>369</v>
      </c>
      <c r="K62" s="23" t="s">
        <v>42</v>
      </c>
      <c r="L62" s="23" t="s">
        <v>43</v>
      </c>
      <c r="M62" s="50" t="s">
        <v>20</v>
      </c>
      <c r="N62" s="51" t="n">
        <v>0</v>
      </c>
      <c r="O62" s="51" t="n">
        <v>0</v>
      </c>
      <c r="P62" s="51" t="n">
        <v>0</v>
      </c>
      <c r="Q62" s="51" t="n">
        <v>0.5</v>
      </c>
      <c r="R62" s="50" t="n">
        <v>0</v>
      </c>
      <c r="S62" s="78" t="n">
        <f aca="false">-20000/12</f>
        <v>-1666.66666666667</v>
      </c>
      <c r="T62" s="50" t="n">
        <v>0</v>
      </c>
      <c r="U62" s="78"/>
      <c r="X62" s="53" t="e">
        <f aca="false">+VLOOKUP($D62,['file:///home/lab/repositories/luckia.facturador/com.luckia.biller.deploy/src/main/resources/bootstrap/info_presencial_2014.xlsx']venta_neta_cons!$a$2:$n$1048576,3,0)</f>
        <v>#VALUE!</v>
      </c>
      <c r="Y62" s="53" t="e">
        <f aca="false">+VLOOKUP($D62,['file:///home/lab/repositories/luckia.facturador/com.luckia.biller.deploy/src/main/resources/bootstrap/info_presencial_2014.xlsx']venta_neta_cons!$a$2:$n$1048576,4,0)</f>
        <v>#VALUE!</v>
      </c>
      <c r="Z62" s="53" t="e">
        <f aca="false">+VLOOKUP($D62,['file:///home/lab/repositories/luckia.facturador/com.luckia.biller.deploy/src/main/resources/bootstrap/info_presencial_2014.xlsx']venta_neta_cons!$a$2:$n$1048576,5,0)</f>
        <v>#VALUE!</v>
      </c>
      <c r="AA62" s="53" t="e">
        <f aca="false">+VLOOKUP($D62,['file:///home/lab/repositories/luckia.facturador/com.luckia.biller.deploy/src/main/resources/bootstrap/info_presencial_2014.xlsx']venta_neta_cons!$a$2:$n$1048576,6,0)</f>
        <v>#VALUE!</v>
      </c>
      <c r="AB62" s="53" t="e">
        <f aca="false">+VLOOKUP($D62,['file:///home/lab/repositories/luckia.facturador/com.luckia.biller.deploy/src/main/resources/bootstrap/info_presencial_2014.xlsx']venta_neta_cons!$a$2:$n$1048576,7,0)</f>
        <v>#VALUE!</v>
      </c>
      <c r="AC62" s="53" t="e">
        <f aca="false">+VLOOKUP($D62,['file:///home/lab/repositories/luckia.facturador/com.luckia.biller.deploy/src/main/resources/bootstrap/info_presencial_2014.xlsx']venta_neta_cons!$a$2:$n$1048576,8,0)</f>
        <v>#VALUE!</v>
      </c>
      <c r="AD62" s="53" t="e">
        <f aca="false">+VLOOKUP($D62,['file:///home/lab/repositories/luckia.facturador/com.luckia.biller.deploy/src/main/resources/bootstrap/info_presencial_2014.xlsx']venta_neta_cons!$a$2:$n$1048576,9,0)</f>
        <v>#VALUE!</v>
      </c>
      <c r="AE62" s="53" t="e">
        <f aca="false">+VLOOKUP($D62,['file:///home/lab/repositories/luckia.facturador/com.luckia.biller.deploy/src/main/resources/bootstrap/info_presencial_2014.xlsx']venta_neta_cons!$a$2:$n$1048576,10,0)</f>
        <v>#VALUE!</v>
      </c>
      <c r="AF62" s="53" t="e">
        <f aca="false">+VLOOKUP($D62,['file:///home/lab/repositories/luckia.facturador/com.luckia.biller.deploy/src/main/resources/bootstrap/info_presencial_2014.xlsx']venta_neta_cons!$a$2:$n$1048576,11,0)</f>
        <v>#VALUE!</v>
      </c>
      <c r="AG62" s="53" t="e">
        <f aca="false">+VLOOKUP($D62,['file:///home/lab/repositories/luckia.facturador/com.luckia.biller.deploy/src/main/resources/bootstrap/info_presencial_2014.xlsx']venta_neta_cons!$a$2:$n$1048576,12,0)</f>
        <v>#VALUE!</v>
      </c>
      <c r="AH62" s="53" t="e">
        <f aca="false">+VLOOKUP($D62,['file:///home/lab/repositories/luckia.facturador/com.luckia.biller.deploy/src/main/resources/bootstrap/info_presencial_2014.xlsx']venta_neta_cons!$a$2:$n$1048576,13,0)</f>
        <v>#VALUE!</v>
      </c>
      <c r="AI62" s="53" t="e">
        <f aca="false">+VLOOKUP($D62,['file:///home/lab/repositories/luckia.facturador/com.luckia.biller.deploy/src/main/resources/bootstrap/info_presencial_2014.xlsx']venta_neta_cons!$a$2:$n$1048576,14,0)</f>
        <v>#VALUE!</v>
      </c>
      <c r="AJ62" s="53" t="n">
        <f aca="false">+SUM(X62:AI62)</f>
        <v>3735</v>
      </c>
      <c r="AK62" s="54" t="n">
        <f aca="false">+BB62/X62</f>
        <v>0.369536813922356</v>
      </c>
      <c r="AL62" s="53"/>
      <c r="AM62" s="53" t="e">
        <f aca="false">+VLOOKUP($D62,['file:///home/lab/repositories/luckia.facturador/com.luckia.biller.deploy/src/main/resources/bootstrap/info_presencial_2014.xlsx']saldo_cons!$a$2:$n$1048576,3,0)</f>
        <v>#VALUE!</v>
      </c>
      <c r="AN62" s="53" t="e">
        <f aca="false">+VLOOKUP($D62,['file:///home/lab/repositories/luckia.facturador/com.luckia.biller.deploy/src/main/resources/bootstrap/info_presencial_2014.xlsx']saldo_cons!$a$2:$n$1048576,4,0)</f>
        <v>#VALUE!</v>
      </c>
      <c r="AO62" s="53" t="e">
        <f aca="false">+VLOOKUP($D62,['file:///home/lab/repositories/luckia.facturador/com.luckia.biller.deploy/src/main/resources/bootstrap/info_presencial_2014.xlsx']saldo_cons!$a$2:$n$1048576,5,0)</f>
        <v>#VALUE!</v>
      </c>
      <c r="AP62" s="53" t="e">
        <f aca="false">+VLOOKUP($D62,['file:///home/lab/repositories/luckia.facturador/com.luckia.biller.deploy/src/main/resources/bootstrap/info_presencial_2014.xlsx']saldo_cons!$a$2:$n$1048576,6,0)</f>
        <v>#VALUE!</v>
      </c>
      <c r="AQ62" s="53" t="e">
        <f aca="false">+VLOOKUP($D62,['file:///home/lab/repositories/luckia.facturador/com.luckia.biller.deploy/src/main/resources/bootstrap/info_presencial_2014.xlsx']saldo_cons!$a$2:$n$1048576,7,0)</f>
        <v>#VALUE!</v>
      </c>
      <c r="AR62" s="53" t="e">
        <f aca="false">+VLOOKUP($D62,['file:///home/lab/repositories/luckia.facturador/com.luckia.biller.deploy/src/main/resources/bootstrap/info_presencial_2014.xlsx']saldo_cons!$a$2:$n$1048576,8,0)</f>
        <v>#VALUE!</v>
      </c>
      <c r="AS62" s="53" t="e">
        <f aca="false">+VLOOKUP($D62,['file:///home/lab/repositories/luckia.facturador/com.luckia.biller.deploy/src/main/resources/bootstrap/info_presencial_2014.xlsx']saldo_cons!$a$2:$n$1048576,9,0)</f>
        <v>#VALUE!</v>
      </c>
      <c r="AT62" s="53" t="e">
        <f aca="false">+VLOOKUP($D62,['file:///home/lab/repositories/luckia.facturador/com.luckia.biller.deploy/src/main/resources/bootstrap/info_presencial_2014.xlsx']saldo_cons!$a$2:$n$1048576,10,0)</f>
        <v>#VALUE!</v>
      </c>
      <c r="AU62" s="53" t="e">
        <f aca="false">+VLOOKUP($D62,['file:///home/lab/repositories/luckia.facturador/com.luckia.biller.deploy/src/main/resources/bootstrap/info_presencial_2014.xlsx']saldo_cons!$a$2:$n$1048576,11,0)</f>
        <v>#VALUE!</v>
      </c>
      <c r="AV62" s="53" t="e">
        <f aca="false">+VLOOKUP($D62,['file:///home/lab/repositories/luckia.facturador/com.luckia.biller.deploy/src/main/resources/bootstrap/info_presencial_2014.xlsx']saldo_cons!$a$2:$n$1048576,12,0)</f>
        <v>#VALUE!</v>
      </c>
      <c r="AW62" s="53" t="e">
        <f aca="false">+VLOOKUP($D62,['file:///home/lab/repositories/luckia.facturador/com.luckia.biller.deploy/src/main/resources/bootstrap/info_presencial_2014.xlsx']saldo_cons!$a$2:$n$1048576,13,0)</f>
        <v>#VALUE!</v>
      </c>
      <c r="AX62" s="53" t="e">
        <f aca="false">+VLOOKUP($D62,['file:///home/lab/repositories/luckia.facturador/com.luckia.biller.deploy/src/main/resources/bootstrap/info_presencial_2014.xlsx']saldo_cons!$a$2:$n$1048576,14,0)</f>
        <v>#VALUE!</v>
      </c>
      <c r="AY62" s="53" t="n">
        <f aca="false">+SUM(AM62:AX62)</f>
        <v>1380.22</v>
      </c>
      <c r="AZ62" s="53"/>
      <c r="BA62" s="53"/>
      <c r="BB62" s="53" t="e">
        <f aca="false">+VLOOKUP($D62,['file:///home/lab/repositories/luckia.facturador/com.luckia.biller.deploy/src/main/resources/bootstrap/info_presencial_2014.xlsx']ggr_cons!$a$2:$n$1048576,3,0)</f>
        <v>#VALUE!</v>
      </c>
      <c r="BC62" s="53" t="e">
        <f aca="false">+VLOOKUP($D62,['file:///home/lab/repositories/luckia.facturador/com.luckia.biller.deploy/src/main/resources/bootstrap/info_presencial_2014.xlsx']ggr_cons!$a$2:$n$1048576,4,0)</f>
        <v>#VALUE!</v>
      </c>
      <c r="BD62" s="53" t="e">
        <f aca="false">+VLOOKUP($D62,['file:///home/lab/repositories/luckia.facturador/com.luckia.biller.deploy/src/main/resources/bootstrap/info_presencial_2014.xlsx']ggr_cons!$a$2:$n$1048576,5,0)</f>
        <v>#VALUE!</v>
      </c>
      <c r="BE62" s="53" t="e">
        <f aca="false">+VLOOKUP($D62,['file:///home/lab/repositories/luckia.facturador/com.luckia.biller.deploy/src/main/resources/bootstrap/info_presencial_2014.xlsx']ggr_cons!$a$2:$n$1048576,6,0)</f>
        <v>#VALUE!</v>
      </c>
      <c r="BF62" s="53" t="e">
        <f aca="false">+VLOOKUP($D62,['file:///home/lab/repositories/luckia.facturador/com.luckia.biller.deploy/src/main/resources/bootstrap/info_presencial_2014.xlsx']ggr_cons!$a$2:$n$1048576,7,0)</f>
        <v>#VALUE!</v>
      </c>
      <c r="BG62" s="53" t="e">
        <f aca="false">+VLOOKUP($D62,['file:///home/lab/repositories/luckia.facturador/com.luckia.biller.deploy/src/main/resources/bootstrap/info_presencial_2014.xlsx']ggr_cons!$a$2:$n$1048576,8,0)</f>
        <v>#VALUE!</v>
      </c>
      <c r="BH62" s="53" t="e">
        <f aca="false">+VLOOKUP($D62,['file:///home/lab/repositories/luckia.facturador/com.luckia.biller.deploy/src/main/resources/bootstrap/info_presencial_2014.xlsx']ggr_cons!$a$2:$n$1048576,9,0)</f>
        <v>#VALUE!</v>
      </c>
      <c r="BI62" s="53" t="e">
        <f aca="false">+VLOOKUP($D62,['file:///home/lab/repositories/luckia.facturador/com.luckia.biller.deploy/src/main/resources/bootstrap/info_presencial_2014.xlsx']ggr_cons!$a$2:$n$1048576,10,0)</f>
        <v>#VALUE!</v>
      </c>
      <c r="BJ62" s="53" t="e">
        <f aca="false">+VLOOKUP($D62,['file:///home/lab/repositories/luckia.facturador/com.luckia.biller.deploy/src/main/resources/bootstrap/info_presencial_2014.xlsx']ggr_cons!$a$2:$n$1048576,11,0)</f>
        <v>#VALUE!</v>
      </c>
      <c r="BK62" s="53" t="e">
        <f aca="false">+VLOOKUP($D62,['file:///home/lab/repositories/luckia.facturador/com.luckia.biller.deploy/src/main/resources/bootstrap/info_presencial_2014.xlsx']ggr_cons!$a$2:$n$1048576,12,0)</f>
        <v>#VALUE!</v>
      </c>
      <c r="BL62" s="53" t="e">
        <f aca="false">+VLOOKUP($D62,['file:///home/lab/repositories/luckia.facturador/com.luckia.biller.deploy/src/main/resources/bootstrap/info_presencial_2014.xlsx']ggr_cons!$a$2:$n$1048576,13,0)</f>
        <v>#VALUE!</v>
      </c>
      <c r="BM62" s="53" t="e">
        <f aca="false">+VLOOKUP($D62,['file:///home/lab/repositories/luckia.facturador/com.luckia.biller.deploy/src/main/resources/bootstrap/info_presencial_2014.xlsx']ggr_cons!$a$2:$n$1048576,14,0)</f>
        <v>#VALUE!</v>
      </c>
      <c r="BN62" s="53" t="n">
        <f aca="false">+SUM(BB62:BM62)</f>
        <v>1380.22</v>
      </c>
      <c r="BO62" s="53"/>
      <c r="BP62" s="53"/>
      <c r="BQ62" s="55" t="n">
        <f aca="false">+$N62*X62</f>
        <v>0</v>
      </c>
      <c r="BR62" s="55" t="n">
        <f aca="false">+$N62*Y62</f>
        <v>0</v>
      </c>
      <c r="BS62" s="55" t="n">
        <f aca="false">+$N62*Z62</f>
        <v>0</v>
      </c>
      <c r="BT62" s="55" t="n">
        <f aca="false">+$N62*AA62</f>
        <v>0</v>
      </c>
      <c r="BU62" s="55" t="n">
        <f aca="false">+$N62*AB62</f>
        <v>0</v>
      </c>
      <c r="BV62" s="55" t="n">
        <f aca="false">+$N62*AC62</f>
        <v>0</v>
      </c>
      <c r="BW62" s="55" t="n">
        <f aca="false">+$N62*AD62</f>
        <v>0</v>
      </c>
      <c r="BX62" s="55" t="n">
        <f aca="false">+$N62*AE62</f>
        <v>0</v>
      </c>
      <c r="BY62" s="55" t="n">
        <f aca="false">+$N62*AF62</f>
        <v>0</v>
      </c>
      <c r="BZ62" s="55" t="n">
        <f aca="false">+$N62*AG62</f>
        <v>0</v>
      </c>
      <c r="CA62" s="55" t="n">
        <f aca="false">+$N62*AH62</f>
        <v>0</v>
      </c>
      <c r="CB62" s="55" t="n">
        <f aca="false">+$N62*AI62</f>
        <v>0</v>
      </c>
      <c r="CC62" s="55" t="n">
        <f aca="false">+SUM(BQ62:CB62)</f>
        <v>0</v>
      </c>
      <c r="CD62" s="53"/>
      <c r="CE62" s="55"/>
      <c r="CF62" s="55" t="n">
        <f aca="false">+BQ62/$CE$2</f>
        <v>0</v>
      </c>
      <c r="CG62" s="55" t="n">
        <f aca="false">+BR62/$CE$2</f>
        <v>0</v>
      </c>
      <c r="CH62" s="55" t="n">
        <f aca="false">+BS62/$CE$2</f>
        <v>0</v>
      </c>
      <c r="CI62" s="55" t="n">
        <f aca="false">+BT62/$CE$2</f>
        <v>0</v>
      </c>
      <c r="CJ62" s="55" t="n">
        <f aca="false">+BU62/$CE$2</f>
        <v>0</v>
      </c>
      <c r="CK62" s="55" t="n">
        <f aca="false">+BV62/$CE$2</f>
        <v>0</v>
      </c>
      <c r="CL62" s="55" t="n">
        <f aca="false">+BW62/$CE$2</f>
        <v>0</v>
      </c>
      <c r="CM62" s="55" t="n">
        <f aca="false">+BX62/$CE$2</f>
        <v>0</v>
      </c>
      <c r="CN62" s="55" t="n">
        <f aca="false">+BY62/$CE$2</f>
        <v>0</v>
      </c>
      <c r="CO62" s="55" t="n">
        <f aca="false">+BZ62/$CE$2</f>
        <v>0</v>
      </c>
      <c r="CP62" s="55" t="n">
        <f aca="false">+CA62/$CE$2</f>
        <v>0</v>
      </c>
      <c r="CQ62" s="55" t="n">
        <f aca="false">+CB62/$CE$2</f>
        <v>0</v>
      </c>
      <c r="CR62" s="55" t="n">
        <f aca="false">+CC62/$CE$2</f>
        <v>0</v>
      </c>
      <c r="CS62" s="53"/>
      <c r="CT62" s="53"/>
      <c r="CU62" s="56" t="n">
        <f aca="false">+$O62*X62+$P62*BB62+$Q62*(0.9*BB62+$S62)+$R62</f>
        <v>-212.234333333333</v>
      </c>
      <c r="CV62" s="56" t="n">
        <f aca="false">+$O62*Y62+$P62*BC62+$Q62*(0.9*BC62+$S62)+$R62</f>
        <v>-833.333333333333</v>
      </c>
      <c r="CW62" s="56" t="n">
        <f aca="false">+$O62*Z62+$P62*BD62+$Q62*(0.9*BD62+$S62)+$R62</f>
        <v>-833.333333333333</v>
      </c>
      <c r="CX62" s="56" t="n">
        <f aca="false">+$O62*AA62+$P62*BE62+$Q62*(0.9*BE62+$S62)+$R62</f>
        <v>-833.333333333333</v>
      </c>
      <c r="CY62" s="56" t="n">
        <f aca="false">+$O62*AB62+$P62*BF62+$Q62*(0.9*BF62+$S62)+$R62</f>
        <v>-833.333333333333</v>
      </c>
      <c r="CZ62" s="56" t="n">
        <f aca="false">+$O62*AC62+$P62*BG62+$Q62*(0.9*BG62+$S62)+$R62</f>
        <v>-833.333333333333</v>
      </c>
      <c r="DA62" s="56" t="n">
        <f aca="false">+$O62*AD62+$P62*BH62+$Q62*(0.9*BH62+$S62)+$R62</f>
        <v>-833.333333333333</v>
      </c>
      <c r="DB62" s="56" t="n">
        <f aca="false">+$O62*AE62+$P62*BI62+$Q62*(0.9*BI62+$S62)+$R62</f>
        <v>-833.333333333333</v>
      </c>
      <c r="DC62" s="56" t="n">
        <f aca="false">+$O62*AF62+$P62*BJ62+$Q62*(0.9*BJ62+$S62)+$R62</f>
        <v>-833.333333333333</v>
      </c>
      <c r="DD62" s="56" t="n">
        <f aca="false">+$O62*AG62+$P62*BK62+$Q62*(0.9*BK62+$S62)+$R62</f>
        <v>-833.333333333333</v>
      </c>
      <c r="DE62" s="56" t="n">
        <f aca="false">+$O62*AH62+$P62*BL62+$Q62*(0.9*BL62+$S62)+$R62</f>
        <v>-833.333333333333</v>
      </c>
      <c r="DF62" s="56" t="n">
        <f aca="false">+$O62*AI62+$P62*BM62+$Q62*(0.9*BM62+$S62)+$R62</f>
        <v>-833.333333333333</v>
      </c>
      <c r="DG62" s="55" t="n">
        <f aca="false">+SUM(CU62:DF62)</f>
        <v>-9378.901</v>
      </c>
      <c r="DH62" s="53"/>
      <c r="DJ62" s="14" t="n">
        <f aca="false">+IF(X62=0,0,$T62)</f>
        <v>0</v>
      </c>
      <c r="DK62" s="14" t="n">
        <f aca="false">+IF(Y62=0,0,$T62)</f>
        <v>0</v>
      </c>
      <c r="DL62" s="14" t="n">
        <f aca="false">+IF(Z62=0,0,$T62)</f>
        <v>0</v>
      </c>
      <c r="DM62" s="14" t="n">
        <f aca="false">+IF(AA62=0,0,$T62)</f>
        <v>0</v>
      </c>
      <c r="DN62" s="14" t="n">
        <f aca="false">+IF(AB62=0,0,$T62)</f>
        <v>0</v>
      </c>
      <c r="DO62" s="14" t="n">
        <f aca="false">+IF(AC62=0,0,$T62)</f>
        <v>0</v>
      </c>
      <c r="DP62" s="14" t="n">
        <f aca="false">+IF(AD62=0,0,$T62)</f>
        <v>0</v>
      </c>
      <c r="DQ62" s="14" t="n">
        <f aca="false">+IF(AE62=0,0,$T62)</f>
        <v>0</v>
      </c>
      <c r="DR62" s="14" t="n">
        <f aca="false">+IF(AF62=0,0,$T62)</f>
        <v>0</v>
      </c>
      <c r="DS62" s="14" t="n">
        <f aca="false">+IF(AG62=0,0,$T62)</f>
        <v>0</v>
      </c>
      <c r="DT62" s="14" t="n">
        <f aca="false">+IF(AH62=0,0,$T62)</f>
        <v>0</v>
      </c>
      <c r="DU62" s="14" t="n">
        <f aca="false">+IF(AI62=0,0,$T62)</f>
        <v>0</v>
      </c>
      <c r="DV62" s="55" t="n">
        <f aca="false">+SUM(DJ62:DU62)</f>
        <v>0</v>
      </c>
      <c r="DY62" s="14" t="n">
        <v>0</v>
      </c>
      <c r="DZ62" s="14" t="n">
        <v>0</v>
      </c>
      <c r="EA62" s="14" t="n">
        <v>0</v>
      </c>
      <c r="EB62" s="14" t="n">
        <v>0</v>
      </c>
      <c r="EC62" s="14" t="n">
        <v>0</v>
      </c>
      <c r="ED62" s="14" t="n">
        <v>0</v>
      </c>
      <c r="EE62" s="14" t="n">
        <v>0</v>
      </c>
      <c r="EF62" s="14" t="n">
        <v>0</v>
      </c>
      <c r="EG62" s="14" t="n">
        <v>0</v>
      </c>
      <c r="EH62" s="14" t="n">
        <v>0</v>
      </c>
      <c r="EI62" s="14" t="n">
        <v>0</v>
      </c>
      <c r="EJ62" s="14" t="n">
        <v>0</v>
      </c>
      <c r="EK62" s="55" t="n">
        <f aca="false">+SUM(DY62:EJ62)</f>
        <v>0</v>
      </c>
      <c r="EO62" s="53" t="n">
        <f aca="false">+CU62+DJ62-DY62/2</f>
        <v>-212.234333333333</v>
      </c>
      <c r="EP62" s="53" t="n">
        <f aca="false">+CV62+DK62-DZ62/2</f>
        <v>-833.333333333333</v>
      </c>
      <c r="EQ62" s="53" t="n">
        <f aca="false">+CW62+DL62-EA62/2</f>
        <v>-833.333333333333</v>
      </c>
      <c r="ER62" s="53" t="n">
        <f aca="false">+CX62+DM62-EB62/2</f>
        <v>-833.333333333333</v>
      </c>
      <c r="ES62" s="53" t="n">
        <f aca="false">+CY62+DN62-EC62/2</f>
        <v>-833.333333333333</v>
      </c>
      <c r="ET62" s="53" t="n">
        <f aca="false">+CZ62+DO62-ED62/2</f>
        <v>-833.333333333333</v>
      </c>
      <c r="EU62" s="53" t="n">
        <f aca="false">+DA62+DP62-EE62/2</f>
        <v>-833.333333333333</v>
      </c>
      <c r="EV62" s="53" t="n">
        <f aca="false">+DB62+DQ62-EF62/2</f>
        <v>-833.333333333333</v>
      </c>
      <c r="EW62" s="53" t="n">
        <f aca="false">+DC62+DR62-EG62/2</f>
        <v>-833.333333333333</v>
      </c>
      <c r="EX62" s="53" t="n">
        <f aca="false">+DD62+DS62-EH62/2</f>
        <v>-833.333333333333</v>
      </c>
      <c r="EY62" s="53" t="n">
        <f aca="false">+DE62+DT62-EI62/2</f>
        <v>-833.333333333333</v>
      </c>
      <c r="EZ62" s="53" t="n">
        <f aca="false">+DF62+DU62-EJ62/2</f>
        <v>-833.333333333333</v>
      </c>
      <c r="FA62" s="55" t="n">
        <f aca="false">+SUM(EO62:EZ62)</f>
        <v>-9378.901</v>
      </c>
      <c r="FD62" s="53" t="n">
        <f aca="false">+AM62-EO62-DY62</f>
        <v>1592.45433333333</v>
      </c>
      <c r="FE62" s="53" t="n">
        <f aca="false">+AN62-EP62-DZ62</f>
        <v>833.333333333333</v>
      </c>
      <c r="FF62" s="53" t="n">
        <f aca="false">+AO62-EQ62-EA62</f>
        <v>833.333333333333</v>
      </c>
      <c r="FG62" s="53" t="n">
        <f aca="false">+AP62-ER62-EB62</f>
        <v>833.333333333333</v>
      </c>
      <c r="FH62" s="53" t="n">
        <f aca="false">+AQ62-ES62-EC62</f>
        <v>833.333333333333</v>
      </c>
      <c r="FI62" s="53" t="n">
        <f aca="false">+AR62-ET62-ED62</f>
        <v>833.333333333333</v>
      </c>
      <c r="FJ62" s="53" t="n">
        <f aca="false">+AS62-EU62-EE62</f>
        <v>833.333333333333</v>
      </c>
      <c r="FK62" s="53" t="n">
        <f aca="false">+AT62-EV62-EF62</f>
        <v>833.333333333333</v>
      </c>
      <c r="FL62" s="53" t="n">
        <f aca="false">+AU62-EW62-EG62</f>
        <v>833.333333333333</v>
      </c>
      <c r="FM62" s="53" t="n">
        <f aca="false">+AV62-EX62-EH62</f>
        <v>833.333333333333</v>
      </c>
      <c r="FN62" s="53" t="n">
        <f aca="false">+AW62-EY62-EI62</f>
        <v>833.333333333333</v>
      </c>
      <c r="FO62" s="53" t="n">
        <f aca="false">+AX62-EZ62-EJ62</f>
        <v>833.333333333333</v>
      </c>
      <c r="FP62" s="53" t="n">
        <f aca="false">+AY62-FA62</f>
        <v>10759.121</v>
      </c>
    </row>
    <row collapsed="false" customFormat="true" customHeight="true" hidden="false" ht="15" outlineLevel="1" r="63" s="63">
      <c r="A63" s="57"/>
      <c r="B63" s="74" t="s">
        <v>370</v>
      </c>
      <c r="C63" s="57"/>
      <c r="D63" s="70"/>
      <c r="E63" s="73"/>
      <c r="F63" s="74"/>
      <c r="G63" s="74"/>
      <c r="H63" s="57"/>
      <c r="I63" s="74"/>
      <c r="J63" s="74"/>
      <c r="K63" s="74"/>
      <c r="L63" s="74"/>
      <c r="M63" s="60"/>
      <c r="N63" s="61"/>
      <c r="O63" s="61"/>
      <c r="P63" s="61"/>
      <c r="Q63" s="61"/>
      <c r="R63" s="60"/>
      <c r="S63" s="79"/>
      <c r="T63" s="60"/>
      <c r="U63" s="79"/>
      <c r="X63" s="64" t="n">
        <f aca="false">SUBTOTAL(9,X62:X62)</f>
        <v>3735</v>
      </c>
      <c r="Y63" s="64" t="n">
        <f aca="false">SUBTOTAL(9,Y62:Y62)</f>
        <v>0</v>
      </c>
      <c r="Z63" s="64" t="n">
        <f aca="false">SUBTOTAL(9,Z62:Z62)</f>
        <v>0</v>
      </c>
      <c r="AA63" s="64" t="n">
        <f aca="false">SUBTOTAL(9,AA62:AA62)</f>
        <v>0</v>
      </c>
      <c r="AB63" s="64" t="n">
        <f aca="false">SUBTOTAL(9,AB62:AB62)</f>
        <v>0</v>
      </c>
      <c r="AC63" s="64" t="n">
        <f aca="false">SUBTOTAL(9,AC62:AC62)</f>
        <v>0</v>
      </c>
      <c r="AD63" s="64" t="n">
        <f aca="false">SUBTOTAL(9,AD62:AD62)</f>
        <v>0</v>
      </c>
      <c r="AE63" s="64" t="n">
        <f aca="false">SUBTOTAL(9,AE62:AE62)</f>
        <v>0</v>
      </c>
      <c r="AF63" s="64" t="n">
        <f aca="false">SUBTOTAL(9,AF62:AF62)</f>
        <v>0</v>
      </c>
      <c r="AG63" s="64" t="n">
        <f aca="false">SUBTOTAL(9,AG62:AG62)</f>
        <v>0</v>
      </c>
      <c r="AH63" s="64" t="n">
        <f aca="false">SUBTOTAL(9,AH62:AH62)</f>
        <v>0</v>
      </c>
      <c r="AI63" s="64" t="n">
        <f aca="false">SUBTOTAL(9,AI62:AI62)</f>
        <v>0</v>
      </c>
      <c r="AJ63" s="64" t="n">
        <f aca="false">SUBTOTAL(9,AJ62:AJ62)</f>
        <v>3735</v>
      </c>
      <c r="AK63" s="54" t="n">
        <f aca="false">+BB63/X63</f>
        <v>0.369536813922356</v>
      </c>
      <c r="AL63" s="64"/>
      <c r="AM63" s="64" t="n">
        <f aca="false">SUBTOTAL(9,AM62:AM62)</f>
        <v>1380.22</v>
      </c>
      <c r="AN63" s="64" t="n">
        <f aca="false">SUBTOTAL(9,AN62:AN62)</f>
        <v>0</v>
      </c>
      <c r="AO63" s="64" t="n">
        <f aca="false">SUBTOTAL(9,AO62:AO62)</f>
        <v>0</v>
      </c>
      <c r="AP63" s="64" t="n">
        <f aca="false">SUBTOTAL(9,AP62:AP62)</f>
        <v>0</v>
      </c>
      <c r="AQ63" s="64" t="n">
        <f aca="false">SUBTOTAL(9,AQ62:AQ62)</f>
        <v>0</v>
      </c>
      <c r="AR63" s="64" t="n">
        <f aca="false">SUBTOTAL(9,AR62:AR62)</f>
        <v>0</v>
      </c>
      <c r="AS63" s="64" t="n">
        <f aca="false">SUBTOTAL(9,AS62:AS62)</f>
        <v>0</v>
      </c>
      <c r="AT63" s="64" t="n">
        <f aca="false">SUBTOTAL(9,AT62:AT62)</f>
        <v>0</v>
      </c>
      <c r="AU63" s="64" t="n">
        <f aca="false">SUBTOTAL(9,AU62:AU62)</f>
        <v>0</v>
      </c>
      <c r="AV63" s="64" t="n">
        <f aca="false">SUBTOTAL(9,AV62:AV62)</f>
        <v>0</v>
      </c>
      <c r="AW63" s="64" t="n">
        <f aca="false">SUBTOTAL(9,AW62:AW62)</f>
        <v>0</v>
      </c>
      <c r="AX63" s="64" t="n">
        <f aca="false">SUBTOTAL(9,AX62:AX62)</f>
        <v>0</v>
      </c>
      <c r="AY63" s="64" t="n">
        <f aca="false">SUBTOTAL(9,AY62:AY62)</f>
        <v>1380.22</v>
      </c>
      <c r="AZ63" s="64"/>
      <c r="BA63" s="64"/>
      <c r="BB63" s="64" t="n">
        <f aca="false">SUBTOTAL(9,BB62:BB62)</f>
        <v>1380.22</v>
      </c>
      <c r="BC63" s="64" t="n">
        <f aca="false">SUBTOTAL(9,BC62:BC62)</f>
        <v>0</v>
      </c>
      <c r="BD63" s="64" t="n">
        <f aca="false">SUBTOTAL(9,BD62:BD62)</f>
        <v>0</v>
      </c>
      <c r="BE63" s="64" t="n">
        <f aca="false">SUBTOTAL(9,BE62:BE62)</f>
        <v>0</v>
      </c>
      <c r="BF63" s="64" t="n">
        <f aca="false">SUBTOTAL(9,BF62:BF62)</f>
        <v>0</v>
      </c>
      <c r="BG63" s="64" t="n">
        <f aca="false">SUBTOTAL(9,BG62:BG62)</f>
        <v>0</v>
      </c>
      <c r="BH63" s="64" t="n">
        <f aca="false">SUBTOTAL(9,BH62:BH62)</f>
        <v>0</v>
      </c>
      <c r="BI63" s="64" t="n">
        <f aca="false">SUBTOTAL(9,BI62:BI62)</f>
        <v>0</v>
      </c>
      <c r="BJ63" s="64" t="n">
        <f aca="false">SUBTOTAL(9,BJ62:BJ62)</f>
        <v>0</v>
      </c>
      <c r="BK63" s="64" t="n">
        <f aca="false">SUBTOTAL(9,BK62:BK62)</f>
        <v>0</v>
      </c>
      <c r="BL63" s="64" t="n">
        <f aca="false">SUBTOTAL(9,BL62:BL62)</f>
        <v>0</v>
      </c>
      <c r="BM63" s="64" t="n">
        <f aca="false">SUBTOTAL(9,BM62:BM62)</f>
        <v>0</v>
      </c>
      <c r="BN63" s="64" t="n">
        <f aca="false">SUBTOTAL(9,BN62:BN62)</f>
        <v>1380.22</v>
      </c>
      <c r="BO63" s="64"/>
      <c r="BP63" s="64"/>
      <c r="BQ63" s="65" t="n">
        <f aca="false">SUBTOTAL(9,BQ62:BQ62)</f>
        <v>0</v>
      </c>
      <c r="BR63" s="65" t="n">
        <f aca="false">SUBTOTAL(9,BR62:BR62)</f>
        <v>0</v>
      </c>
      <c r="BS63" s="65" t="n">
        <f aca="false">SUBTOTAL(9,BS62:BS62)</f>
        <v>0</v>
      </c>
      <c r="BT63" s="65" t="n">
        <f aca="false">SUBTOTAL(9,BT62:BT62)</f>
        <v>0</v>
      </c>
      <c r="BU63" s="65" t="n">
        <f aca="false">SUBTOTAL(9,BU62:BU62)</f>
        <v>0</v>
      </c>
      <c r="BV63" s="65" t="n">
        <f aca="false">SUBTOTAL(9,BV62:BV62)</f>
        <v>0</v>
      </c>
      <c r="BW63" s="65" t="n">
        <f aca="false">SUBTOTAL(9,BW62:BW62)</f>
        <v>0</v>
      </c>
      <c r="BX63" s="65" t="n">
        <f aca="false">SUBTOTAL(9,BX62:BX62)</f>
        <v>0</v>
      </c>
      <c r="BY63" s="65" t="n">
        <f aca="false">SUBTOTAL(9,BY62:BY62)</f>
        <v>0</v>
      </c>
      <c r="BZ63" s="65" t="n">
        <f aca="false">SUBTOTAL(9,BZ62:BZ62)</f>
        <v>0</v>
      </c>
      <c r="CA63" s="65" t="n">
        <f aca="false">SUBTOTAL(9,CA62:CA62)</f>
        <v>0</v>
      </c>
      <c r="CB63" s="65" t="n">
        <f aca="false">SUBTOTAL(9,CB62:CB62)</f>
        <v>0</v>
      </c>
      <c r="CC63" s="65" t="n">
        <f aca="false">SUBTOTAL(9,CC62:CC62)</f>
        <v>0</v>
      </c>
      <c r="CD63" s="64"/>
      <c r="CE63" s="65"/>
      <c r="CF63" s="65" t="n">
        <f aca="false">SUBTOTAL(9,CF62:CF62)</f>
        <v>0</v>
      </c>
      <c r="CG63" s="65" t="n">
        <f aca="false">SUBTOTAL(9,CG62:CG62)</f>
        <v>0</v>
      </c>
      <c r="CH63" s="65" t="n">
        <f aca="false">SUBTOTAL(9,CH62:CH62)</f>
        <v>0</v>
      </c>
      <c r="CI63" s="65" t="n">
        <f aca="false">SUBTOTAL(9,CI62:CI62)</f>
        <v>0</v>
      </c>
      <c r="CJ63" s="65" t="n">
        <f aca="false">SUBTOTAL(9,CJ62:CJ62)</f>
        <v>0</v>
      </c>
      <c r="CK63" s="65" t="n">
        <f aca="false">SUBTOTAL(9,CK62:CK62)</f>
        <v>0</v>
      </c>
      <c r="CL63" s="65" t="n">
        <f aca="false">SUBTOTAL(9,CL62:CL62)</f>
        <v>0</v>
      </c>
      <c r="CM63" s="65" t="n">
        <f aca="false">SUBTOTAL(9,CM62:CM62)</f>
        <v>0</v>
      </c>
      <c r="CN63" s="65" t="n">
        <f aca="false">SUBTOTAL(9,CN62:CN62)</f>
        <v>0</v>
      </c>
      <c r="CO63" s="65" t="n">
        <f aca="false">SUBTOTAL(9,CO62:CO62)</f>
        <v>0</v>
      </c>
      <c r="CP63" s="65" t="n">
        <f aca="false">SUBTOTAL(9,CP62:CP62)</f>
        <v>0</v>
      </c>
      <c r="CQ63" s="65" t="n">
        <f aca="false">SUBTOTAL(9,CQ62:CQ62)</f>
        <v>0</v>
      </c>
      <c r="CR63" s="65" t="n">
        <f aca="false">SUBTOTAL(9,CR62:CR62)</f>
        <v>0</v>
      </c>
      <c r="CS63" s="64"/>
      <c r="CT63" s="64"/>
      <c r="CU63" s="66" t="n">
        <f aca="false">SUBTOTAL(9,CU62:CU62)</f>
        <v>-212.234333333333</v>
      </c>
      <c r="CV63" s="66" t="n">
        <f aca="false">SUBTOTAL(9,CV62:CV62)</f>
        <v>-833.333333333333</v>
      </c>
      <c r="CW63" s="66" t="n">
        <f aca="false">SUBTOTAL(9,CW62:CW62)</f>
        <v>-833.333333333333</v>
      </c>
      <c r="CX63" s="66" t="n">
        <f aca="false">SUBTOTAL(9,CX62:CX62)</f>
        <v>-833.333333333333</v>
      </c>
      <c r="CY63" s="66" t="n">
        <f aca="false">SUBTOTAL(9,CY62:CY62)</f>
        <v>-833.333333333333</v>
      </c>
      <c r="CZ63" s="66" t="n">
        <f aca="false">SUBTOTAL(9,CZ62:CZ62)</f>
        <v>-833.333333333333</v>
      </c>
      <c r="DA63" s="66" t="n">
        <f aca="false">SUBTOTAL(9,DA62:DA62)</f>
        <v>-833.333333333333</v>
      </c>
      <c r="DB63" s="66" t="n">
        <f aca="false">SUBTOTAL(9,DB62:DB62)</f>
        <v>-833.333333333333</v>
      </c>
      <c r="DC63" s="66" t="n">
        <f aca="false">SUBTOTAL(9,DC62:DC62)</f>
        <v>-833.333333333333</v>
      </c>
      <c r="DD63" s="66" t="n">
        <f aca="false">SUBTOTAL(9,DD62:DD62)</f>
        <v>-833.333333333333</v>
      </c>
      <c r="DE63" s="66" t="n">
        <f aca="false">SUBTOTAL(9,DE62:DE62)</f>
        <v>-833.333333333333</v>
      </c>
      <c r="DF63" s="66" t="n">
        <f aca="false">SUBTOTAL(9,DF62:DF62)</f>
        <v>-833.333333333333</v>
      </c>
      <c r="DG63" s="65" t="n">
        <f aca="false">SUBTOTAL(9,DG62:DG62)</f>
        <v>-9378.901</v>
      </c>
      <c r="DH63" s="64"/>
      <c r="DJ63" s="63" t="n">
        <f aca="false">SUBTOTAL(9,DJ62:DJ62)</f>
        <v>0</v>
      </c>
      <c r="DK63" s="63" t="n">
        <f aca="false">SUBTOTAL(9,DK62:DK62)</f>
        <v>0</v>
      </c>
      <c r="DL63" s="63" t="n">
        <f aca="false">SUBTOTAL(9,DL62:DL62)</f>
        <v>0</v>
      </c>
      <c r="DM63" s="63" t="n">
        <f aca="false">SUBTOTAL(9,DM62:DM62)</f>
        <v>0</v>
      </c>
      <c r="DN63" s="63" t="n">
        <f aca="false">SUBTOTAL(9,DN62:DN62)</f>
        <v>0</v>
      </c>
      <c r="DO63" s="63" t="n">
        <f aca="false">SUBTOTAL(9,DO62:DO62)</f>
        <v>0</v>
      </c>
      <c r="DP63" s="63" t="n">
        <f aca="false">SUBTOTAL(9,DP62:DP62)</f>
        <v>0</v>
      </c>
      <c r="DQ63" s="63" t="n">
        <f aca="false">SUBTOTAL(9,DQ62:DQ62)</f>
        <v>0</v>
      </c>
      <c r="DR63" s="63" t="n">
        <f aca="false">SUBTOTAL(9,DR62:DR62)</f>
        <v>0</v>
      </c>
      <c r="DS63" s="63" t="n">
        <f aca="false">SUBTOTAL(9,DS62:DS62)</f>
        <v>0</v>
      </c>
      <c r="DT63" s="63" t="n">
        <f aca="false">SUBTOTAL(9,DT62:DT62)</f>
        <v>0</v>
      </c>
      <c r="DU63" s="63" t="n">
        <f aca="false">SUBTOTAL(9,DU62:DU62)</f>
        <v>0</v>
      </c>
      <c r="DV63" s="65" t="n">
        <f aca="false">SUBTOTAL(9,DV62:DV62)</f>
        <v>0</v>
      </c>
      <c r="DY63" s="63" t="n">
        <f aca="false">SUBTOTAL(9,DY62:DY62)</f>
        <v>0</v>
      </c>
      <c r="DZ63" s="63" t="n">
        <f aca="false">SUBTOTAL(9,DZ62:DZ62)</f>
        <v>0</v>
      </c>
      <c r="EA63" s="63" t="n">
        <f aca="false">SUBTOTAL(9,EA62:EA62)</f>
        <v>0</v>
      </c>
      <c r="EB63" s="63" t="n">
        <f aca="false">SUBTOTAL(9,EB62:EB62)</f>
        <v>0</v>
      </c>
      <c r="EC63" s="63" t="n">
        <f aca="false">SUBTOTAL(9,EC62:EC62)</f>
        <v>0</v>
      </c>
      <c r="ED63" s="63" t="n">
        <f aca="false">SUBTOTAL(9,ED62:ED62)</f>
        <v>0</v>
      </c>
      <c r="EE63" s="63" t="n">
        <f aca="false">SUBTOTAL(9,EE62:EE62)</f>
        <v>0</v>
      </c>
      <c r="EF63" s="63" t="n">
        <f aca="false">SUBTOTAL(9,EF62:EF62)</f>
        <v>0</v>
      </c>
      <c r="EG63" s="63" t="n">
        <f aca="false">SUBTOTAL(9,EG62:EG62)</f>
        <v>0</v>
      </c>
      <c r="EH63" s="63" t="n">
        <f aca="false">SUBTOTAL(9,EH62:EH62)</f>
        <v>0</v>
      </c>
      <c r="EI63" s="63" t="n">
        <f aca="false">SUBTOTAL(9,EI62:EI62)</f>
        <v>0</v>
      </c>
      <c r="EJ63" s="63" t="n">
        <f aca="false">SUBTOTAL(9,EJ62:EJ62)</f>
        <v>0</v>
      </c>
      <c r="EK63" s="65" t="n">
        <f aca="false">SUBTOTAL(9,EK62:EK62)</f>
        <v>0</v>
      </c>
      <c r="EN63" s="63" t="n">
        <f aca="false">SUBTOTAL(9,EN62:EN62)</f>
        <v>0</v>
      </c>
      <c r="EO63" s="64" t="n">
        <f aca="false">SUBTOTAL(9,EO62:EO62)</f>
        <v>-212.234333333333</v>
      </c>
      <c r="EP63" s="64" t="n">
        <f aca="false">SUBTOTAL(9,EP62:EP62)</f>
        <v>-833.333333333333</v>
      </c>
      <c r="EQ63" s="64" t="n">
        <f aca="false">SUBTOTAL(9,EQ62:EQ62)</f>
        <v>-833.333333333333</v>
      </c>
      <c r="ER63" s="64" t="n">
        <f aca="false">SUBTOTAL(9,ER62:ER62)</f>
        <v>-833.333333333333</v>
      </c>
      <c r="ES63" s="64" t="n">
        <f aca="false">SUBTOTAL(9,ES62:ES62)</f>
        <v>-833.333333333333</v>
      </c>
      <c r="ET63" s="64" t="n">
        <f aca="false">SUBTOTAL(9,ET62:ET62)</f>
        <v>-833.333333333333</v>
      </c>
      <c r="EU63" s="64" t="n">
        <f aca="false">SUBTOTAL(9,EU62:EU62)</f>
        <v>-833.333333333333</v>
      </c>
      <c r="EV63" s="64" t="n">
        <f aca="false">SUBTOTAL(9,EV62:EV62)</f>
        <v>-833.333333333333</v>
      </c>
      <c r="EW63" s="64" t="n">
        <f aca="false">SUBTOTAL(9,EW62:EW62)</f>
        <v>-833.333333333333</v>
      </c>
      <c r="EX63" s="64" t="n">
        <f aca="false">SUBTOTAL(9,EX62:EX62)</f>
        <v>-833.333333333333</v>
      </c>
      <c r="EY63" s="64" t="n">
        <f aca="false">SUBTOTAL(9,EY62:EY62)</f>
        <v>-833.333333333333</v>
      </c>
      <c r="EZ63" s="64" t="n">
        <f aca="false">SUBTOTAL(9,EZ62:EZ62)</f>
        <v>-833.333333333333</v>
      </c>
      <c r="FA63" s="65" t="n">
        <f aca="false">SUBTOTAL(9,FA62:FA62)</f>
        <v>-9378.901</v>
      </c>
      <c r="FD63" s="64" t="n">
        <f aca="false">SUBTOTAL(9,FD62:FD62)</f>
        <v>1592.45433333333</v>
      </c>
      <c r="FE63" s="64" t="n">
        <f aca="false">SUBTOTAL(9,FE62:FE62)</f>
        <v>833.333333333333</v>
      </c>
      <c r="FF63" s="64" t="n">
        <f aca="false">SUBTOTAL(9,FF62:FF62)</f>
        <v>833.333333333333</v>
      </c>
      <c r="FG63" s="64" t="n">
        <f aca="false">SUBTOTAL(9,FG62:FG62)</f>
        <v>833.333333333333</v>
      </c>
      <c r="FH63" s="64" t="n">
        <f aca="false">SUBTOTAL(9,FH62:FH62)</f>
        <v>833.333333333333</v>
      </c>
      <c r="FI63" s="64" t="n">
        <f aca="false">SUBTOTAL(9,FI62:FI62)</f>
        <v>833.333333333333</v>
      </c>
      <c r="FJ63" s="64" t="n">
        <f aca="false">SUBTOTAL(9,FJ62:FJ62)</f>
        <v>833.333333333333</v>
      </c>
      <c r="FK63" s="64" t="n">
        <f aca="false">SUBTOTAL(9,FK62:FK62)</f>
        <v>833.333333333333</v>
      </c>
      <c r="FL63" s="64" t="n">
        <f aca="false">SUBTOTAL(9,FL62:FL62)</f>
        <v>833.333333333333</v>
      </c>
      <c r="FM63" s="64" t="n">
        <f aca="false">SUBTOTAL(9,FM62:FM62)</f>
        <v>833.333333333333</v>
      </c>
      <c r="FN63" s="64" t="n">
        <f aca="false">SUBTOTAL(9,FN62:FN62)</f>
        <v>833.333333333333</v>
      </c>
      <c r="FO63" s="64" t="n">
        <f aca="false">SUBTOTAL(9,FO62:FO62)</f>
        <v>833.333333333333</v>
      </c>
      <c r="FP63" s="64" t="n">
        <f aca="false">SUBTOTAL(9,FP62:FP62)</f>
        <v>10759.121</v>
      </c>
    </row>
    <row collapsed="false" customFormat="false" customHeight="true" hidden="false" ht="15" outlineLevel="2" r="64">
      <c r="A64" s="21" t="n">
        <v>9</v>
      </c>
      <c r="B64" s="21" t="s">
        <v>371</v>
      </c>
      <c r="C64" s="21" t="s">
        <v>218</v>
      </c>
      <c r="D64" s="67" t="n">
        <v>10018</v>
      </c>
      <c r="E64" s="69" t="n">
        <v>10019.1002</v>
      </c>
      <c r="F64" s="21" t="s">
        <v>372</v>
      </c>
      <c r="G64" s="21" t="s">
        <v>371</v>
      </c>
      <c r="H64" s="21" t="s">
        <v>56</v>
      </c>
      <c r="I64" s="21" t="s">
        <v>373</v>
      </c>
      <c r="J64" s="21" t="s">
        <v>374</v>
      </c>
      <c r="K64" s="21" t="s">
        <v>64</v>
      </c>
      <c r="L64" s="23" t="s">
        <v>375</v>
      </c>
      <c r="M64" s="50" t="s">
        <v>20</v>
      </c>
      <c r="N64" s="51" t="n">
        <v>0</v>
      </c>
      <c r="O64" s="51" t="n">
        <v>0</v>
      </c>
      <c r="P64" s="51" t="n">
        <v>0</v>
      </c>
      <c r="Q64" s="51" t="n">
        <v>0.7</v>
      </c>
      <c r="R64" s="50" t="n">
        <v>250</v>
      </c>
      <c r="S64" s="78" t="n">
        <v>-1050</v>
      </c>
      <c r="T64" s="50" t="n">
        <v>0</v>
      </c>
      <c r="U64" s="78"/>
      <c r="X64" s="53" t="e">
        <f aca="false">+VLOOKUP($D64,['file:///home/lab/repositories/luckia.facturador/com.luckia.biller.deploy/src/main/resources/bootstrap/info_presencial_2014.xlsx']venta_neta_cons!$a$2:$n$1048576,3,0)</f>
        <v>#VALUE!</v>
      </c>
      <c r="Y64" s="53" t="e">
        <f aca="false">+VLOOKUP($D64,['file:///home/lab/repositories/luckia.facturador/com.luckia.biller.deploy/src/main/resources/bootstrap/info_presencial_2014.xlsx']venta_neta_cons!$a$2:$n$1048576,4,0)</f>
        <v>#VALUE!</v>
      </c>
      <c r="Z64" s="53" t="e">
        <f aca="false">+VLOOKUP($D64,['file:///home/lab/repositories/luckia.facturador/com.luckia.biller.deploy/src/main/resources/bootstrap/info_presencial_2014.xlsx']venta_neta_cons!$a$2:$n$1048576,5,0)</f>
        <v>#VALUE!</v>
      </c>
      <c r="AA64" s="53" t="e">
        <f aca="false">+VLOOKUP($D64,['file:///home/lab/repositories/luckia.facturador/com.luckia.biller.deploy/src/main/resources/bootstrap/info_presencial_2014.xlsx']venta_neta_cons!$a$2:$n$1048576,6,0)</f>
        <v>#VALUE!</v>
      </c>
      <c r="AB64" s="53" t="e">
        <f aca="false">+VLOOKUP($D64,['file:///home/lab/repositories/luckia.facturador/com.luckia.biller.deploy/src/main/resources/bootstrap/info_presencial_2014.xlsx']venta_neta_cons!$a$2:$n$1048576,7,0)</f>
        <v>#VALUE!</v>
      </c>
      <c r="AC64" s="53" t="e">
        <f aca="false">+VLOOKUP($D64,['file:///home/lab/repositories/luckia.facturador/com.luckia.biller.deploy/src/main/resources/bootstrap/info_presencial_2014.xlsx']venta_neta_cons!$a$2:$n$1048576,8,0)</f>
        <v>#VALUE!</v>
      </c>
      <c r="AD64" s="53" t="e">
        <f aca="false">+VLOOKUP($D64,['file:///home/lab/repositories/luckia.facturador/com.luckia.biller.deploy/src/main/resources/bootstrap/info_presencial_2014.xlsx']venta_neta_cons!$a$2:$n$1048576,9,0)</f>
        <v>#VALUE!</v>
      </c>
      <c r="AE64" s="53" t="e">
        <f aca="false">+VLOOKUP($D64,['file:///home/lab/repositories/luckia.facturador/com.luckia.biller.deploy/src/main/resources/bootstrap/info_presencial_2014.xlsx']venta_neta_cons!$a$2:$n$1048576,10,0)</f>
        <v>#VALUE!</v>
      </c>
      <c r="AF64" s="53" t="e">
        <f aca="false">+VLOOKUP($D64,['file:///home/lab/repositories/luckia.facturador/com.luckia.biller.deploy/src/main/resources/bootstrap/info_presencial_2014.xlsx']venta_neta_cons!$a$2:$n$1048576,11,0)</f>
        <v>#VALUE!</v>
      </c>
      <c r="AG64" s="53" t="e">
        <f aca="false">+VLOOKUP($D64,['file:///home/lab/repositories/luckia.facturador/com.luckia.biller.deploy/src/main/resources/bootstrap/info_presencial_2014.xlsx']venta_neta_cons!$a$2:$n$1048576,12,0)</f>
        <v>#VALUE!</v>
      </c>
      <c r="AH64" s="53" t="e">
        <f aca="false">+VLOOKUP($D64,['file:///home/lab/repositories/luckia.facturador/com.luckia.biller.deploy/src/main/resources/bootstrap/info_presencial_2014.xlsx']venta_neta_cons!$a$2:$n$1048576,13,0)</f>
        <v>#VALUE!</v>
      </c>
      <c r="AI64" s="53" t="e">
        <f aca="false">+VLOOKUP($D64,['file:///home/lab/repositories/luckia.facturador/com.luckia.biller.deploy/src/main/resources/bootstrap/info_presencial_2014.xlsx']venta_neta_cons!$a$2:$n$1048576,14,0)</f>
        <v>#VALUE!</v>
      </c>
      <c r="AJ64" s="53" t="n">
        <f aca="false">+SUM(X64:AI64)</f>
        <v>0</v>
      </c>
      <c r="AK64" s="54" t="e">
        <f aca="false">+BB64/X64</f>
        <v>#VALUE!</v>
      </c>
      <c r="AL64" s="53"/>
      <c r="AM64" s="53" t="e">
        <f aca="false">+VLOOKUP($D64,['file:///home/lab/repositories/luckia.facturador/com.luckia.biller.deploy/src/main/resources/bootstrap/info_presencial_2014.xlsx']saldo_cons!$a$2:$n$1048576,3,0)</f>
        <v>#VALUE!</v>
      </c>
      <c r="AN64" s="53" t="e">
        <f aca="false">+VLOOKUP($D64,['file:///home/lab/repositories/luckia.facturador/com.luckia.biller.deploy/src/main/resources/bootstrap/info_presencial_2014.xlsx']saldo_cons!$a$2:$n$1048576,4,0)</f>
        <v>#VALUE!</v>
      </c>
      <c r="AO64" s="53" t="e">
        <f aca="false">+VLOOKUP($D64,['file:///home/lab/repositories/luckia.facturador/com.luckia.biller.deploy/src/main/resources/bootstrap/info_presencial_2014.xlsx']saldo_cons!$a$2:$n$1048576,5,0)</f>
        <v>#VALUE!</v>
      </c>
      <c r="AP64" s="53" t="e">
        <f aca="false">+VLOOKUP($D64,['file:///home/lab/repositories/luckia.facturador/com.luckia.biller.deploy/src/main/resources/bootstrap/info_presencial_2014.xlsx']saldo_cons!$a$2:$n$1048576,6,0)</f>
        <v>#VALUE!</v>
      </c>
      <c r="AQ64" s="53" t="e">
        <f aca="false">+VLOOKUP($D64,['file:///home/lab/repositories/luckia.facturador/com.luckia.biller.deploy/src/main/resources/bootstrap/info_presencial_2014.xlsx']saldo_cons!$a$2:$n$1048576,7,0)</f>
        <v>#VALUE!</v>
      </c>
      <c r="AR64" s="53" t="e">
        <f aca="false">+VLOOKUP($D64,['file:///home/lab/repositories/luckia.facturador/com.luckia.biller.deploy/src/main/resources/bootstrap/info_presencial_2014.xlsx']saldo_cons!$a$2:$n$1048576,8,0)</f>
        <v>#VALUE!</v>
      </c>
      <c r="AS64" s="53" t="e">
        <f aca="false">+VLOOKUP($D64,['file:///home/lab/repositories/luckia.facturador/com.luckia.biller.deploy/src/main/resources/bootstrap/info_presencial_2014.xlsx']saldo_cons!$a$2:$n$1048576,9,0)</f>
        <v>#VALUE!</v>
      </c>
      <c r="AT64" s="53" t="e">
        <f aca="false">+VLOOKUP($D64,['file:///home/lab/repositories/luckia.facturador/com.luckia.biller.deploy/src/main/resources/bootstrap/info_presencial_2014.xlsx']saldo_cons!$a$2:$n$1048576,10,0)</f>
        <v>#VALUE!</v>
      </c>
      <c r="AU64" s="53" t="e">
        <f aca="false">+VLOOKUP($D64,['file:///home/lab/repositories/luckia.facturador/com.luckia.biller.deploy/src/main/resources/bootstrap/info_presencial_2014.xlsx']saldo_cons!$a$2:$n$1048576,11,0)</f>
        <v>#VALUE!</v>
      </c>
      <c r="AV64" s="53" t="e">
        <f aca="false">+VLOOKUP($D64,['file:///home/lab/repositories/luckia.facturador/com.luckia.biller.deploy/src/main/resources/bootstrap/info_presencial_2014.xlsx']saldo_cons!$a$2:$n$1048576,12,0)</f>
        <v>#VALUE!</v>
      </c>
      <c r="AW64" s="53" t="e">
        <f aca="false">+VLOOKUP($D64,['file:///home/lab/repositories/luckia.facturador/com.luckia.biller.deploy/src/main/resources/bootstrap/info_presencial_2014.xlsx']saldo_cons!$a$2:$n$1048576,13,0)</f>
        <v>#VALUE!</v>
      </c>
      <c r="AX64" s="53" t="e">
        <f aca="false">+VLOOKUP($D64,['file:///home/lab/repositories/luckia.facturador/com.luckia.biller.deploy/src/main/resources/bootstrap/info_presencial_2014.xlsx']saldo_cons!$a$2:$n$1048576,14,0)</f>
        <v>#VALUE!</v>
      </c>
      <c r="AY64" s="53" t="n">
        <f aca="false">+SUM(AM64:AX64)</f>
        <v>0</v>
      </c>
      <c r="AZ64" s="53"/>
      <c r="BA64" s="53"/>
      <c r="BB64" s="53" t="e">
        <f aca="false">+VLOOKUP($D64,['file:///home/lab/repositories/luckia.facturador/com.luckia.biller.deploy/src/main/resources/bootstrap/info_presencial_2014.xlsx']ggr_cons!$a$2:$n$1048576,3,0)</f>
        <v>#VALUE!</v>
      </c>
      <c r="BC64" s="53" t="e">
        <f aca="false">+VLOOKUP($D64,['file:///home/lab/repositories/luckia.facturador/com.luckia.biller.deploy/src/main/resources/bootstrap/info_presencial_2014.xlsx']ggr_cons!$a$2:$n$1048576,4,0)</f>
        <v>#VALUE!</v>
      </c>
      <c r="BD64" s="53" t="e">
        <f aca="false">+VLOOKUP($D64,['file:///home/lab/repositories/luckia.facturador/com.luckia.biller.deploy/src/main/resources/bootstrap/info_presencial_2014.xlsx']ggr_cons!$a$2:$n$1048576,5,0)</f>
        <v>#VALUE!</v>
      </c>
      <c r="BE64" s="53" t="e">
        <f aca="false">+VLOOKUP($D64,['file:///home/lab/repositories/luckia.facturador/com.luckia.biller.deploy/src/main/resources/bootstrap/info_presencial_2014.xlsx']ggr_cons!$a$2:$n$1048576,6,0)</f>
        <v>#VALUE!</v>
      </c>
      <c r="BF64" s="53" t="e">
        <f aca="false">+VLOOKUP($D64,['file:///home/lab/repositories/luckia.facturador/com.luckia.biller.deploy/src/main/resources/bootstrap/info_presencial_2014.xlsx']ggr_cons!$a$2:$n$1048576,7,0)</f>
        <v>#VALUE!</v>
      </c>
      <c r="BG64" s="53" t="e">
        <f aca="false">+VLOOKUP($D64,['file:///home/lab/repositories/luckia.facturador/com.luckia.biller.deploy/src/main/resources/bootstrap/info_presencial_2014.xlsx']ggr_cons!$a$2:$n$1048576,8,0)</f>
        <v>#VALUE!</v>
      </c>
      <c r="BH64" s="53" t="e">
        <f aca="false">+VLOOKUP($D64,['file:///home/lab/repositories/luckia.facturador/com.luckia.biller.deploy/src/main/resources/bootstrap/info_presencial_2014.xlsx']ggr_cons!$a$2:$n$1048576,9,0)</f>
        <v>#VALUE!</v>
      </c>
      <c r="BI64" s="53" t="e">
        <f aca="false">+VLOOKUP($D64,['file:///home/lab/repositories/luckia.facturador/com.luckia.biller.deploy/src/main/resources/bootstrap/info_presencial_2014.xlsx']ggr_cons!$a$2:$n$1048576,10,0)</f>
        <v>#VALUE!</v>
      </c>
      <c r="BJ64" s="53" t="e">
        <f aca="false">+VLOOKUP($D64,['file:///home/lab/repositories/luckia.facturador/com.luckia.biller.deploy/src/main/resources/bootstrap/info_presencial_2014.xlsx']ggr_cons!$a$2:$n$1048576,11,0)</f>
        <v>#VALUE!</v>
      </c>
      <c r="BK64" s="53" t="e">
        <f aca="false">+VLOOKUP($D64,['file:///home/lab/repositories/luckia.facturador/com.luckia.biller.deploy/src/main/resources/bootstrap/info_presencial_2014.xlsx']ggr_cons!$a$2:$n$1048576,12,0)</f>
        <v>#VALUE!</v>
      </c>
      <c r="BL64" s="53" t="e">
        <f aca="false">+VLOOKUP($D64,['file:///home/lab/repositories/luckia.facturador/com.luckia.biller.deploy/src/main/resources/bootstrap/info_presencial_2014.xlsx']ggr_cons!$a$2:$n$1048576,13,0)</f>
        <v>#VALUE!</v>
      </c>
      <c r="BM64" s="53" t="e">
        <f aca="false">+VLOOKUP($D64,['file:///home/lab/repositories/luckia.facturador/com.luckia.biller.deploy/src/main/resources/bootstrap/info_presencial_2014.xlsx']ggr_cons!$a$2:$n$1048576,14,0)</f>
        <v>#VALUE!</v>
      </c>
      <c r="BN64" s="53" t="n">
        <f aca="false">+SUM(BB64:BM64)</f>
        <v>0</v>
      </c>
      <c r="BO64" s="53"/>
      <c r="BP64" s="53"/>
      <c r="BQ64" s="55" t="n">
        <f aca="false">+$N64*X64</f>
        <v>0</v>
      </c>
      <c r="BR64" s="55" t="n">
        <f aca="false">+$N64*Y64</f>
        <v>0</v>
      </c>
      <c r="BS64" s="55" t="n">
        <f aca="false">+$N64*Z64</f>
        <v>0</v>
      </c>
      <c r="BT64" s="55" t="n">
        <f aca="false">+$N64*AA64</f>
        <v>0</v>
      </c>
      <c r="BU64" s="55" t="n">
        <f aca="false">+$N64*AB64</f>
        <v>0</v>
      </c>
      <c r="BV64" s="55" t="n">
        <f aca="false">+$N64*AC64</f>
        <v>0</v>
      </c>
      <c r="BW64" s="55" t="n">
        <f aca="false">+$N64*AD64</f>
        <v>0</v>
      </c>
      <c r="BX64" s="55" t="n">
        <f aca="false">+$N64*AE64</f>
        <v>0</v>
      </c>
      <c r="BY64" s="55" t="n">
        <f aca="false">+$N64*AF64</f>
        <v>0</v>
      </c>
      <c r="BZ64" s="55" t="n">
        <f aca="false">+$N64*AG64</f>
        <v>0</v>
      </c>
      <c r="CA64" s="55" t="n">
        <f aca="false">+$N64*AH64</f>
        <v>0</v>
      </c>
      <c r="CB64" s="55" t="n">
        <f aca="false">+$N64*AI64</f>
        <v>0</v>
      </c>
      <c r="CC64" s="55" t="n">
        <f aca="false">+SUM(BQ64:CB64)</f>
        <v>0</v>
      </c>
      <c r="CD64" s="53"/>
      <c r="CE64" s="55"/>
      <c r="CF64" s="55" t="n">
        <f aca="false">+BQ64/$CE$2</f>
        <v>0</v>
      </c>
      <c r="CG64" s="55" t="n">
        <f aca="false">+BR64/$CE$2</f>
        <v>0</v>
      </c>
      <c r="CH64" s="55" t="n">
        <f aca="false">+BS64/$CE$2</f>
        <v>0</v>
      </c>
      <c r="CI64" s="55" t="n">
        <f aca="false">+BT64/$CE$2</f>
        <v>0</v>
      </c>
      <c r="CJ64" s="55" t="n">
        <f aca="false">+BU64/$CE$2</f>
        <v>0</v>
      </c>
      <c r="CK64" s="55" t="n">
        <f aca="false">+BV64/$CE$2</f>
        <v>0</v>
      </c>
      <c r="CL64" s="55" t="n">
        <f aca="false">+BW64/$CE$2</f>
        <v>0</v>
      </c>
      <c r="CM64" s="55" t="n">
        <f aca="false">+BX64/$CE$2</f>
        <v>0</v>
      </c>
      <c r="CN64" s="55" t="n">
        <f aca="false">+BY64/$CE$2</f>
        <v>0</v>
      </c>
      <c r="CO64" s="55" t="n">
        <f aca="false">+BZ64/$CE$2</f>
        <v>0</v>
      </c>
      <c r="CP64" s="55" t="n">
        <f aca="false">+CA64/$CE$2</f>
        <v>0</v>
      </c>
      <c r="CQ64" s="55" t="n">
        <f aca="false">+CB64/$CE$2</f>
        <v>0</v>
      </c>
      <c r="CR64" s="55" t="n">
        <f aca="false">+CC64/$CE$2</f>
        <v>0</v>
      </c>
      <c r="CS64" s="53"/>
      <c r="CT64" s="53"/>
      <c r="CU64" s="56" t="n">
        <f aca="false">+$O64*X64+$P64*BB64+$Q64*(0.9*BB64+$S64)+$R64</f>
        <v>-485</v>
      </c>
      <c r="CV64" s="56" t="n">
        <f aca="false">+$O64*Y64+$P64*BC64+$Q64*(0.9*BC64+$S64)+$R64</f>
        <v>-485</v>
      </c>
      <c r="CW64" s="56" t="n">
        <f aca="false">+$O64*Z64+$P64*BD64+$Q64*(0.9*BD64+$S64)+$R64</f>
        <v>-485</v>
      </c>
      <c r="CX64" s="56" t="n">
        <f aca="false">+$O64*AA64+$P64*BE64+$Q64*(0.9*BE64+$S64)+$R64</f>
        <v>-485</v>
      </c>
      <c r="CY64" s="56" t="n">
        <f aca="false">+$O64*AB64+$P64*BF64+$Q64*(0.9*BF64+$S64)+$R64</f>
        <v>-485</v>
      </c>
      <c r="CZ64" s="56" t="n">
        <f aca="false">+$O64*AC64+$P64*BG64+$Q64*(0.9*BG64+$S64)+$R64</f>
        <v>-485</v>
      </c>
      <c r="DA64" s="56" t="n">
        <f aca="false">+$O64*AD64+$P64*BH64+$Q64*(0.9*BH64+$S64)+$R64</f>
        <v>-485</v>
      </c>
      <c r="DB64" s="56" t="n">
        <f aca="false">+$O64*AE64+$P64*BI64+$Q64*(0.9*BI64+$S64)+$R64</f>
        <v>-485</v>
      </c>
      <c r="DC64" s="56" t="n">
        <f aca="false">+$O64*AF64+$P64*BJ64+$Q64*(0.9*BJ64+$S64)+$R64</f>
        <v>-485</v>
      </c>
      <c r="DD64" s="56" t="n">
        <f aca="false">+$O64*AG64+$P64*BK64+$Q64*(0.9*BK64+$S64)+$R64</f>
        <v>-485</v>
      </c>
      <c r="DE64" s="56" t="n">
        <f aca="false">+$O64*AH64+$P64*BL64+$Q64*(0.9*BL64+$S64)+$R64</f>
        <v>-485</v>
      </c>
      <c r="DF64" s="56" t="n">
        <f aca="false">+$O64*AI64+$P64*BM64+$Q64*(0.9*BM64+$S64)+$R64</f>
        <v>-485</v>
      </c>
      <c r="DG64" s="55" t="n">
        <f aca="false">+SUM(CU64:DF64)</f>
        <v>-5820</v>
      </c>
      <c r="DH64" s="53"/>
      <c r="DJ64" s="14" t="n">
        <f aca="false">+IF(X64=0,0,$T64)</f>
        <v>0</v>
      </c>
      <c r="DK64" s="14" t="n">
        <f aca="false">+IF(Y64=0,0,$T64)</f>
        <v>0</v>
      </c>
      <c r="DL64" s="14" t="n">
        <f aca="false">+IF(Z64=0,0,$T64)</f>
        <v>0</v>
      </c>
      <c r="DM64" s="14" t="n">
        <f aca="false">+IF(AA64=0,0,$T64)</f>
        <v>0</v>
      </c>
      <c r="DN64" s="14" t="n">
        <f aca="false">+IF(AB64=0,0,$T64)</f>
        <v>0</v>
      </c>
      <c r="DO64" s="14" t="n">
        <f aca="false">+IF(AC64=0,0,$T64)</f>
        <v>0</v>
      </c>
      <c r="DP64" s="14" t="n">
        <f aca="false">+IF(AD64=0,0,$T64)</f>
        <v>0</v>
      </c>
      <c r="DQ64" s="14" t="n">
        <f aca="false">+IF(AE64=0,0,$T64)</f>
        <v>0</v>
      </c>
      <c r="DR64" s="14" t="n">
        <f aca="false">+IF(AF64=0,0,$T64)</f>
        <v>0</v>
      </c>
      <c r="DS64" s="14" t="n">
        <f aca="false">+IF(AG64=0,0,$T64)</f>
        <v>0</v>
      </c>
      <c r="DT64" s="14" t="n">
        <f aca="false">+IF(AH64=0,0,$T64)</f>
        <v>0</v>
      </c>
      <c r="DU64" s="14" t="n">
        <f aca="false">+IF(AI64=0,0,$T64)</f>
        <v>0</v>
      </c>
      <c r="DV64" s="55" t="n">
        <f aca="false">+SUM(DJ64:DU64)</f>
        <v>0</v>
      </c>
      <c r="DY64" s="14" t="n">
        <v>0</v>
      </c>
      <c r="DZ64" s="14" t="n">
        <v>0</v>
      </c>
      <c r="EA64" s="14" t="n">
        <v>0</v>
      </c>
      <c r="EB64" s="14" t="n">
        <v>0</v>
      </c>
      <c r="EC64" s="14" t="n">
        <v>0</v>
      </c>
      <c r="ED64" s="14" t="n">
        <v>0</v>
      </c>
      <c r="EE64" s="14" t="n">
        <v>0</v>
      </c>
      <c r="EF64" s="14" t="n">
        <v>0</v>
      </c>
      <c r="EG64" s="14" t="n">
        <v>0</v>
      </c>
      <c r="EH64" s="14" t="n">
        <v>0</v>
      </c>
      <c r="EI64" s="14" t="n">
        <v>0</v>
      </c>
      <c r="EJ64" s="14" t="n">
        <v>0</v>
      </c>
      <c r="EK64" s="55" t="n">
        <f aca="false">+SUM(DY64:EJ64)</f>
        <v>0</v>
      </c>
      <c r="EO64" s="53" t="n">
        <f aca="false">+CU64+DJ64-DY64/2</f>
        <v>-485</v>
      </c>
      <c r="EP64" s="53" t="n">
        <f aca="false">+CV64+DK64-DZ64/2</f>
        <v>-485</v>
      </c>
      <c r="EQ64" s="53" t="n">
        <f aca="false">+CW64+DL64-EA64/2</f>
        <v>-485</v>
      </c>
      <c r="ER64" s="53" t="n">
        <f aca="false">+CX64+DM64-EB64/2</f>
        <v>-485</v>
      </c>
      <c r="ES64" s="53" t="n">
        <f aca="false">+CY64+DN64-EC64/2</f>
        <v>-485</v>
      </c>
      <c r="ET64" s="53" t="n">
        <f aca="false">+CZ64+DO64-ED64/2</f>
        <v>-485</v>
      </c>
      <c r="EU64" s="53" t="n">
        <f aca="false">+DA64+DP64-EE64/2</f>
        <v>-485</v>
      </c>
      <c r="EV64" s="53" t="n">
        <f aca="false">+DB64+DQ64-EF64/2</f>
        <v>-485</v>
      </c>
      <c r="EW64" s="53" t="n">
        <f aca="false">+DC64+DR64-EG64/2</f>
        <v>-485</v>
      </c>
      <c r="EX64" s="53" t="n">
        <f aca="false">+DD64+DS64-EH64/2</f>
        <v>-485</v>
      </c>
      <c r="EY64" s="53" t="n">
        <f aca="false">+DE64+DT64-EI64/2</f>
        <v>-485</v>
      </c>
      <c r="EZ64" s="53" t="n">
        <f aca="false">+DF64+DU64-EJ64/2</f>
        <v>-485</v>
      </c>
      <c r="FA64" s="55" t="n">
        <f aca="false">+SUM(EO64:EZ64)</f>
        <v>-5820</v>
      </c>
      <c r="FD64" s="53" t="n">
        <f aca="false">+AM64-EO64-DY64</f>
        <v>485</v>
      </c>
      <c r="FE64" s="53" t="n">
        <f aca="false">+AN64-EP64-DZ64</f>
        <v>485</v>
      </c>
      <c r="FF64" s="53" t="n">
        <f aca="false">+AO64-EQ64-EA64</f>
        <v>485</v>
      </c>
      <c r="FG64" s="53" t="n">
        <f aca="false">+AP64-ER64-EB64</f>
        <v>485</v>
      </c>
      <c r="FH64" s="53" t="n">
        <f aca="false">+AQ64-ES64-EC64</f>
        <v>485</v>
      </c>
      <c r="FI64" s="53" t="n">
        <f aca="false">+AR64-ET64-ED64</f>
        <v>485</v>
      </c>
      <c r="FJ64" s="53" t="n">
        <f aca="false">+AS64-EU64-EE64</f>
        <v>485</v>
      </c>
      <c r="FK64" s="53" t="n">
        <f aca="false">+AT64-EV64-EF64</f>
        <v>485</v>
      </c>
      <c r="FL64" s="53" t="n">
        <f aca="false">+AU64-EW64-EG64</f>
        <v>485</v>
      </c>
      <c r="FM64" s="53" t="n">
        <f aca="false">+AV64-EX64-EH64</f>
        <v>485</v>
      </c>
      <c r="FN64" s="53" t="n">
        <f aca="false">+AW64-EY64-EI64</f>
        <v>485</v>
      </c>
      <c r="FO64" s="53" t="n">
        <f aca="false">+AX64-EZ64-EJ64</f>
        <v>485</v>
      </c>
      <c r="FP64" s="53" t="n">
        <f aca="false">+AY64-FA64</f>
        <v>5820</v>
      </c>
    </row>
    <row collapsed="false" customFormat="true" customHeight="true" hidden="false" ht="15" outlineLevel="1" r="65" s="63">
      <c r="A65" s="57"/>
      <c r="B65" s="57" t="s">
        <v>376</v>
      </c>
      <c r="C65" s="57"/>
      <c r="D65" s="70"/>
      <c r="E65" s="71"/>
      <c r="F65" s="57"/>
      <c r="G65" s="57"/>
      <c r="H65" s="57"/>
      <c r="I65" s="57"/>
      <c r="J65" s="57"/>
      <c r="K65" s="57"/>
      <c r="L65" s="74"/>
      <c r="M65" s="60"/>
      <c r="N65" s="61"/>
      <c r="O65" s="61"/>
      <c r="P65" s="61"/>
      <c r="Q65" s="61"/>
      <c r="R65" s="60"/>
      <c r="S65" s="79"/>
      <c r="T65" s="60"/>
      <c r="U65" s="79"/>
      <c r="X65" s="64" t="n">
        <f aca="false">SUBTOTAL(9,X64:X64)</f>
        <v>0</v>
      </c>
      <c r="Y65" s="64" t="n">
        <f aca="false">SUBTOTAL(9,Y64:Y64)</f>
        <v>0</v>
      </c>
      <c r="Z65" s="64" t="n">
        <f aca="false">SUBTOTAL(9,Z64:Z64)</f>
        <v>0</v>
      </c>
      <c r="AA65" s="64" t="n">
        <f aca="false">SUBTOTAL(9,AA64:AA64)</f>
        <v>0</v>
      </c>
      <c r="AB65" s="64" t="n">
        <f aca="false">SUBTOTAL(9,AB64:AB64)</f>
        <v>0</v>
      </c>
      <c r="AC65" s="64" t="n">
        <f aca="false">SUBTOTAL(9,AC64:AC64)</f>
        <v>0</v>
      </c>
      <c r="AD65" s="64" t="n">
        <f aca="false">SUBTOTAL(9,AD64:AD64)</f>
        <v>0</v>
      </c>
      <c r="AE65" s="64" t="n">
        <f aca="false">SUBTOTAL(9,AE64:AE64)</f>
        <v>0</v>
      </c>
      <c r="AF65" s="64" t="n">
        <f aca="false">SUBTOTAL(9,AF64:AF64)</f>
        <v>0</v>
      </c>
      <c r="AG65" s="64" t="n">
        <f aca="false">SUBTOTAL(9,AG64:AG64)</f>
        <v>0</v>
      </c>
      <c r="AH65" s="64" t="n">
        <f aca="false">SUBTOTAL(9,AH64:AH64)</f>
        <v>0</v>
      </c>
      <c r="AI65" s="64" t="n">
        <f aca="false">SUBTOTAL(9,AI64:AI64)</f>
        <v>0</v>
      </c>
      <c r="AJ65" s="64" t="n">
        <f aca="false">SUBTOTAL(9,AJ64:AJ64)</f>
        <v>0</v>
      </c>
      <c r="AK65" s="54" t="e">
        <f aca="false">+BB65/X65</f>
        <v>#DIV/0!</v>
      </c>
      <c r="AL65" s="64"/>
      <c r="AM65" s="64" t="n">
        <f aca="false">SUBTOTAL(9,AM64:AM64)</f>
        <v>0</v>
      </c>
      <c r="AN65" s="64" t="n">
        <f aca="false">SUBTOTAL(9,AN64:AN64)</f>
        <v>0</v>
      </c>
      <c r="AO65" s="64" t="n">
        <f aca="false">SUBTOTAL(9,AO64:AO64)</f>
        <v>0</v>
      </c>
      <c r="AP65" s="64" t="n">
        <f aca="false">SUBTOTAL(9,AP64:AP64)</f>
        <v>0</v>
      </c>
      <c r="AQ65" s="64" t="n">
        <f aca="false">SUBTOTAL(9,AQ64:AQ64)</f>
        <v>0</v>
      </c>
      <c r="AR65" s="64" t="n">
        <f aca="false">SUBTOTAL(9,AR64:AR64)</f>
        <v>0</v>
      </c>
      <c r="AS65" s="64" t="n">
        <f aca="false">SUBTOTAL(9,AS64:AS64)</f>
        <v>0</v>
      </c>
      <c r="AT65" s="64" t="n">
        <f aca="false">SUBTOTAL(9,AT64:AT64)</f>
        <v>0</v>
      </c>
      <c r="AU65" s="64" t="n">
        <f aca="false">SUBTOTAL(9,AU64:AU64)</f>
        <v>0</v>
      </c>
      <c r="AV65" s="64" t="n">
        <f aca="false">SUBTOTAL(9,AV64:AV64)</f>
        <v>0</v>
      </c>
      <c r="AW65" s="64" t="n">
        <f aca="false">SUBTOTAL(9,AW64:AW64)</f>
        <v>0</v>
      </c>
      <c r="AX65" s="64" t="n">
        <f aca="false">SUBTOTAL(9,AX64:AX64)</f>
        <v>0</v>
      </c>
      <c r="AY65" s="64" t="n">
        <f aca="false">SUBTOTAL(9,AY64:AY64)</f>
        <v>0</v>
      </c>
      <c r="AZ65" s="64"/>
      <c r="BA65" s="64"/>
      <c r="BB65" s="64" t="n">
        <f aca="false">SUBTOTAL(9,BB64:BB64)</f>
        <v>0</v>
      </c>
      <c r="BC65" s="64" t="n">
        <f aca="false">SUBTOTAL(9,BC64:BC64)</f>
        <v>0</v>
      </c>
      <c r="BD65" s="64" t="n">
        <f aca="false">SUBTOTAL(9,BD64:BD64)</f>
        <v>0</v>
      </c>
      <c r="BE65" s="64" t="n">
        <f aca="false">SUBTOTAL(9,BE64:BE64)</f>
        <v>0</v>
      </c>
      <c r="BF65" s="64" t="n">
        <f aca="false">SUBTOTAL(9,BF64:BF64)</f>
        <v>0</v>
      </c>
      <c r="BG65" s="64" t="n">
        <f aca="false">SUBTOTAL(9,BG64:BG64)</f>
        <v>0</v>
      </c>
      <c r="BH65" s="64" t="n">
        <f aca="false">SUBTOTAL(9,BH64:BH64)</f>
        <v>0</v>
      </c>
      <c r="BI65" s="64" t="n">
        <f aca="false">SUBTOTAL(9,BI64:BI64)</f>
        <v>0</v>
      </c>
      <c r="BJ65" s="64" t="n">
        <f aca="false">SUBTOTAL(9,BJ64:BJ64)</f>
        <v>0</v>
      </c>
      <c r="BK65" s="64" t="n">
        <f aca="false">SUBTOTAL(9,BK64:BK64)</f>
        <v>0</v>
      </c>
      <c r="BL65" s="64" t="n">
        <f aca="false">SUBTOTAL(9,BL64:BL64)</f>
        <v>0</v>
      </c>
      <c r="BM65" s="64" t="n">
        <f aca="false">SUBTOTAL(9,BM64:BM64)</f>
        <v>0</v>
      </c>
      <c r="BN65" s="64" t="n">
        <f aca="false">SUBTOTAL(9,BN64:BN64)</f>
        <v>0</v>
      </c>
      <c r="BO65" s="64"/>
      <c r="BP65" s="64"/>
      <c r="BQ65" s="65" t="n">
        <f aca="false">SUBTOTAL(9,BQ64:BQ64)</f>
        <v>0</v>
      </c>
      <c r="BR65" s="65" t="n">
        <f aca="false">SUBTOTAL(9,BR64:BR64)</f>
        <v>0</v>
      </c>
      <c r="BS65" s="65" t="n">
        <f aca="false">SUBTOTAL(9,BS64:BS64)</f>
        <v>0</v>
      </c>
      <c r="BT65" s="65" t="n">
        <f aca="false">SUBTOTAL(9,BT64:BT64)</f>
        <v>0</v>
      </c>
      <c r="BU65" s="65" t="n">
        <f aca="false">SUBTOTAL(9,BU64:BU64)</f>
        <v>0</v>
      </c>
      <c r="BV65" s="65" t="n">
        <f aca="false">SUBTOTAL(9,BV64:BV64)</f>
        <v>0</v>
      </c>
      <c r="BW65" s="65" t="n">
        <f aca="false">SUBTOTAL(9,BW64:BW64)</f>
        <v>0</v>
      </c>
      <c r="BX65" s="65" t="n">
        <f aca="false">SUBTOTAL(9,BX64:BX64)</f>
        <v>0</v>
      </c>
      <c r="BY65" s="65" t="n">
        <f aca="false">SUBTOTAL(9,BY64:BY64)</f>
        <v>0</v>
      </c>
      <c r="BZ65" s="65" t="n">
        <f aca="false">SUBTOTAL(9,BZ64:BZ64)</f>
        <v>0</v>
      </c>
      <c r="CA65" s="65" t="n">
        <f aca="false">SUBTOTAL(9,CA64:CA64)</f>
        <v>0</v>
      </c>
      <c r="CB65" s="65" t="n">
        <f aca="false">SUBTOTAL(9,CB64:CB64)</f>
        <v>0</v>
      </c>
      <c r="CC65" s="65" t="n">
        <f aca="false">SUBTOTAL(9,CC64:CC64)</f>
        <v>0</v>
      </c>
      <c r="CD65" s="64"/>
      <c r="CE65" s="65"/>
      <c r="CF65" s="65" t="n">
        <f aca="false">SUBTOTAL(9,CF64:CF64)</f>
        <v>0</v>
      </c>
      <c r="CG65" s="65" t="n">
        <f aca="false">SUBTOTAL(9,CG64:CG64)</f>
        <v>0</v>
      </c>
      <c r="CH65" s="65" t="n">
        <f aca="false">SUBTOTAL(9,CH64:CH64)</f>
        <v>0</v>
      </c>
      <c r="CI65" s="65" t="n">
        <f aca="false">SUBTOTAL(9,CI64:CI64)</f>
        <v>0</v>
      </c>
      <c r="CJ65" s="65" t="n">
        <f aca="false">SUBTOTAL(9,CJ64:CJ64)</f>
        <v>0</v>
      </c>
      <c r="CK65" s="65" t="n">
        <f aca="false">SUBTOTAL(9,CK64:CK64)</f>
        <v>0</v>
      </c>
      <c r="CL65" s="65" t="n">
        <f aca="false">SUBTOTAL(9,CL64:CL64)</f>
        <v>0</v>
      </c>
      <c r="CM65" s="65" t="n">
        <f aca="false">SUBTOTAL(9,CM64:CM64)</f>
        <v>0</v>
      </c>
      <c r="CN65" s="65" t="n">
        <f aca="false">SUBTOTAL(9,CN64:CN64)</f>
        <v>0</v>
      </c>
      <c r="CO65" s="65" t="n">
        <f aca="false">SUBTOTAL(9,CO64:CO64)</f>
        <v>0</v>
      </c>
      <c r="CP65" s="65" t="n">
        <f aca="false">SUBTOTAL(9,CP64:CP64)</f>
        <v>0</v>
      </c>
      <c r="CQ65" s="65" t="n">
        <f aca="false">SUBTOTAL(9,CQ64:CQ64)</f>
        <v>0</v>
      </c>
      <c r="CR65" s="65" t="n">
        <f aca="false">SUBTOTAL(9,CR64:CR64)</f>
        <v>0</v>
      </c>
      <c r="CS65" s="64"/>
      <c r="CT65" s="64"/>
      <c r="CU65" s="66" t="n">
        <f aca="false">SUBTOTAL(9,CU64:CU64)</f>
        <v>-485</v>
      </c>
      <c r="CV65" s="66" t="n">
        <f aca="false">SUBTOTAL(9,CV64:CV64)</f>
        <v>-485</v>
      </c>
      <c r="CW65" s="66" t="n">
        <f aca="false">SUBTOTAL(9,CW64:CW64)</f>
        <v>-485</v>
      </c>
      <c r="CX65" s="66" t="n">
        <f aca="false">SUBTOTAL(9,CX64:CX64)</f>
        <v>-485</v>
      </c>
      <c r="CY65" s="66" t="n">
        <f aca="false">SUBTOTAL(9,CY64:CY64)</f>
        <v>-485</v>
      </c>
      <c r="CZ65" s="66" t="n">
        <f aca="false">SUBTOTAL(9,CZ64:CZ64)</f>
        <v>-485</v>
      </c>
      <c r="DA65" s="66" t="n">
        <f aca="false">SUBTOTAL(9,DA64:DA64)</f>
        <v>-485</v>
      </c>
      <c r="DB65" s="66" t="n">
        <f aca="false">SUBTOTAL(9,DB64:DB64)</f>
        <v>-485</v>
      </c>
      <c r="DC65" s="66" t="n">
        <f aca="false">SUBTOTAL(9,DC64:DC64)</f>
        <v>-485</v>
      </c>
      <c r="DD65" s="66" t="n">
        <f aca="false">SUBTOTAL(9,DD64:DD64)</f>
        <v>-485</v>
      </c>
      <c r="DE65" s="66" t="n">
        <f aca="false">SUBTOTAL(9,DE64:DE64)</f>
        <v>-485</v>
      </c>
      <c r="DF65" s="66" t="n">
        <f aca="false">SUBTOTAL(9,DF64:DF64)</f>
        <v>-485</v>
      </c>
      <c r="DG65" s="65" t="n">
        <f aca="false">SUBTOTAL(9,DG64:DG64)</f>
        <v>-5820</v>
      </c>
      <c r="DH65" s="64"/>
      <c r="DJ65" s="63" t="n">
        <f aca="false">SUBTOTAL(9,DJ64:DJ64)</f>
        <v>0</v>
      </c>
      <c r="DK65" s="63" t="n">
        <f aca="false">SUBTOTAL(9,DK64:DK64)</f>
        <v>0</v>
      </c>
      <c r="DL65" s="63" t="n">
        <f aca="false">SUBTOTAL(9,DL64:DL64)</f>
        <v>0</v>
      </c>
      <c r="DM65" s="63" t="n">
        <f aca="false">SUBTOTAL(9,DM64:DM64)</f>
        <v>0</v>
      </c>
      <c r="DN65" s="63" t="n">
        <f aca="false">SUBTOTAL(9,DN64:DN64)</f>
        <v>0</v>
      </c>
      <c r="DO65" s="63" t="n">
        <f aca="false">SUBTOTAL(9,DO64:DO64)</f>
        <v>0</v>
      </c>
      <c r="DP65" s="63" t="n">
        <f aca="false">SUBTOTAL(9,DP64:DP64)</f>
        <v>0</v>
      </c>
      <c r="DQ65" s="63" t="n">
        <f aca="false">SUBTOTAL(9,DQ64:DQ64)</f>
        <v>0</v>
      </c>
      <c r="DR65" s="63" t="n">
        <f aca="false">SUBTOTAL(9,DR64:DR64)</f>
        <v>0</v>
      </c>
      <c r="DS65" s="63" t="n">
        <f aca="false">SUBTOTAL(9,DS64:DS64)</f>
        <v>0</v>
      </c>
      <c r="DT65" s="63" t="n">
        <f aca="false">SUBTOTAL(9,DT64:DT64)</f>
        <v>0</v>
      </c>
      <c r="DU65" s="63" t="n">
        <f aca="false">SUBTOTAL(9,DU64:DU64)</f>
        <v>0</v>
      </c>
      <c r="DV65" s="65" t="n">
        <f aca="false">SUBTOTAL(9,DV64:DV64)</f>
        <v>0</v>
      </c>
      <c r="DY65" s="63" t="n">
        <f aca="false">SUBTOTAL(9,DY64:DY64)</f>
        <v>0</v>
      </c>
      <c r="DZ65" s="63" t="n">
        <f aca="false">SUBTOTAL(9,DZ64:DZ64)</f>
        <v>0</v>
      </c>
      <c r="EA65" s="63" t="n">
        <f aca="false">SUBTOTAL(9,EA64:EA64)</f>
        <v>0</v>
      </c>
      <c r="EB65" s="63" t="n">
        <f aca="false">SUBTOTAL(9,EB64:EB64)</f>
        <v>0</v>
      </c>
      <c r="EC65" s="63" t="n">
        <f aca="false">SUBTOTAL(9,EC64:EC64)</f>
        <v>0</v>
      </c>
      <c r="ED65" s="63" t="n">
        <f aca="false">SUBTOTAL(9,ED64:ED64)</f>
        <v>0</v>
      </c>
      <c r="EE65" s="63" t="n">
        <f aca="false">SUBTOTAL(9,EE64:EE64)</f>
        <v>0</v>
      </c>
      <c r="EF65" s="63" t="n">
        <f aca="false">SUBTOTAL(9,EF64:EF64)</f>
        <v>0</v>
      </c>
      <c r="EG65" s="63" t="n">
        <f aca="false">SUBTOTAL(9,EG64:EG64)</f>
        <v>0</v>
      </c>
      <c r="EH65" s="63" t="n">
        <f aca="false">SUBTOTAL(9,EH64:EH64)</f>
        <v>0</v>
      </c>
      <c r="EI65" s="63" t="n">
        <f aca="false">SUBTOTAL(9,EI64:EI64)</f>
        <v>0</v>
      </c>
      <c r="EJ65" s="63" t="n">
        <f aca="false">SUBTOTAL(9,EJ64:EJ64)</f>
        <v>0</v>
      </c>
      <c r="EK65" s="65" t="n">
        <f aca="false">SUBTOTAL(9,EK64:EK64)</f>
        <v>0</v>
      </c>
      <c r="EN65" s="63" t="n">
        <f aca="false">SUBTOTAL(9,EN64:EN64)</f>
        <v>0</v>
      </c>
      <c r="EO65" s="64" t="n">
        <f aca="false">SUBTOTAL(9,EO64:EO64)</f>
        <v>-485</v>
      </c>
      <c r="EP65" s="64" t="n">
        <f aca="false">SUBTOTAL(9,EP64:EP64)</f>
        <v>-485</v>
      </c>
      <c r="EQ65" s="64" t="n">
        <f aca="false">SUBTOTAL(9,EQ64:EQ64)</f>
        <v>-485</v>
      </c>
      <c r="ER65" s="64" t="n">
        <f aca="false">SUBTOTAL(9,ER64:ER64)</f>
        <v>-485</v>
      </c>
      <c r="ES65" s="64" t="n">
        <f aca="false">SUBTOTAL(9,ES64:ES64)</f>
        <v>-485</v>
      </c>
      <c r="ET65" s="64" t="n">
        <f aca="false">SUBTOTAL(9,ET64:ET64)</f>
        <v>-485</v>
      </c>
      <c r="EU65" s="64" t="n">
        <f aca="false">SUBTOTAL(9,EU64:EU64)</f>
        <v>-485</v>
      </c>
      <c r="EV65" s="64" t="n">
        <f aca="false">SUBTOTAL(9,EV64:EV64)</f>
        <v>-485</v>
      </c>
      <c r="EW65" s="64" t="n">
        <f aca="false">SUBTOTAL(9,EW64:EW64)</f>
        <v>-485</v>
      </c>
      <c r="EX65" s="64" t="n">
        <f aca="false">SUBTOTAL(9,EX64:EX64)</f>
        <v>-485</v>
      </c>
      <c r="EY65" s="64" t="n">
        <f aca="false">SUBTOTAL(9,EY64:EY64)</f>
        <v>-485</v>
      </c>
      <c r="EZ65" s="64" t="n">
        <f aca="false">SUBTOTAL(9,EZ64:EZ64)</f>
        <v>-485</v>
      </c>
      <c r="FA65" s="65" t="n">
        <f aca="false">SUBTOTAL(9,FA64:FA64)</f>
        <v>-5820</v>
      </c>
      <c r="FD65" s="64" t="n">
        <f aca="false">SUBTOTAL(9,FD64:FD64)</f>
        <v>485</v>
      </c>
      <c r="FE65" s="64" t="n">
        <f aca="false">SUBTOTAL(9,FE64:FE64)</f>
        <v>485</v>
      </c>
      <c r="FF65" s="64" t="n">
        <f aca="false">SUBTOTAL(9,FF64:FF64)</f>
        <v>485</v>
      </c>
      <c r="FG65" s="64" t="n">
        <f aca="false">SUBTOTAL(9,FG64:FG64)</f>
        <v>485</v>
      </c>
      <c r="FH65" s="64" t="n">
        <f aca="false">SUBTOTAL(9,FH64:FH64)</f>
        <v>485</v>
      </c>
      <c r="FI65" s="64" t="n">
        <f aca="false">SUBTOTAL(9,FI64:FI64)</f>
        <v>485</v>
      </c>
      <c r="FJ65" s="64" t="n">
        <f aca="false">SUBTOTAL(9,FJ64:FJ64)</f>
        <v>485</v>
      </c>
      <c r="FK65" s="64" t="n">
        <f aca="false">SUBTOTAL(9,FK64:FK64)</f>
        <v>485</v>
      </c>
      <c r="FL65" s="64" t="n">
        <f aca="false">SUBTOTAL(9,FL64:FL64)</f>
        <v>485</v>
      </c>
      <c r="FM65" s="64" t="n">
        <f aca="false">SUBTOTAL(9,FM64:FM64)</f>
        <v>485</v>
      </c>
      <c r="FN65" s="64" t="n">
        <f aca="false">SUBTOTAL(9,FN64:FN64)</f>
        <v>485</v>
      </c>
      <c r="FO65" s="64" t="n">
        <f aca="false">SUBTOTAL(9,FO64:FO64)</f>
        <v>485</v>
      </c>
      <c r="FP65" s="64" t="n">
        <f aca="false">SUBTOTAL(9,FP64:FP64)</f>
        <v>5820</v>
      </c>
    </row>
    <row collapsed="false" customFormat="false" customHeight="true" hidden="false" ht="15" outlineLevel="2" r="66">
      <c r="A66" s="21" t="n">
        <v>10</v>
      </c>
      <c r="B66" s="21" t="s">
        <v>61</v>
      </c>
      <c r="C66" s="21" t="s">
        <v>377</v>
      </c>
      <c r="D66" s="67" t="str">
        <f aca="false">+E66</f>
        <v>tbd</v>
      </c>
      <c r="E66" s="68" t="s">
        <v>69</v>
      </c>
      <c r="F66" s="21" t="s">
        <v>378</v>
      </c>
      <c r="G66" s="21" t="s">
        <v>61</v>
      </c>
      <c r="H66" s="21" t="s">
        <v>62</v>
      </c>
      <c r="I66" s="21" t="s">
        <v>63</v>
      </c>
      <c r="J66" s="21" t="s">
        <v>374</v>
      </c>
      <c r="K66" s="21" t="s">
        <v>64</v>
      </c>
      <c r="L66" s="23" t="s">
        <v>375</v>
      </c>
      <c r="M66" s="50" t="s">
        <v>169</v>
      </c>
      <c r="N66" s="51" t="n">
        <v>0</v>
      </c>
      <c r="O66" s="51" t="n">
        <v>0</v>
      </c>
      <c r="P66" s="51" t="n">
        <v>0</v>
      </c>
      <c r="Q66" s="51" t="n">
        <v>0.7</v>
      </c>
      <c r="R66" s="50" t="n">
        <v>250</v>
      </c>
      <c r="S66" s="78" t="n">
        <f aca="false">-20000/12</f>
        <v>-1666.66666666667</v>
      </c>
      <c r="T66" s="50" t="n">
        <v>0</v>
      </c>
      <c r="U66" s="78"/>
      <c r="X66" s="53" t="n">
        <v>0</v>
      </c>
      <c r="Y66" s="53" t="e">
        <f aca="false">+VLOOKUP($D66,['file:///home/lab/repositories/luckia.facturador/com.luckia.biller.deploy/src/main/resources/bootstrap/info_presencial_2014.xlsx']venta_neta_cons!$a$2:$n$1048576,4,0)</f>
        <v>#VALUE!</v>
      </c>
      <c r="Z66" s="53" t="e">
        <f aca="false">+VLOOKUP($D66,['file:///home/lab/repositories/luckia.facturador/com.luckia.biller.deploy/src/main/resources/bootstrap/info_presencial_2014.xlsx']venta_neta_cons!$a$2:$n$1048576,5,0)</f>
        <v>#VALUE!</v>
      </c>
      <c r="AA66" s="53" t="e">
        <f aca="false">+VLOOKUP($D66,['file:///home/lab/repositories/luckia.facturador/com.luckia.biller.deploy/src/main/resources/bootstrap/info_presencial_2014.xlsx']venta_neta_cons!$a$2:$n$1048576,6,0)</f>
        <v>#VALUE!</v>
      </c>
      <c r="AB66" s="53" t="e">
        <f aca="false">+VLOOKUP($D66,['file:///home/lab/repositories/luckia.facturador/com.luckia.biller.deploy/src/main/resources/bootstrap/info_presencial_2014.xlsx']venta_neta_cons!$a$2:$n$1048576,7,0)</f>
        <v>#VALUE!</v>
      </c>
      <c r="AC66" s="53" t="e">
        <f aca="false">+VLOOKUP($D66,['file:///home/lab/repositories/luckia.facturador/com.luckia.biller.deploy/src/main/resources/bootstrap/info_presencial_2014.xlsx']venta_neta_cons!$a$2:$n$1048576,8,0)</f>
        <v>#VALUE!</v>
      </c>
      <c r="AD66" s="53" t="e">
        <f aca="false">+VLOOKUP($D66,['file:///home/lab/repositories/luckia.facturador/com.luckia.biller.deploy/src/main/resources/bootstrap/info_presencial_2014.xlsx']venta_neta_cons!$a$2:$n$1048576,9,0)</f>
        <v>#VALUE!</v>
      </c>
      <c r="AE66" s="53" t="e">
        <f aca="false">+VLOOKUP($D66,['file:///home/lab/repositories/luckia.facturador/com.luckia.biller.deploy/src/main/resources/bootstrap/info_presencial_2014.xlsx']venta_neta_cons!$a$2:$n$1048576,10,0)</f>
        <v>#VALUE!</v>
      </c>
      <c r="AF66" s="53" t="e">
        <f aca="false">+VLOOKUP($D66,['file:///home/lab/repositories/luckia.facturador/com.luckia.biller.deploy/src/main/resources/bootstrap/info_presencial_2014.xlsx']venta_neta_cons!$a$2:$n$1048576,11,0)</f>
        <v>#VALUE!</v>
      </c>
      <c r="AG66" s="53" t="e">
        <f aca="false">+VLOOKUP($D66,['file:///home/lab/repositories/luckia.facturador/com.luckia.biller.deploy/src/main/resources/bootstrap/info_presencial_2014.xlsx']venta_neta_cons!$a$2:$n$1048576,12,0)</f>
        <v>#VALUE!</v>
      </c>
      <c r="AH66" s="53" t="e">
        <f aca="false">+VLOOKUP($D66,['file:///home/lab/repositories/luckia.facturador/com.luckia.biller.deploy/src/main/resources/bootstrap/info_presencial_2014.xlsx']venta_neta_cons!$a$2:$n$1048576,13,0)</f>
        <v>#VALUE!</v>
      </c>
      <c r="AI66" s="53" t="e">
        <f aca="false">+VLOOKUP($D66,['file:///home/lab/repositories/luckia.facturador/com.luckia.biller.deploy/src/main/resources/bootstrap/info_presencial_2014.xlsx']venta_neta_cons!$a$2:$n$1048576,14,0)</f>
        <v>#VALUE!</v>
      </c>
      <c r="AJ66" s="53" t="e">
        <f aca="false">+SUM(X66:AI66)</f>
        <v>#VALUE!</v>
      </c>
      <c r="AK66" s="54" t="e">
        <f aca="false">+BB66/X66</f>
        <v>#DIV/0!</v>
      </c>
      <c r="AL66" s="53"/>
      <c r="AM66" s="53" t="n">
        <v>0</v>
      </c>
      <c r="AN66" s="53" t="e">
        <f aca="false">+VLOOKUP($D66,['file:///home/lab/repositories/luckia.facturador/com.luckia.biller.deploy/src/main/resources/bootstrap/info_presencial_2014.xlsx']saldo_cons!$a$2:$n$1048576,4,0)</f>
        <v>#VALUE!</v>
      </c>
      <c r="AO66" s="53" t="e">
        <f aca="false">+VLOOKUP($D66,['file:///home/lab/repositories/luckia.facturador/com.luckia.biller.deploy/src/main/resources/bootstrap/info_presencial_2014.xlsx']saldo_cons!$a$2:$n$1048576,5,0)</f>
        <v>#VALUE!</v>
      </c>
      <c r="AP66" s="53" t="e">
        <f aca="false">+VLOOKUP($D66,['file:///home/lab/repositories/luckia.facturador/com.luckia.biller.deploy/src/main/resources/bootstrap/info_presencial_2014.xlsx']saldo_cons!$a$2:$n$1048576,6,0)</f>
        <v>#VALUE!</v>
      </c>
      <c r="AQ66" s="53" t="e">
        <f aca="false">+VLOOKUP($D66,['file:///home/lab/repositories/luckia.facturador/com.luckia.biller.deploy/src/main/resources/bootstrap/info_presencial_2014.xlsx']saldo_cons!$a$2:$n$1048576,7,0)</f>
        <v>#VALUE!</v>
      </c>
      <c r="AR66" s="53" t="e">
        <f aca="false">+VLOOKUP($D66,['file:///home/lab/repositories/luckia.facturador/com.luckia.biller.deploy/src/main/resources/bootstrap/info_presencial_2014.xlsx']saldo_cons!$a$2:$n$1048576,8,0)</f>
        <v>#VALUE!</v>
      </c>
      <c r="AS66" s="53" t="e">
        <f aca="false">+VLOOKUP($D66,['file:///home/lab/repositories/luckia.facturador/com.luckia.biller.deploy/src/main/resources/bootstrap/info_presencial_2014.xlsx']saldo_cons!$a$2:$n$1048576,9,0)</f>
        <v>#VALUE!</v>
      </c>
      <c r="AT66" s="53" t="e">
        <f aca="false">+VLOOKUP($D66,['file:///home/lab/repositories/luckia.facturador/com.luckia.biller.deploy/src/main/resources/bootstrap/info_presencial_2014.xlsx']saldo_cons!$a$2:$n$1048576,10,0)</f>
        <v>#VALUE!</v>
      </c>
      <c r="AU66" s="53" t="e">
        <f aca="false">+VLOOKUP($D66,['file:///home/lab/repositories/luckia.facturador/com.luckia.biller.deploy/src/main/resources/bootstrap/info_presencial_2014.xlsx']saldo_cons!$a$2:$n$1048576,11,0)</f>
        <v>#VALUE!</v>
      </c>
      <c r="AV66" s="53" t="e">
        <f aca="false">+VLOOKUP($D66,['file:///home/lab/repositories/luckia.facturador/com.luckia.biller.deploy/src/main/resources/bootstrap/info_presencial_2014.xlsx']saldo_cons!$a$2:$n$1048576,12,0)</f>
        <v>#VALUE!</v>
      </c>
      <c r="AW66" s="53" t="e">
        <f aca="false">+VLOOKUP($D66,['file:///home/lab/repositories/luckia.facturador/com.luckia.biller.deploy/src/main/resources/bootstrap/info_presencial_2014.xlsx']saldo_cons!$a$2:$n$1048576,13,0)</f>
        <v>#VALUE!</v>
      </c>
      <c r="AX66" s="53" t="e">
        <f aca="false">+VLOOKUP($D66,['file:///home/lab/repositories/luckia.facturador/com.luckia.biller.deploy/src/main/resources/bootstrap/info_presencial_2014.xlsx']saldo_cons!$a$2:$n$1048576,14,0)</f>
        <v>#VALUE!</v>
      </c>
      <c r="AY66" s="53" t="e">
        <f aca="false">+SUM(AM66:AX66)</f>
        <v>#VALUE!</v>
      </c>
      <c r="AZ66" s="53"/>
      <c r="BA66" s="53"/>
      <c r="BB66" s="53" t="n">
        <v>0</v>
      </c>
      <c r="BC66" s="53" t="e">
        <f aca="false">+VLOOKUP($D66,['file:///home/lab/repositories/luckia.facturador/com.luckia.biller.deploy/src/main/resources/bootstrap/info_presencial_2014.xlsx']ggr_cons!$a$2:$n$1048576,4,0)</f>
        <v>#VALUE!</v>
      </c>
      <c r="BD66" s="53" t="e">
        <f aca="false">+VLOOKUP($D66,['file:///home/lab/repositories/luckia.facturador/com.luckia.biller.deploy/src/main/resources/bootstrap/info_presencial_2014.xlsx']ggr_cons!$a$2:$n$1048576,5,0)</f>
        <v>#VALUE!</v>
      </c>
      <c r="BE66" s="53" t="e">
        <f aca="false">+VLOOKUP($D66,['file:///home/lab/repositories/luckia.facturador/com.luckia.biller.deploy/src/main/resources/bootstrap/info_presencial_2014.xlsx']ggr_cons!$a$2:$n$1048576,6,0)</f>
        <v>#VALUE!</v>
      </c>
      <c r="BF66" s="53" t="e">
        <f aca="false">+VLOOKUP($D66,['file:///home/lab/repositories/luckia.facturador/com.luckia.biller.deploy/src/main/resources/bootstrap/info_presencial_2014.xlsx']ggr_cons!$a$2:$n$1048576,7,0)</f>
        <v>#VALUE!</v>
      </c>
      <c r="BG66" s="53" t="e">
        <f aca="false">+VLOOKUP($D66,['file:///home/lab/repositories/luckia.facturador/com.luckia.biller.deploy/src/main/resources/bootstrap/info_presencial_2014.xlsx']ggr_cons!$a$2:$n$1048576,8,0)</f>
        <v>#VALUE!</v>
      </c>
      <c r="BH66" s="53" t="e">
        <f aca="false">+VLOOKUP($D66,['file:///home/lab/repositories/luckia.facturador/com.luckia.biller.deploy/src/main/resources/bootstrap/info_presencial_2014.xlsx']ggr_cons!$a$2:$n$1048576,9,0)</f>
        <v>#VALUE!</v>
      </c>
      <c r="BI66" s="53" t="e">
        <f aca="false">+VLOOKUP($D66,['file:///home/lab/repositories/luckia.facturador/com.luckia.biller.deploy/src/main/resources/bootstrap/info_presencial_2014.xlsx']ggr_cons!$a$2:$n$1048576,10,0)</f>
        <v>#VALUE!</v>
      </c>
      <c r="BJ66" s="53" t="e">
        <f aca="false">+VLOOKUP($D66,['file:///home/lab/repositories/luckia.facturador/com.luckia.biller.deploy/src/main/resources/bootstrap/info_presencial_2014.xlsx']ggr_cons!$a$2:$n$1048576,11,0)</f>
        <v>#VALUE!</v>
      </c>
      <c r="BK66" s="53" t="e">
        <f aca="false">+VLOOKUP($D66,['file:///home/lab/repositories/luckia.facturador/com.luckia.biller.deploy/src/main/resources/bootstrap/info_presencial_2014.xlsx']ggr_cons!$a$2:$n$1048576,12,0)</f>
        <v>#VALUE!</v>
      </c>
      <c r="BL66" s="53" t="e">
        <f aca="false">+VLOOKUP($D66,['file:///home/lab/repositories/luckia.facturador/com.luckia.biller.deploy/src/main/resources/bootstrap/info_presencial_2014.xlsx']ggr_cons!$a$2:$n$1048576,13,0)</f>
        <v>#VALUE!</v>
      </c>
      <c r="BM66" s="53" t="e">
        <f aca="false">+VLOOKUP($D66,['file:///home/lab/repositories/luckia.facturador/com.luckia.biller.deploy/src/main/resources/bootstrap/info_presencial_2014.xlsx']ggr_cons!$a$2:$n$1048576,14,0)</f>
        <v>#VALUE!</v>
      </c>
      <c r="BN66" s="53" t="e">
        <f aca="false">+SUM(BB66:BM66)</f>
        <v>#VALUE!</v>
      </c>
      <c r="BO66" s="53"/>
      <c r="BP66" s="53"/>
      <c r="BQ66" s="55" t="n">
        <f aca="false">+$N66*X66</f>
        <v>0</v>
      </c>
      <c r="BR66" s="55" t="e">
        <f aca="false">+$N66*Y66</f>
        <v>#VALUE!</v>
      </c>
      <c r="BS66" s="55" t="e">
        <f aca="false">+$N66*Z66</f>
        <v>#VALUE!</v>
      </c>
      <c r="BT66" s="55" t="e">
        <f aca="false">+$N66*AA66</f>
        <v>#VALUE!</v>
      </c>
      <c r="BU66" s="55" t="e">
        <f aca="false">+$N66*AB66</f>
        <v>#VALUE!</v>
      </c>
      <c r="BV66" s="55" t="e">
        <f aca="false">+$N66*AC66</f>
        <v>#VALUE!</v>
      </c>
      <c r="BW66" s="55" t="e">
        <f aca="false">+$N66*AD66</f>
        <v>#VALUE!</v>
      </c>
      <c r="BX66" s="55" t="e">
        <f aca="false">+$N66*AE66</f>
        <v>#VALUE!</v>
      </c>
      <c r="BY66" s="55" t="e">
        <f aca="false">+$N66*AF66</f>
        <v>#VALUE!</v>
      </c>
      <c r="BZ66" s="55" t="e">
        <f aca="false">+$N66*AG66</f>
        <v>#VALUE!</v>
      </c>
      <c r="CA66" s="55" t="e">
        <f aca="false">+$N66*AH66</f>
        <v>#VALUE!</v>
      </c>
      <c r="CB66" s="55" t="e">
        <f aca="false">+$N66*AI66</f>
        <v>#VALUE!</v>
      </c>
      <c r="CC66" s="55" t="e">
        <f aca="false">+SUM(BQ66:CB66)</f>
        <v>#VALUE!</v>
      </c>
      <c r="CD66" s="53"/>
      <c r="CE66" s="55"/>
      <c r="CF66" s="55" t="n">
        <f aca="false">+BQ66/$CE$2</f>
        <v>0</v>
      </c>
      <c r="CG66" s="55" t="e">
        <f aca="false">+BR66/$CE$2</f>
        <v>#VALUE!</v>
      </c>
      <c r="CH66" s="55" t="e">
        <f aca="false">+BS66/$CE$2</f>
        <v>#VALUE!</v>
      </c>
      <c r="CI66" s="55" t="e">
        <f aca="false">+BT66/$CE$2</f>
        <v>#VALUE!</v>
      </c>
      <c r="CJ66" s="55" t="e">
        <f aca="false">+BU66/$CE$2</f>
        <v>#VALUE!</v>
      </c>
      <c r="CK66" s="55" t="e">
        <f aca="false">+BV66/$CE$2</f>
        <v>#VALUE!</v>
      </c>
      <c r="CL66" s="55" t="e">
        <f aca="false">+BW66/$CE$2</f>
        <v>#VALUE!</v>
      </c>
      <c r="CM66" s="55" t="e">
        <f aca="false">+BX66/$CE$2</f>
        <v>#VALUE!</v>
      </c>
      <c r="CN66" s="55" t="e">
        <f aca="false">+BY66/$CE$2</f>
        <v>#VALUE!</v>
      </c>
      <c r="CO66" s="55" t="e">
        <f aca="false">+BZ66/$CE$2</f>
        <v>#VALUE!</v>
      </c>
      <c r="CP66" s="55" t="e">
        <f aca="false">+CA66/$CE$2</f>
        <v>#VALUE!</v>
      </c>
      <c r="CQ66" s="55" t="e">
        <f aca="false">+CB66/$CE$2</f>
        <v>#VALUE!</v>
      </c>
      <c r="CR66" s="55" t="e">
        <f aca="false">+CC66/$CE$2</f>
        <v>#VALUE!</v>
      </c>
      <c r="CS66" s="53"/>
      <c r="CT66" s="53"/>
      <c r="CU66" s="56" t="n">
        <f aca="false">+$O66*X66+$P66*BB66+$Q66*(0.9*BB66+$S66)+$R66</f>
        <v>-916.666666666667</v>
      </c>
      <c r="CV66" s="56" t="e">
        <f aca="false">+$O66*Y66+$P66*BC66+$Q66*(0.9*BC66+$S66)+$R66</f>
        <v>#VALUE!</v>
      </c>
      <c r="CW66" s="56" t="e">
        <f aca="false">+$O66*Z66+$P66*BD66+$Q66*(0.9*BD66+$S66)+$R66</f>
        <v>#VALUE!</v>
      </c>
      <c r="CX66" s="56" t="e">
        <f aca="false">+$O66*AA66+$P66*BE66+$Q66*(0.9*BE66+$S66)+$R66</f>
        <v>#VALUE!</v>
      </c>
      <c r="CY66" s="56" t="e">
        <f aca="false">+$O66*AB66+$P66*BF66+$Q66*(0.9*BF66+$S66)+$R66</f>
        <v>#VALUE!</v>
      </c>
      <c r="CZ66" s="56" t="e">
        <f aca="false">+$O66*AC66+$P66*BG66+$Q66*(0.9*BG66+$S66)+$R66</f>
        <v>#VALUE!</v>
      </c>
      <c r="DA66" s="56" t="e">
        <f aca="false">+$O66*AD66+$P66*BH66+$Q66*(0.9*BH66+$S66)+$R66</f>
        <v>#VALUE!</v>
      </c>
      <c r="DB66" s="56" t="e">
        <f aca="false">+$O66*AE66+$P66*BI66+$Q66*(0.9*BI66+$S66)+$R66</f>
        <v>#VALUE!</v>
      </c>
      <c r="DC66" s="56" t="e">
        <f aca="false">+$O66*AF66+$P66*BJ66+$Q66*(0.9*BJ66+$S66)+$R66</f>
        <v>#VALUE!</v>
      </c>
      <c r="DD66" s="56" t="e">
        <f aca="false">+$O66*AG66+$P66*BK66+$Q66*(0.9*BK66+$S66)+$R66</f>
        <v>#VALUE!</v>
      </c>
      <c r="DE66" s="56" t="e">
        <f aca="false">+$O66*AH66+$P66*BL66+$Q66*(0.9*BL66+$S66)+$R66</f>
        <v>#VALUE!</v>
      </c>
      <c r="DF66" s="56" t="e">
        <f aca="false">+$O66*AI66+$P66*BM66+$Q66*(0.9*BM66+$S66)+$R66</f>
        <v>#VALUE!</v>
      </c>
      <c r="DG66" s="55" t="e">
        <f aca="false">+SUM(CU66:DF66)</f>
        <v>#VALUE!</v>
      </c>
      <c r="DH66" s="53"/>
      <c r="DJ66" s="14" t="n">
        <f aca="false">+IF(X66=0,0,$T66)</f>
        <v>0</v>
      </c>
      <c r="DK66" s="14" t="e">
        <f aca="false">+IF(Y66=0,0,$T66)</f>
        <v>#VALUE!</v>
      </c>
      <c r="DL66" s="14" t="e">
        <f aca="false">+IF(Z66=0,0,$T66)</f>
        <v>#VALUE!</v>
      </c>
      <c r="DM66" s="14" t="e">
        <f aca="false">+IF(AA66=0,0,$T66)</f>
        <v>#VALUE!</v>
      </c>
      <c r="DN66" s="14" t="e">
        <f aca="false">+IF(AB66=0,0,$T66)</f>
        <v>#VALUE!</v>
      </c>
      <c r="DO66" s="14" t="e">
        <f aca="false">+IF(AC66=0,0,$T66)</f>
        <v>#VALUE!</v>
      </c>
      <c r="DP66" s="14" t="e">
        <f aca="false">+IF(AD66=0,0,$T66)</f>
        <v>#VALUE!</v>
      </c>
      <c r="DQ66" s="14" t="e">
        <f aca="false">+IF(AE66=0,0,$T66)</f>
        <v>#VALUE!</v>
      </c>
      <c r="DR66" s="14" t="e">
        <f aca="false">+IF(AF66=0,0,$T66)</f>
        <v>#VALUE!</v>
      </c>
      <c r="DS66" s="14" t="e">
        <f aca="false">+IF(AG66=0,0,$T66)</f>
        <v>#VALUE!</v>
      </c>
      <c r="DT66" s="14" t="e">
        <f aca="false">+IF(AH66=0,0,$T66)</f>
        <v>#VALUE!</v>
      </c>
      <c r="DU66" s="14" t="e">
        <f aca="false">+IF(AI66=0,0,$T66)</f>
        <v>#VALUE!</v>
      </c>
      <c r="DV66" s="55" t="e">
        <f aca="false">+SUM(DJ66:DU66)</f>
        <v>#VALUE!</v>
      </c>
      <c r="DY66" s="14" t="n">
        <v>0</v>
      </c>
      <c r="DZ66" s="14" t="n">
        <v>0</v>
      </c>
      <c r="EA66" s="14" t="n">
        <v>0</v>
      </c>
      <c r="EB66" s="14" t="n">
        <v>0</v>
      </c>
      <c r="EC66" s="14" t="n">
        <v>0</v>
      </c>
      <c r="ED66" s="14" t="n">
        <v>0</v>
      </c>
      <c r="EE66" s="14" t="n">
        <v>0</v>
      </c>
      <c r="EF66" s="14" t="n">
        <v>0</v>
      </c>
      <c r="EG66" s="14" t="n">
        <v>0</v>
      </c>
      <c r="EH66" s="14" t="n">
        <v>0</v>
      </c>
      <c r="EI66" s="14" t="n">
        <v>0</v>
      </c>
      <c r="EJ66" s="14" t="n">
        <v>0</v>
      </c>
      <c r="EK66" s="55" t="n">
        <f aca="false">+SUM(DY66:EJ66)</f>
        <v>0</v>
      </c>
      <c r="EO66" s="53" t="n">
        <f aca="false">+CU66+DJ66-DY66/2</f>
        <v>-916.666666666667</v>
      </c>
      <c r="EP66" s="53" t="e">
        <f aca="false">+CV66+DK66-DZ66/2</f>
        <v>#VALUE!</v>
      </c>
      <c r="EQ66" s="53" t="e">
        <f aca="false">+CW66+DL66-EA66/2</f>
        <v>#VALUE!</v>
      </c>
      <c r="ER66" s="53" t="e">
        <f aca="false">+CX66+DM66-EB66/2</f>
        <v>#VALUE!</v>
      </c>
      <c r="ES66" s="53" t="e">
        <f aca="false">+CY66+DN66-EC66/2</f>
        <v>#VALUE!</v>
      </c>
      <c r="ET66" s="53" t="e">
        <f aca="false">+CZ66+DO66-ED66/2</f>
        <v>#VALUE!</v>
      </c>
      <c r="EU66" s="53" t="e">
        <f aca="false">+DA66+DP66-EE66/2</f>
        <v>#VALUE!</v>
      </c>
      <c r="EV66" s="53" t="e">
        <f aca="false">+DB66+DQ66-EF66/2</f>
        <v>#VALUE!</v>
      </c>
      <c r="EW66" s="53" t="e">
        <f aca="false">+DC66+DR66-EG66/2</f>
        <v>#VALUE!</v>
      </c>
      <c r="EX66" s="53" t="e">
        <f aca="false">+DD66+DS66-EH66/2</f>
        <v>#VALUE!</v>
      </c>
      <c r="EY66" s="53" t="e">
        <f aca="false">+DE66+DT66-EI66/2</f>
        <v>#VALUE!</v>
      </c>
      <c r="EZ66" s="53" t="e">
        <f aca="false">+DF66+DU66-EJ66/2</f>
        <v>#VALUE!</v>
      </c>
      <c r="FA66" s="55" t="e">
        <f aca="false">+SUM(EO66:EZ66)</f>
        <v>#VALUE!</v>
      </c>
      <c r="FD66" s="53" t="n">
        <f aca="false">+AM66-EO66-DY66</f>
        <v>916.666666666667</v>
      </c>
      <c r="FE66" s="53" t="e">
        <f aca="false">+AN66-EP66-DZ66</f>
        <v>#VALUE!</v>
      </c>
      <c r="FF66" s="53" t="e">
        <f aca="false">+AO66-EQ66-EA66</f>
        <v>#VALUE!</v>
      </c>
      <c r="FG66" s="53" t="e">
        <f aca="false">+AP66-ER66-EB66</f>
        <v>#VALUE!</v>
      </c>
      <c r="FH66" s="53" t="e">
        <f aca="false">+AQ66-ES66-EC66</f>
        <v>#VALUE!</v>
      </c>
      <c r="FI66" s="53" t="e">
        <f aca="false">+AR66-ET66-ED66</f>
        <v>#VALUE!</v>
      </c>
      <c r="FJ66" s="53" t="e">
        <f aca="false">+AS66-EU66-EE66</f>
        <v>#VALUE!</v>
      </c>
      <c r="FK66" s="53" t="e">
        <f aca="false">+AT66-EV66-EF66</f>
        <v>#VALUE!</v>
      </c>
      <c r="FL66" s="53" t="e">
        <f aca="false">+AU66-EW66-EG66</f>
        <v>#VALUE!</v>
      </c>
      <c r="FM66" s="53" t="e">
        <f aca="false">+AV66-EX66-EH66</f>
        <v>#VALUE!</v>
      </c>
      <c r="FN66" s="53" t="e">
        <f aca="false">+AW66-EY66-EI66</f>
        <v>#VALUE!</v>
      </c>
      <c r="FO66" s="53" t="e">
        <f aca="false">+AX66-EZ66-EJ66</f>
        <v>#VALUE!</v>
      </c>
      <c r="FP66" s="53" t="e">
        <f aca="false">+AY66-FA66</f>
        <v>#VALUE!</v>
      </c>
    </row>
    <row collapsed="false" customFormat="true" customHeight="true" hidden="false" ht="15" outlineLevel="1" r="67" s="63">
      <c r="A67" s="57"/>
      <c r="B67" s="57" t="s">
        <v>379</v>
      </c>
      <c r="C67" s="57"/>
      <c r="D67" s="70"/>
      <c r="E67" s="73"/>
      <c r="F67" s="57"/>
      <c r="G67" s="57"/>
      <c r="H67" s="57"/>
      <c r="I67" s="57"/>
      <c r="J67" s="57"/>
      <c r="K67" s="57"/>
      <c r="L67" s="74"/>
      <c r="M67" s="60"/>
      <c r="N67" s="61"/>
      <c r="O67" s="61"/>
      <c r="P67" s="61"/>
      <c r="Q67" s="61"/>
      <c r="R67" s="60"/>
      <c r="S67" s="79"/>
      <c r="T67" s="60"/>
      <c r="U67" s="79"/>
      <c r="X67" s="64" t="n">
        <v>0</v>
      </c>
      <c r="Y67" s="64" t="e">
        <f aca="false">SUBTOTAL(9,Y66:Y66)</f>
        <v>#VALUE!</v>
      </c>
      <c r="Z67" s="64" t="e">
        <f aca="false">SUBTOTAL(9,Z66:Z66)</f>
        <v>#VALUE!</v>
      </c>
      <c r="AA67" s="64" t="e">
        <f aca="false">SUBTOTAL(9,AA66:AA66)</f>
        <v>#VALUE!</v>
      </c>
      <c r="AB67" s="64" t="e">
        <f aca="false">SUBTOTAL(9,AB66:AB66)</f>
        <v>#VALUE!</v>
      </c>
      <c r="AC67" s="64" t="e">
        <f aca="false">SUBTOTAL(9,AC66:AC66)</f>
        <v>#VALUE!</v>
      </c>
      <c r="AD67" s="64" t="e">
        <f aca="false">SUBTOTAL(9,AD66:AD66)</f>
        <v>#VALUE!</v>
      </c>
      <c r="AE67" s="64" t="e">
        <f aca="false">SUBTOTAL(9,AE66:AE66)</f>
        <v>#VALUE!</v>
      </c>
      <c r="AF67" s="64" t="e">
        <f aca="false">SUBTOTAL(9,AF66:AF66)</f>
        <v>#VALUE!</v>
      </c>
      <c r="AG67" s="64" t="e">
        <f aca="false">SUBTOTAL(9,AG66:AG66)</f>
        <v>#VALUE!</v>
      </c>
      <c r="AH67" s="64" t="e">
        <f aca="false">SUBTOTAL(9,AH66:AH66)</f>
        <v>#VALUE!</v>
      </c>
      <c r="AI67" s="64" t="e">
        <f aca="false">SUBTOTAL(9,AI66:AI66)</f>
        <v>#VALUE!</v>
      </c>
      <c r="AJ67" s="64" t="e">
        <f aca="false">SUBTOTAL(9,AJ66:AJ66)</f>
        <v>#VALUE!</v>
      </c>
      <c r="AK67" s="54" t="e">
        <f aca="false">+BB67/X67</f>
        <v>#DIV/0!</v>
      </c>
      <c r="AL67" s="64"/>
      <c r="AM67" s="64" t="n">
        <f aca="false">SUBTOTAL(9,AM66:AM66)</f>
        <v>0</v>
      </c>
      <c r="AN67" s="64" t="e">
        <f aca="false">SUBTOTAL(9,AN66:AN66)</f>
        <v>#VALUE!</v>
      </c>
      <c r="AO67" s="64" t="e">
        <f aca="false">SUBTOTAL(9,AO66:AO66)</f>
        <v>#VALUE!</v>
      </c>
      <c r="AP67" s="64" t="e">
        <f aca="false">SUBTOTAL(9,AP66:AP66)</f>
        <v>#VALUE!</v>
      </c>
      <c r="AQ67" s="64" t="e">
        <f aca="false">SUBTOTAL(9,AQ66:AQ66)</f>
        <v>#VALUE!</v>
      </c>
      <c r="AR67" s="64" t="e">
        <f aca="false">SUBTOTAL(9,AR66:AR66)</f>
        <v>#VALUE!</v>
      </c>
      <c r="AS67" s="64" t="e">
        <f aca="false">SUBTOTAL(9,AS66:AS66)</f>
        <v>#VALUE!</v>
      </c>
      <c r="AT67" s="64" t="e">
        <f aca="false">SUBTOTAL(9,AT66:AT66)</f>
        <v>#VALUE!</v>
      </c>
      <c r="AU67" s="64" t="e">
        <f aca="false">SUBTOTAL(9,AU66:AU66)</f>
        <v>#VALUE!</v>
      </c>
      <c r="AV67" s="64" t="e">
        <f aca="false">SUBTOTAL(9,AV66:AV66)</f>
        <v>#VALUE!</v>
      </c>
      <c r="AW67" s="64" t="e">
        <f aca="false">SUBTOTAL(9,AW66:AW66)</f>
        <v>#VALUE!</v>
      </c>
      <c r="AX67" s="64" t="e">
        <f aca="false">SUBTOTAL(9,AX66:AX66)</f>
        <v>#VALUE!</v>
      </c>
      <c r="AY67" s="64" t="e">
        <f aca="false">SUBTOTAL(9,AY66:AY66)</f>
        <v>#VALUE!</v>
      </c>
      <c r="AZ67" s="64"/>
      <c r="BA67" s="64"/>
      <c r="BB67" s="64" t="n">
        <f aca="false">SUBTOTAL(9,BB66:BB66)</f>
        <v>0</v>
      </c>
      <c r="BC67" s="64" t="e">
        <f aca="false">SUBTOTAL(9,BC66:BC66)</f>
        <v>#VALUE!</v>
      </c>
      <c r="BD67" s="64" t="e">
        <f aca="false">SUBTOTAL(9,BD66:BD66)</f>
        <v>#VALUE!</v>
      </c>
      <c r="BE67" s="64" t="e">
        <f aca="false">SUBTOTAL(9,BE66:BE66)</f>
        <v>#VALUE!</v>
      </c>
      <c r="BF67" s="64" t="e">
        <f aca="false">SUBTOTAL(9,BF66:BF66)</f>
        <v>#VALUE!</v>
      </c>
      <c r="BG67" s="64" t="e">
        <f aca="false">SUBTOTAL(9,BG66:BG66)</f>
        <v>#VALUE!</v>
      </c>
      <c r="BH67" s="64" t="e">
        <f aca="false">SUBTOTAL(9,BH66:BH66)</f>
        <v>#VALUE!</v>
      </c>
      <c r="BI67" s="64" t="e">
        <f aca="false">SUBTOTAL(9,BI66:BI66)</f>
        <v>#VALUE!</v>
      </c>
      <c r="BJ67" s="64" t="e">
        <f aca="false">SUBTOTAL(9,BJ66:BJ66)</f>
        <v>#VALUE!</v>
      </c>
      <c r="BK67" s="64" t="e">
        <f aca="false">SUBTOTAL(9,BK66:BK66)</f>
        <v>#VALUE!</v>
      </c>
      <c r="BL67" s="64" t="e">
        <f aca="false">SUBTOTAL(9,BL66:BL66)</f>
        <v>#VALUE!</v>
      </c>
      <c r="BM67" s="64" t="e">
        <f aca="false">SUBTOTAL(9,BM66:BM66)</f>
        <v>#VALUE!</v>
      </c>
      <c r="BN67" s="64" t="e">
        <f aca="false">SUBTOTAL(9,BN66:BN66)</f>
        <v>#VALUE!</v>
      </c>
      <c r="BO67" s="64"/>
      <c r="BP67" s="64"/>
      <c r="BQ67" s="65" t="n">
        <f aca="false">SUBTOTAL(9,BQ66:BQ66)</f>
        <v>0</v>
      </c>
      <c r="BR67" s="65" t="e">
        <f aca="false">SUBTOTAL(9,BR66:BR66)</f>
        <v>#VALUE!</v>
      </c>
      <c r="BS67" s="65" t="e">
        <f aca="false">SUBTOTAL(9,BS66:BS66)</f>
        <v>#VALUE!</v>
      </c>
      <c r="BT67" s="65" t="e">
        <f aca="false">SUBTOTAL(9,BT66:BT66)</f>
        <v>#VALUE!</v>
      </c>
      <c r="BU67" s="65" t="e">
        <f aca="false">SUBTOTAL(9,BU66:BU66)</f>
        <v>#VALUE!</v>
      </c>
      <c r="BV67" s="65" t="e">
        <f aca="false">SUBTOTAL(9,BV66:BV66)</f>
        <v>#VALUE!</v>
      </c>
      <c r="BW67" s="65" t="e">
        <f aca="false">SUBTOTAL(9,BW66:BW66)</f>
        <v>#VALUE!</v>
      </c>
      <c r="BX67" s="65" t="e">
        <f aca="false">SUBTOTAL(9,BX66:BX66)</f>
        <v>#VALUE!</v>
      </c>
      <c r="BY67" s="65" t="e">
        <f aca="false">SUBTOTAL(9,BY66:BY66)</f>
        <v>#VALUE!</v>
      </c>
      <c r="BZ67" s="65" t="e">
        <f aca="false">SUBTOTAL(9,BZ66:BZ66)</f>
        <v>#VALUE!</v>
      </c>
      <c r="CA67" s="65" t="e">
        <f aca="false">SUBTOTAL(9,CA66:CA66)</f>
        <v>#VALUE!</v>
      </c>
      <c r="CB67" s="65" t="e">
        <f aca="false">SUBTOTAL(9,CB66:CB66)</f>
        <v>#VALUE!</v>
      </c>
      <c r="CC67" s="65" t="e">
        <f aca="false">SUBTOTAL(9,CC66:CC66)</f>
        <v>#VALUE!</v>
      </c>
      <c r="CD67" s="64"/>
      <c r="CE67" s="65"/>
      <c r="CF67" s="65" t="n">
        <f aca="false">SUBTOTAL(9,CF66:CF66)</f>
        <v>0</v>
      </c>
      <c r="CG67" s="65" t="e">
        <f aca="false">SUBTOTAL(9,CG66:CG66)</f>
        <v>#VALUE!</v>
      </c>
      <c r="CH67" s="65" t="e">
        <f aca="false">SUBTOTAL(9,CH66:CH66)</f>
        <v>#VALUE!</v>
      </c>
      <c r="CI67" s="65" t="e">
        <f aca="false">SUBTOTAL(9,CI66:CI66)</f>
        <v>#VALUE!</v>
      </c>
      <c r="CJ67" s="65" t="e">
        <f aca="false">SUBTOTAL(9,CJ66:CJ66)</f>
        <v>#VALUE!</v>
      </c>
      <c r="CK67" s="65" t="e">
        <f aca="false">SUBTOTAL(9,CK66:CK66)</f>
        <v>#VALUE!</v>
      </c>
      <c r="CL67" s="65" t="e">
        <f aca="false">SUBTOTAL(9,CL66:CL66)</f>
        <v>#VALUE!</v>
      </c>
      <c r="CM67" s="65" t="e">
        <f aca="false">SUBTOTAL(9,CM66:CM66)</f>
        <v>#VALUE!</v>
      </c>
      <c r="CN67" s="65" t="e">
        <f aca="false">SUBTOTAL(9,CN66:CN66)</f>
        <v>#VALUE!</v>
      </c>
      <c r="CO67" s="65" t="e">
        <f aca="false">SUBTOTAL(9,CO66:CO66)</f>
        <v>#VALUE!</v>
      </c>
      <c r="CP67" s="65" t="e">
        <f aca="false">SUBTOTAL(9,CP66:CP66)</f>
        <v>#VALUE!</v>
      </c>
      <c r="CQ67" s="65" t="e">
        <f aca="false">SUBTOTAL(9,CQ66:CQ66)</f>
        <v>#VALUE!</v>
      </c>
      <c r="CR67" s="65" t="e">
        <f aca="false">SUBTOTAL(9,CR66:CR66)</f>
        <v>#VALUE!</v>
      </c>
      <c r="CS67" s="64"/>
      <c r="CT67" s="64"/>
      <c r="CU67" s="66" t="n">
        <f aca="false">SUBTOTAL(9,CU66:CU66)</f>
        <v>-916.666666666667</v>
      </c>
      <c r="CV67" s="66" t="e">
        <f aca="false">SUBTOTAL(9,CV66:CV66)</f>
        <v>#VALUE!</v>
      </c>
      <c r="CW67" s="66" t="e">
        <f aca="false">SUBTOTAL(9,CW66:CW66)</f>
        <v>#VALUE!</v>
      </c>
      <c r="CX67" s="66" t="e">
        <f aca="false">SUBTOTAL(9,CX66:CX66)</f>
        <v>#VALUE!</v>
      </c>
      <c r="CY67" s="66" t="e">
        <f aca="false">SUBTOTAL(9,CY66:CY66)</f>
        <v>#VALUE!</v>
      </c>
      <c r="CZ67" s="66" t="e">
        <f aca="false">SUBTOTAL(9,CZ66:CZ66)</f>
        <v>#VALUE!</v>
      </c>
      <c r="DA67" s="66" t="e">
        <f aca="false">SUBTOTAL(9,DA66:DA66)</f>
        <v>#VALUE!</v>
      </c>
      <c r="DB67" s="66" t="e">
        <f aca="false">SUBTOTAL(9,DB66:DB66)</f>
        <v>#VALUE!</v>
      </c>
      <c r="DC67" s="66" t="e">
        <f aca="false">SUBTOTAL(9,DC66:DC66)</f>
        <v>#VALUE!</v>
      </c>
      <c r="DD67" s="66" t="e">
        <f aca="false">SUBTOTAL(9,DD66:DD66)</f>
        <v>#VALUE!</v>
      </c>
      <c r="DE67" s="66" t="e">
        <f aca="false">SUBTOTAL(9,DE66:DE66)</f>
        <v>#VALUE!</v>
      </c>
      <c r="DF67" s="66" t="e">
        <f aca="false">SUBTOTAL(9,DF66:DF66)</f>
        <v>#VALUE!</v>
      </c>
      <c r="DG67" s="65" t="e">
        <f aca="false">SUBTOTAL(9,DG66:DG66)</f>
        <v>#VALUE!</v>
      </c>
      <c r="DH67" s="64"/>
      <c r="DJ67" s="63" t="n">
        <f aca="false">SUBTOTAL(9,DJ66:DJ66)</f>
        <v>0</v>
      </c>
      <c r="DK67" s="63" t="e">
        <f aca="false">SUBTOTAL(9,DK66:DK66)</f>
        <v>#VALUE!</v>
      </c>
      <c r="DL67" s="63" t="e">
        <f aca="false">SUBTOTAL(9,DL66:DL66)</f>
        <v>#VALUE!</v>
      </c>
      <c r="DM67" s="63" t="e">
        <f aca="false">SUBTOTAL(9,DM66:DM66)</f>
        <v>#VALUE!</v>
      </c>
      <c r="DN67" s="63" t="e">
        <f aca="false">SUBTOTAL(9,DN66:DN66)</f>
        <v>#VALUE!</v>
      </c>
      <c r="DO67" s="63" t="e">
        <f aca="false">SUBTOTAL(9,DO66:DO66)</f>
        <v>#VALUE!</v>
      </c>
      <c r="DP67" s="63" t="e">
        <f aca="false">SUBTOTAL(9,DP66:DP66)</f>
        <v>#VALUE!</v>
      </c>
      <c r="DQ67" s="63" t="e">
        <f aca="false">SUBTOTAL(9,DQ66:DQ66)</f>
        <v>#VALUE!</v>
      </c>
      <c r="DR67" s="63" t="e">
        <f aca="false">SUBTOTAL(9,DR66:DR66)</f>
        <v>#VALUE!</v>
      </c>
      <c r="DS67" s="63" t="e">
        <f aca="false">SUBTOTAL(9,DS66:DS66)</f>
        <v>#VALUE!</v>
      </c>
      <c r="DT67" s="63" t="e">
        <f aca="false">SUBTOTAL(9,DT66:DT66)</f>
        <v>#VALUE!</v>
      </c>
      <c r="DU67" s="63" t="e">
        <f aca="false">SUBTOTAL(9,DU66:DU66)</f>
        <v>#VALUE!</v>
      </c>
      <c r="DV67" s="65" t="e">
        <f aca="false">SUBTOTAL(9,DV66:DV66)</f>
        <v>#VALUE!</v>
      </c>
      <c r="DY67" s="63" t="n">
        <f aca="false">SUBTOTAL(9,DY66:DY66)</f>
        <v>0</v>
      </c>
      <c r="DZ67" s="63" t="n">
        <f aca="false">SUBTOTAL(9,DZ66:DZ66)</f>
        <v>0</v>
      </c>
      <c r="EA67" s="63" t="n">
        <f aca="false">SUBTOTAL(9,EA66:EA66)</f>
        <v>0</v>
      </c>
      <c r="EB67" s="63" t="n">
        <f aca="false">SUBTOTAL(9,EB66:EB66)</f>
        <v>0</v>
      </c>
      <c r="EC67" s="63" t="n">
        <f aca="false">SUBTOTAL(9,EC66:EC66)</f>
        <v>0</v>
      </c>
      <c r="ED67" s="63" t="n">
        <f aca="false">SUBTOTAL(9,ED66:ED66)</f>
        <v>0</v>
      </c>
      <c r="EE67" s="63" t="n">
        <f aca="false">SUBTOTAL(9,EE66:EE66)</f>
        <v>0</v>
      </c>
      <c r="EF67" s="63" t="n">
        <f aca="false">SUBTOTAL(9,EF66:EF66)</f>
        <v>0</v>
      </c>
      <c r="EG67" s="63" t="n">
        <f aca="false">SUBTOTAL(9,EG66:EG66)</f>
        <v>0</v>
      </c>
      <c r="EH67" s="63" t="n">
        <f aca="false">SUBTOTAL(9,EH66:EH66)</f>
        <v>0</v>
      </c>
      <c r="EI67" s="63" t="n">
        <f aca="false">SUBTOTAL(9,EI66:EI66)</f>
        <v>0</v>
      </c>
      <c r="EJ67" s="63" t="n">
        <f aca="false">SUBTOTAL(9,EJ66:EJ66)</f>
        <v>0</v>
      </c>
      <c r="EK67" s="65" t="n">
        <f aca="false">SUBTOTAL(9,EK66:EK66)</f>
        <v>0</v>
      </c>
      <c r="EN67" s="63" t="n">
        <f aca="false">SUBTOTAL(9,EN66:EN66)</f>
        <v>0</v>
      </c>
      <c r="EO67" s="64" t="n">
        <f aca="false">SUBTOTAL(9,EO66:EO66)</f>
        <v>-916.666666666667</v>
      </c>
      <c r="EP67" s="64" t="e">
        <f aca="false">SUBTOTAL(9,EP66:EP66)</f>
        <v>#VALUE!</v>
      </c>
      <c r="EQ67" s="64" t="e">
        <f aca="false">SUBTOTAL(9,EQ66:EQ66)</f>
        <v>#VALUE!</v>
      </c>
      <c r="ER67" s="64" t="e">
        <f aca="false">SUBTOTAL(9,ER66:ER66)</f>
        <v>#VALUE!</v>
      </c>
      <c r="ES67" s="64" t="e">
        <f aca="false">SUBTOTAL(9,ES66:ES66)</f>
        <v>#VALUE!</v>
      </c>
      <c r="ET67" s="64" t="e">
        <f aca="false">SUBTOTAL(9,ET66:ET66)</f>
        <v>#VALUE!</v>
      </c>
      <c r="EU67" s="64" t="e">
        <f aca="false">SUBTOTAL(9,EU66:EU66)</f>
        <v>#VALUE!</v>
      </c>
      <c r="EV67" s="64" t="e">
        <f aca="false">SUBTOTAL(9,EV66:EV66)</f>
        <v>#VALUE!</v>
      </c>
      <c r="EW67" s="64" t="e">
        <f aca="false">SUBTOTAL(9,EW66:EW66)</f>
        <v>#VALUE!</v>
      </c>
      <c r="EX67" s="64" t="e">
        <f aca="false">SUBTOTAL(9,EX66:EX66)</f>
        <v>#VALUE!</v>
      </c>
      <c r="EY67" s="64" t="e">
        <f aca="false">SUBTOTAL(9,EY66:EY66)</f>
        <v>#VALUE!</v>
      </c>
      <c r="EZ67" s="64" t="e">
        <f aca="false">SUBTOTAL(9,EZ66:EZ66)</f>
        <v>#VALUE!</v>
      </c>
      <c r="FA67" s="65" t="e">
        <f aca="false">SUBTOTAL(9,FA66:FA66)</f>
        <v>#VALUE!</v>
      </c>
      <c r="FD67" s="64" t="n">
        <f aca="false">SUBTOTAL(9,FD66:FD66)</f>
        <v>916.666666666667</v>
      </c>
      <c r="FE67" s="64" t="e">
        <f aca="false">SUBTOTAL(9,FE66:FE66)</f>
        <v>#VALUE!</v>
      </c>
      <c r="FF67" s="64" t="e">
        <f aca="false">SUBTOTAL(9,FF66:FF66)</f>
        <v>#VALUE!</v>
      </c>
      <c r="FG67" s="64" t="e">
        <f aca="false">SUBTOTAL(9,FG66:FG66)</f>
        <v>#VALUE!</v>
      </c>
      <c r="FH67" s="64" t="e">
        <f aca="false">SUBTOTAL(9,FH66:FH66)</f>
        <v>#VALUE!</v>
      </c>
      <c r="FI67" s="64" t="e">
        <f aca="false">SUBTOTAL(9,FI66:FI66)</f>
        <v>#VALUE!</v>
      </c>
      <c r="FJ67" s="64" t="e">
        <f aca="false">SUBTOTAL(9,FJ66:FJ66)</f>
        <v>#VALUE!</v>
      </c>
      <c r="FK67" s="64" t="e">
        <f aca="false">SUBTOTAL(9,FK66:FK66)</f>
        <v>#VALUE!</v>
      </c>
      <c r="FL67" s="64" t="e">
        <f aca="false">SUBTOTAL(9,FL66:FL66)</f>
        <v>#VALUE!</v>
      </c>
      <c r="FM67" s="64" t="e">
        <f aca="false">SUBTOTAL(9,FM66:FM66)</f>
        <v>#VALUE!</v>
      </c>
      <c r="FN67" s="64" t="e">
        <f aca="false">SUBTOTAL(9,FN66:FN66)</f>
        <v>#VALUE!</v>
      </c>
      <c r="FO67" s="64" t="e">
        <f aca="false">SUBTOTAL(9,FO66:FO66)</f>
        <v>#VALUE!</v>
      </c>
      <c r="FP67" s="64" t="e">
        <f aca="false">SUBTOTAL(9,FP66:FP66)</f>
        <v>#VALUE!</v>
      </c>
    </row>
    <row collapsed="false" customFormat="false" customHeight="true" hidden="false" ht="15" outlineLevel="2" r="68">
      <c r="A68" s="21" t="n">
        <v>11</v>
      </c>
      <c r="B68" s="21" t="s">
        <v>380</v>
      </c>
      <c r="C68" s="21" t="s">
        <v>377</v>
      </c>
      <c r="D68" s="67" t="str">
        <f aca="false">+E68</f>
        <v>tbd</v>
      </c>
      <c r="E68" s="68" t="s">
        <v>69</v>
      </c>
      <c r="F68" s="21" t="s">
        <v>381</v>
      </c>
      <c r="G68" s="21" t="s">
        <v>380</v>
      </c>
      <c r="H68" s="21" t="s">
        <v>382</v>
      </c>
      <c r="I68" s="21" t="s">
        <v>66</v>
      </c>
      <c r="J68" s="21" t="s">
        <v>374</v>
      </c>
      <c r="K68" s="21" t="s">
        <v>64</v>
      </c>
      <c r="L68" s="23" t="s">
        <v>375</v>
      </c>
      <c r="M68" s="50" t="s">
        <v>169</v>
      </c>
      <c r="N68" s="51" t="n">
        <v>0</v>
      </c>
      <c r="O68" s="51" t="n">
        <v>0</v>
      </c>
      <c r="P68" s="51" t="n">
        <v>0</v>
      </c>
      <c r="Q68" s="51" t="n">
        <v>0.7</v>
      </c>
      <c r="R68" s="50" t="n">
        <v>250</v>
      </c>
      <c r="S68" s="78" t="n">
        <f aca="false">-20000/12</f>
        <v>-1666.66666666667</v>
      </c>
      <c r="T68" s="50" t="n">
        <v>0</v>
      </c>
      <c r="U68" s="78"/>
      <c r="X68" s="53" t="n">
        <v>0</v>
      </c>
      <c r="Y68" s="53" t="e">
        <f aca="false">+VLOOKUP($D68,['file:///home/lab/repositories/luckia.facturador/com.luckia.biller.deploy/src/main/resources/bootstrap/info_presencial_2014.xlsx']venta_neta_cons!$a$2:$n$1048576,4,0)</f>
        <v>#VALUE!</v>
      </c>
      <c r="Z68" s="53" t="e">
        <f aca="false">+VLOOKUP($D68,['file:///home/lab/repositories/luckia.facturador/com.luckia.biller.deploy/src/main/resources/bootstrap/info_presencial_2014.xlsx']venta_neta_cons!$a$2:$n$1048576,5,0)</f>
        <v>#VALUE!</v>
      </c>
      <c r="AA68" s="53" t="e">
        <f aca="false">+VLOOKUP($D68,['file:///home/lab/repositories/luckia.facturador/com.luckia.biller.deploy/src/main/resources/bootstrap/info_presencial_2014.xlsx']venta_neta_cons!$a$2:$n$1048576,6,0)</f>
        <v>#VALUE!</v>
      </c>
      <c r="AB68" s="53" t="e">
        <f aca="false">+VLOOKUP($D68,['file:///home/lab/repositories/luckia.facturador/com.luckia.biller.deploy/src/main/resources/bootstrap/info_presencial_2014.xlsx']venta_neta_cons!$a$2:$n$1048576,7,0)</f>
        <v>#VALUE!</v>
      </c>
      <c r="AC68" s="53" t="e">
        <f aca="false">+VLOOKUP($D68,['file:///home/lab/repositories/luckia.facturador/com.luckia.biller.deploy/src/main/resources/bootstrap/info_presencial_2014.xlsx']venta_neta_cons!$a$2:$n$1048576,8,0)</f>
        <v>#VALUE!</v>
      </c>
      <c r="AD68" s="53" t="e">
        <f aca="false">+VLOOKUP($D68,['file:///home/lab/repositories/luckia.facturador/com.luckia.biller.deploy/src/main/resources/bootstrap/info_presencial_2014.xlsx']venta_neta_cons!$a$2:$n$1048576,9,0)</f>
        <v>#VALUE!</v>
      </c>
      <c r="AE68" s="53" t="e">
        <f aca="false">+VLOOKUP($D68,['file:///home/lab/repositories/luckia.facturador/com.luckia.biller.deploy/src/main/resources/bootstrap/info_presencial_2014.xlsx']venta_neta_cons!$a$2:$n$1048576,10,0)</f>
        <v>#VALUE!</v>
      </c>
      <c r="AF68" s="53" t="e">
        <f aca="false">+VLOOKUP($D68,['file:///home/lab/repositories/luckia.facturador/com.luckia.biller.deploy/src/main/resources/bootstrap/info_presencial_2014.xlsx']venta_neta_cons!$a$2:$n$1048576,11,0)</f>
        <v>#VALUE!</v>
      </c>
      <c r="AG68" s="53" t="e">
        <f aca="false">+VLOOKUP($D68,['file:///home/lab/repositories/luckia.facturador/com.luckia.biller.deploy/src/main/resources/bootstrap/info_presencial_2014.xlsx']venta_neta_cons!$a$2:$n$1048576,12,0)</f>
        <v>#VALUE!</v>
      </c>
      <c r="AH68" s="53" t="e">
        <f aca="false">+VLOOKUP($D68,['file:///home/lab/repositories/luckia.facturador/com.luckia.biller.deploy/src/main/resources/bootstrap/info_presencial_2014.xlsx']venta_neta_cons!$a$2:$n$1048576,13,0)</f>
        <v>#VALUE!</v>
      </c>
      <c r="AI68" s="53" t="e">
        <f aca="false">+VLOOKUP($D68,['file:///home/lab/repositories/luckia.facturador/com.luckia.biller.deploy/src/main/resources/bootstrap/info_presencial_2014.xlsx']venta_neta_cons!$a$2:$n$1048576,14,0)</f>
        <v>#VALUE!</v>
      </c>
      <c r="AJ68" s="53" t="e">
        <f aca="false">+SUM(X68:AI68)</f>
        <v>#VALUE!</v>
      </c>
      <c r="AK68" s="54" t="e">
        <f aca="false">+BB68/X68</f>
        <v>#DIV/0!</v>
      </c>
      <c r="AL68" s="53"/>
      <c r="AM68" s="53" t="n">
        <v>0</v>
      </c>
      <c r="AN68" s="53" t="e">
        <f aca="false">+VLOOKUP($D68,['file:///home/lab/repositories/luckia.facturador/com.luckia.biller.deploy/src/main/resources/bootstrap/info_presencial_2014.xlsx']saldo_cons!$a$2:$n$1048576,4,0)</f>
        <v>#VALUE!</v>
      </c>
      <c r="AO68" s="53" t="e">
        <f aca="false">+VLOOKUP($D68,['file:///home/lab/repositories/luckia.facturador/com.luckia.biller.deploy/src/main/resources/bootstrap/info_presencial_2014.xlsx']saldo_cons!$a$2:$n$1048576,5,0)</f>
        <v>#VALUE!</v>
      </c>
      <c r="AP68" s="53" t="e">
        <f aca="false">+VLOOKUP($D68,['file:///home/lab/repositories/luckia.facturador/com.luckia.biller.deploy/src/main/resources/bootstrap/info_presencial_2014.xlsx']saldo_cons!$a$2:$n$1048576,6,0)</f>
        <v>#VALUE!</v>
      </c>
      <c r="AQ68" s="53" t="e">
        <f aca="false">+VLOOKUP($D68,['file:///home/lab/repositories/luckia.facturador/com.luckia.biller.deploy/src/main/resources/bootstrap/info_presencial_2014.xlsx']saldo_cons!$a$2:$n$1048576,7,0)</f>
        <v>#VALUE!</v>
      </c>
      <c r="AR68" s="53" t="e">
        <f aca="false">+VLOOKUP($D68,['file:///home/lab/repositories/luckia.facturador/com.luckia.biller.deploy/src/main/resources/bootstrap/info_presencial_2014.xlsx']saldo_cons!$a$2:$n$1048576,8,0)</f>
        <v>#VALUE!</v>
      </c>
      <c r="AS68" s="53" t="e">
        <f aca="false">+VLOOKUP($D68,['file:///home/lab/repositories/luckia.facturador/com.luckia.biller.deploy/src/main/resources/bootstrap/info_presencial_2014.xlsx']saldo_cons!$a$2:$n$1048576,9,0)</f>
        <v>#VALUE!</v>
      </c>
      <c r="AT68" s="53" t="e">
        <f aca="false">+VLOOKUP($D68,['file:///home/lab/repositories/luckia.facturador/com.luckia.biller.deploy/src/main/resources/bootstrap/info_presencial_2014.xlsx']saldo_cons!$a$2:$n$1048576,10,0)</f>
        <v>#VALUE!</v>
      </c>
      <c r="AU68" s="53" t="e">
        <f aca="false">+VLOOKUP($D68,['file:///home/lab/repositories/luckia.facturador/com.luckia.biller.deploy/src/main/resources/bootstrap/info_presencial_2014.xlsx']saldo_cons!$a$2:$n$1048576,11,0)</f>
        <v>#VALUE!</v>
      </c>
      <c r="AV68" s="53" t="e">
        <f aca="false">+VLOOKUP($D68,['file:///home/lab/repositories/luckia.facturador/com.luckia.biller.deploy/src/main/resources/bootstrap/info_presencial_2014.xlsx']saldo_cons!$a$2:$n$1048576,12,0)</f>
        <v>#VALUE!</v>
      </c>
      <c r="AW68" s="53" t="e">
        <f aca="false">+VLOOKUP($D68,['file:///home/lab/repositories/luckia.facturador/com.luckia.biller.deploy/src/main/resources/bootstrap/info_presencial_2014.xlsx']saldo_cons!$a$2:$n$1048576,13,0)</f>
        <v>#VALUE!</v>
      </c>
      <c r="AX68" s="53" t="e">
        <f aca="false">+VLOOKUP($D68,['file:///home/lab/repositories/luckia.facturador/com.luckia.biller.deploy/src/main/resources/bootstrap/info_presencial_2014.xlsx']saldo_cons!$a$2:$n$1048576,14,0)</f>
        <v>#VALUE!</v>
      </c>
      <c r="AY68" s="53" t="e">
        <f aca="false">+SUM(AM68:AX68)</f>
        <v>#VALUE!</v>
      </c>
      <c r="AZ68" s="53"/>
      <c r="BA68" s="53"/>
      <c r="BB68" s="53" t="n">
        <v>0</v>
      </c>
      <c r="BC68" s="53" t="e">
        <f aca="false">+VLOOKUP($D68,['file:///home/lab/repositories/luckia.facturador/com.luckia.biller.deploy/src/main/resources/bootstrap/info_presencial_2014.xlsx']ggr_cons!$a$2:$n$1048576,4,0)</f>
        <v>#VALUE!</v>
      </c>
      <c r="BD68" s="53" t="e">
        <f aca="false">+VLOOKUP($D68,['file:///home/lab/repositories/luckia.facturador/com.luckia.biller.deploy/src/main/resources/bootstrap/info_presencial_2014.xlsx']ggr_cons!$a$2:$n$1048576,5,0)</f>
        <v>#VALUE!</v>
      </c>
      <c r="BE68" s="53" t="e">
        <f aca="false">+VLOOKUP($D68,['file:///home/lab/repositories/luckia.facturador/com.luckia.biller.deploy/src/main/resources/bootstrap/info_presencial_2014.xlsx']ggr_cons!$a$2:$n$1048576,6,0)</f>
        <v>#VALUE!</v>
      </c>
      <c r="BF68" s="53" t="e">
        <f aca="false">+VLOOKUP($D68,['file:///home/lab/repositories/luckia.facturador/com.luckia.biller.deploy/src/main/resources/bootstrap/info_presencial_2014.xlsx']ggr_cons!$a$2:$n$1048576,7,0)</f>
        <v>#VALUE!</v>
      </c>
      <c r="BG68" s="53" t="e">
        <f aca="false">+VLOOKUP($D68,['file:///home/lab/repositories/luckia.facturador/com.luckia.biller.deploy/src/main/resources/bootstrap/info_presencial_2014.xlsx']ggr_cons!$a$2:$n$1048576,8,0)</f>
        <v>#VALUE!</v>
      </c>
      <c r="BH68" s="53" t="e">
        <f aca="false">+VLOOKUP($D68,['file:///home/lab/repositories/luckia.facturador/com.luckia.biller.deploy/src/main/resources/bootstrap/info_presencial_2014.xlsx']ggr_cons!$a$2:$n$1048576,9,0)</f>
        <v>#VALUE!</v>
      </c>
      <c r="BI68" s="53" t="e">
        <f aca="false">+VLOOKUP($D68,['file:///home/lab/repositories/luckia.facturador/com.luckia.biller.deploy/src/main/resources/bootstrap/info_presencial_2014.xlsx']ggr_cons!$a$2:$n$1048576,10,0)</f>
        <v>#VALUE!</v>
      </c>
      <c r="BJ68" s="53" t="e">
        <f aca="false">+VLOOKUP($D68,['file:///home/lab/repositories/luckia.facturador/com.luckia.biller.deploy/src/main/resources/bootstrap/info_presencial_2014.xlsx']ggr_cons!$a$2:$n$1048576,11,0)</f>
        <v>#VALUE!</v>
      </c>
      <c r="BK68" s="53" t="e">
        <f aca="false">+VLOOKUP($D68,['file:///home/lab/repositories/luckia.facturador/com.luckia.biller.deploy/src/main/resources/bootstrap/info_presencial_2014.xlsx']ggr_cons!$a$2:$n$1048576,12,0)</f>
        <v>#VALUE!</v>
      </c>
      <c r="BL68" s="53" t="e">
        <f aca="false">+VLOOKUP($D68,['file:///home/lab/repositories/luckia.facturador/com.luckia.biller.deploy/src/main/resources/bootstrap/info_presencial_2014.xlsx']ggr_cons!$a$2:$n$1048576,13,0)</f>
        <v>#VALUE!</v>
      </c>
      <c r="BM68" s="53" t="e">
        <f aca="false">+VLOOKUP($D68,['file:///home/lab/repositories/luckia.facturador/com.luckia.biller.deploy/src/main/resources/bootstrap/info_presencial_2014.xlsx']ggr_cons!$a$2:$n$1048576,14,0)</f>
        <v>#VALUE!</v>
      </c>
      <c r="BN68" s="53" t="e">
        <f aca="false">+SUM(BB68:BM68)</f>
        <v>#VALUE!</v>
      </c>
      <c r="BO68" s="53"/>
      <c r="BP68" s="53"/>
      <c r="BQ68" s="55" t="n">
        <f aca="false">+$N68*X68</f>
        <v>0</v>
      </c>
      <c r="BR68" s="55" t="e">
        <f aca="false">+$N68*Y68</f>
        <v>#VALUE!</v>
      </c>
      <c r="BS68" s="55" t="e">
        <f aca="false">+$N68*Z68</f>
        <v>#VALUE!</v>
      </c>
      <c r="BT68" s="55" t="e">
        <f aca="false">+$N68*AA68</f>
        <v>#VALUE!</v>
      </c>
      <c r="BU68" s="55" t="e">
        <f aca="false">+$N68*AB68</f>
        <v>#VALUE!</v>
      </c>
      <c r="BV68" s="55" t="e">
        <f aca="false">+$N68*AC68</f>
        <v>#VALUE!</v>
      </c>
      <c r="BW68" s="55" t="e">
        <f aca="false">+$N68*AD68</f>
        <v>#VALUE!</v>
      </c>
      <c r="BX68" s="55" t="e">
        <f aca="false">+$N68*AE68</f>
        <v>#VALUE!</v>
      </c>
      <c r="BY68" s="55" t="e">
        <f aca="false">+$N68*AF68</f>
        <v>#VALUE!</v>
      </c>
      <c r="BZ68" s="55" t="e">
        <f aca="false">+$N68*AG68</f>
        <v>#VALUE!</v>
      </c>
      <c r="CA68" s="55" t="e">
        <f aca="false">+$N68*AH68</f>
        <v>#VALUE!</v>
      </c>
      <c r="CB68" s="55" t="e">
        <f aca="false">+$N68*AI68</f>
        <v>#VALUE!</v>
      </c>
      <c r="CC68" s="55" t="e">
        <f aca="false">+SUM(BQ68:CB68)</f>
        <v>#VALUE!</v>
      </c>
      <c r="CD68" s="53"/>
      <c r="CE68" s="55"/>
      <c r="CF68" s="55" t="n">
        <f aca="false">+BQ68/$CE$2</f>
        <v>0</v>
      </c>
      <c r="CG68" s="55" t="e">
        <f aca="false">+BR68/$CE$2</f>
        <v>#VALUE!</v>
      </c>
      <c r="CH68" s="55" t="e">
        <f aca="false">+BS68/$CE$2</f>
        <v>#VALUE!</v>
      </c>
      <c r="CI68" s="55" t="e">
        <f aca="false">+BT68/$CE$2</f>
        <v>#VALUE!</v>
      </c>
      <c r="CJ68" s="55" t="e">
        <f aca="false">+BU68/$CE$2</f>
        <v>#VALUE!</v>
      </c>
      <c r="CK68" s="55" t="e">
        <f aca="false">+BV68/$CE$2</f>
        <v>#VALUE!</v>
      </c>
      <c r="CL68" s="55" t="e">
        <f aca="false">+BW68/$CE$2</f>
        <v>#VALUE!</v>
      </c>
      <c r="CM68" s="55" t="e">
        <f aca="false">+BX68/$CE$2</f>
        <v>#VALUE!</v>
      </c>
      <c r="CN68" s="55" t="e">
        <f aca="false">+BY68/$CE$2</f>
        <v>#VALUE!</v>
      </c>
      <c r="CO68" s="55" t="e">
        <f aca="false">+BZ68/$CE$2</f>
        <v>#VALUE!</v>
      </c>
      <c r="CP68" s="55" t="e">
        <f aca="false">+CA68/$CE$2</f>
        <v>#VALUE!</v>
      </c>
      <c r="CQ68" s="55" t="e">
        <f aca="false">+CB68/$CE$2</f>
        <v>#VALUE!</v>
      </c>
      <c r="CR68" s="55" t="e">
        <f aca="false">+CC68/$CE$2</f>
        <v>#VALUE!</v>
      </c>
      <c r="CS68" s="53"/>
      <c r="CT68" s="53"/>
      <c r="CU68" s="56" t="n">
        <f aca="false">+$O68*X68+$P68*BB68+$Q68*(0.9*BB68+$S68)+$R68</f>
        <v>-916.666666666667</v>
      </c>
      <c r="CV68" s="56" t="e">
        <f aca="false">+$O68*Y68+$P68*BC68+$Q68*(0.9*BC68+$S68)+$R68</f>
        <v>#VALUE!</v>
      </c>
      <c r="CW68" s="56" t="e">
        <f aca="false">+$O68*Z68+$P68*BD68+$Q68*(0.9*BD68+$S68)+$R68</f>
        <v>#VALUE!</v>
      </c>
      <c r="CX68" s="56" t="e">
        <f aca="false">+$O68*AA68+$P68*BE68+$Q68*(0.9*BE68+$S68)+$R68</f>
        <v>#VALUE!</v>
      </c>
      <c r="CY68" s="56" t="e">
        <f aca="false">+$O68*AB68+$P68*BF68+$Q68*(0.9*BF68+$S68)+$R68</f>
        <v>#VALUE!</v>
      </c>
      <c r="CZ68" s="56" t="e">
        <f aca="false">+$O68*AC68+$P68*BG68+$Q68*(0.9*BG68+$S68)+$R68</f>
        <v>#VALUE!</v>
      </c>
      <c r="DA68" s="56" t="e">
        <f aca="false">+$O68*AD68+$P68*BH68+$Q68*(0.9*BH68+$S68)+$R68</f>
        <v>#VALUE!</v>
      </c>
      <c r="DB68" s="56" t="e">
        <f aca="false">+$O68*AE68+$P68*BI68+$Q68*(0.9*BI68+$S68)+$R68</f>
        <v>#VALUE!</v>
      </c>
      <c r="DC68" s="56" t="e">
        <f aca="false">+$O68*AF68+$P68*BJ68+$Q68*(0.9*BJ68+$S68)+$R68</f>
        <v>#VALUE!</v>
      </c>
      <c r="DD68" s="56" t="e">
        <f aca="false">+$O68*AG68+$P68*BK68+$Q68*(0.9*BK68+$S68)+$R68</f>
        <v>#VALUE!</v>
      </c>
      <c r="DE68" s="56" t="e">
        <f aca="false">+$O68*AH68+$P68*BL68+$Q68*(0.9*BL68+$S68)+$R68</f>
        <v>#VALUE!</v>
      </c>
      <c r="DF68" s="56" t="e">
        <f aca="false">+$O68*AI68+$P68*BM68+$Q68*(0.9*BM68+$S68)+$R68</f>
        <v>#VALUE!</v>
      </c>
      <c r="DG68" s="55" t="e">
        <f aca="false">+SUM(CU68:DF68)</f>
        <v>#VALUE!</v>
      </c>
      <c r="DH68" s="53"/>
      <c r="DJ68" s="14" t="n">
        <f aca="false">+IF(X68=0,0,$T68)</f>
        <v>0</v>
      </c>
      <c r="DK68" s="14" t="e">
        <f aca="false">+IF(Y68=0,0,$T68)</f>
        <v>#VALUE!</v>
      </c>
      <c r="DL68" s="14" t="e">
        <f aca="false">+IF(Z68=0,0,$T68)</f>
        <v>#VALUE!</v>
      </c>
      <c r="DM68" s="14" t="e">
        <f aca="false">+IF(AA68=0,0,$T68)</f>
        <v>#VALUE!</v>
      </c>
      <c r="DN68" s="14" t="e">
        <f aca="false">+IF(AB68=0,0,$T68)</f>
        <v>#VALUE!</v>
      </c>
      <c r="DO68" s="14" t="e">
        <f aca="false">+IF(AC68=0,0,$T68)</f>
        <v>#VALUE!</v>
      </c>
      <c r="DP68" s="14" t="e">
        <f aca="false">+IF(AD68=0,0,$T68)</f>
        <v>#VALUE!</v>
      </c>
      <c r="DQ68" s="14" t="e">
        <f aca="false">+IF(AE68=0,0,$T68)</f>
        <v>#VALUE!</v>
      </c>
      <c r="DR68" s="14" t="e">
        <f aca="false">+IF(AF68=0,0,$T68)</f>
        <v>#VALUE!</v>
      </c>
      <c r="DS68" s="14" t="e">
        <f aca="false">+IF(AG68=0,0,$T68)</f>
        <v>#VALUE!</v>
      </c>
      <c r="DT68" s="14" t="e">
        <f aca="false">+IF(AH68=0,0,$T68)</f>
        <v>#VALUE!</v>
      </c>
      <c r="DU68" s="14" t="e">
        <f aca="false">+IF(AI68=0,0,$T68)</f>
        <v>#VALUE!</v>
      </c>
      <c r="DV68" s="55" t="e">
        <f aca="false">+SUM(DJ68:DU68)</f>
        <v>#VALUE!</v>
      </c>
      <c r="DY68" s="14" t="n">
        <v>0</v>
      </c>
      <c r="DZ68" s="14" t="n">
        <v>0</v>
      </c>
      <c r="EA68" s="14" t="n">
        <v>0</v>
      </c>
      <c r="EB68" s="14" t="n">
        <v>0</v>
      </c>
      <c r="EC68" s="14" t="n">
        <v>0</v>
      </c>
      <c r="ED68" s="14" t="n">
        <v>0</v>
      </c>
      <c r="EE68" s="14" t="n">
        <v>0</v>
      </c>
      <c r="EF68" s="14" t="n">
        <v>0</v>
      </c>
      <c r="EG68" s="14" t="n">
        <v>0</v>
      </c>
      <c r="EH68" s="14" t="n">
        <v>0</v>
      </c>
      <c r="EI68" s="14" t="n">
        <v>0</v>
      </c>
      <c r="EJ68" s="14" t="n">
        <v>0</v>
      </c>
      <c r="EK68" s="55" t="n">
        <f aca="false">+SUM(DY68:EJ68)</f>
        <v>0</v>
      </c>
      <c r="EO68" s="53" t="n">
        <f aca="false">+CU68+DJ68-DY68/2</f>
        <v>-916.666666666667</v>
      </c>
      <c r="EP68" s="53" t="e">
        <f aca="false">+CV68+DK68-DZ68/2</f>
        <v>#VALUE!</v>
      </c>
      <c r="EQ68" s="53" t="e">
        <f aca="false">+CW68+DL68-EA68/2</f>
        <v>#VALUE!</v>
      </c>
      <c r="ER68" s="53" t="e">
        <f aca="false">+CX68+DM68-EB68/2</f>
        <v>#VALUE!</v>
      </c>
      <c r="ES68" s="53" t="e">
        <f aca="false">+CY68+DN68-EC68/2</f>
        <v>#VALUE!</v>
      </c>
      <c r="ET68" s="53" t="e">
        <f aca="false">+CZ68+DO68-ED68/2</f>
        <v>#VALUE!</v>
      </c>
      <c r="EU68" s="53" t="e">
        <f aca="false">+DA68+DP68-EE68/2</f>
        <v>#VALUE!</v>
      </c>
      <c r="EV68" s="53" t="e">
        <f aca="false">+DB68+DQ68-EF68/2</f>
        <v>#VALUE!</v>
      </c>
      <c r="EW68" s="53" t="e">
        <f aca="false">+DC68+DR68-EG68/2</f>
        <v>#VALUE!</v>
      </c>
      <c r="EX68" s="53" t="e">
        <f aca="false">+DD68+DS68-EH68/2</f>
        <v>#VALUE!</v>
      </c>
      <c r="EY68" s="53" t="e">
        <f aca="false">+DE68+DT68-EI68/2</f>
        <v>#VALUE!</v>
      </c>
      <c r="EZ68" s="53" t="e">
        <f aca="false">+DF68+DU68-EJ68/2</f>
        <v>#VALUE!</v>
      </c>
      <c r="FA68" s="55" t="e">
        <f aca="false">+SUM(EO68:EZ68)</f>
        <v>#VALUE!</v>
      </c>
      <c r="FD68" s="53" t="n">
        <f aca="false">+AM68-EO68-DY68</f>
        <v>916.666666666667</v>
      </c>
      <c r="FE68" s="53" t="e">
        <f aca="false">+AN68-EP68-DZ68</f>
        <v>#VALUE!</v>
      </c>
      <c r="FF68" s="53" t="e">
        <f aca="false">+AO68-EQ68-EA68</f>
        <v>#VALUE!</v>
      </c>
      <c r="FG68" s="53" t="e">
        <f aca="false">+AP68-ER68-EB68</f>
        <v>#VALUE!</v>
      </c>
      <c r="FH68" s="53" t="e">
        <f aca="false">+AQ68-ES68-EC68</f>
        <v>#VALUE!</v>
      </c>
      <c r="FI68" s="53" t="e">
        <f aca="false">+AR68-ET68-ED68</f>
        <v>#VALUE!</v>
      </c>
      <c r="FJ68" s="53" t="e">
        <f aca="false">+AS68-EU68-EE68</f>
        <v>#VALUE!</v>
      </c>
      <c r="FK68" s="53" t="e">
        <f aca="false">+AT68-EV68-EF68</f>
        <v>#VALUE!</v>
      </c>
      <c r="FL68" s="53" t="e">
        <f aca="false">+AU68-EW68-EG68</f>
        <v>#VALUE!</v>
      </c>
      <c r="FM68" s="53" t="e">
        <f aca="false">+AV68-EX68-EH68</f>
        <v>#VALUE!</v>
      </c>
      <c r="FN68" s="53" t="e">
        <f aca="false">+AW68-EY68-EI68</f>
        <v>#VALUE!</v>
      </c>
      <c r="FO68" s="53" t="e">
        <f aca="false">+AX68-EZ68-EJ68</f>
        <v>#VALUE!</v>
      </c>
      <c r="FP68" s="53" t="e">
        <f aca="false">+AY68-FA68</f>
        <v>#VALUE!</v>
      </c>
    </row>
    <row collapsed="false" customFormat="true" customHeight="true" hidden="false" ht="15" outlineLevel="1" r="69" s="63">
      <c r="A69" s="57"/>
      <c r="B69" s="57" t="s">
        <v>383</v>
      </c>
      <c r="C69" s="57"/>
      <c r="D69" s="70"/>
      <c r="E69" s="73"/>
      <c r="F69" s="57"/>
      <c r="G69" s="57"/>
      <c r="H69" s="57"/>
      <c r="I69" s="57"/>
      <c r="J69" s="57"/>
      <c r="K69" s="57"/>
      <c r="L69" s="74"/>
      <c r="M69" s="60"/>
      <c r="N69" s="61"/>
      <c r="O69" s="61"/>
      <c r="P69" s="61"/>
      <c r="Q69" s="61"/>
      <c r="R69" s="60"/>
      <c r="S69" s="79"/>
      <c r="T69" s="60"/>
      <c r="U69" s="79"/>
      <c r="X69" s="64" t="n">
        <f aca="false">SUBTOTAL(9,X68:X68)</f>
        <v>0</v>
      </c>
      <c r="Y69" s="64" t="e">
        <f aca="false">SUBTOTAL(9,Y68:Y68)</f>
        <v>#VALUE!</v>
      </c>
      <c r="Z69" s="64" t="e">
        <f aca="false">SUBTOTAL(9,Z68:Z68)</f>
        <v>#VALUE!</v>
      </c>
      <c r="AA69" s="64" t="e">
        <f aca="false">SUBTOTAL(9,AA68:AA68)</f>
        <v>#VALUE!</v>
      </c>
      <c r="AB69" s="64" t="e">
        <f aca="false">SUBTOTAL(9,AB68:AB68)</f>
        <v>#VALUE!</v>
      </c>
      <c r="AC69" s="64" t="e">
        <f aca="false">SUBTOTAL(9,AC68:AC68)</f>
        <v>#VALUE!</v>
      </c>
      <c r="AD69" s="64" t="e">
        <f aca="false">SUBTOTAL(9,AD68:AD68)</f>
        <v>#VALUE!</v>
      </c>
      <c r="AE69" s="64" t="e">
        <f aca="false">SUBTOTAL(9,AE68:AE68)</f>
        <v>#VALUE!</v>
      </c>
      <c r="AF69" s="64" t="e">
        <f aca="false">SUBTOTAL(9,AF68:AF68)</f>
        <v>#VALUE!</v>
      </c>
      <c r="AG69" s="64" t="e">
        <f aca="false">SUBTOTAL(9,AG68:AG68)</f>
        <v>#VALUE!</v>
      </c>
      <c r="AH69" s="64" t="e">
        <f aca="false">SUBTOTAL(9,AH68:AH68)</f>
        <v>#VALUE!</v>
      </c>
      <c r="AI69" s="64" t="e">
        <f aca="false">SUBTOTAL(9,AI68:AI68)</f>
        <v>#VALUE!</v>
      </c>
      <c r="AJ69" s="64" t="e">
        <f aca="false">SUBTOTAL(9,AJ68:AJ68)</f>
        <v>#VALUE!</v>
      </c>
      <c r="AK69" s="54" t="e">
        <f aca="false">+BB69/X69</f>
        <v>#DIV/0!</v>
      </c>
      <c r="AL69" s="64"/>
      <c r="AM69" s="64" t="n">
        <f aca="false">SUBTOTAL(9,AM68:AM68)</f>
        <v>0</v>
      </c>
      <c r="AN69" s="64" t="e">
        <f aca="false">SUBTOTAL(9,AN68:AN68)</f>
        <v>#VALUE!</v>
      </c>
      <c r="AO69" s="64" t="e">
        <f aca="false">SUBTOTAL(9,AO68:AO68)</f>
        <v>#VALUE!</v>
      </c>
      <c r="AP69" s="64" t="e">
        <f aca="false">SUBTOTAL(9,AP68:AP68)</f>
        <v>#VALUE!</v>
      </c>
      <c r="AQ69" s="64" t="e">
        <f aca="false">SUBTOTAL(9,AQ68:AQ68)</f>
        <v>#VALUE!</v>
      </c>
      <c r="AR69" s="64" t="e">
        <f aca="false">SUBTOTAL(9,AR68:AR68)</f>
        <v>#VALUE!</v>
      </c>
      <c r="AS69" s="64" t="e">
        <f aca="false">SUBTOTAL(9,AS68:AS68)</f>
        <v>#VALUE!</v>
      </c>
      <c r="AT69" s="64" t="e">
        <f aca="false">SUBTOTAL(9,AT68:AT68)</f>
        <v>#VALUE!</v>
      </c>
      <c r="AU69" s="64" t="e">
        <f aca="false">SUBTOTAL(9,AU68:AU68)</f>
        <v>#VALUE!</v>
      </c>
      <c r="AV69" s="64" t="e">
        <f aca="false">SUBTOTAL(9,AV68:AV68)</f>
        <v>#VALUE!</v>
      </c>
      <c r="AW69" s="64" t="e">
        <f aca="false">SUBTOTAL(9,AW68:AW68)</f>
        <v>#VALUE!</v>
      </c>
      <c r="AX69" s="64" t="e">
        <f aca="false">SUBTOTAL(9,AX68:AX68)</f>
        <v>#VALUE!</v>
      </c>
      <c r="AY69" s="64" t="e">
        <f aca="false">SUBTOTAL(9,AY68:AY68)</f>
        <v>#VALUE!</v>
      </c>
      <c r="AZ69" s="64"/>
      <c r="BA69" s="64"/>
      <c r="BB69" s="64" t="n">
        <f aca="false">SUBTOTAL(9,BB68:BB68)</f>
        <v>0</v>
      </c>
      <c r="BC69" s="64" t="e">
        <f aca="false">SUBTOTAL(9,BC68:BC68)</f>
        <v>#VALUE!</v>
      </c>
      <c r="BD69" s="64" t="e">
        <f aca="false">SUBTOTAL(9,BD68:BD68)</f>
        <v>#VALUE!</v>
      </c>
      <c r="BE69" s="64" t="e">
        <f aca="false">SUBTOTAL(9,BE68:BE68)</f>
        <v>#VALUE!</v>
      </c>
      <c r="BF69" s="64" t="e">
        <f aca="false">SUBTOTAL(9,BF68:BF68)</f>
        <v>#VALUE!</v>
      </c>
      <c r="BG69" s="64" t="e">
        <f aca="false">SUBTOTAL(9,BG68:BG68)</f>
        <v>#VALUE!</v>
      </c>
      <c r="BH69" s="64" t="e">
        <f aca="false">SUBTOTAL(9,BH68:BH68)</f>
        <v>#VALUE!</v>
      </c>
      <c r="BI69" s="64" t="e">
        <f aca="false">SUBTOTAL(9,BI68:BI68)</f>
        <v>#VALUE!</v>
      </c>
      <c r="BJ69" s="64" t="e">
        <f aca="false">SUBTOTAL(9,BJ68:BJ68)</f>
        <v>#VALUE!</v>
      </c>
      <c r="BK69" s="64" t="e">
        <f aca="false">SUBTOTAL(9,BK68:BK68)</f>
        <v>#VALUE!</v>
      </c>
      <c r="BL69" s="64" t="e">
        <f aca="false">SUBTOTAL(9,BL68:BL68)</f>
        <v>#VALUE!</v>
      </c>
      <c r="BM69" s="64" t="e">
        <f aca="false">SUBTOTAL(9,BM68:BM68)</f>
        <v>#VALUE!</v>
      </c>
      <c r="BN69" s="64" t="e">
        <f aca="false">SUBTOTAL(9,BN68:BN68)</f>
        <v>#VALUE!</v>
      </c>
      <c r="BO69" s="64"/>
      <c r="BP69" s="64"/>
      <c r="BQ69" s="65" t="n">
        <f aca="false">SUBTOTAL(9,BQ68:BQ68)</f>
        <v>0</v>
      </c>
      <c r="BR69" s="65" t="e">
        <f aca="false">SUBTOTAL(9,BR68:BR68)</f>
        <v>#VALUE!</v>
      </c>
      <c r="BS69" s="65" t="e">
        <f aca="false">SUBTOTAL(9,BS68:BS68)</f>
        <v>#VALUE!</v>
      </c>
      <c r="BT69" s="65" t="e">
        <f aca="false">SUBTOTAL(9,BT68:BT68)</f>
        <v>#VALUE!</v>
      </c>
      <c r="BU69" s="65" t="e">
        <f aca="false">SUBTOTAL(9,BU68:BU68)</f>
        <v>#VALUE!</v>
      </c>
      <c r="BV69" s="65" t="e">
        <f aca="false">SUBTOTAL(9,BV68:BV68)</f>
        <v>#VALUE!</v>
      </c>
      <c r="BW69" s="65" t="e">
        <f aca="false">SUBTOTAL(9,BW68:BW68)</f>
        <v>#VALUE!</v>
      </c>
      <c r="BX69" s="65" t="e">
        <f aca="false">SUBTOTAL(9,BX68:BX68)</f>
        <v>#VALUE!</v>
      </c>
      <c r="BY69" s="65" t="e">
        <f aca="false">SUBTOTAL(9,BY68:BY68)</f>
        <v>#VALUE!</v>
      </c>
      <c r="BZ69" s="65" t="e">
        <f aca="false">SUBTOTAL(9,BZ68:BZ68)</f>
        <v>#VALUE!</v>
      </c>
      <c r="CA69" s="65" t="e">
        <f aca="false">SUBTOTAL(9,CA68:CA68)</f>
        <v>#VALUE!</v>
      </c>
      <c r="CB69" s="65" t="e">
        <f aca="false">SUBTOTAL(9,CB68:CB68)</f>
        <v>#VALUE!</v>
      </c>
      <c r="CC69" s="65" t="e">
        <f aca="false">SUBTOTAL(9,CC68:CC68)</f>
        <v>#VALUE!</v>
      </c>
      <c r="CD69" s="64"/>
      <c r="CE69" s="65"/>
      <c r="CF69" s="65" t="n">
        <f aca="false">SUBTOTAL(9,CF68:CF68)</f>
        <v>0</v>
      </c>
      <c r="CG69" s="65" t="e">
        <f aca="false">SUBTOTAL(9,CG68:CG68)</f>
        <v>#VALUE!</v>
      </c>
      <c r="CH69" s="65" t="e">
        <f aca="false">SUBTOTAL(9,CH68:CH68)</f>
        <v>#VALUE!</v>
      </c>
      <c r="CI69" s="65" t="e">
        <f aca="false">SUBTOTAL(9,CI68:CI68)</f>
        <v>#VALUE!</v>
      </c>
      <c r="CJ69" s="65" t="e">
        <f aca="false">SUBTOTAL(9,CJ68:CJ68)</f>
        <v>#VALUE!</v>
      </c>
      <c r="CK69" s="65" t="e">
        <f aca="false">SUBTOTAL(9,CK68:CK68)</f>
        <v>#VALUE!</v>
      </c>
      <c r="CL69" s="65" t="e">
        <f aca="false">SUBTOTAL(9,CL68:CL68)</f>
        <v>#VALUE!</v>
      </c>
      <c r="CM69" s="65" t="e">
        <f aca="false">SUBTOTAL(9,CM68:CM68)</f>
        <v>#VALUE!</v>
      </c>
      <c r="CN69" s="65" t="e">
        <f aca="false">SUBTOTAL(9,CN68:CN68)</f>
        <v>#VALUE!</v>
      </c>
      <c r="CO69" s="65" t="e">
        <f aca="false">SUBTOTAL(9,CO68:CO68)</f>
        <v>#VALUE!</v>
      </c>
      <c r="CP69" s="65" t="e">
        <f aca="false">SUBTOTAL(9,CP68:CP68)</f>
        <v>#VALUE!</v>
      </c>
      <c r="CQ69" s="65" t="e">
        <f aca="false">SUBTOTAL(9,CQ68:CQ68)</f>
        <v>#VALUE!</v>
      </c>
      <c r="CR69" s="65" t="e">
        <f aca="false">SUBTOTAL(9,CR68:CR68)</f>
        <v>#VALUE!</v>
      </c>
      <c r="CS69" s="64"/>
      <c r="CT69" s="64"/>
      <c r="CU69" s="66" t="n">
        <f aca="false">SUBTOTAL(9,CU68:CU68)</f>
        <v>-916.666666666667</v>
      </c>
      <c r="CV69" s="66" t="e">
        <f aca="false">SUBTOTAL(9,CV68:CV68)</f>
        <v>#VALUE!</v>
      </c>
      <c r="CW69" s="66" t="e">
        <f aca="false">SUBTOTAL(9,CW68:CW68)</f>
        <v>#VALUE!</v>
      </c>
      <c r="CX69" s="66" t="e">
        <f aca="false">SUBTOTAL(9,CX68:CX68)</f>
        <v>#VALUE!</v>
      </c>
      <c r="CY69" s="66" t="e">
        <f aca="false">SUBTOTAL(9,CY68:CY68)</f>
        <v>#VALUE!</v>
      </c>
      <c r="CZ69" s="66" t="e">
        <f aca="false">SUBTOTAL(9,CZ68:CZ68)</f>
        <v>#VALUE!</v>
      </c>
      <c r="DA69" s="66" t="e">
        <f aca="false">SUBTOTAL(9,DA68:DA68)</f>
        <v>#VALUE!</v>
      </c>
      <c r="DB69" s="66" t="e">
        <f aca="false">SUBTOTAL(9,DB68:DB68)</f>
        <v>#VALUE!</v>
      </c>
      <c r="DC69" s="66" t="e">
        <f aca="false">SUBTOTAL(9,DC68:DC68)</f>
        <v>#VALUE!</v>
      </c>
      <c r="DD69" s="66" t="e">
        <f aca="false">SUBTOTAL(9,DD68:DD68)</f>
        <v>#VALUE!</v>
      </c>
      <c r="DE69" s="66" t="e">
        <f aca="false">SUBTOTAL(9,DE68:DE68)</f>
        <v>#VALUE!</v>
      </c>
      <c r="DF69" s="66" t="e">
        <f aca="false">SUBTOTAL(9,DF68:DF68)</f>
        <v>#VALUE!</v>
      </c>
      <c r="DG69" s="65" t="e">
        <f aca="false">SUBTOTAL(9,DG68:DG68)</f>
        <v>#VALUE!</v>
      </c>
      <c r="DH69" s="64"/>
      <c r="DJ69" s="63" t="n">
        <f aca="false">SUBTOTAL(9,DJ68:DJ68)</f>
        <v>0</v>
      </c>
      <c r="DK69" s="63" t="e">
        <f aca="false">SUBTOTAL(9,DK68:DK68)</f>
        <v>#VALUE!</v>
      </c>
      <c r="DL69" s="63" t="e">
        <f aca="false">SUBTOTAL(9,DL68:DL68)</f>
        <v>#VALUE!</v>
      </c>
      <c r="DM69" s="63" t="e">
        <f aca="false">SUBTOTAL(9,DM68:DM68)</f>
        <v>#VALUE!</v>
      </c>
      <c r="DN69" s="63" t="e">
        <f aca="false">SUBTOTAL(9,DN68:DN68)</f>
        <v>#VALUE!</v>
      </c>
      <c r="DO69" s="63" t="e">
        <f aca="false">SUBTOTAL(9,DO68:DO68)</f>
        <v>#VALUE!</v>
      </c>
      <c r="DP69" s="63" t="e">
        <f aca="false">SUBTOTAL(9,DP68:DP68)</f>
        <v>#VALUE!</v>
      </c>
      <c r="DQ69" s="63" t="e">
        <f aca="false">SUBTOTAL(9,DQ68:DQ68)</f>
        <v>#VALUE!</v>
      </c>
      <c r="DR69" s="63" t="e">
        <f aca="false">SUBTOTAL(9,DR68:DR68)</f>
        <v>#VALUE!</v>
      </c>
      <c r="DS69" s="63" t="e">
        <f aca="false">SUBTOTAL(9,DS68:DS68)</f>
        <v>#VALUE!</v>
      </c>
      <c r="DT69" s="63" t="e">
        <f aca="false">SUBTOTAL(9,DT68:DT68)</f>
        <v>#VALUE!</v>
      </c>
      <c r="DU69" s="63" t="e">
        <f aca="false">SUBTOTAL(9,DU68:DU68)</f>
        <v>#VALUE!</v>
      </c>
      <c r="DV69" s="65" t="e">
        <f aca="false">SUBTOTAL(9,DV68:DV68)</f>
        <v>#VALUE!</v>
      </c>
      <c r="DY69" s="63" t="n">
        <f aca="false">SUBTOTAL(9,DY68:DY68)</f>
        <v>0</v>
      </c>
      <c r="DZ69" s="63" t="n">
        <f aca="false">SUBTOTAL(9,DZ68:DZ68)</f>
        <v>0</v>
      </c>
      <c r="EA69" s="63" t="n">
        <f aca="false">SUBTOTAL(9,EA68:EA68)</f>
        <v>0</v>
      </c>
      <c r="EB69" s="63" t="n">
        <f aca="false">SUBTOTAL(9,EB68:EB68)</f>
        <v>0</v>
      </c>
      <c r="EC69" s="63" t="n">
        <f aca="false">SUBTOTAL(9,EC68:EC68)</f>
        <v>0</v>
      </c>
      <c r="ED69" s="63" t="n">
        <f aca="false">SUBTOTAL(9,ED68:ED68)</f>
        <v>0</v>
      </c>
      <c r="EE69" s="63" t="n">
        <f aca="false">SUBTOTAL(9,EE68:EE68)</f>
        <v>0</v>
      </c>
      <c r="EF69" s="63" t="n">
        <f aca="false">SUBTOTAL(9,EF68:EF68)</f>
        <v>0</v>
      </c>
      <c r="EG69" s="63" t="n">
        <f aca="false">SUBTOTAL(9,EG68:EG68)</f>
        <v>0</v>
      </c>
      <c r="EH69" s="63" t="n">
        <f aca="false">SUBTOTAL(9,EH68:EH68)</f>
        <v>0</v>
      </c>
      <c r="EI69" s="63" t="n">
        <f aca="false">SUBTOTAL(9,EI68:EI68)</f>
        <v>0</v>
      </c>
      <c r="EJ69" s="63" t="n">
        <f aca="false">SUBTOTAL(9,EJ68:EJ68)</f>
        <v>0</v>
      </c>
      <c r="EK69" s="65" t="n">
        <f aca="false">SUBTOTAL(9,EK68:EK68)</f>
        <v>0</v>
      </c>
      <c r="EN69" s="63" t="n">
        <f aca="false">SUBTOTAL(9,EN68:EN68)</f>
        <v>0</v>
      </c>
      <c r="EO69" s="64" t="n">
        <f aca="false">SUBTOTAL(9,EO68:EO68)</f>
        <v>-916.666666666667</v>
      </c>
      <c r="EP69" s="64" t="e">
        <f aca="false">SUBTOTAL(9,EP68:EP68)</f>
        <v>#VALUE!</v>
      </c>
      <c r="EQ69" s="64" t="e">
        <f aca="false">SUBTOTAL(9,EQ68:EQ68)</f>
        <v>#VALUE!</v>
      </c>
      <c r="ER69" s="64" t="e">
        <f aca="false">SUBTOTAL(9,ER68:ER68)</f>
        <v>#VALUE!</v>
      </c>
      <c r="ES69" s="64" t="e">
        <f aca="false">SUBTOTAL(9,ES68:ES68)</f>
        <v>#VALUE!</v>
      </c>
      <c r="ET69" s="64" t="e">
        <f aca="false">SUBTOTAL(9,ET68:ET68)</f>
        <v>#VALUE!</v>
      </c>
      <c r="EU69" s="64" t="e">
        <f aca="false">SUBTOTAL(9,EU68:EU68)</f>
        <v>#VALUE!</v>
      </c>
      <c r="EV69" s="64" t="e">
        <f aca="false">SUBTOTAL(9,EV68:EV68)</f>
        <v>#VALUE!</v>
      </c>
      <c r="EW69" s="64" t="e">
        <f aca="false">SUBTOTAL(9,EW68:EW68)</f>
        <v>#VALUE!</v>
      </c>
      <c r="EX69" s="64" t="e">
        <f aca="false">SUBTOTAL(9,EX68:EX68)</f>
        <v>#VALUE!</v>
      </c>
      <c r="EY69" s="64" t="e">
        <f aca="false">SUBTOTAL(9,EY68:EY68)</f>
        <v>#VALUE!</v>
      </c>
      <c r="EZ69" s="64" t="e">
        <f aca="false">SUBTOTAL(9,EZ68:EZ68)</f>
        <v>#VALUE!</v>
      </c>
      <c r="FA69" s="65" t="e">
        <f aca="false">SUBTOTAL(9,FA68:FA68)</f>
        <v>#VALUE!</v>
      </c>
      <c r="FD69" s="64" t="n">
        <f aca="false">SUBTOTAL(9,FD68:FD68)</f>
        <v>916.666666666667</v>
      </c>
      <c r="FE69" s="64" t="e">
        <f aca="false">SUBTOTAL(9,FE68:FE68)</f>
        <v>#VALUE!</v>
      </c>
      <c r="FF69" s="64" t="e">
        <f aca="false">SUBTOTAL(9,FF68:FF68)</f>
        <v>#VALUE!</v>
      </c>
      <c r="FG69" s="64" t="e">
        <f aca="false">SUBTOTAL(9,FG68:FG68)</f>
        <v>#VALUE!</v>
      </c>
      <c r="FH69" s="64" t="e">
        <f aca="false">SUBTOTAL(9,FH68:FH68)</f>
        <v>#VALUE!</v>
      </c>
      <c r="FI69" s="64" t="e">
        <f aca="false">SUBTOTAL(9,FI68:FI68)</f>
        <v>#VALUE!</v>
      </c>
      <c r="FJ69" s="64" t="e">
        <f aca="false">SUBTOTAL(9,FJ68:FJ68)</f>
        <v>#VALUE!</v>
      </c>
      <c r="FK69" s="64" t="e">
        <f aca="false">SUBTOTAL(9,FK68:FK68)</f>
        <v>#VALUE!</v>
      </c>
      <c r="FL69" s="64" t="e">
        <f aca="false">SUBTOTAL(9,FL68:FL68)</f>
        <v>#VALUE!</v>
      </c>
      <c r="FM69" s="64" t="e">
        <f aca="false">SUBTOTAL(9,FM68:FM68)</f>
        <v>#VALUE!</v>
      </c>
      <c r="FN69" s="64" t="e">
        <f aca="false">SUBTOTAL(9,FN68:FN68)</f>
        <v>#VALUE!</v>
      </c>
      <c r="FO69" s="64" t="e">
        <f aca="false">SUBTOTAL(9,FO68:FO68)</f>
        <v>#VALUE!</v>
      </c>
      <c r="FP69" s="64" t="e">
        <f aca="false">SUBTOTAL(9,FP68:FP68)</f>
        <v>#VALUE!</v>
      </c>
    </row>
    <row collapsed="false" customFormat="false" customHeight="true" hidden="false" ht="15" outlineLevel="2" r="70">
      <c r="A70" s="21" t="n">
        <v>12</v>
      </c>
      <c r="B70" s="21" t="s">
        <v>67</v>
      </c>
      <c r="C70" s="21" t="s">
        <v>137</v>
      </c>
      <c r="D70" s="67" t="n">
        <v>10109</v>
      </c>
      <c r="E70" s="67" t="n">
        <v>10109</v>
      </c>
      <c r="F70" s="21" t="s">
        <v>384</v>
      </c>
      <c r="G70" s="21" t="s">
        <v>69</v>
      </c>
      <c r="H70" s="21" t="s">
        <v>69</v>
      </c>
      <c r="I70" s="21" t="s">
        <v>385</v>
      </c>
      <c r="J70" s="21" t="s">
        <v>386</v>
      </c>
      <c r="K70" s="21" t="s">
        <v>64</v>
      </c>
      <c r="L70" s="49" t="s">
        <v>143</v>
      </c>
      <c r="M70" s="50" t="s">
        <v>70</v>
      </c>
      <c r="N70" s="51" t="n">
        <v>0.01</v>
      </c>
      <c r="O70" s="51" t="n">
        <v>0.02</v>
      </c>
      <c r="P70" s="51" t="n">
        <v>0</v>
      </c>
      <c r="Q70" s="51" t="n">
        <v>0</v>
      </c>
      <c r="R70" s="50" t="n">
        <v>0</v>
      </c>
      <c r="S70" s="50" t="n">
        <v>0</v>
      </c>
      <c r="T70" s="50" t="n">
        <v>30</v>
      </c>
      <c r="U70" s="50"/>
      <c r="X70" s="53" t="e">
        <f aca="false">+VLOOKUP($D70,['file:///home/lab/repositories/luckia.facturador/com.luckia.biller.deploy/src/main/resources/bootstrap/info_presencial_2014.xlsx']venta_neta_cons!$a$2:$n$1048576,3,0)</f>
        <v>#VALUE!</v>
      </c>
      <c r="Y70" s="53" t="e">
        <f aca="false">+VLOOKUP($D70,['file:///home/lab/repositories/luckia.facturador/com.luckia.biller.deploy/src/main/resources/bootstrap/info_presencial_2014.xlsx']venta_neta_cons!$a$2:$n$1048576,4,0)</f>
        <v>#VALUE!</v>
      </c>
      <c r="Z70" s="53" t="e">
        <f aca="false">+VLOOKUP($D70,['file:///home/lab/repositories/luckia.facturador/com.luckia.biller.deploy/src/main/resources/bootstrap/info_presencial_2014.xlsx']venta_neta_cons!$a$2:$n$1048576,5,0)</f>
        <v>#VALUE!</v>
      </c>
      <c r="AA70" s="53" t="e">
        <f aca="false">+VLOOKUP($D70,['file:///home/lab/repositories/luckia.facturador/com.luckia.biller.deploy/src/main/resources/bootstrap/info_presencial_2014.xlsx']venta_neta_cons!$a$2:$n$1048576,6,0)</f>
        <v>#VALUE!</v>
      </c>
      <c r="AB70" s="53" t="e">
        <f aca="false">+VLOOKUP($D70,['file:///home/lab/repositories/luckia.facturador/com.luckia.biller.deploy/src/main/resources/bootstrap/info_presencial_2014.xlsx']venta_neta_cons!$a$2:$n$1048576,7,0)</f>
        <v>#VALUE!</v>
      </c>
      <c r="AC70" s="53" t="e">
        <f aca="false">+VLOOKUP($D70,['file:///home/lab/repositories/luckia.facturador/com.luckia.biller.deploy/src/main/resources/bootstrap/info_presencial_2014.xlsx']venta_neta_cons!$a$2:$n$1048576,8,0)</f>
        <v>#VALUE!</v>
      </c>
      <c r="AD70" s="53" t="e">
        <f aca="false">+VLOOKUP($D70,['file:///home/lab/repositories/luckia.facturador/com.luckia.biller.deploy/src/main/resources/bootstrap/info_presencial_2014.xlsx']venta_neta_cons!$a$2:$n$1048576,9,0)</f>
        <v>#VALUE!</v>
      </c>
      <c r="AE70" s="53" t="e">
        <f aca="false">+VLOOKUP($D70,['file:///home/lab/repositories/luckia.facturador/com.luckia.biller.deploy/src/main/resources/bootstrap/info_presencial_2014.xlsx']venta_neta_cons!$a$2:$n$1048576,10,0)</f>
        <v>#VALUE!</v>
      </c>
      <c r="AF70" s="53" t="e">
        <f aca="false">+VLOOKUP($D70,['file:///home/lab/repositories/luckia.facturador/com.luckia.biller.deploy/src/main/resources/bootstrap/info_presencial_2014.xlsx']venta_neta_cons!$a$2:$n$1048576,11,0)</f>
        <v>#VALUE!</v>
      </c>
      <c r="AG70" s="53" t="e">
        <f aca="false">+VLOOKUP($D70,['file:///home/lab/repositories/luckia.facturador/com.luckia.biller.deploy/src/main/resources/bootstrap/info_presencial_2014.xlsx']venta_neta_cons!$a$2:$n$1048576,12,0)</f>
        <v>#VALUE!</v>
      </c>
      <c r="AH70" s="53" t="e">
        <f aca="false">+VLOOKUP($D70,['file:///home/lab/repositories/luckia.facturador/com.luckia.biller.deploy/src/main/resources/bootstrap/info_presencial_2014.xlsx']venta_neta_cons!$a$2:$n$1048576,13,0)</f>
        <v>#VALUE!</v>
      </c>
      <c r="AI70" s="53" t="e">
        <f aca="false">+VLOOKUP($D70,['file:///home/lab/repositories/luckia.facturador/com.luckia.biller.deploy/src/main/resources/bootstrap/info_presencial_2014.xlsx']venta_neta_cons!$a$2:$n$1048576,14,0)</f>
        <v>#VALUE!</v>
      </c>
      <c r="AJ70" s="53" t="n">
        <f aca="false">+SUM(X70:AI70)</f>
        <v>257</v>
      </c>
      <c r="AK70" s="54" t="n">
        <f aca="false">+BB70/X70</f>
        <v>-0.00731517509727625</v>
      </c>
      <c r="AL70" s="53"/>
      <c r="AM70" s="53" t="e">
        <f aca="false">+VLOOKUP($D70,['file:///home/lab/repositories/luckia.facturador/com.luckia.biller.deploy/src/main/resources/bootstrap/info_presencial_2014.xlsx']saldo_cons!$a$2:$n$1048576,3,0)</f>
        <v>#VALUE!</v>
      </c>
      <c r="AN70" s="53" t="e">
        <f aca="false">+VLOOKUP($D70,['file:///home/lab/repositories/luckia.facturador/com.luckia.biller.deploy/src/main/resources/bootstrap/info_presencial_2014.xlsx']saldo_cons!$a$2:$n$1048576,4,0)</f>
        <v>#VALUE!</v>
      </c>
      <c r="AO70" s="53" t="e">
        <f aca="false">+VLOOKUP($D70,['file:///home/lab/repositories/luckia.facturador/com.luckia.biller.deploy/src/main/resources/bootstrap/info_presencial_2014.xlsx']saldo_cons!$a$2:$n$1048576,5,0)</f>
        <v>#VALUE!</v>
      </c>
      <c r="AP70" s="53" t="e">
        <f aca="false">+VLOOKUP($D70,['file:///home/lab/repositories/luckia.facturador/com.luckia.biller.deploy/src/main/resources/bootstrap/info_presencial_2014.xlsx']saldo_cons!$a$2:$n$1048576,6,0)</f>
        <v>#VALUE!</v>
      </c>
      <c r="AQ70" s="53" t="e">
        <f aca="false">+VLOOKUP($D70,['file:///home/lab/repositories/luckia.facturador/com.luckia.biller.deploy/src/main/resources/bootstrap/info_presencial_2014.xlsx']saldo_cons!$a$2:$n$1048576,7,0)</f>
        <v>#VALUE!</v>
      </c>
      <c r="AR70" s="53" t="e">
        <f aca="false">+VLOOKUP($D70,['file:///home/lab/repositories/luckia.facturador/com.luckia.biller.deploy/src/main/resources/bootstrap/info_presencial_2014.xlsx']saldo_cons!$a$2:$n$1048576,8,0)</f>
        <v>#VALUE!</v>
      </c>
      <c r="AS70" s="53" t="e">
        <f aca="false">+VLOOKUP($D70,['file:///home/lab/repositories/luckia.facturador/com.luckia.biller.deploy/src/main/resources/bootstrap/info_presencial_2014.xlsx']saldo_cons!$a$2:$n$1048576,9,0)</f>
        <v>#VALUE!</v>
      </c>
      <c r="AT70" s="53" t="e">
        <f aca="false">+VLOOKUP($D70,['file:///home/lab/repositories/luckia.facturador/com.luckia.biller.deploy/src/main/resources/bootstrap/info_presencial_2014.xlsx']saldo_cons!$a$2:$n$1048576,10,0)</f>
        <v>#VALUE!</v>
      </c>
      <c r="AU70" s="53" t="e">
        <f aca="false">+VLOOKUP($D70,['file:///home/lab/repositories/luckia.facturador/com.luckia.biller.deploy/src/main/resources/bootstrap/info_presencial_2014.xlsx']saldo_cons!$a$2:$n$1048576,11,0)</f>
        <v>#VALUE!</v>
      </c>
      <c r="AV70" s="53" t="e">
        <f aca="false">+VLOOKUP($D70,['file:///home/lab/repositories/luckia.facturador/com.luckia.biller.deploy/src/main/resources/bootstrap/info_presencial_2014.xlsx']saldo_cons!$a$2:$n$1048576,12,0)</f>
        <v>#VALUE!</v>
      </c>
      <c r="AW70" s="53" t="e">
        <f aca="false">+VLOOKUP($D70,['file:///home/lab/repositories/luckia.facturador/com.luckia.biller.deploy/src/main/resources/bootstrap/info_presencial_2014.xlsx']saldo_cons!$a$2:$n$1048576,13,0)</f>
        <v>#VALUE!</v>
      </c>
      <c r="AX70" s="53" t="e">
        <f aca="false">+VLOOKUP($D70,['file:///home/lab/repositories/luckia.facturador/com.luckia.biller.deploy/src/main/resources/bootstrap/info_presencial_2014.xlsx']saldo_cons!$a$2:$n$1048576,14,0)</f>
        <v>#VALUE!</v>
      </c>
      <c r="AY70" s="53"/>
      <c r="AZ70" s="53"/>
      <c r="BA70" s="53"/>
      <c r="BB70" s="53" t="e">
        <f aca="false">+VLOOKUP($D70,['file:///home/lab/repositories/luckia.facturador/com.luckia.biller.deploy/src/main/resources/bootstrap/info_presencial_2014.xlsx']ggr_cons!$a$2:$n$1048576,3,0)</f>
        <v>#VALUE!</v>
      </c>
      <c r="BC70" s="53" t="e">
        <f aca="false">+VLOOKUP($D70,['file:///home/lab/repositories/luckia.facturador/com.luckia.biller.deploy/src/main/resources/bootstrap/info_presencial_2014.xlsx']ggr_cons!$a$2:$n$1048576,4,0)</f>
        <v>#VALUE!</v>
      </c>
      <c r="BD70" s="53" t="e">
        <f aca="false">+VLOOKUP($D70,['file:///home/lab/repositories/luckia.facturador/com.luckia.biller.deploy/src/main/resources/bootstrap/info_presencial_2014.xlsx']ggr_cons!$a$2:$n$1048576,5,0)</f>
        <v>#VALUE!</v>
      </c>
      <c r="BE70" s="53" t="e">
        <f aca="false">+VLOOKUP($D70,['file:///home/lab/repositories/luckia.facturador/com.luckia.biller.deploy/src/main/resources/bootstrap/info_presencial_2014.xlsx']ggr_cons!$a$2:$n$1048576,6,0)</f>
        <v>#VALUE!</v>
      </c>
      <c r="BF70" s="53" t="e">
        <f aca="false">+VLOOKUP($D70,['file:///home/lab/repositories/luckia.facturador/com.luckia.biller.deploy/src/main/resources/bootstrap/info_presencial_2014.xlsx']ggr_cons!$a$2:$n$1048576,7,0)</f>
        <v>#VALUE!</v>
      </c>
      <c r="BG70" s="53" t="e">
        <f aca="false">+VLOOKUP($D70,['file:///home/lab/repositories/luckia.facturador/com.luckia.biller.deploy/src/main/resources/bootstrap/info_presencial_2014.xlsx']ggr_cons!$a$2:$n$1048576,8,0)</f>
        <v>#VALUE!</v>
      </c>
      <c r="BH70" s="53" t="e">
        <f aca="false">+VLOOKUP($D70,['file:///home/lab/repositories/luckia.facturador/com.luckia.biller.deploy/src/main/resources/bootstrap/info_presencial_2014.xlsx']ggr_cons!$a$2:$n$1048576,9,0)</f>
        <v>#VALUE!</v>
      </c>
      <c r="BI70" s="53" t="e">
        <f aca="false">+VLOOKUP($D70,['file:///home/lab/repositories/luckia.facturador/com.luckia.biller.deploy/src/main/resources/bootstrap/info_presencial_2014.xlsx']ggr_cons!$a$2:$n$1048576,10,0)</f>
        <v>#VALUE!</v>
      </c>
      <c r="BJ70" s="53" t="e">
        <f aca="false">+VLOOKUP($D70,['file:///home/lab/repositories/luckia.facturador/com.luckia.biller.deploy/src/main/resources/bootstrap/info_presencial_2014.xlsx']ggr_cons!$a$2:$n$1048576,11,0)</f>
        <v>#VALUE!</v>
      </c>
      <c r="BK70" s="53" t="e">
        <f aca="false">+VLOOKUP($D70,['file:///home/lab/repositories/luckia.facturador/com.luckia.biller.deploy/src/main/resources/bootstrap/info_presencial_2014.xlsx']ggr_cons!$a$2:$n$1048576,12,0)</f>
        <v>#VALUE!</v>
      </c>
      <c r="BL70" s="53" t="e">
        <f aca="false">+VLOOKUP($D70,['file:///home/lab/repositories/luckia.facturador/com.luckia.biller.deploy/src/main/resources/bootstrap/info_presencial_2014.xlsx']ggr_cons!$a$2:$n$1048576,13,0)</f>
        <v>#VALUE!</v>
      </c>
      <c r="BM70" s="53" t="e">
        <f aca="false">+VLOOKUP($D70,['file:///home/lab/repositories/luckia.facturador/com.luckia.biller.deploy/src/main/resources/bootstrap/info_presencial_2014.xlsx']ggr_cons!$a$2:$n$1048576,14,0)</f>
        <v>#VALUE!</v>
      </c>
      <c r="BN70" s="53"/>
      <c r="BO70" s="53"/>
      <c r="BP70" s="53"/>
      <c r="BQ70" s="55" t="n">
        <f aca="false">+$N70*X70</f>
        <v>2.57</v>
      </c>
      <c r="BR70" s="55" t="n">
        <f aca="false">+$N70*Y70</f>
        <v>0</v>
      </c>
      <c r="BS70" s="55" t="n">
        <f aca="false">+$N70*Z70</f>
        <v>0</v>
      </c>
      <c r="BT70" s="55" t="n">
        <f aca="false">+$N70*AA70</f>
        <v>0</v>
      </c>
      <c r="BU70" s="55" t="n">
        <f aca="false">+$N70*AB70</f>
        <v>0</v>
      </c>
      <c r="BV70" s="55" t="n">
        <f aca="false">+$N70*AC70</f>
        <v>0</v>
      </c>
      <c r="BW70" s="55" t="n">
        <f aca="false">+$N70*AD70</f>
        <v>0</v>
      </c>
      <c r="BX70" s="55" t="n">
        <f aca="false">+$N70*AE70</f>
        <v>0</v>
      </c>
      <c r="BY70" s="55" t="n">
        <f aca="false">+$N70*AF70</f>
        <v>0</v>
      </c>
      <c r="BZ70" s="55" t="n">
        <f aca="false">+$N70*AG70</f>
        <v>0</v>
      </c>
      <c r="CA70" s="55" t="n">
        <f aca="false">+$N70*AH70</f>
        <v>0</v>
      </c>
      <c r="CB70" s="55" t="n">
        <f aca="false">+$N70*AI70</f>
        <v>0</v>
      </c>
      <c r="CC70" s="55" t="n">
        <f aca="false">+SUM(BQ70:CB70)</f>
        <v>2.57</v>
      </c>
      <c r="CD70" s="53"/>
      <c r="CE70" s="55"/>
      <c r="CF70" s="55" t="n">
        <f aca="false">+BQ70/$CE$2</f>
        <v>2.12396694214876</v>
      </c>
      <c r="CG70" s="55" t="n">
        <f aca="false">+BR70/$CE$2</f>
        <v>0</v>
      </c>
      <c r="CH70" s="55" t="n">
        <f aca="false">+BS70/$CE$2</f>
        <v>0</v>
      </c>
      <c r="CI70" s="55" t="n">
        <f aca="false">+BT70/$CE$2</f>
        <v>0</v>
      </c>
      <c r="CJ70" s="55" t="n">
        <f aca="false">+BU70/$CE$2</f>
        <v>0</v>
      </c>
      <c r="CK70" s="55" t="n">
        <f aca="false">+BV70/$CE$2</f>
        <v>0</v>
      </c>
      <c r="CL70" s="55" t="n">
        <f aca="false">+BW70/$CE$2</f>
        <v>0</v>
      </c>
      <c r="CM70" s="55" t="n">
        <f aca="false">+BX70/$CE$2</f>
        <v>0</v>
      </c>
      <c r="CN70" s="55" t="n">
        <f aca="false">+BY70/$CE$2</f>
        <v>0</v>
      </c>
      <c r="CO70" s="55" t="n">
        <f aca="false">+BZ70/$CE$2</f>
        <v>0</v>
      </c>
      <c r="CP70" s="55" t="n">
        <f aca="false">+CA70/$CE$2</f>
        <v>0</v>
      </c>
      <c r="CQ70" s="55" t="n">
        <f aca="false">+CB70/$CE$2</f>
        <v>0</v>
      </c>
      <c r="CR70" s="55" t="n">
        <f aca="false">+CC70/$CE$2</f>
        <v>2.12396694214876</v>
      </c>
      <c r="CS70" s="53"/>
      <c r="CT70" s="53"/>
      <c r="CU70" s="56" t="n">
        <f aca="false">+$O70*X70+$P70*BB70+$Q70*(0.9*BB70+$S70)+$R70</f>
        <v>5.14</v>
      </c>
      <c r="CV70" s="56" t="n">
        <f aca="false">+$O70*Y70+$P70*BC70+$Q70*(0.9*BC70+$S70)+$R70</f>
        <v>0</v>
      </c>
      <c r="CW70" s="56" t="n">
        <f aca="false">+$O70*Z70+$P70*BD70+$Q70*(0.9*BD70+$S70)+$R70</f>
        <v>0</v>
      </c>
      <c r="CX70" s="56" t="n">
        <f aca="false">+$O70*AA70+$P70*BE70+$Q70*(0.9*BE70+$S70)+$R70</f>
        <v>0</v>
      </c>
      <c r="CY70" s="56" t="n">
        <f aca="false">+$O70*AB70+$P70*BF70+$Q70*(0.9*BF70+$S70)+$R70</f>
        <v>0</v>
      </c>
      <c r="CZ70" s="56" t="n">
        <f aca="false">+$O70*AC70+$P70*BG70+$Q70*(0.9*BG70+$S70)+$R70</f>
        <v>0</v>
      </c>
      <c r="DA70" s="56" t="n">
        <f aca="false">+$O70*AD70+$P70*BH70+$Q70*(0.9*BH70+$S70)+$R70</f>
        <v>0</v>
      </c>
      <c r="DB70" s="56" t="n">
        <f aca="false">+$O70*AE70+$P70*BI70+$Q70*(0.9*BI70+$S70)+$R70</f>
        <v>0</v>
      </c>
      <c r="DC70" s="56" t="n">
        <f aca="false">+$O70*AF70+$P70*BJ70+$Q70*(0.9*BJ70+$S70)+$R70</f>
        <v>0</v>
      </c>
      <c r="DD70" s="56" t="n">
        <f aca="false">+$O70*AG70+$P70*BK70+$Q70*(0.9*BK70+$S70)+$R70</f>
        <v>0</v>
      </c>
      <c r="DE70" s="56" t="n">
        <f aca="false">+$O70*AH70+$P70*BL70+$Q70*(0.9*BL70+$S70)+$R70</f>
        <v>0</v>
      </c>
      <c r="DF70" s="56" t="n">
        <f aca="false">+$O70*AI70+$P70*BM70+$Q70*(0.9*BM70+$S70)+$R70</f>
        <v>0</v>
      </c>
      <c r="DG70" s="55" t="n">
        <f aca="false">+SUM(CU70:DF70)</f>
        <v>5.14</v>
      </c>
      <c r="DH70" s="53"/>
      <c r="DJ70" s="14" t="n">
        <f aca="false">+IF(X70=0,0,$T70)</f>
        <v>30</v>
      </c>
      <c r="DK70" s="14" t="n">
        <f aca="false">+IF(Y70=0,0,$T70)</f>
        <v>0</v>
      </c>
      <c r="DL70" s="14" t="n">
        <f aca="false">+IF(Z70=0,0,$T70)</f>
        <v>0</v>
      </c>
      <c r="DM70" s="14" t="n">
        <f aca="false">+IF(AA70=0,0,$T70)</f>
        <v>0</v>
      </c>
      <c r="DN70" s="14" t="n">
        <f aca="false">+IF(AB70=0,0,$T70)</f>
        <v>0</v>
      </c>
      <c r="DO70" s="14" t="n">
        <f aca="false">+IF(AC70=0,0,$T70)</f>
        <v>0</v>
      </c>
      <c r="DP70" s="14" t="n">
        <f aca="false">+IF(AD70=0,0,$T70)</f>
        <v>0</v>
      </c>
      <c r="DQ70" s="14" t="n">
        <f aca="false">+IF(AE70=0,0,$T70)</f>
        <v>0</v>
      </c>
      <c r="DR70" s="14" t="n">
        <f aca="false">+IF(AF70=0,0,$T70)</f>
        <v>0</v>
      </c>
      <c r="DS70" s="14" t="n">
        <f aca="false">+IF(AG70=0,0,$T70)</f>
        <v>0</v>
      </c>
      <c r="DT70" s="14" t="n">
        <f aca="false">+IF(AH70=0,0,$T70)</f>
        <v>0</v>
      </c>
      <c r="DU70" s="14" t="n">
        <f aca="false">+IF(AI70=0,0,$T70)</f>
        <v>0</v>
      </c>
      <c r="DV70" s="55"/>
      <c r="DY70" s="14" t="n">
        <v>0</v>
      </c>
      <c r="DZ70" s="14" t="n">
        <v>0</v>
      </c>
      <c r="EA70" s="14" t="n">
        <v>0</v>
      </c>
      <c r="EB70" s="14" t="n">
        <v>0</v>
      </c>
      <c r="EC70" s="14" t="n">
        <v>0</v>
      </c>
      <c r="ED70" s="14" t="n">
        <v>0</v>
      </c>
      <c r="EE70" s="14" t="n">
        <v>0</v>
      </c>
      <c r="EF70" s="14" t="n">
        <v>0</v>
      </c>
      <c r="EG70" s="14" t="n">
        <v>0</v>
      </c>
      <c r="EH70" s="14" t="n">
        <v>0</v>
      </c>
      <c r="EI70" s="14" t="n">
        <v>0</v>
      </c>
      <c r="EJ70" s="14" t="n">
        <v>0</v>
      </c>
      <c r="EK70" s="55"/>
      <c r="EO70" s="53" t="n">
        <f aca="false">+CU70+DJ70-DY70/2</f>
        <v>35.14</v>
      </c>
      <c r="EP70" s="53" t="n">
        <f aca="false">+CV70+DK70-DZ70/2</f>
        <v>0</v>
      </c>
      <c r="EQ70" s="53" t="n">
        <f aca="false">+CW70+DL70-EA70/2</f>
        <v>0</v>
      </c>
      <c r="ER70" s="53" t="n">
        <f aca="false">+CX70+DM70-EB70/2</f>
        <v>0</v>
      </c>
      <c r="ES70" s="53" t="n">
        <f aca="false">+CY70+DN70-EC70/2</f>
        <v>0</v>
      </c>
      <c r="ET70" s="53" t="n">
        <f aca="false">+CZ70+DO70-ED70/2</f>
        <v>0</v>
      </c>
      <c r="EU70" s="53" t="n">
        <f aca="false">+DA70+DP70-EE70/2</f>
        <v>0</v>
      </c>
      <c r="EV70" s="53" t="n">
        <f aca="false">+DB70+DQ70-EF70/2</f>
        <v>0</v>
      </c>
      <c r="EW70" s="53" t="n">
        <f aca="false">+DC70+DR70-EG70/2</f>
        <v>0</v>
      </c>
      <c r="EX70" s="53" t="n">
        <f aca="false">+DD70+DS70-EH70/2</f>
        <v>0</v>
      </c>
      <c r="EY70" s="53" t="n">
        <f aca="false">+DE70+DT70-EI70/2</f>
        <v>0</v>
      </c>
      <c r="EZ70" s="53" t="n">
        <f aca="false">+DF70+DU70-EJ70/2</f>
        <v>0</v>
      </c>
      <c r="FA70" s="55" t="n">
        <f aca="false">+SUM(EO70:EZ70)</f>
        <v>35.14</v>
      </c>
      <c r="FD70" s="53" t="n">
        <f aca="false">+AM70-EO70-DY70</f>
        <v>-37.02</v>
      </c>
      <c r="FE70" s="53" t="n">
        <f aca="false">+AN70-EP70-DZ70</f>
        <v>0</v>
      </c>
      <c r="FF70" s="53" t="n">
        <f aca="false">+AO70-EQ70-EA70</f>
        <v>0</v>
      </c>
      <c r="FG70" s="53" t="n">
        <f aca="false">+AP70-ER70-EB70</f>
        <v>0</v>
      </c>
      <c r="FH70" s="53" t="n">
        <f aca="false">+AQ70-ES70-EC70</f>
        <v>0</v>
      </c>
      <c r="FI70" s="53" t="n">
        <f aca="false">+AR70-ET70-ED70</f>
        <v>0</v>
      </c>
      <c r="FJ70" s="53" t="n">
        <f aca="false">+AS70-EU70-EE70</f>
        <v>0</v>
      </c>
      <c r="FK70" s="53" t="n">
        <f aca="false">+AT70-EV70-EF70</f>
        <v>0</v>
      </c>
      <c r="FL70" s="53" t="n">
        <f aca="false">+AU70-EW70-EG70</f>
        <v>0</v>
      </c>
      <c r="FM70" s="53" t="n">
        <f aca="false">+AV70-EX70-EH70</f>
        <v>0</v>
      </c>
      <c r="FN70" s="53" t="n">
        <f aca="false">+AW70-EY70-EI70</f>
        <v>0</v>
      </c>
      <c r="FO70" s="53" t="n">
        <f aca="false">+AX70-EZ70-EJ70</f>
        <v>0</v>
      </c>
      <c r="FP70" s="53" t="n">
        <f aca="false">+AY70-FA70</f>
        <v>-35.14</v>
      </c>
    </row>
    <row collapsed="false" customFormat="false" customHeight="true" hidden="false" ht="15" outlineLevel="2" r="71">
      <c r="A71" s="21" t="n">
        <v>12</v>
      </c>
      <c r="B71" s="21" t="s">
        <v>67</v>
      </c>
      <c r="C71" s="21" t="s">
        <v>137</v>
      </c>
      <c r="D71" s="67" t="n">
        <v>10133</v>
      </c>
      <c r="E71" s="67" t="n">
        <v>10133</v>
      </c>
      <c r="F71" s="21" t="s">
        <v>387</v>
      </c>
      <c r="G71" s="21" t="s">
        <v>69</v>
      </c>
      <c r="H71" s="21" t="s">
        <v>69</v>
      </c>
      <c r="I71" s="21" t="s">
        <v>388</v>
      </c>
      <c r="J71" s="21" t="s">
        <v>16</v>
      </c>
      <c r="K71" s="21" t="s">
        <v>16</v>
      </c>
      <c r="L71" s="49" t="s">
        <v>143</v>
      </c>
      <c r="M71" s="50" t="s">
        <v>70</v>
      </c>
      <c r="N71" s="51" t="n">
        <v>0.01</v>
      </c>
      <c r="O71" s="51" t="n">
        <v>0.02</v>
      </c>
      <c r="P71" s="51" t="n">
        <v>0</v>
      </c>
      <c r="Q71" s="51" t="n">
        <v>0</v>
      </c>
      <c r="R71" s="50" t="n">
        <v>0</v>
      </c>
      <c r="S71" s="50" t="n">
        <v>0</v>
      </c>
      <c r="T71" s="50" t="n">
        <v>30</v>
      </c>
      <c r="U71" s="50"/>
      <c r="X71" s="53" t="e">
        <f aca="false">+VLOOKUP($D71,['file:///home/lab/repositories/luckia.facturador/com.luckia.biller.deploy/src/main/resources/bootstrap/info_presencial_2014.xlsx']venta_neta_cons!$a$2:$n$1048576,3,0)</f>
        <v>#VALUE!</v>
      </c>
      <c r="Y71" s="53" t="e">
        <f aca="false">+VLOOKUP($D71,['file:///home/lab/repositories/luckia.facturador/com.luckia.biller.deploy/src/main/resources/bootstrap/info_presencial_2014.xlsx']venta_neta_cons!$a$2:$n$1048576,4,0)</f>
        <v>#VALUE!</v>
      </c>
      <c r="Z71" s="53" t="e">
        <f aca="false">+VLOOKUP($D71,['file:///home/lab/repositories/luckia.facturador/com.luckia.biller.deploy/src/main/resources/bootstrap/info_presencial_2014.xlsx']venta_neta_cons!$a$2:$n$1048576,5,0)</f>
        <v>#VALUE!</v>
      </c>
      <c r="AA71" s="53" t="e">
        <f aca="false">+VLOOKUP($D71,['file:///home/lab/repositories/luckia.facturador/com.luckia.biller.deploy/src/main/resources/bootstrap/info_presencial_2014.xlsx']venta_neta_cons!$a$2:$n$1048576,6,0)</f>
        <v>#VALUE!</v>
      </c>
      <c r="AB71" s="53" t="e">
        <f aca="false">+VLOOKUP($D71,['file:///home/lab/repositories/luckia.facturador/com.luckia.biller.deploy/src/main/resources/bootstrap/info_presencial_2014.xlsx']venta_neta_cons!$a$2:$n$1048576,7,0)</f>
        <v>#VALUE!</v>
      </c>
      <c r="AC71" s="53" t="e">
        <f aca="false">+VLOOKUP($D71,['file:///home/lab/repositories/luckia.facturador/com.luckia.biller.deploy/src/main/resources/bootstrap/info_presencial_2014.xlsx']venta_neta_cons!$a$2:$n$1048576,8,0)</f>
        <v>#VALUE!</v>
      </c>
      <c r="AD71" s="53" t="e">
        <f aca="false">+VLOOKUP($D71,['file:///home/lab/repositories/luckia.facturador/com.luckia.biller.deploy/src/main/resources/bootstrap/info_presencial_2014.xlsx']venta_neta_cons!$a$2:$n$1048576,9,0)</f>
        <v>#VALUE!</v>
      </c>
      <c r="AE71" s="53" t="e">
        <f aca="false">+VLOOKUP($D71,['file:///home/lab/repositories/luckia.facturador/com.luckia.biller.deploy/src/main/resources/bootstrap/info_presencial_2014.xlsx']venta_neta_cons!$a$2:$n$1048576,10,0)</f>
        <v>#VALUE!</v>
      </c>
      <c r="AF71" s="53" t="e">
        <f aca="false">+VLOOKUP($D71,['file:///home/lab/repositories/luckia.facturador/com.luckia.biller.deploy/src/main/resources/bootstrap/info_presencial_2014.xlsx']venta_neta_cons!$a$2:$n$1048576,11,0)</f>
        <v>#VALUE!</v>
      </c>
      <c r="AG71" s="53" t="e">
        <f aca="false">+VLOOKUP($D71,['file:///home/lab/repositories/luckia.facturador/com.luckia.biller.deploy/src/main/resources/bootstrap/info_presencial_2014.xlsx']venta_neta_cons!$a$2:$n$1048576,12,0)</f>
        <v>#VALUE!</v>
      </c>
      <c r="AH71" s="53" t="e">
        <f aca="false">+VLOOKUP($D71,['file:///home/lab/repositories/luckia.facturador/com.luckia.biller.deploy/src/main/resources/bootstrap/info_presencial_2014.xlsx']venta_neta_cons!$a$2:$n$1048576,13,0)</f>
        <v>#VALUE!</v>
      </c>
      <c r="AI71" s="53" t="e">
        <f aca="false">+VLOOKUP($D71,['file:///home/lab/repositories/luckia.facturador/com.luckia.biller.deploy/src/main/resources/bootstrap/info_presencial_2014.xlsx']venta_neta_cons!$a$2:$n$1048576,14,0)</f>
        <v>#VALUE!</v>
      </c>
      <c r="AJ71" s="53" t="n">
        <f aca="false">+SUM(X71:AI71)</f>
        <v>35</v>
      </c>
      <c r="AK71" s="54" t="n">
        <f aca="false">+BB71/X71</f>
        <v>0.828571428571429</v>
      </c>
      <c r="AL71" s="53"/>
      <c r="AM71" s="53" t="e">
        <f aca="false">+VLOOKUP($D71,['file:///home/lab/repositories/luckia.facturador/com.luckia.biller.deploy/src/main/resources/bootstrap/info_presencial_2014.xlsx']saldo_cons!$a$2:$n$1048576,3,0)</f>
        <v>#VALUE!</v>
      </c>
      <c r="AN71" s="53" t="e">
        <f aca="false">+VLOOKUP($D71,['file:///home/lab/repositories/luckia.facturador/com.luckia.biller.deploy/src/main/resources/bootstrap/info_presencial_2014.xlsx']saldo_cons!$a$2:$n$1048576,4,0)</f>
        <v>#VALUE!</v>
      </c>
      <c r="AO71" s="53" t="e">
        <f aca="false">+VLOOKUP($D71,['file:///home/lab/repositories/luckia.facturador/com.luckia.biller.deploy/src/main/resources/bootstrap/info_presencial_2014.xlsx']saldo_cons!$a$2:$n$1048576,5,0)</f>
        <v>#VALUE!</v>
      </c>
      <c r="AP71" s="53" t="e">
        <f aca="false">+VLOOKUP($D71,['file:///home/lab/repositories/luckia.facturador/com.luckia.biller.deploy/src/main/resources/bootstrap/info_presencial_2014.xlsx']saldo_cons!$a$2:$n$1048576,6,0)</f>
        <v>#VALUE!</v>
      </c>
      <c r="AQ71" s="53" t="e">
        <f aca="false">+VLOOKUP($D71,['file:///home/lab/repositories/luckia.facturador/com.luckia.biller.deploy/src/main/resources/bootstrap/info_presencial_2014.xlsx']saldo_cons!$a$2:$n$1048576,7,0)</f>
        <v>#VALUE!</v>
      </c>
      <c r="AR71" s="53" t="e">
        <f aca="false">+VLOOKUP($D71,['file:///home/lab/repositories/luckia.facturador/com.luckia.biller.deploy/src/main/resources/bootstrap/info_presencial_2014.xlsx']saldo_cons!$a$2:$n$1048576,8,0)</f>
        <v>#VALUE!</v>
      </c>
      <c r="AS71" s="53" t="e">
        <f aca="false">+VLOOKUP($D71,['file:///home/lab/repositories/luckia.facturador/com.luckia.biller.deploy/src/main/resources/bootstrap/info_presencial_2014.xlsx']saldo_cons!$a$2:$n$1048576,9,0)</f>
        <v>#VALUE!</v>
      </c>
      <c r="AT71" s="53" t="e">
        <f aca="false">+VLOOKUP($D71,['file:///home/lab/repositories/luckia.facturador/com.luckia.biller.deploy/src/main/resources/bootstrap/info_presencial_2014.xlsx']saldo_cons!$a$2:$n$1048576,10,0)</f>
        <v>#VALUE!</v>
      </c>
      <c r="AU71" s="53" t="e">
        <f aca="false">+VLOOKUP($D71,['file:///home/lab/repositories/luckia.facturador/com.luckia.biller.deploy/src/main/resources/bootstrap/info_presencial_2014.xlsx']saldo_cons!$a$2:$n$1048576,11,0)</f>
        <v>#VALUE!</v>
      </c>
      <c r="AV71" s="53" t="e">
        <f aca="false">+VLOOKUP($D71,['file:///home/lab/repositories/luckia.facturador/com.luckia.biller.deploy/src/main/resources/bootstrap/info_presencial_2014.xlsx']saldo_cons!$a$2:$n$1048576,12,0)</f>
        <v>#VALUE!</v>
      </c>
      <c r="AW71" s="53" t="e">
        <f aca="false">+VLOOKUP($D71,['file:///home/lab/repositories/luckia.facturador/com.luckia.biller.deploy/src/main/resources/bootstrap/info_presencial_2014.xlsx']saldo_cons!$a$2:$n$1048576,13,0)</f>
        <v>#VALUE!</v>
      </c>
      <c r="AX71" s="53" t="e">
        <f aca="false">+VLOOKUP($D71,['file:///home/lab/repositories/luckia.facturador/com.luckia.biller.deploy/src/main/resources/bootstrap/info_presencial_2014.xlsx']saldo_cons!$a$2:$n$1048576,14,0)</f>
        <v>#VALUE!</v>
      </c>
      <c r="AY71" s="53"/>
      <c r="AZ71" s="53"/>
      <c r="BA71" s="53"/>
      <c r="BB71" s="53" t="e">
        <f aca="false">+VLOOKUP($D71,['file:///home/lab/repositories/luckia.facturador/com.luckia.biller.deploy/src/main/resources/bootstrap/info_presencial_2014.xlsx']ggr_cons!$a$2:$n$1048576,3,0)</f>
        <v>#VALUE!</v>
      </c>
      <c r="BC71" s="53" t="e">
        <f aca="false">+VLOOKUP($D71,['file:///home/lab/repositories/luckia.facturador/com.luckia.biller.deploy/src/main/resources/bootstrap/info_presencial_2014.xlsx']ggr_cons!$a$2:$n$1048576,4,0)</f>
        <v>#VALUE!</v>
      </c>
      <c r="BD71" s="53" t="e">
        <f aca="false">+VLOOKUP($D71,['file:///home/lab/repositories/luckia.facturador/com.luckia.biller.deploy/src/main/resources/bootstrap/info_presencial_2014.xlsx']ggr_cons!$a$2:$n$1048576,5,0)</f>
        <v>#VALUE!</v>
      </c>
      <c r="BE71" s="53" t="e">
        <f aca="false">+VLOOKUP($D71,['file:///home/lab/repositories/luckia.facturador/com.luckia.biller.deploy/src/main/resources/bootstrap/info_presencial_2014.xlsx']ggr_cons!$a$2:$n$1048576,6,0)</f>
        <v>#VALUE!</v>
      </c>
      <c r="BF71" s="53" t="e">
        <f aca="false">+VLOOKUP($D71,['file:///home/lab/repositories/luckia.facturador/com.luckia.biller.deploy/src/main/resources/bootstrap/info_presencial_2014.xlsx']ggr_cons!$a$2:$n$1048576,7,0)</f>
        <v>#VALUE!</v>
      </c>
      <c r="BG71" s="53" t="e">
        <f aca="false">+VLOOKUP($D71,['file:///home/lab/repositories/luckia.facturador/com.luckia.biller.deploy/src/main/resources/bootstrap/info_presencial_2014.xlsx']ggr_cons!$a$2:$n$1048576,8,0)</f>
        <v>#VALUE!</v>
      </c>
      <c r="BH71" s="53" t="e">
        <f aca="false">+VLOOKUP($D71,['file:///home/lab/repositories/luckia.facturador/com.luckia.biller.deploy/src/main/resources/bootstrap/info_presencial_2014.xlsx']ggr_cons!$a$2:$n$1048576,9,0)</f>
        <v>#VALUE!</v>
      </c>
      <c r="BI71" s="53" t="e">
        <f aca="false">+VLOOKUP($D71,['file:///home/lab/repositories/luckia.facturador/com.luckia.biller.deploy/src/main/resources/bootstrap/info_presencial_2014.xlsx']ggr_cons!$a$2:$n$1048576,10,0)</f>
        <v>#VALUE!</v>
      </c>
      <c r="BJ71" s="53" t="e">
        <f aca="false">+VLOOKUP($D71,['file:///home/lab/repositories/luckia.facturador/com.luckia.biller.deploy/src/main/resources/bootstrap/info_presencial_2014.xlsx']ggr_cons!$a$2:$n$1048576,11,0)</f>
        <v>#VALUE!</v>
      </c>
      <c r="BK71" s="53" t="e">
        <f aca="false">+VLOOKUP($D71,['file:///home/lab/repositories/luckia.facturador/com.luckia.biller.deploy/src/main/resources/bootstrap/info_presencial_2014.xlsx']ggr_cons!$a$2:$n$1048576,12,0)</f>
        <v>#VALUE!</v>
      </c>
      <c r="BL71" s="53" t="e">
        <f aca="false">+VLOOKUP($D71,['file:///home/lab/repositories/luckia.facturador/com.luckia.biller.deploy/src/main/resources/bootstrap/info_presencial_2014.xlsx']ggr_cons!$a$2:$n$1048576,13,0)</f>
        <v>#VALUE!</v>
      </c>
      <c r="BM71" s="53" t="e">
        <f aca="false">+VLOOKUP($D71,['file:///home/lab/repositories/luckia.facturador/com.luckia.biller.deploy/src/main/resources/bootstrap/info_presencial_2014.xlsx']ggr_cons!$a$2:$n$1048576,14,0)</f>
        <v>#VALUE!</v>
      </c>
      <c r="BN71" s="53"/>
      <c r="BO71" s="53"/>
      <c r="BP71" s="53"/>
      <c r="BQ71" s="55" t="n">
        <f aca="false">+$N71*X71</f>
        <v>0.35</v>
      </c>
      <c r="BR71" s="55" t="n">
        <f aca="false">+$N71*Y71</f>
        <v>0</v>
      </c>
      <c r="BS71" s="55" t="n">
        <f aca="false">+$N71*Z71</f>
        <v>0</v>
      </c>
      <c r="BT71" s="55" t="n">
        <f aca="false">+$N71*AA71</f>
        <v>0</v>
      </c>
      <c r="BU71" s="55" t="n">
        <f aca="false">+$N71*AB71</f>
        <v>0</v>
      </c>
      <c r="BV71" s="55" t="n">
        <f aca="false">+$N71*AC71</f>
        <v>0</v>
      </c>
      <c r="BW71" s="55" t="n">
        <f aca="false">+$N71*AD71</f>
        <v>0</v>
      </c>
      <c r="BX71" s="55" t="n">
        <f aca="false">+$N71*AE71</f>
        <v>0</v>
      </c>
      <c r="BY71" s="55" t="n">
        <f aca="false">+$N71*AF71</f>
        <v>0</v>
      </c>
      <c r="BZ71" s="55" t="n">
        <f aca="false">+$N71*AG71</f>
        <v>0</v>
      </c>
      <c r="CA71" s="55" t="n">
        <f aca="false">+$N71*AH71</f>
        <v>0</v>
      </c>
      <c r="CB71" s="55" t="n">
        <f aca="false">+$N71*AI71</f>
        <v>0</v>
      </c>
      <c r="CC71" s="55" t="n">
        <f aca="false">+SUM(BQ71:CB71)</f>
        <v>0.35</v>
      </c>
      <c r="CD71" s="53"/>
      <c r="CE71" s="55"/>
      <c r="CF71" s="55" t="n">
        <f aca="false">+BQ71/$CE$2</f>
        <v>0.289256198347107</v>
      </c>
      <c r="CG71" s="55" t="n">
        <f aca="false">+BR71/$CE$2</f>
        <v>0</v>
      </c>
      <c r="CH71" s="55" t="n">
        <f aca="false">+BS71/$CE$2</f>
        <v>0</v>
      </c>
      <c r="CI71" s="55" t="n">
        <f aca="false">+BT71/$CE$2</f>
        <v>0</v>
      </c>
      <c r="CJ71" s="55" t="n">
        <f aca="false">+BU71/$CE$2</f>
        <v>0</v>
      </c>
      <c r="CK71" s="55" t="n">
        <f aca="false">+BV71/$CE$2</f>
        <v>0</v>
      </c>
      <c r="CL71" s="55" t="n">
        <f aca="false">+BW71/$CE$2</f>
        <v>0</v>
      </c>
      <c r="CM71" s="55" t="n">
        <f aca="false">+BX71/$CE$2</f>
        <v>0</v>
      </c>
      <c r="CN71" s="55" t="n">
        <f aca="false">+BY71/$CE$2</f>
        <v>0</v>
      </c>
      <c r="CO71" s="55" t="n">
        <f aca="false">+BZ71/$CE$2</f>
        <v>0</v>
      </c>
      <c r="CP71" s="55" t="n">
        <f aca="false">+CA71/$CE$2</f>
        <v>0</v>
      </c>
      <c r="CQ71" s="55" t="n">
        <f aca="false">+CB71/$CE$2</f>
        <v>0</v>
      </c>
      <c r="CR71" s="55" t="n">
        <f aca="false">+CC71/$CE$2</f>
        <v>0.289256198347107</v>
      </c>
      <c r="CS71" s="53"/>
      <c r="CT71" s="53"/>
      <c r="CU71" s="56" t="n">
        <f aca="false">+$O71*X71+$P71*BB71+$Q71*(0.9*BB71+$S71)+$R71</f>
        <v>0.7</v>
      </c>
      <c r="CV71" s="56" t="n">
        <f aca="false">+$O71*Y71+$P71*BC71+$Q71*(0.9*BC71+$S71)+$R71</f>
        <v>0</v>
      </c>
      <c r="CW71" s="56" t="n">
        <f aca="false">+$O71*Z71+$P71*BD71+$Q71*(0.9*BD71+$S71)+$R71</f>
        <v>0</v>
      </c>
      <c r="CX71" s="56" t="n">
        <f aca="false">+$O71*AA71+$P71*BE71+$Q71*(0.9*BE71+$S71)+$R71</f>
        <v>0</v>
      </c>
      <c r="CY71" s="56" t="n">
        <f aca="false">+$O71*AB71+$P71*BF71+$Q71*(0.9*BF71+$S71)+$R71</f>
        <v>0</v>
      </c>
      <c r="CZ71" s="56" t="n">
        <f aca="false">+$O71*AC71+$P71*BG71+$Q71*(0.9*BG71+$S71)+$R71</f>
        <v>0</v>
      </c>
      <c r="DA71" s="56" t="n">
        <f aca="false">+$O71*AD71+$P71*BH71+$Q71*(0.9*BH71+$S71)+$R71</f>
        <v>0</v>
      </c>
      <c r="DB71" s="56" t="n">
        <f aca="false">+$O71*AE71+$P71*BI71+$Q71*(0.9*BI71+$S71)+$R71</f>
        <v>0</v>
      </c>
      <c r="DC71" s="56" t="n">
        <f aca="false">+$O71*AF71+$P71*BJ71+$Q71*(0.9*BJ71+$S71)+$R71</f>
        <v>0</v>
      </c>
      <c r="DD71" s="56" t="n">
        <f aca="false">+$O71*AG71+$P71*BK71+$Q71*(0.9*BK71+$S71)+$R71</f>
        <v>0</v>
      </c>
      <c r="DE71" s="56" t="n">
        <f aca="false">+$O71*AH71+$P71*BL71+$Q71*(0.9*BL71+$S71)+$R71</f>
        <v>0</v>
      </c>
      <c r="DF71" s="56" t="n">
        <f aca="false">+$O71*AI71+$P71*BM71+$Q71*(0.9*BM71+$S71)+$R71</f>
        <v>0</v>
      </c>
      <c r="DG71" s="55" t="n">
        <f aca="false">+SUM(CU71:DF71)</f>
        <v>0.7</v>
      </c>
      <c r="DH71" s="53"/>
      <c r="DJ71" s="14" t="n">
        <f aca="false">+IF(X71=0,0,$T71)</f>
        <v>30</v>
      </c>
      <c r="DK71" s="14" t="n">
        <f aca="false">+IF(Y71=0,0,$T71)</f>
        <v>0</v>
      </c>
      <c r="DL71" s="14" t="n">
        <f aca="false">+IF(Z71=0,0,$T71)</f>
        <v>0</v>
      </c>
      <c r="DM71" s="14" t="n">
        <f aca="false">+IF(AA71=0,0,$T71)</f>
        <v>0</v>
      </c>
      <c r="DN71" s="14" t="n">
        <f aca="false">+IF(AB71=0,0,$T71)</f>
        <v>0</v>
      </c>
      <c r="DO71" s="14" t="n">
        <f aca="false">+IF(AC71=0,0,$T71)</f>
        <v>0</v>
      </c>
      <c r="DP71" s="14" t="n">
        <f aca="false">+IF(AD71=0,0,$T71)</f>
        <v>0</v>
      </c>
      <c r="DQ71" s="14" t="n">
        <f aca="false">+IF(AE71=0,0,$T71)</f>
        <v>0</v>
      </c>
      <c r="DR71" s="14" t="n">
        <f aca="false">+IF(AF71=0,0,$T71)</f>
        <v>0</v>
      </c>
      <c r="DS71" s="14" t="n">
        <f aca="false">+IF(AG71=0,0,$T71)</f>
        <v>0</v>
      </c>
      <c r="DT71" s="14" t="n">
        <f aca="false">+IF(AH71=0,0,$T71)</f>
        <v>0</v>
      </c>
      <c r="DU71" s="14" t="n">
        <f aca="false">+IF(AI71=0,0,$T71)</f>
        <v>0</v>
      </c>
      <c r="DV71" s="55"/>
      <c r="DY71" s="14" t="n">
        <v>0</v>
      </c>
      <c r="DZ71" s="14" t="n">
        <v>0</v>
      </c>
      <c r="EA71" s="14" t="n">
        <v>0</v>
      </c>
      <c r="EB71" s="14" t="n">
        <v>0</v>
      </c>
      <c r="EC71" s="14" t="n">
        <v>0</v>
      </c>
      <c r="ED71" s="14" t="n">
        <v>0</v>
      </c>
      <c r="EE71" s="14" t="n">
        <v>0</v>
      </c>
      <c r="EF71" s="14" t="n">
        <v>0</v>
      </c>
      <c r="EG71" s="14" t="n">
        <v>0</v>
      </c>
      <c r="EH71" s="14" t="n">
        <v>0</v>
      </c>
      <c r="EI71" s="14" t="n">
        <v>0</v>
      </c>
      <c r="EJ71" s="14" t="n">
        <v>0</v>
      </c>
      <c r="EK71" s="55"/>
      <c r="EO71" s="53" t="n">
        <f aca="false">+CU71+DJ71-DY71/2</f>
        <v>30.7</v>
      </c>
      <c r="EP71" s="53" t="n">
        <f aca="false">+CV71+DK71-DZ71/2</f>
        <v>0</v>
      </c>
      <c r="EQ71" s="53" t="n">
        <f aca="false">+CW71+DL71-EA71/2</f>
        <v>0</v>
      </c>
      <c r="ER71" s="53" t="n">
        <f aca="false">+CX71+DM71-EB71/2</f>
        <v>0</v>
      </c>
      <c r="ES71" s="53" t="n">
        <f aca="false">+CY71+DN71-EC71/2</f>
        <v>0</v>
      </c>
      <c r="ET71" s="53" t="n">
        <f aca="false">+CZ71+DO71-ED71/2</f>
        <v>0</v>
      </c>
      <c r="EU71" s="53" t="n">
        <f aca="false">+DA71+DP71-EE71/2</f>
        <v>0</v>
      </c>
      <c r="EV71" s="53" t="n">
        <f aca="false">+DB71+DQ71-EF71/2</f>
        <v>0</v>
      </c>
      <c r="EW71" s="53" t="n">
        <f aca="false">+DC71+DR71-EG71/2</f>
        <v>0</v>
      </c>
      <c r="EX71" s="53" t="n">
        <f aca="false">+DD71+DS71-EH71/2</f>
        <v>0</v>
      </c>
      <c r="EY71" s="53" t="n">
        <f aca="false">+DE71+DT71-EI71/2</f>
        <v>0</v>
      </c>
      <c r="EZ71" s="53" t="n">
        <f aca="false">+DF71+DU71-EJ71/2</f>
        <v>0</v>
      </c>
      <c r="FA71" s="55" t="n">
        <f aca="false">+SUM(EO71:EZ71)</f>
        <v>30.7</v>
      </c>
      <c r="FD71" s="53" t="n">
        <f aca="false">+AM71-EO71-DY71</f>
        <v>-1.7</v>
      </c>
      <c r="FE71" s="53" t="n">
        <f aca="false">+AN71-EP71-DZ71</f>
        <v>0</v>
      </c>
      <c r="FF71" s="53" t="n">
        <f aca="false">+AO71-EQ71-EA71</f>
        <v>0</v>
      </c>
      <c r="FG71" s="53" t="n">
        <f aca="false">+AP71-ER71-EB71</f>
        <v>0</v>
      </c>
      <c r="FH71" s="53" t="n">
        <f aca="false">+AQ71-ES71-EC71</f>
        <v>0</v>
      </c>
      <c r="FI71" s="53" t="n">
        <f aca="false">+AR71-ET71-ED71</f>
        <v>0</v>
      </c>
      <c r="FJ71" s="53" t="n">
        <f aca="false">+AS71-EU71-EE71</f>
        <v>0</v>
      </c>
      <c r="FK71" s="53" t="n">
        <f aca="false">+AT71-EV71-EF71</f>
        <v>0</v>
      </c>
      <c r="FL71" s="53" t="n">
        <f aca="false">+AU71-EW71-EG71</f>
        <v>0</v>
      </c>
      <c r="FM71" s="53" t="n">
        <f aca="false">+AV71-EX71-EH71</f>
        <v>0</v>
      </c>
      <c r="FN71" s="53" t="n">
        <f aca="false">+AW71-EY71-EI71</f>
        <v>0</v>
      </c>
      <c r="FO71" s="53" t="n">
        <f aca="false">+AX71-EZ71-EJ71</f>
        <v>0</v>
      </c>
      <c r="FP71" s="53" t="n">
        <f aca="false">+AY71-FA71</f>
        <v>-30.7</v>
      </c>
    </row>
    <row collapsed="false" customFormat="false" customHeight="true" hidden="false" ht="15" outlineLevel="2" r="72">
      <c r="A72" s="21" t="n">
        <v>12</v>
      </c>
      <c r="B72" s="21" t="s">
        <v>67</v>
      </c>
      <c r="C72" s="21" t="s">
        <v>137</v>
      </c>
      <c r="D72" s="67" t="n">
        <v>10134</v>
      </c>
      <c r="E72" s="67" t="n">
        <v>10134</v>
      </c>
      <c r="F72" s="21" t="s">
        <v>389</v>
      </c>
      <c r="G72" s="21" t="s">
        <v>69</v>
      </c>
      <c r="H72" s="21" t="s">
        <v>69</v>
      </c>
      <c r="I72" s="21" t="s">
        <v>390</v>
      </c>
      <c r="J72" s="21" t="s">
        <v>391</v>
      </c>
      <c r="K72" s="21" t="s">
        <v>16</v>
      </c>
      <c r="L72" s="49" t="s">
        <v>143</v>
      </c>
      <c r="M72" s="50" t="s">
        <v>70</v>
      </c>
      <c r="N72" s="51" t="n">
        <v>0.01</v>
      </c>
      <c r="O72" s="51" t="n">
        <v>0.02</v>
      </c>
      <c r="P72" s="51" t="n">
        <v>0</v>
      </c>
      <c r="Q72" s="51" t="n">
        <v>0</v>
      </c>
      <c r="R72" s="50" t="n">
        <v>0</v>
      </c>
      <c r="S72" s="50" t="n">
        <v>0</v>
      </c>
      <c r="T72" s="50" t="n">
        <v>30</v>
      </c>
      <c r="U72" s="50"/>
      <c r="X72" s="53" t="e">
        <f aca="false">+VLOOKUP($D72,['file:///home/lab/repositories/luckia.facturador/com.luckia.biller.deploy/src/main/resources/bootstrap/info_presencial_2014.xlsx']venta_neta_cons!$a$2:$n$1048576,3,0)</f>
        <v>#VALUE!</v>
      </c>
      <c r="Y72" s="53" t="e">
        <f aca="false">+VLOOKUP($D72,['file:///home/lab/repositories/luckia.facturador/com.luckia.biller.deploy/src/main/resources/bootstrap/info_presencial_2014.xlsx']venta_neta_cons!$a$2:$n$1048576,4,0)</f>
        <v>#VALUE!</v>
      </c>
      <c r="Z72" s="53" t="e">
        <f aca="false">+VLOOKUP($D72,['file:///home/lab/repositories/luckia.facturador/com.luckia.biller.deploy/src/main/resources/bootstrap/info_presencial_2014.xlsx']venta_neta_cons!$a$2:$n$1048576,5,0)</f>
        <v>#VALUE!</v>
      </c>
      <c r="AA72" s="53" t="e">
        <f aca="false">+VLOOKUP($D72,['file:///home/lab/repositories/luckia.facturador/com.luckia.biller.deploy/src/main/resources/bootstrap/info_presencial_2014.xlsx']venta_neta_cons!$a$2:$n$1048576,6,0)</f>
        <v>#VALUE!</v>
      </c>
      <c r="AB72" s="53" t="e">
        <f aca="false">+VLOOKUP($D72,['file:///home/lab/repositories/luckia.facturador/com.luckia.biller.deploy/src/main/resources/bootstrap/info_presencial_2014.xlsx']venta_neta_cons!$a$2:$n$1048576,7,0)</f>
        <v>#VALUE!</v>
      </c>
      <c r="AC72" s="53" t="e">
        <f aca="false">+VLOOKUP($D72,['file:///home/lab/repositories/luckia.facturador/com.luckia.biller.deploy/src/main/resources/bootstrap/info_presencial_2014.xlsx']venta_neta_cons!$a$2:$n$1048576,8,0)</f>
        <v>#VALUE!</v>
      </c>
      <c r="AD72" s="53" t="e">
        <f aca="false">+VLOOKUP($D72,['file:///home/lab/repositories/luckia.facturador/com.luckia.biller.deploy/src/main/resources/bootstrap/info_presencial_2014.xlsx']venta_neta_cons!$a$2:$n$1048576,9,0)</f>
        <v>#VALUE!</v>
      </c>
      <c r="AE72" s="53" t="e">
        <f aca="false">+VLOOKUP($D72,['file:///home/lab/repositories/luckia.facturador/com.luckia.biller.deploy/src/main/resources/bootstrap/info_presencial_2014.xlsx']venta_neta_cons!$a$2:$n$1048576,10,0)</f>
        <v>#VALUE!</v>
      </c>
      <c r="AF72" s="53" t="e">
        <f aca="false">+VLOOKUP($D72,['file:///home/lab/repositories/luckia.facturador/com.luckia.biller.deploy/src/main/resources/bootstrap/info_presencial_2014.xlsx']venta_neta_cons!$a$2:$n$1048576,11,0)</f>
        <v>#VALUE!</v>
      </c>
      <c r="AG72" s="53" t="e">
        <f aca="false">+VLOOKUP($D72,['file:///home/lab/repositories/luckia.facturador/com.luckia.biller.deploy/src/main/resources/bootstrap/info_presencial_2014.xlsx']venta_neta_cons!$a$2:$n$1048576,12,0)</f>
        <v>#VALUE!</v>
      </c>
      <c r="AH72" s="53" t="e">
        <f aca="false">+VLOOKUP($D72,['file:///home/lab/repositories/luckia.facturador/com.luckia.biller.deploy/src/main/resources/bootstrap/info_presencial_2014.xlsx']venta_neta_cons!$a$2:$n$1048576,13,0)</f>
        <v>#VALUE!</v>
      </c>
      <c r="AI72" s="53" t="e">
        <f aca="false">+VLOOKUP($D72,['file:///home/lab/repositories/luckia.facturador/com.luckia.biller.deploy/src/main/resources/bootstrap/info_presencial_2014.xlsx']venta_neta_cons!$a$2:$n$1048576,14,0)</f>
        <v>#VALUE!</v>
      </c>
      <c r="AJ72" s="53" t="n">
        <f aca="false">+SUM(X72:AI72)</f>
        <v>406</v>
      </c>
      <c r="AK72" s="54" t="n">
        <f aca="false">+BB72/X72</f>
        <v>0.479679802955665</v>
      </c>
      <c r="AL72" s="53"/>
      <c r="AM72" s="53" t="e">
        <f aca="false">+VLOOKUP($D72,['file:///home/lab/repositories/luckia.facturador/com.luckia.biller.deploy/src/main/resources/bootstrap/info_presencial_2014.xlsx']saldo_cons!$a$2:$n$1048576,3,0)</f>
        <v>#VALUE!</v>
      </c>
      <c r="AN72" s="53" t="e">
        <f aca="false">+VLOOKUP($D72,['file:///home/lab/repositories/luckia.facturador/com.luckia.biller.deploy/src/main/resources/bootstrap/info_presencial_2014.xlsx']saldo_cons!$a$2:$n$1048576,4,0)</f>
        <v>#VALUE!</v>
      </c>
      <c r="AO72" s="53" t="e">
        <f aca="false">+VLOOKUP($D72,['file:///home/lab/repositories/luckia.facturador/com.luckia.biller.deploy/src/main/resources/bootstrap/info_presencial_2014.xlsx']saldo_cons!$a$2:$n$1048576,5,0)</f>
        <v>#VALUE!</v>
      </c>
      <c r="AP72" s="53" t="e">
        <f aca="false">+VLOOKUP($D72,['file:///home/lab/repositories/luckia.facturador/com.luckia.biller.deploy/src/main/resources/bootstrap/info_presencial_2014.xlsx']saldo_cons!$a$2:$n$1048576,6,0)</f>
        <v>#VALUE!</v>
      </c>
      <c r="AQ72" s="53" t="e">
        <f aca="false">+VLOOKUP($D72,['file:///home/lab/repositories/luckia.facturador/com.luckia.biller.deploy/src/main/resources/bootstrap/info_presencial_2014.xlsx']saldo_cons!$a$2:$n$1048576,7,0)</f>
        <v>#VALUE!</v>
      </c>
      <c r="AR72" s="53" t="e">
        <f aca="false">+VLOOKUP($D72,['file:///home/lab/repositories/luckia.facturador/com.luckia.biller.deploy/src/main/resources/bootstrap/info_presencial_2014.xlsx']saldo_cons!$a$2:$n$1048576,8,0)</f>
        <v>#VALUE!</v>
      </c>
      <c r="AS72" s="53" t="e">
        <f aca="false">+VLOOKUP($D72,['file:///home/lab/repositories/luckia.facturador/com.luckia.biller.deploy/src/main/resources/bootstrap/info_presencial_2014.xlsx']saldo_cons!$a$2:$n$1048576,9,0)</f>
        <v>#VALUE!</v>
      </c>
      <c r="AT72" s="53" t="e">
        <f aca="false">+VLOOKUP($D72,['file:///home/lab/repositories/luckia.facturador/com.luckia.biller.deploy/src/main/resources/bootstrap/info_presencial_2014.xlsx']saldo_cons!$a$2:$n$1048576,10,0)</f>
        <v>#VALUE!</v>
      </c>
      <c r="AU72" s="53" t="e">
        <f aca="false">+VLOOKUP($D72,['file:///home/lab/repositories/luckia.facturador/com.luckia.biller.deploy/src/main/resources/bootstrap/info_presencial_2014.xlsx']saldo_cons!$a$2:$n$1048576,11,0)</f>
        <v>#VALUE!</v>
      </c>
      <c r="AV72" s="53" t="e">
        <f aca="false">+VLOOKUP($D72,['file:///home/lab/repositories/luckia.facturador/com.luckia.biller.deploy/src/main/resources/bootstrap/info_presencial_2014.xlsx']saldo_cons!$a$2:$n$1048576,12,0)</f>
        <v>#VALUE!</v>
      </c>
      <c r="AW72" s="53" t="e">
        <f aca="false">+VLOOKUP($D72,['file:///home/lab/repositories/luckia.facturador/com.luckia.biller.deploy/src/main/resources/bootstrap/info_presencial_2014.xlsx']saldo_cons!$a$2:$n$1048576,13,0)</f>
        <v>#VALUE!</v>
      </c>
      <c r="AX72" s="53" t="e">
        <f aca="false">+VLOOKUP($D72,['file:///home/lab/repositories/luckia.facturador/com.luckia.biller.deploy/src/main/resources/bootstrap/info_presencial_2014.xlsx']saldo_cons!$a$2:$n$1048576,14,0)</f>
        <v>#VALUE!</v>
      </c>
      <c r="AY72" s="53"/>
      <c r="AZ72" s="53"/>
      <c r="BA72" s="53"/>
      <c r="BB72" s="53" t="e">
        <f aca="false">+VLOOKUP($D72,['file:///home/lab/repositories/luckia.facturador/com.luckia.biller.deploy/src/main/resources/bootstrap/info_presencial_2014.xlsx']ggr_cons!$a$2:$n$1048576,3,0)</f>
        <v>#VALUE!</v>
      </c>
      <c r="BC72" s="53" t="e">
        <f aca="false">+VLOOKUP($D72,['file:///home/lab/repositories/luckia.facturador/com.luckia.biller.deploy/src/main/resources/bootstrap/info_presencial_2014.xlsx']ggr_cons!$a$2:$n$1048576,4,0)</f>
        <v>#VALUE!</v>
      </c>
      <c r="BD72" s="53" t="e">
        <f aca="false">+VLOOKUP($D72,['file:///home/lab/repositories/luckia.facturador/com.luckia.biller.deploy/src/main/resources/bootstrap/info_presencial_2014.xlsx']ggr_cons!$a$2:$n$1048576,5,0)</f>
        <v>#VALUE!</v>
      </c>
      <c r="BE72" s="53" t="e">
        <f aca="false">+VLOOKUP($D72,['file:///home/lab/repositories/luckia.facturador/com.luckia.biller.deploy/src/main/resources/bootstrap/info_presencial_2014.xlsx']ggr_cons!$a$2:$n$1048576,6,0)</f>
        <v>#VALUE!</v>
      </c>
      <c r="BF72" s="53" t="e">
        <f aca="false">+VLOOKUP($D72,['file:///home/lab/repositories/luckia.facturador/com.luckia.biller.deploy/src/main/resources/bootstrap/info_presencial_2014.xlsx']ggr_cons!$a$2:$n$1048576,7,0)</f>
        <v>#VALUE!</v>
      </c>
      <c r="BG72" s="53" t="e">
        <f aca="false">+VLOOKUP($D72,['file:///home/lab/repositories/luckia.facturador/com.luckia.biller.deploy/src/main/resources/bootstrap/info_presencial_2014.xlsx']ggr_cons!$a$2:$n$1048576,8,0)</f>
        <v>#VALUE!</v>
      </c>
      <c r="BH72" s="53" t="e">
        <f aca="false">+VLOOKUP($D72,['file:///home/lab/repositories/luckia.facturador/com.luckia.biller.deploy/src/main/resources/bootstrap/info_presencial_2014.xlsx']ggr_cons!$a$2:$n$1048576,9,0)</f>
        <v>#VALUE!</v>
      </c>
      <c r="BI72" s="53" t="e">
        <f aca="false">+VLOOKUP($D72,['file:///home/lab/repositories/luckia.facturador/com.luckia.biller.deploy/src/main/resources/bootstrap/info_presencial_2014.xlsx']ggr_cons!$a$2:$n$1048576,10,0)</f>
        <v>#VALUE!</v>
      </c>
      <c r="BJ72" s="53" t="e">
        <f aca="false">+VLOOKUP($D72,['file:///home/lab/repositories/luckia.facturador/com.luckia.biller.deploy/src/main/resources/bootstrap/info_presencial_2014.xlsx']ggr_cons!$a$2:$n$1048576,11,0)</f>
        <v>#VALUE!</v>
      </c>
      <c r="BK72" s="53" t="e">
        <f aca="false">+VLOOKUP($D72,['file:///home/lab/repositories/luckia.facturador/com.luckia.biller.deploy/src/main/resources/bootstrap/info_presencial_2014.xlsx']ggr_cons!$a$2:$n$1048576,12,0)</f>
        <v>#VALUE!</v>
      </c>
      <c r="BL72" s="53" t="e">
        <f aca="false">+VLOOKUP($D72,['file:///home/lab/repositories/luckia.facturador/com.luckia.biller.deploy/src/main/resources/bootstrap/info_presencial_2014.xlsx']ggr_cons!$a$2:$n$1048576,13,0)</f>
        <v>#VALUE!</v>
      </c>
      <c r="BM72" s="53" t="e">
        <f aca="false">+VLOOKUP($D72,['file:///home/lab/repositories/luckia.facturador/com.luckia.biller.deploy/src/main/resources/bootstrap/info_presencial_2014.xlsx']ggr_cons!$a$2:$n$1048576,14,0)</f>
        <v>#VALUE!</v>
      </c>
      <c r="BN72" s="53"/>
      <c r="BO72" s="53"/>
      <c r="BP72" s="53"/>
      <c r="BQ72" s="55" t="n">
        <f aca="false">+$N72*X72</f>
        <v>4.06</v>
      </c>
      <c r="BR72" s="55" t="n">
        <f aca="false">+$N72*Y72</f>
        <v>0</v>
      </c>
      <c r="BS72" s="55" t="n">
        <f aca="false">+$N72*Z72</f>
        <v>0</v>
      </c>
      <c r="BT72" s="55" t="n">
        <f aca="false">+$N72*AA72</f>
        <v>0</v>
      </c>
      <c r="BU72" s="55" t="n">
        <f aca="false">+$N72*AB72</f>
        <v>0</v>
      </c>
      <c r="BV72" s="55" t="n">
        <f aca="false">+$N72*AC72</f>
        <v>0</v>
      </c>
      <c r="BW72" s="55" t="n">
        <f aca="false">+$N72*AD72</f>
        <v>0</v>
      </c>
      <c r="BX72" s="55" t="n">
        <f aca="false">+$N72*AE72</f>
        <v>0</v>
      </c>
      <c r="BY72" s="55" t="n">
        <f aca="false">+$N72*AF72</f>
        <v>0</v>
      </c>
      <c r="BZ72" s="55" t="n">
        <f aca="false">+$N72*AG72</f>
        <v>0</v>
      </c>
      <c r="CA72" s="55" t="n">
        <f aca="false">+$N72*AH72</f>
        <v>0</v>
      </c>
      <c r="CB72" s="55" t="n">
        <f aca="false">+$N72*AI72</f>
        <v>0</v>
      </c>
      <c r="CC72" s="55" t="n">
        <f aca="false">+SUM(BQ72:CB72)</f>
        <v>4.06</v>
      </c>
      <c r="CD72" s="53"/>
      <c r="CE72" s="55"/>
      <c r="CF72" s="55" t="n">
        <f aca="false">+BQ72/$CE$2</f>
        <v>3.35537190082645</v>
      </c>
      <c r="CG72" s="55" t="n">
        <f aca="false">+BR72/$CE$2</f>
        <v>0</v>
      </c>
      <c r="CH72" s="55" t="n">
        <f aca="false">+BS72/$CE$2</f>
        <v>0</v>
      </c>
      <c r="CI72" s="55" t="n">
        <f aca="false">+BT72/$CE$2</f>
        <v>0</v>
      </c>
      <c r="CJ72" s="55" t="n">
        <f aca="false">+BU72/$CE$2</f>
        <v>0</v>
      </c>
      <c r="CK72" s="55" t="n">
        <f aca="false">+BV72/$CE$2</f>
        <v>0</v>
      </c>
      <c r="CL72" s="55" t="n">
        <f aca="false">+BW72/$CE$2</f>
        <v>0</v>
      </c>
      <c r="CM72" s="55" t="n">
        <f aca="false">+BX72/$CE$2</f>
        <v>0</v>
      </c>
      <c r="CN72" s="55" t="n">
        <f aca="false">+BY72/$CE$2</f>
        <v>0</v>
      </c>
      <c r="CO72" s="55" t="n">
        <f aca="false">+BZ72/$CE$2</f>
        <v>0</v>
      </c>
      <c r="CP72" s="55" t="n">
        <f aca="false">+CA72/$CE$2</f>
        <v>0</v>
      </c>
      <c r="CQ72" s="55" t="n">
        <f aca="false">+CB72/$CE$2</f>
        <v>0</v>
      </c>
      <c r="CR72" s="55" t="n">
        <f aca="false">+CC72/$CE$2</f>
        <v>3.35537190082645</v>
      </c>
      <c r="CS72" s="53"/>
      <c r="CT72" s="53"/>
      <c r="CU72" s="56" t="n">
        <f aca="false">+$O72*X72+$P72*BB72+$Q72*(0.9*BB72+$S72)+$R72</f>
        <v>8.12</v>
      </c>
      <c r="CV72" s="56" t="n">
        <f aca="false">+$O72*Y72+$P72*BC72+$Q72*(0.9*BC72+$S72)+$R72</f>
        <v>0</v>
      </c>
      <c r="CW72" s="56" t="n">
        <f aca="false">+$O72*Z72+$P72*BD72+$Q72*(0.9*BD72+$S72)+$R72</f>
        <v>0</v>
      </c>
      <c r="CX72" s="56" t="n">
        <f aca="false">+$O72*AA72+$P72*BE72+$Q72*(0.9*BE72+$S72)+$R72</f>
        <v>0</v>
      </c>
      <c r="CY72" s="56" t="n">
        <f aca="false">+$O72*AB72+$P72*BF72+$Q72*(0.9*BF72+$S72)+$R72</f>
        <v>0</v>
      </c>
      <c r="CZ72" s="56" t="n">
        <f aca="false">+$O72*AC72+$P72*BG72+$Q72*(0.9*BG72+$S72)+$R72</f>
        <v>0</v>
      </c>
      <c r="DA72" s="56" t="n">
        <f aca="false">+$O72*AD72+$P72*BH72+$Q72*(0.9*BH72+$S72)+$R72</f>
        <v>0</v>
      </c>
      <c r="DB72" s="56" t="n">
        <f aca="false">+$O72*AE72+$P72*BI72+$Q72*(0.9*BI72+$S72)+$R72</f>
        <v>0</v>
      </c>
      <c r="DC72" s="56" t="n">
        <f aca="false">+$O72*AF72+$P72*BJ72+$Q72*(0.9*BJ72+$S72)+$R72</f>
        <v>0</v>
      </c>
      <c r="DD72" s="56" t="n">
        <f aca="false">+$O72*AG72+$P72*BK72+$Q72*(0.9*BK72+$S72)+$R72</f>
        <v>0</v>
      </c>
      <c r="DE72" s="56" t="n">
        <f aca="false">+$O72*AH72+$P72*BL72+$Q72*(0.9*BL72+$S72)+$R72</f>
        <v>0</v>
      </c>
      <c r="DF72" s="56" t="n">
        <f aca="false">+$O72*AI72+$P72*BM72+$Q72*(0.9*BM72+$S72)+$R72</f>
        <v>0</v>
      </c>
      <c r="DG72" s="55" t="n">
        <f aca="false">+SUM(CU72:DF72)</f>
        <v>8.12</v>
      </c>
      <c r="DH72" s="53"/>
      <c r="DJ72" s="14" t="n">
        <f aca="false">+IF(X72=0,0,$T72)</f>
        <v>30</v>
      </c>
      <c r="DK72" s="14" t="n">
        <f aca="false">+IF(Y72=0,0,$T72)</f>
        <v>0</v>
      </c>
      <c r="DL72" s="14" t="n">
        <f aca="false">+IF(Z72=0,0,$T72)</f>
        <v>0</v>
      </c>
      <c r="DM72" s="14" t="n">
        <f aca="false">+IF(AA72=0,0,$T72)</f>
        <v>0</v>
      </c>
      <c r="DN72" s="14" t="n">
        <f aca="false">+IF(AB72=0,0,$T72)</f>
        <v>0</v>
      </c>
      <c r="DO72" s="14" t="n">
        <f aca="false">+IF(AC72=0,0,$T72)</f>
        <v>0</v>
      </c>
      <c r="DP72" s="14" t="n">
        <f aca="false">+IF(AD72=0,0,$T72)</f>
        <v>0</v>
      </c>
      <c r="DQ72" s="14" t="n">
        <f aca="false">+IF(AE72=0,0,$T72)</f>
        <v>0</v>
      </c>
      <c r="DR72" s="14" t="n">
        <f aca="false">+IF(AF72=0,0,$T72)</f>
        <v>0</v>
      </c>
      <c r="DS72" s="14" t="n">
        <f aca="false">+IF(AG72=0,0,$T72)</f>
        <v>0</v>
      </c>
      <c r="DT72" s="14" t="n">
        <f aca="false">+IF(AH72=0,0,$T72)</f>
        <v>0</v>
      </c>
      <c r="DU72" s="14" t="n">
        <f aca="false">+IF(AI72=0,0,$T72)</f>
        <v>0</v>
      </c>
      <c r="DV72" s="55"/>
      <c r="DY72" s="14" t="n">
        <v>0</v>
      </c>
      <c r="DZ72" s="14" t="n">
        <v>0</v>
      </c>
      <c r="EA72" s="14" t="n">
        <v>0</v>
      </c>
      <c r="EB72" s="14" t="n">
        <v>0</v>
      </c>
      <c r="EC72" s="14" t="n">
        <v>0</v>
      </c>
      <c r="ED72" s="14" t="n">
        <v>0</v>
      </c>
      <c r="EE72" s="14" t="n">
        <v>0</v>
      </c>
      <c r="EF72" s="14" t="n">
        <v>0</v>
      </c>
      <c r="EG72" s="14" t="n">
        <v>0</v>
      </c>
      <c r="EH72" s="14" t="n">
        <v>0</v>
      </c>
      <c r="EI72" s="14" t="n">
        <v>0</v>
      </c>
      <c r="EJ72" s="14" t="n">
        <v>0</v>
      </c>
      <c r="EK72" s="55"/>
      <c r="EO72" s="53" t="n">
        <f aca="false">+CU72+DJ72-DY72/2</f>
        <v>38.12</v>
      </c>
      <c r="EP72" s="53" t="n">
        <f aca="false">+CV72+DK72-DZ72/2</f>
        <v>0</v>
      </c>
      <c r="EQ72" s="53" t="n">
        <f aca="false">+CW72+DL72-EA72/2</f>
        <v>0</v>
      </c>
      <c r="ER72" s="53" t="n">
        <f aca="false">+CX72+DM72-EB72/2</f>
        <v>0</v>
      </c>
      <c r="ES72" s="53" t="n">
        <f aca="false">+CY72+DN72-EC72/2</f>
        <v>0</v>
      </c>
      <c r="ET72" s="53" t="n">
        <f aca="false">+CZ72+DO72-ED72/2</f>
        <v>0</v>
      </c>
      <c r="EU72" s="53" t="n">
        <f aca="false">+DA72+DP72-EE72/2</f>
        <v>0</v>
      </c>
      <c r="EV72" s="53" t="n">
        <f aca="false">+DB72+DQ72-EF72/2</f>
        <v>0</v>
      </c>
      <c r="EW72" s="53" t="n">
        <f aca="false">+DC72+DR72-EG72/2</f>
        <v>0</v>
      </c>
      <c r="EX72" s="53" t="n">
        <f aca="false">+DD72+DS72-EH72/2</f>
        <v>0</v>
      </c>
      <c r="EY72" s="53" t="n">
        <f aca="false">+DE72+DT72-EI72/2</f>
        <v>0</v>
      </c>
      <c r="EZ72" s="53" t="n">
        <f aca="false">+DF72+DU72-EJ72/2</f>
        <v>0</v>
      </c>
      <c r="FA72" s="55" t="n">
        <f aca="false">+SUM(EO72:EZ72)</f>
        <v>38.12</v>
      </c>
      <c r="FD72" s="53" t="n">
        <f aca="false">+AM72-EO72-DY72</f>
        <v>156.63</v>
      </c>
      <c r="FE72" s="53" t="n">
        <f aca="false">+AN72-EP72-DZ72</f>
        <v>0</v>
      </c>
      <c r="FF72" s="53" t="n">
        <f aca="false">+AO72-EQ72-EA72</f>
        <v>0</v>
      </c>
      <c r="FG72" s="53" t="n">
        <f aca="false">+AP72-ER72-EB72</f>
        <v>0</v>
      </c>
      <c r="FH72" s="53" t="n">
        <f aca="false">+AQ72-ES72-EC72</f>
        <v>0</v>
      </c>
      <c r="FI72" s="53" t="n">
        <f aca="false">+AR72-ET72-ED72</f>
        <v>0</v>
      </c>
      <c r="FJ72" s="53" t="n">
        <f aca="false">+AS72-EU72-EE72</f>
        <v>0</v>
      </c>
      <c r="FK72" s="53" t="n">
        <f aca="false">+AT72-EV72-EF72</f>
        <v>0</v>
      </c>
      <c r="FL72" s="53" t="n">
        <f aca="false">+AU72-EW72-EG72</f>
        <v>0</v>
      </c>
      <c r="FM72" s="53" t="n">
        <f aca="false">+AV72-EX72-EH72</f>
        <v>0</v>
      </c>
      <c r="FN72" s="53" t="n">
        <f aca="false">+AW72-EY72-EI72</f>
        <v>0</v>
      </c>
      <c r="FO72" s="53" t="n">
        <f aca="false">+AX72-EZ72-EJ72</f>
        <v>0</v>
      </c>
      <c r="FP72" s="53" t="n">
        <f aca="false">+AY72-FA72</f>
        <v>-38.12</v>
      </c>
    </row>
    <row collapsed="false" customFormat="false" customHeight="true" hidden="false" ht="15" outlineLevel="2" r="73">
      <c r="A73" s="21" t="n">
        <v>12</v>
      </c>
      <c r="B73" s="21" t="s">
        <v>67</v>
      </c>
      <c r="C73" s="21" t="s">
        <v>137</v>
      </c>
      <c r="D73" s="67" t="n">
        <v>10118</v>
      </c>
      <c r="E73" s="67" t="n">
        <v>10118</v>
      </c>
      <c r="F73" s="21" t="s">
        <v>392</v>
      </c>
      <c r="G73" s="21" t="s">
        <v>69</v>
      </c>
      <c r="H73" s="21" t="s">
        <v>69</v>
      </c>
      <c r="I73" s="21" t="s">
        <v>393</v>
      </c>
      <c r="J73" s="21" t="s">
        <v>391</v>
      </c>
      <c r="K73" s="21" t="s">
        <v>16</v>
      </c>
      <c r="L73" s="49" t="s">
        <v>143</v>
      </c>
      <c r="M73" s="50" t="s">
        <v>70</v>
      </c>
      <c r="N73" s="51" t="n">
        <v>0.01</v>
      </c>
      <c r="O73" s="51" t="n">
        <v>0.02</v>
      </c>
      <c r="P73" s="51" t="n">
        <v>0</v>
      </c>
      <c r="Q73" s="51" t="n">
        <v>0</v>
      </c>
      <c r="R73" s="50" t="n">
        <v>0</v>
      </c>
      <c r="S73" s="50" t="n">
        <v>0</v>
      </c>
      <c r="T73" s="50" t="n">
        <v>30</v>
      </c>
      <c r="U73" s="50"/>
      <c r="X73" s="53" t="e">
        <f aca="false">+VLOOKUP($D73,['file:///home/lab/repositories/luckia.facturador/com.luckia.biller.deploy/src/main/resources/bootstrap/info_presencial_2014.xlsx']venta_neta_cons!$a$2:$n$1048576,3,0)</f>
        <v>#VALUE!</v>
      </c>
      <c r="Y73" s="53" t="e">
        <f aca="false">+VLOOKUP($D73,['file:///home/lab/repositories/luckia.facturador/com.luckia.biller.deploy/src/main/resources/bootstrap/info_presencial_2014.xlsx']venta_neta_cons!$a$2:$n$1048576,4,0)</f>
        <v>#VALUE!</v>
      </c>
      <c r="Z73" s="53" t="e">
        <f aca="false">+VLOOKUP($D73,['file:///home/lab/repositories/luckia.facturador/com.luckia.biller.deploy/src/main/resources/bootstrap/info_presencial_2014.xlsx']venta_neta_cons!$a$2:$n$1048576,5,0)</f>
        <v>#VALUE!</v>
      </c>
      <c r="AA73" s="53" t="e">
        <f aca="false">+VLOOKUP($D73,['file:///home/lab/repositories/luckia.facturador/com.luckia.biller.deploy/src/main/resources/bootstrap/info_presencial_2014.xlsx']venta_neta_cons!$a$2:$n$1048576,6,0)</f>
        <v>#VALUE!</v>
      </c>
      <c r="AB73" s="53" t="e">
        <f aca="false">+VLOOKUP($D73,['file:///home/lab/repositories/luckia.facturador/com.luckia.biller.deploy/src/main/resources/bootstrap/info_presencial_2014.xlsx']venta_neta_cons!$a$2:$n$1048576,7,0)</f>
        <v>#VALUE!</v>
      </c>
      <c r="AC73" s="53" t="e">
        <f aca="false">+VLOOKUP($D73,['file:///home/lab/repositories/luckia.facturador/com.luckia.biller.deploy/src/main/resources/bootstrap/info_presencial_2014.xlsx']venta_neta_cons!$a$2:$n$1048576,8,0)</f>
        <v>#VALUE!</v>
      </c>
      <c r="AD73" s="53" t="e">
        <f aca="false">+VLOOKUP($D73,['file:///home/lab/repositories/luckia.facturador/com.luckia.biller.deploy/src/main/resources/bootstrap/info_presencial_2014.xlsx']venta_neta_cons!$a$2:$n$1048576,9,0)</f>
        <v>#VALUE!</v>
      </c>
      <c r="AE73" s="53" t="e">
        <f aca="false">+VLOOKUP($D73,['file:///home/lab/repositories/luckia.facturador/com.luckia.biller.deploy/src/main/resources/bootstrap/info_presencial_2014.xlsx']venta_neta_cons!$a$2:$n$1048576,10,0)</f>
        <v>#VALUE!</v>
      </c>
      <c r="AF73" s="53" t="e">
        <f aca="false">+VLOOKUP($D73,['file:///home/lab/repositories/luckia.facturador/com.luckia.biller.deploy/src/main/resources/bootstrap/info_presencial_2014.xlsx']venta_neta_cons!$a$2:$n$1048576,11,0)</f>
        <v>#VALUE!</v>
      </c>
      <c r="AG73" s="53" t="e">
        <f aca="false">+VLOOKUP($D73,['file:///home/lab/repositories/luckia.facturador/com.luckia.biller.deploy/src/main/resources/bootstrap/info_presencial_2014.xlsx']venta_neta_cons!$a$2:$n$1048576,12,0)</f>
        <v>#VALUE!</v>
      </c>
      <c r="AH73" s="53" t="e">
        <f aca="false">+VLOOKUP($D73,['file:///home/lab/repositories/luckia.facturador/com.luckia.biller.deploy/src/main/resources/bootstrap/info_presencial_2014.xlsx']venta_neta_cons!$a$2:$n$1048576,13,0)</f>
        <v>#VALUE!</v>
      </c>
      <c r="AI73" s="53" t="e">
        <f aca="false">+VLOOKUP($D73,['file:///home/lab/repositories/luckia.facturador/com.luckia.biller.deploy/src/main/resources/bootstrap/info_presencial_2014.xlsx']venta_neta_cons!$a$2:$n$1048576,14,0)</f>
        <v>#VALUE!</v>
      </c>
      <c r="AJ73" s="53" t="n">
        <f aca="false">+SUM(X73:AI73)</f>
        <v>410</v>
      </c>
      <c r="AK73" s="54" t="n">
        <f aca="false">+BB73/X73</f>
        <v>0.081390243902439</v>
      </c>
      <c r="AL73" s="53"/>
      <c r="AM73" s="53" t="e">
        <f aca="false">+VLOOKUP($D73,['file:///home/lab/repositories/luckia.facturador/com.luckia.biller.deploy/src/main/resources/bootstrap/info_presencial_2014.xlsx']saldo_cons!$a$2:$n$1048576,3,0)</f>
        <v>#VALUE!</v>
      </c>
      <c r="AN73" s="53" t="e">
        <f aca="false">+VLOOKUP($D73,['file:///home/lab/repositories/luckia.facturador/com.luckia.biller.deploy/src/main/resources/bootstrap/info_presencial_2014.xlsx']saldo_cons!$a$2:$n$1048576,4,0)</f>
        <v>#VALUE!</v>
      </c>
      <c r="AO73" s="53" t="e">
        <f aca="false">+VLOOKUP($D73,['file:///home/lab/repositories/luckia.facturador/com.luckia.biller.deploy/src/main/resources/bootstrap/info_presencial_2014.xlsx']saldo_cons!$a$2:$n$1048576,5,0)</f>
        <v>#VALUE!</v>
      </c>
      <c r="AP73" s="53" t="e">
        <f aca="false">+VLOOKUP($D73,['file:///home/lab/repositories/luckia.facturador/com.luckia.biller.deploy/src/main/resources/bootstrap/info_presencial_2014.xlsx']saldo_cons!$a$2:$n$1048576,6,0)</f>
        <v>#VALUE!</v>
      </c>
      <c r="AQ73" s="53" t="e">
        <f aca="false">+VLOOKUP($D73,['file:///home/lab/repositories/luckia.facturador/com.luckia.biller.deploy/src/main/resources/bootstrap/info_presencial_2014.xlsx']saldo_cons!$a$2:$n$1048576,7,0)</f>
        <v>#VALUE!</v>
      </c>
      <c r="AR73" s="53" t="e">
        <f aca="false">+VLOOKUP($D73,['file:///home/lab/repositories/luckia.facturador/com.luckia.biller.deploy/src/main/resources/bootstrap/info_presencial_2014.xlsx']saldo_cons!$a$2:$n$1048576,8,0)</f>
        <v>#VALUE!</v>
      </c>
      <c r="AS73" s="53" t="e">
        <f aca="false">+VLOOKUP($D73,['file:///home/lab/repositories/luckia.facturador/com.luckia.biller.deploy/src/main/resources/bootstrap/info_presencial_2014.xlsx']saldo_cons!$a$2:$n$1048576,9,0)</f>
        <v>#VALUE!</v>
      </c>
      <c r="AT73" s="53" t="e">
        <f aca="false">+VLOOKUP($D73,['file:///home/lab/repositories/luckia.facturador/com.luckia.biller.deploy/src/main/resources/bootstrap/info_presencial_2014.xlsx']saldo_cons!$a$2:$n$1048576,10,0)</f>
        <v>#VALUE!</v>
      </c>
      <c r="AU73" s="53" t="e">
        <f aca="false">+VLOOKUP($D73,['file:///home/lab/repositories/luckia.facturador/com.luckia.biller.deploy/src/main/resources/bootstrap/info_presencial_2014.xlsx']saldo_cons!$a$2:$n$1048576,11,0)</f>
        <v>#VALUE!</v>
      </c>
      <c r="AV73" s="53" t="e">
        <f aca="false">+VLOOKUP($D73,['file:///home/lab/repositories/luckia.facturador/com.luckia.biller.deploy/src/main/resources/bootstrap/info_presencial_2014.xlsx']saldo_cons!$a$2:$n$1048576,12,0)</f>
        <v>#VALUE!</v>
      </c>
      <c r="AW73" s="53" t="e">
        <f aca="false">+VLOOKUP($D73,['file:///home/lab/repositories/luckia.facturador/com.luckia.biller.deploy/src/main/resources/bootstrap/info_presencial_2014.xlsx']saldo_cons!$a$2:$n$1048576,13,0)</f>
        <v>#VALUE!</v>
      </c>
      <c r="AX73" s="53" t="e">
        <f aca="false">+VLOOKUP($D73,['file:///home/lab/repositories/luckia.facturador/com.luckia.biller.deploy/src/main/resources/bootstrap/info_presencial_2014.xlsx']saldo_cons!$a$2:$n$1048576,14,0)</f>
        <v>#VALUE!</v>
      </c>
      <c r="AY73" s="53"/>
      <c r="AZ73" s="53"/>
      <c r="BA73" s="53"/>
      <c r="BB73" s="53" t="e">
        <f aca="false">+VLOOKUP($D73,['file:///home/lab/repositories/luckia.facturador/com.luckia.biller.deploy/src/main/resources/bootstrap/info_presencial_2014.xlsx']ggr_cons!$a$2:$n$1048576,3,0)</f>
        <v>#VALUE!</v>
      </c>
      <c r="BC73" s="53" t="e">
        <f aca="false">+VLOOKUP($D73,['file:///home/lab/repositories/luckia.facturador/com.luckia.biller.deploy/src/main/resources/bootstrap/info_presencial_2014.xlsx']ggr_cons!$a$2:$n$1048576,4,0)</f>
        <v>#VALUE!</v>
      </c>
      <c r="BD73" s="53" t="e">
        <f aca="false">+VLOOKUP($D73,['file:///home/lab/repositories/luckia.facturador/com.luckia.biller.deploy/src/main/resources/bootstrap/info_presencial_2014.xlsx']ggr_cons!$a$2:$n$1048576,5,0)</f>
        <v>#VALUE!</v>
      </c>
      <c r="BE73" s="53" t="e">
        <f aca="false">+VLOOKUP($D73,['file:///home/lab/repositories/luckia.facturador/com.luckia.biller.deploy/src/main/resources/bootstrap/info_presencial_2014.xlsx']ggr_cons!$a$2:$n$1048576,6,0)</f>
        <v>#VALUE!</v>
      </c>
      <c r="BF73" s="53" t="e">
        <f aca="false">+VLOOKUP($D73,['file:///home/lab/repositories/luckia.facturador/com.luckia.biller.deploy/src/main/resources/bootstrap/info_presencial_2014.xlsx']ggr_cons!$a$2:$n$1048576,7,0)</f>
        <v>#VALUE!</v>
      </c>
      <c r="BG73" s="53" t="e">
        <f aca="false">+VLOOKUP($D73,['file:///home/lab/repositories/luckia.facturador/com.luckia.biller.deploy/src/main/resources/bootstrap/info_presencial_2014.xlsx']ggr_cons!$a$2:$n$1048576,8,0)</f>
        <v>#VALUE!</v>
      </c>
      <c r="BH73" s="53" t="e">
        <f aca="false">+VLOOKUP($D73,['file:///home/lab/repositories/luckia.facturador/com.luckia.biller.deploy/src/main/resources/bootstrap/info_presencial_2014.xlsx']ggr_cons!$a$2:$n$1048576,9,0)</f>
        <v>#VALUE!</v>
      </c>
      <c r="BI73" s="53" t="e">
        <f aca="false">+VLOOKUP($D73,['file:///home/lab/repositories/luckia.facturador/com.luckia.biller.deploy/src/main/resources/bootstrap/info_presencial_2014.xlsx']ggr_cons!$a$2:$n$1048576,10,0)</f>
        <v>#VALUE!</v>
      </c>
      <c r="BJ73" s="53" t="e">
        <f aca="false">+VLOOKUP($D73,['file:///home/lab/repositories/luckia.facturador/com.luckia.biller.deploy/src/main/resources/bootstrap/info_presencial_2014.xlsx']ggr_cons!$a$2:$n$1048576,11,0)</f>
        <v>#VALUE!</v>
      </c>
      <c r="BK73" s="53" t="e">
        <f aca="false">+VLOOKUP($D73,['file:///home/lab/repositories/luckia.facturador/com.luckia.biller.deploy/src/main/resources/bootstrap/info_presencial_2014.xlsx']ggr_cons!$a$2:$n$1048576,12,0)</f>
        <v>#VALUE!</v>
      </c>
      <c r="BL73" s="53" t="e">
        <f aca="false">+VLOOKUP($D73,['file:///home/lab/repositories/luckia.facturador/com.luckia.biller.deploy/src/main/resources/bootstrap/info_presencial_2014.xlsx']ggr_cons!$a$2:$n$1048576,13,0)</f>
        <v>#VALUE!</v>
      </c>
      <c r="BM73" s="53" t="e">
        <f aca="false">+VLOOKUP($D73,['file:///home/lab/repositories/luckia.facturador/com.luckia.biller.deploy/src/main/resources/bootstrap/info_presencial_2014.xlsx']ggr_cons!$a$2:$n$1048576,14,0)</f>
        <v>#VALUE!</v>
      </c>
      <c r="BN73" s="53"/>
      <c r="BO73" s="53"/>
      <c r="BP73" s="53"/>
      <c r="BQ73" s="55" t="n">
        <f aca="false">+$N73*X73</f>
        <v>4.1</v>
      </c>
      <c r="BR73" s="55" t="n">
        <f aca="false">+$N73*Y73</f>
        <v>0</v>
      </c>
      <c r="BS73" s="55" t="n">
        <f aca="false">+$N73*Z73</f>
        <v>0</v>
      </c>
      <c r="BT73" s="55" t="n">
        <f aca="false">+$N73*AA73</f>
        <v>0</v>
      </c>
      <c r="BU73" s="55" t="n">
        <f aca="false">+$N73*AB73</f>
        <v>0</v>
      </c>
      <c r="BV73" s="55" t="n">
        <f aca="false">+$N73*AC73</f>
        <v>0</v>
      </c>
      <c r="BW73" s="55" t="n">
        <f aca="false">+$N73*AD73</f>
        <v>0</v>
      </c>
      <c r="BX73" s="55" t="n">
        <f aca="false">+$N73*AE73</f>
        <v>0</v>
      </c>
      <c r="BY73" s="55" t="n">
        <f aca="false">+$N73*AF73</f>
        <v>0</v>
      </c>
      <c r="BZ73" s="55" t="n">
        <f aca="false">+$N73*AG73</f>
        <v>0</v>
      </c>
      <c r="CA73" s="55" t="n">
        <f aca="false">+$N73*AH73</f>
        <v>0</v>
      </c>
      <c r="CB73" s="55" t="n">
        <f aca="false">+$N73*AI73</f>
        <v>0</v>
      </c>
      <c r="CC73" s="55" t="n">
        <f aca="false">+SUM(BQ73:CB73)</f>
        <v>4.1</v>
      </c>
      <c r="CD73" s="53"/>
      <c r="CE73" s="55"/>
      <c r="CF73" s="55" t="n">
        <f aca="false">+BQ73/$CE$2</f>
        <v>3.38842975206612</v>
      </c>
      <c r="CG73" s="55" t="n">
        <f aca="false">+BR73/$CE$2</f>
        <v>0</v>
      </c>
      <c r="CH73" s="55" t="n">
        <f aca="false">+BS73/$CE$2</f>
        <v>0</v>
      </c>
      <c r="CI73" s="55" t="n">
        <f aca="false">+BT73/$CE$2</f>
        <v>0</v>
      </c>
      <c r="CJ73" s="55" t="n">
        <f aca="false">+BU73/$CE$2</f>
        <v>0</v>
      </c>
      <c r="CK73" s="55" t="n">
        <f aca="false">+BV73/$CE$2</f>
        <v>0</v>
      </c>
      <c r="CL73" s="55" t="n">
        <f aca="false">+BW73/$CE$2</f>
        <v>0</v>
      </c>
      <c r="CM73" s="55" t="n">
        <f aca="false">+BX73/$CE$2</f>
        <v>0</v>
      </c>
      <c r="CN73" s="55" t="n">
        <f aca="false">+BY73/$CE$2</f>
        <v>0</v>
      </c>
      <c r="CO73" s="55" t="n">
        <f aca="false">+BZ73/$CE$2</f>
        <v>0</v>
      </c>
      <c r="CP73" s="55" t="n">
        <f aca="false">+CA73/$CE$2</f>
        <v>0</v>
      </c>
      <c r="CQ73" s="55" t="n">
        <f aca="false">+CB73/$CE$2</f>
        <v>0</v>
      </c>
      <c r="CR73" s="55" t="n">
        <f aca="false">+CC73/$CE$2</f>
        <v>3.38842975206612</v>
      </c>
      <c r="CS73" s="53"/>
      <c r="CT73" s="53"/>
      <c r="CU73" s="56" t="n">
        <f aca="false">+$O73*X73+$P73*BB73+$Q73*(0.9*BB73+$S73)+$R73</f>
        <v>8.2</v>
      </c>
      <c r="CV73" s="56" t="n">
        <f aca="false">+$O73*Y73+$P73*BC73+$Q73*(0.9*BC73+$S73)+$R73</f>
        <v>0</v>
      </c>
      <c r="CW73" s="56" t="n">
        <f aca="false">+$O73*Z73+$P73*BD73+$Q73*(0.9*BD73+$S73)+$R73</f>
        <v>0</v>
      </c>
      <c r="CX73" s="56" t="n">
        <f aca="false">+$O73*AA73+$P73*BE73+$Q73*(0.9*BE73+$S73)+$R73</f>
        <v>0</v>
      </c>
      <c r="CY73" s="56" t="n">
        <f aca="false">+$O73*AB73+$P73*BF73+$Q73*(0.9*BF73+$S73)+$R73</f>
        <v>0</v>
      </c>
      <c r="CZ73" s="56" t="n">
        <f aca="false">+$O73*AC73+$P73*BG73+$Q73*(0.9*BG73+$S73)+$R73</f>
        <v>0</v>
      </c>
      <c r="DA73" s="56" t="n">
        <f aca="false">+$O73*AD73+$P73*BH73+$Q73*(0.9*BH73+$S73)+$R73</f>
        <v>0</v>
      </c>
      <c r="DB73" s="56" t="n">
        <f aca="false">+$O73*AE73+$P73*BI73+$Q73*(0.9*BI73+$S73)+$R73</f>
        <v>0</v>
      </c>
      <c r="DC73" s="56" t="n">
        <f aca="false">+$O73*AF73+$P73*BJ73+$Q73*(0.9*BJ73+$S73)+$R73</f>
        <v>0</v>
      </c>
      <c r="DD73" s="56" t="n">
        <f aca="false">+$O73*AG73+$P73*BK73+$Q73*(0.9*BK73+$S73)+$R73</f>
        <v>0</v>
      </c>
      <c r="DE73" s="56" t="n">
        <f aca="false">+$O73*AH73+$P73*BL73+$Q73*(0.9*BL73+$S73)+$R73</f>
        <v>0</v>
      </c>
      <c r="DF73" s="56" t="n">
        <f aca="false">+$O73*AI73+$P73*BM73+$Q73*(0.9*BM73+$S73)+$R73</f>
        <v>0</v>
      </c>
      <c r="DG73" s="55" t="n">
        <f aca="false">+SUM(CU73:DF73)</f>
        <v>8.2</v>
      </c>
      <c r="DH73" s="53"/>
      <c r="DJ73" s="14" t="n">
        <f aca="false">+IF(X73=0,0,$T73)</f>
        <v>30</v>
      </c>
      <c r="DK73" s="14" t="n">
        <f aca="false">+IF(Y73=0,0,$T73)</f>
        <v>0</v>
      </c>
      <c r="DL73" s="14" t="n">
        <f aca="false">+IF(Z73=0,0,$T73)</f>
        <v>0</v>
      </c>
      <c r="DM73" s="14" t="n">
        <f aca="false">+IF(AA73=0,0,$T73)</f>
        <v>0</v>
      </c>
      <c r="DN73" s="14" t="n">
        <f aca="false">+IF(AB73=0,0,$T73)</f>
        <v>0</v>
      </c>
      <c r="DO73" s="14" t="n">
        <f aca="false">+IF(AC73=0,0,$T73)</f>
        <v>0</v>
      </c>
      <c r="DP73" s="14" t="n">
        <f aca="false">+IF(AD73=0,0,$T73)</f>
        <v>0</v>
      </c>
      <c r="DQ73" s="14" t="n">
        <f aca="false">+IF(AE73=0,0,$T73)</f>
        <v>0</v>
      </c>
      <c r="DR73" s="14" t="n">
        <f aca="false">+IF(AF73=0,0,$T73)</f>
        <v>0</v>
      </c>
      <c r="DS73" s="14" t="n">
        <f aca="false">+IF(AG73=0,0,$T73)</f>
        <v>0</v>
      </c>
      <c r="DT73" s="14" t="n">
        <f aca="false">+IF(AH73=0,0,$T73)</f>
        <v>0</v>
      </c>
      <c r="DU73" s="14" t="n">
        <f aca="false">+IF(AI73=0,0,$T73)</f>
        <v>0</v>
      </c>
      <c r="DV73" s="55"/>
      <c r="DY73" s="14" t="n">
        <v>0</v>
      </c>
      <c r="DZ73" s="14" t="n">
        <v>0</v>
      </c>
      <c r="EA73" s="14" t="n">
        <v>0</v>
      </c>
      <c r="EB73" s="14" t="n">
        <v>0</v>
      </c>
      <c r="EC73" s="14" t="n">
        <v>0</v>
      </c>
      <c r="ED73" s="14" t="n">
        <v>0</v>
      </c>
      <c r="EE73" s="14" t="n">
        <v>0</v>
      </c>
      <c r="EF73" s="14" t="n">
        <v>0</v>
      </c>
      <c r="EG73" s="14" t="n">
        <v>0</v>
      </c>
      <c r="EH73" s="14" t="n">
        <v>0</v>
      </c>
      <c r="EI73" s="14" t="n">
        <v>0</v>
      </c>
      <c r="EJ73" s="14" t="n">
        <v>0</v>
      </c>
      <c r="EK73" s="55"/>
      <c r="EO73" s="53" t="n">
        <f aca="false">+CU73+DJ73-DY73/2</f>
        <v>38.2</v>
      </c>
      <c r="EP73" s="53" t="n">
        <f aca="false">+CV73+DK73-DZ73/2</f>
        <v>0</v>
      </c>
      <c r="EQ73" s="53" t="n">
        <f aca="false">+CW73+DL73-EA73/2</f>
        <v>0</v>
      </c>
      <c r="ER73" s="53" t="n">
        <f aca="false">+CX73+DM73-EB73/2</f>
        <v>0</v>
      </c>
      <c r="ES73" s="53" t="n">
        <f aca="false">+CY73+DN73-EC73/2</f>
        <v>0</v>
      </c>
      <c r="ET73" s="53" t="n">
        <f aca="false">+CZ73+DO73-ED73/2</f>
        <v>0</v>
      </c>
      <c r="EU73" s="53" t="n">
        <f aca="false">+DA73+DP73-EE73/2</f>
        <v>0</v>
      </c>
      <c r="EV73" s="53" t="n">
        <f aca="false">+DB73+DQ73-EF73/2</f>
        <v>0</v>
      </c>
      <c r="EW73" s="53" t="n">
        <f aca="false">+DC73+DR73-EG73/2</f>
        <v>0</v>
      </c>
      <c r="EX73" s="53" t="n">
        <f aca="false">+DD73+DS73-EH73/2</f>
        <v>0</v>
      </c>
      <c r="EY73" s="53" t="n">
        <f aca="false">+DE73+DT73-EI73/2</f>
        <v>0</v>
      </c>
      <c r="EZ73" s="53" t="n">
        <f aca="false">+DF73+DU73-EJ73/2</f>
        <v>0</v>
      </c>
      <c r="FA73" s="55" t="n">
        <f aca="false">+SUM(EO73:EZ73)</f>
        <v>38.2</v>
      </c>
      <c r="FD73" s="53" t="n">
        <f aca="false">+AM73-EO73-DY73</f>
        <v>-4.83</v>
      </c>
      <c r="FE73" s="53" t="n">
        <f aca="false">+AN73-EP73-DZ73</f>
        <v>0</v>
      </c>
      <c r="FF73" s="53" t="n">
        <f aca="false">+AO73-EQ73-EA73</f>
        <v>0</v>
      </c>
      <c r="FG73" s="53" t="n">
        <f aca="false">+AP73-ER73-EB73</f>
        <v>0</v>
      </c>
      <c r="FH73" s="53" t="n">
        <f aca="false">+AQ73-ES73-EC73</f>
        <v>0</v>
      </c>
      <c r="FI73" s="53" t="n">
        <f aca="false">+AR73-ET73-ED73</f>
        <v>0</v>
      </c>
      <c r="FJ73" s="53" t="n">
        <f aca="false">+AS73-EU73-EE73</f>
        <v>0</v>
      </c>
      <c r="FK73" s="53" t="n">
        <f aca="false">+AT73-EV73-EF73</f>
        <v>0</v>
      </c>
      <c r="FL73" s="53" t="n">
        <f aca="false">+AU73-EW73-EG73</f>
        <v>0</v>
      </c>
      <c r="FM73" s="53" t="n">
        <f aca="false">+AV73-EX73-EH73</f>
        <v>0</v>
      </c>
      <c r="FN73" s="53" t="n">
        <f aca="false">+AW73-EY73-EI73</f>
        <v>0</v>
      </c>
      <c r="FO73" s="53" t="n">
        <f aca="false">+AX73-EZ73-EJ73</f>
        <v>0</v>
      </c>
      <c r="FP73" s="53" t="n">
        <f aca="false">+AY73-FA73</f>
        <v>-38.2</v>
      </c>
    </row>
    <row collapsed="false" customFormat="false" customHeight="true" hidden="false" ht="15" outlineLevel="2" r="74">
      <c r="A74" s="21" t="n">
        <v>12</v>
      </c>
      <c r="B74" s="21" t="s">
        <v>67</v>
      </c>
      <c r="C74" s="21" t="s">
        <v>137</v>
      </c>
      <c r="D74" s="67" t="n">
        <f aca="false">+E74</f>
        <v>10017</v>
      </c>
      <c r="E74" s="69" t="n">
        <v>10017</v>
      </c>
      <c r="F74" s="80" t="s">
        <v>394</v>
      </c>
      <c r="G74" s="21" t="s">
        <v>69</v>
      </c>
      <c r="H74" s="21" t="s">
        <v>69</v>
      </c>
      <c r="I74" s="80" t="s">
        <v>395</v>
      </c>
      <c r="J74" s="80" t="s">
        <v>396</v>
      </c>
      <c r="K74" s="72" t="s">
        <v>16</v>
      </c>
      <c r="L74" s="49" t="s">
        <v>143</v>
      </c>
      <c r="M74" s="50" t="s">
        <v>70</v>
      </c>
      <c r="N74" s="51" t="n">
        <v>0.01</v>
      </c>
      <c r="O74" s="51" t="n">
        <v>0.02</v>
      </c>
      <c r="P74" s="51" t="n">
        <v>0</v>
      </c>
      <c r="Q74" s="51" t="n">
        <v>0</v>
      </c>
      <c r="R74" s="50" t="n">
        <v>0</v>
      </c>
      <c r="S74" s="50" t="n">
        <v>0</v>
      </c>
      <c r="T74" s="50" t="n">
        <v>30</v>
      </c>
      <c r="U74" s="50"/>
      <c r="X74" s="53" t="e">
        <f aca="false">+VLOOKUP($D74,['file:///home/lab/repositories/luckia.facturador/com.luckia.biller.deploy/src/main/resources/bootstrap/info_presencial_2014.xlsx']venta_neta_cons!$a$2:$n$1048576,3,0)</f>
        <v>#VALUE!</v>
      </c>
      <c r="Y74" s="53" t="e">
        <f aca="false">+VLOOKUP($D74,['file:///home/lab/repositories/luckia.facturador/com.luckia.biller.deploy/src/main/resources/bootstrap/info_presencial_2014.xlsx']venta_neta_cons!$a$2:$n$1048576,4,0)</f>
        <v>#VALUE!</v>
      </c>
      <c r="Z74" s="53" t="e">
        <f aca="false">+VLOOKUP($D74,['file:///home/lab/repositories/luckia.facturador/com.luckia.biller.deploy/src/main/resources/bootstrap/info_presencial_2014.xlsx']venta_neta_cons!$a$2:$n$1048576,5,0)</f>
        <v>#VALUE!</v>
      </c>
      <c r="AA74" s="53" t="e">
        <f aca="false">+VLOOKUP($D74,['file:///home/lab/repositories/luckia.facturador/com.luckia.biller.deploy/src/main/resources/bootstrap/info_presencial_2014.xlsx']venta_neta_cons!$a$2:$n$1048576,6,0)</f>
        <v>#VALUE!</v>
      </c>
      <c r="AB74" s="53" t="e">
        <f aca="false">+VLOOKUP($D74,['file:///home/lab/repositories/luckia.facturador/com.luckia.biller.deploy/src/main/resources/bootstrap/info_presencial_2014.xlsx']venta_neta_cons!$a$2:$n$1048576,7,0)</f>
        <v>#VALUE!</v>
      </c>
      <c r="AC74" s="53" t="e">
        <f aca="false">+VLOOKUP($D74,['file:///home/lab/repositories/luckia.facturador/com.luckia.biller.deploy/src/main/resources/bootstrap/info_presencial_2014.xlsx']venta_neta_cons!$a$2:$n$1048576,8,0)</f>
        <v>#VALUE!</v>
      </c>
      <c r="AD74" s="53" t="e">
        <f aca="false">+VLOOKUP($D74,['file:///home/lab/repositories/luckia.facturador/com.luckia.biller.deploy/src/main/resources/bootstrap/info_presencial_2014.xlsx']venta_neta_cons!$a$2:$n$1048576,9,0)</f>
        <v>#VALUE!</v>
      </c>
      <c r="AE74" s="53" t="e">
        <f aca="false">+VLOOKUP($D74,['file:///home/lab/repositories/luckia.facturador/com.luckia.biller.deploy/src/main/resources/bootstrap/info_presencial_2014.xlsx']venta_neta_cons!$a$2:$n$1048576,10,0)</f>
        <v>#VALUE!</v>
      </c>
      <c r="AF74" s="53" t="e">
        <f aca="false">+VLOOKUP($D74,['file:///home/lab/repositories/luckia.facturador/com.luckia.biller.deploy/src/main/resources/bootstrap/info_presencial_2014.xlsx']venta_neta_cons!$a$2:$n$1048576,11,0)</f>
        <v>#VALUE!</v>
      </c>
      <c r="AG74" s="53" t="e">
        <f aca="false">+VLOOKUP($D74,['file:///home/lab/repositories/luckia.facturador/com.luckia.biller.deploy/src/main/resources/bootstrap/info_presencial_2014.xlsx']venta_neta_cons!$a$2:$n$1048576,12,0)</f>
        <v>#VALUE!</v>
      </c>
      <c r="AH74" s="53" t="e">
        <f aca="false">+VLOOKUP($D74,['file:///home/lab/repositories/luckia.facturador/com.luckia.biller.deploy/src/main/resources/bootstrap/info_presencial_2014.xlsx']venta_neta_cons!$a$2:$n$1048576,13,0)</f>
        <v>#VALUE!</v>
      </c>
      <c r="AI74" s="53" t="e">
        <f aca="false">+VLOOKUP($D74,['file:///home/lab/repositories/luckia.facturador/com.luckia.biller.deploy/src/main/resources/bootstrap/info_presencial_2014.xlsx']venta_neta_cons!$a$2:$n$1048576,14,0)</f>
        <v>#VALUE!</v>
      </c>
      <c r="AJ74" s="53" t="n">
        <f aca="false">+SUM(X74:AI74)</f>
        <v>678</v>
      </c>
      <c r="AK74" s="54" t="n">
        <f aca="false">+BB74/X74</f>
        <v>0.40688790560472</v>
      </c>
      <c r="AL74" s="53"/>
      <c r="AM74" s="53" t="e">
        <f aca="false">+VLOOKUP($D74,['file:///home/lab/repositories/luckia.facturador/com.luckia.biller.deploy/src/main/resources/bootstrap/info_presencial_2014.xlsx']saldo_cons!$a$2:$n$1048576,3,0)</f>
        <v>#VALUE!</v>
      </c>
      <c r="AN74" s="53" t="e">
        <f aca="false">+VLOOKUP($D74,['file:///home/lab/repositories/luckia.facturador/com.luckia.biller.deploy/src/main/resources/bootstrap/info_presencial_2014.xlsx']saldo_cons!$a$2:$n$1048576,4,0)</f>
        <v>#VALUE!</v>
      </c>
      <c r="AO74" s="53" t="e">
        <f aca="false">+VLOOKUP($D74,['file:///home/lab/repositories/luckia.facturador/com.luckia.biller.deploy/src/main/resources/bootstrap/info_presencial_2014.xlsx']saldo_cons!$a$2:$n$1048576,5,0)</f>
        <v>#VALUE!</v>
      </c>
      <c r="AP74" s="53" t="e">
        <f aca="false">+VLOOKUP($D74,['file:///home/lab/repositories/luckia.facturador/com.luckia.biller.deploy/src/main/resources/bootstrap/info_presencial_2014.xlsx']saldo_cons!$a$2:$n$1048576,6,0)</f>
        <v>#VALUE!</v>
      </c>
      <c r="AQ74" s="53" t="e">
        <f aca="false">+VLOOKUP($D74,['file:///home/lab/repositories/luckia.facturador/com.luckia.biller.deploy/src/main/resources/bootstrap/info_presencial_2014.xlsx']saldo_cons!$a$2:$n$1048576,7,0)</f>
        <v>#VALUE!</v>
      </c>
      <c r="AR74" s="53" t="e">
        <f aca="false">+VLOOKUP($D74,['file:///home/lab/repositories/luckia.facturador/com.luckia.biller.deploy/src/main/resources/bootstrap/info_presencial_2014.xlsx']saldo_cons!$a$2:$n$1048576,8,0)</f>
        <v>#VALUE!</v>
      </c>
      <c r="AS74" s="53" t="e">
        <f aca="false">+VLOOKUP($D74,['file:///home/lab/repositories/luckia.facturador/com.luckia.biller.deploy/src/main/resources/bootstrap/info_presencial_2014.xlsx']saldo_cons!$a$2:$n$1048576,9,0)</f>
        <v>#VALUE!</v>
      </c>
      <c r="AT74" s="53" t="e">
        <f aca="false">+VLOOKUP($D74,['file:///home/lab/repositories/luckia.facturador/com.luckia.biller.deploy/src/main/resources/bootstrap/info_presencial_2014.xlsx']saldo_cons!$a$2:$n$1048576,10,0)</f>
        <v>#VALUE!</v>
      </c>
      <c r="AU74" s="53" t="e">
        <f aca="false">+VLOOKUP($D74,['file:///home/lab/repositories/luckia.facturador/com.luckia.biller.deploy/src/main/resources/bootstrap/info_presencial_2014.xlsx']saldo_cons!$a$2:$n$1048576,11,0)</f>
        <v>#VALUE!</v>
      </c>
      <c r="AV74" s="53" t="e">
        <f aca="false">+VLOOKUP($D74,['file:///home/lab/repositories/luckia.facturador/com.luckia.biller.deploy/src/main/resources/bootstrap/info_presencial_2014.xlsx']saldo_cons!$a$2:$n$1048576,12,0)</f>
        <v>#VALUE!</v>
      </c>
      <c r="AW74" s="53" t="e">
        <f aca="false">+VLOOKUP($D74,['file:///home/lab/repositories/luckia.facturador/com.luckia.biller.deploy/src/main/resources/bootstrap/info_presencial_2014.xlsx']saldo_cons!$a$2:$n$1048576,13,0)</f>
        <v>#VALUE!</v>
      </c>
      <c r="AX74" s="53" t="e">
        <f aca="false">+VLOOKUP($D74,['file:///home/lab/repositories/luckia.facturador/com.luckia.biller.deploy/src/main/resources/bootstrap/info_presencial_2014.xlsx']saldo_cons!$a$2:$n$1048576,14,0)</f>
        <v>#VALUE!</v>
      </c>
      <c r="AY74" s="53" t="n">
        <f aca="false">+SUM(AM74:AX74)</f>
        <v>275.87</v>
      </c>
      <c r="AZ74" s="53"/>
      <c r="BA74" s="53"/>
      <c r="BB74" s="53" t="e">
        <f aca="false">+VLOOKUP($D74,['file:///home/lab/repositories/luckia.facturador/com.luckia.biller.deploy/src/main/resources/bootstrap/info_presencial_2014.xlsx']ggr_cons!$a$2:$n$1048576,3,0)</f>
        <v>#VALUE!</v>
      </c>
      <c r="BC74" s="53" t="e">
        <f aca="false">+VLOOKUP($D74,['file:///home/lab/repositories/luckia.facturador/com.luckia.biller.deploy/src/main/resources/bootstrap/info_presencial_2014.xlsx']ggr_cons!$a$2:$n$1048576,4,0)</f>
        <v>#VALUE!</v>
      </c>
      <c r="BD74" s="53" t="e">
        <f aca="false">+VLOOKUP($D74,['file:///home/lab/repositories/luckia.facturador/com.luckia.biller.deploy/src/main/resources/bootstrap/info_presencial_2014.xlsx']ggr_cons!$a$2:$n$1048576,5,0)</f>
        <v>#VALUE!</v>
      </c>
      <c r="BE74" s="53" t="e">
        <f aca="false">+VLOOKUP($D74,['file:///home/lab/repositories/luckia.facturador/com.luckia.biller.deploy/src/main/resources/bootstrap/info_presencial_2014.xlsx']ggr_cons!$a$2:$n$1048576,6,0)</f>
        <v>#VALUE!</v>
      </c>
      <c r="BF74" s="53" t="e">
        <f aca="false">+VLOOKUP($D74,['file:///home/lab/repositories/luckia.facturador/com.luckia.biller.deploy/src/main/resources/bootstrap/info_presencial_2014.xlsx']ggr_cons!$a$2:$n$1048576,7,0)</f>
        <v>#VALUE!</v>
      </c>
      <c r="BG74" s="53" t="e">
        <f aca="false">+VLOOKUP($D74,['file:///home/lab/repositories/luckia.facturador/com.luckia.biller.deploy/src/main/resources/bootstrap/info_presencial_2014.xlsx']ggr_cons!$a$2:$n$1048576,8,0)</f>
        <v>#VALUE!</v>
      </c>
      <c r="BH74" s="53" t="e">
        <f aca="false">+VLOOKUP($D74,['file:///home/lab/repositories/luckia.facturador/com.luckia.biller.deploy/src/main/resources/bootstrap/info_presencial_2014.xlsx']ggr_cons!$a$2:$n$1048576,9,0)</f>
        <v>#VALUE!</v>
      </c>
      <c r="BI74" s="53" t="e">
        <f aca="false">+VLOOKUP($D74,['file:///home/lab/repositories/luckia.facturador/com.luckia.biller.deploy/src/main/resources/bootstrap/info_presencial_2014.xlsx']ggr_cons!$a$2:$n$1048576,10,0)</f>
        <v>#VALUE!</v>
      </c>
      <c r="BJ74" s="53" t="e">
        <f aca="false">+VLOOKUP($D74,['file:///home/lab/repositories/luckia.facturador/com.luckia.biller.deploy/src/main/resources/bootstrap/info_presencial_2014.xlsx']ggr_cons!$a$2:$n$1048576,11,0)</f>
        <v>#VALUE!</v>
      </c>
      <c r="BK74" s="53" t="e">
        <f aca="false">+VLOOKUP($D74,['file:///home/lab/repositories/luckia.facturador/com.luckia.biller.deploy/src/main/resources/bootstrap/info_presencial_2014.xlsx']ggr_cons!$a$2:$n$1048576,12,0)</f>
        <v>#VALUE!</v>
      </c>
      <c r="BL74" s="53" t="e">
        <f aca="false">+VLOOKUP($D74,['file:///home/lab/repositories/luckia.facturador/com.luckia.biller.deploy/src/main/resources/bootstrap/info_presencial_2014.xlsx']ggr_cons!$a$2:$n$1048576,13,0)</f>
        <v>#VALUE!</v>
      </c>
      <c r="BM74" s="53" t="e">
        <f aca="false">+VLOOKUP($D74,['file:///home/lab/repositories/luckia.facturador/com.luckia.biller.deploy/src/main/resources/bootstrap/info_presencial_2014.xlsx']ggr_cons!$a$2:$n$1048576,14,0)</f>
        <v>#VALUE!</v>
      </c>
      <c r="BN74" s="53" t="n">
        <f aca="false">+SUM(BB74:BM74)</f>
        <v>275.87</v>
      </c>
      <c r="BO74" s="53"/>
      <c r="BP74" s="53"/>
      <c r="BQ74" s="55" t="n">
        <f aca="false">+$N74*X74</f>
        <v>6.78</v>
      </c>
      <c r="BR74" s="55" t="n">
        <f aca="false">+$N74*Y74</f>
        <v>0</v>
      </c>
      <c r="BS74" s="55" t="n">
        <f aca="false">+$N74*Z74</f>
        <v>0</v>
      </c>
      <c r="BT74" s="55" t="n">
        <f aca="false">+$N74*AA74</f>
        <v>0</v>
      </c>
      <c r="BU74" s="55" t="n">
        <f aca="false">+$N74*AB74</f>
        <v>0</v>
      </c>
      <c r="BV74" s="55" t="n">
        <f aca="false">+$N74*AC74</f>
        <v>0</v>
      </c>
      <c r="BW74" s="55" t="n">
        <f aca="false">+$N74*AD74</f>
        <v>0</v>
      </c>
      <c r="BX74" s="55" t="n">
        <f aca="false">+$N74*AE74</f>
        <v>0</v>
      </c>
      <c r="BY74" s="55" t="n">
        <f aca="false">+$N74*AF74</f>
        <v>0</v>
      </c>
      <c r="BZ74" s="55" t="n">
        <f aca="false">+$N74*AG74</f>
        <v>0</v>
      </c>
      <c r="CA74" s="55" t="n">
        <f aca="false">+$N74*AH74</f>
        <v>0</v>
      </c>
      <c r="CB74" s="55" t="n">
        <f aca="false">+$N74*AI74</f>
        <v>0</v>
      </c>
      <c r="CC74" s="55" t="n">
        <f aca="false">+SUM(BQ74:CB74)</f>
        <v>6.78</v>
      </c>
      <c r="CD74" s="53"/>
      <c r="CE74" s="55"/>
      <c r="CF74" s="55" t="n">
        <f aca="false">+BQ74/$CE$2</f>
        <v>5.60330578512397</v>
      </c>
      <c r="CG74" s="55" t="n">
        <f aca="false">+BR74/$CE$2</f>
        <v>0</v>
      </c>
      <c r="CH74" s="55" t="n">
        <f aca="false">+BS74/$CE$2</f>
        <v>0</v>
      </c>
      <c r="CI74" s="55" t="n">
        <f aca="false">+BT74/$CE$2</f>
        <v>0</v>
      </c>
      <c r="CJ74" s="55" t="n">
        <f aca="false">+BU74/$CE$2</f>
        <v>0</v>
      </c>
      <c r="CK74" s="55" t="n">
        <f aca="false">+BV74/$CE$2</f>
        <v>0</v>
      </c>
      <c r="CL74" s="55" t="n">
        <f aca="false">+BW74/$CE$2</f>
        <v>0</v>
      </c>
      <c r="CM74" s="55" t="n">
        <f aca="false">+BX74/$CE$2</f>
        <v>0</v>
      </c>
      <c r="CN74" s="55" t="n">
        <f aca="false">+BY74/$CE$2</f>
        <v>0</v>
      </c>
      <c r="CO74" s="55" t="n">
        <f aca="false">+BZ74/$CE$2</f>
        <v>0</v>
      </c>
      <c r="CP74" s="55" t="n">
        <f aca="false">+CA74/$CE$2</f>
        <v>0</v>
      </c>
      <c r="CQ74" s="55" t="n">
        <f aca="false">+CB74/$CE$2</f>
        <v>0</v>
      </c>
      <c r="CR74" s="55" t="n">
        <f aca="false">+CC74/$CE$2</f>
        <v>5.60330578512397</v>
      </c>
      <c r="CS74" s="53"/>
      <c r="CT74" s="53"/>
      <c r="CU74" s="56" t="n">
        <f aca="false">+$O74*X74+$P74*BB74+$Q74*(0.9*BB74+$S74)+$R74</f>
        <v>13.56</v>
      </c>
      <c r="CV74" s="56" t="n">
        <f aca="false">+$O74*Y74+$P74*BC74+$Q74*(0.9*BC74+$S74)+$R74</f>
        <v>0</v>
      </c>
      <c r="CW74" s="56" t="n">
        <f aca="false">+$O74*Z74+$P74*BD74+$Q74*(0.9*BD74+$S74)+$R74</f>
        <v>0</v>
      </c>
      <c r="CX74" s="56" t="n">
        <f aca="false">+$O74*AA74+$P74*BE74+$Q74*(0.9*BE74+$S74)+$R74</f>
        <v>0</v>
      </c>
      <c r="CY74" s="56" t="n">
        <f aca="false">+$O74*AB74+$P74*BF74+$Q74*(0.9*BF74+$S74)+$R74</f>
        <v>0</v>
      </c>
      <c r="CZ74" s="56" t="n">
        <f aca="false">+$O74*AC74+$P74*BG74+$Q74*(0.9*BG74+$S74)+$R74</f>
        <v>0</v>
      </c>
      <c r="DA74" s="56" t="n">
        <f aca="false">+$O74*AD74+$P74*BH74+$Q74*(0.9*BH74+$S74)+$R74</f>
        <v>0</v>
      </c>
      <c r="DB74" s="56" t="n">
        <f aca="false">+$O74*AE74+$P74*BI74+$Q74*(0.9*BI74+$S74)+$R74</f>
        <v>0</v>
      </c>
      <c r="DC74" s="56" t="n">
        <f aca="false">+$O74*AF74+$P74*BJ74+$Q74*(0.9*BJ74+$S74)+$R74</f>
        <v>0</v>
      </c>
      <c r="DD74" s="56" t="n">
        <f aca="false">+$O74*AG74+$P74*BK74+$Q74*(0.9*BK74+$S74)+$R74</f>
        <v>0</v>
      </c>
      <c r="DE74" s="56" t="n">
        <f aca="false">+$O74*AH74+$P74*BL74+$Q74*(0.9*BL74+$S74)+$R74</f>
        <v>0</v>
      </c>
      <c r="DF74" s="56" t="n">
        <f aca="false">+$O74*AI74+$P74*BM74+$Q74*(0.9*BM74+$S74)+$R74</f>
        <v>0</v>
      </c>
      <c r="DG74" s="55" t="n">
        <f aca="false">+SUM(CU74:DF74)</f>
        <v>13.56</v>
      </c>
      <c r="DH74" s="53"/>
      <c r="DJ74" s="14" t="n">
        <f aca="false">+IF(X74=0,0,$T74)</f>
        <v>30</v>
      </c>
      <c r="DK74" s="14" t="n">
        <f aca="false">+IF(Y74=0,0,$T74)</f>
        <v>0</v>
      </c>
      <c r="DL74" s="14" t="n">
        <f aca="false">+IF(Z74=0,0,$T74)</f>
        <v>0</v>
      </c>
      <c r="DM74" s="14" t="n">
        <f aca="false">+IF(AA74=0,0,$T74)</f>
        <v>0</v>
      </c>
      <c r="DN74" s="14" t="n">
        <f aca="false">+IF(AB74=0,0,$T74)</f>
        <v>0</v>
      </c>
      <c r="DO74" s="14" t="n">
        <f aca="false">+IF(AC74=0,0,$T74)</f>
        <v>0</v>
      </c>
      <c r="DP74" s="14" t="n">
        <f aca="false">+IF(AD74=0,0,$T74)</f>
        <v>0</v>
      </c>
      <c r="DQ74" s="14" t="n">
        <f aca="false">+IF(AE74=0,0,$T74)</f>
        <v>0</v>
      </c>
      <c r="DR74" s="14" t="n">
        <f aca="false">+IF(AF74=0,0,$T74)</f>
        <v>0</v>
      </c>
      <c r="DS74" s="14" t="n">
        <f aca="false">+IF(AG74=0,0,$T74)</f>
        <v>0</v>
      </c>
      <c r="DT74" s="14" t="n">
        <f aca="false">+IF(AH74=0,0,$T74)</f>
        <v>0</v>
      </c>
      <c r="DU74" s="14" t="n">
        <f aca="false">+IF(AI74=0,0,$T74)</f>
        <v>0</v>
      </c>
      <c r="DV74" s="55" t="n">
        <f aca="false">+SUM(DJ74:DU74)</f>
        <v>30</v>
      </c>
      <c r="DY74" s="14" t="n">
        <v>0</v>
      </c>
      <c r="DZ74" s="14" t="n">
        <v>0</v>
      </c>
      <c r="EA74" s="14" t="n">
        <v>0</v>
      </c>
      <c r="EB74" s="14" t="n">
        <v>0</v>
      </c>
      <c r="EC74" s="14" t="n">
        <v>0</v>
      </c>
      <c r="ED74" s="14" t="n">
        <v>0</v>
      </c>
      <c r="EE74" s="14" t="n">
        <v>0</v>
      </c>
      <c r="EF74" s="14" t="n">
        <v>0</v>
      </c>
      <c r="EG74" s="14" t="n">
        <v>0</v>
      </c>
      <c r="EH74" s="14" t="n">
        <v>0</v>
      </c>
      <c r="EI74" s="14" t="n">
        <v>0</v>
      </c>
      <c r="EJ74" s="14" t="n">
        <v>0</v>
      </c>
      <c r="EK74" s="55" t="n">
        <f aca="false">+SUM(DY74:EJ74)</f>
        <v>0</v>
      </c>
      <c r="EO74" s="53" t="n">
        <f aca="false">+CU74+DJ74-DY74/2</f>
        <v>43.56</v>
      </c>
      <c r="EP74" s="53" t="n">
        <f aca="false">+CV74+DK74-DZ74/2</f>
        <v>0</v>
      </c>
      <c r="EQ74" s="53" t="n">
        <f aca="false">+CW74+DL74-EA74/2</f>
        <v>0</v>
      </c>
      <c r="ER74" s="53" t="n">
        <f aca="false">+CX74+DM74-EB74/2</f>
        <v>0</v>
      </c>
      <c r="ES74" s="53" t="n">
        <f aca="false">+CY74+DN74-EC74/2</f>
        <v>0</v>
      </c>
      <c r="ET74" s="53" t="n">
        <f aca="false">+CZ74+DO74-ED74/2</f>
        <v>0</v>
      </c>
      <c r="EU74" s="53" t="n">
        <f aca="false">+DA74+DP74-EE74/2</f>
        <v>0</v>
      </c>
      <c r="EV74" s="53" t="n">
        <f aca="false">+DB74+DQ74-EF74/2</f>
        <v>0</v>
      </c>
      <c r="EW74" s="53" t="n">
        <f aca="false">+DC74+DR74-EG74/2</f>
        <v>0</v>
      </c>
      <c r="EX74" s="53" t="n">
        <f aca="false">+DD74+DS74-EH74/2</f>
        <v>0</v>
      </c>
      <c r="EY74" s="53" t="n">
        <f aca="false">+DE74+DT74-EI74/2</f>
        <v>0</v>
      </c>
      <c r="EZ74" s="53" t="n">
        <f aca="false">+DF74+DU74-EJ74/2</f>
        <v>0</v>
      </c>
      <c r="FA74" s="55" t="n">
        <f aca="false">+SUM(EO74:EZ74)</f>
        <v>43.56</v>
      </c>
      <c r="FD74" s="53" t="n">
        <f aca="false">+AM74-EO74-DY74</f>
        <v>232.31</v>
      </c>
      <c r="FE74" s="53" t="n">
        <f aca="false">+AN74-EP74-DZ74</f>
        <v>0</v>
      </c>
      <c r="FF74" s="53" t="n">
        <f aca="false">+AO74-EQ74-EA74</f>
        <v>0</v>
      </c>
      <c r="FG74" s="53" t="n">
        <f aca="false">+AP74-ER74-EB74</f>
        <v>0</v>
      </c>
      <c r="FH74" s="53" t="n">
        <f aca="false">+AQ74-ES74-EC74</f>
        <v>0</v>
      </c>
      <c r="FI74" s="53" t="n">
        <f aca="false">+AR74-ET74-ED74</f>
        <v>0</v>
      </c>
      <c r="FJ74" s="53" t="n">
        <f aca="false">+AS74-EU74-EE74</f>
        <v>0</v>
      </c>
      <c r="FK74" s="53" t="n">
        <f aca="false">+AT74-EV74-EF74</f>
        <v>0</v>
      </c>
      <c r="FL74" s="53" t="n">
        <f aca="false">+AU74-EW74-EG74</f>
        <v>0</v>
      </c>
      <c r="FM74" s="53" t="n">
        <f aca="false">+AV74-EX74-EH74</f>
        <v>0</v>
      </c>
      <c r="FN74" s="53" t="n">
        <f aca="false">+AW74-EY74-EI74</f>
        <v>0</v>
      </c>
      <c r="FO74" s="53" t="n">
        <f aca="false">+AX74-EZ74-EJ74</f>
        <v>0</v>
      </c>
      <c r="FP74" s="53" t="n">
        <f aca="false">+AY74-FA74</f>
        <v>232.31</v>
      </c>
    </row>
    <row collapsed="false" customFormat="false" customHeight="true" hidden="false" ht="15" outlineLevel="2" r="75">
      <c r="A75" s="21" t="n">
        <v>12</v>
      </c>
      <c r="B75" s="21" t="s">
        <v>67</v>
      </c>
      <c r="C75" s="21" t="s">
        <v>137</v>
      </c>
      <c r="D75" s="67" t="n">
        <f aca="false">+E75</f>
        <v>10011</v>
      </c>
      <c r="E75" s="69" t="n">
        <v>10011</v>
      </c>
      <c r="F75" s="80" t="s">
        <v>397</v>
      </c>
      <c r="G75" s="21" t="s">
        <v>69</v>
      </c>
      <c r="H75" s="21" t="s">
        <v>69</v>
      </c>
      <c r="I75" s="80" t="s">
        <v>398</v>
      </c>
      <c r="J75" s="80" t="s">
        <v>399</v>
      </c>
      <c r="K75" s="72" t="s">
        <v>16</v>
      </c>
      <c r="L75" s="49" t="s">
        <v>143</v>
      </c>
      <c r="M75" s="50" t="s">
        <v>70</v>
      </c>
      <c r="N75" s="51" t="n">
        <v>0.01</v>
      </c>
      <c r="O75" s="51" t="n">
        <v>0.02</v>
      </c>
      <c r="P75" s="51" t="n">
        <v>0</v>
      </c>
      <c r="Q75" s="51" t="n">
        <v>0</v>
      </c>
      <c r="R75" s="50" t="n">
        <v>0</v>
      </c>
      <c r="S75" s="50" t="n">
        <v>0</v>
      </c>
      <c r="T75" s="50" t="n">
        <v>30</v>
      </c>
      <c r="U75" s="50"/>
      <c r="X75" s="53" t="e">
        <f aca="false">+VLOOKUP($D75,['file:///home/lab/repositories/luckia.facturador/com.luckia.biller.deploy/src/main/resources/bootstrap/info_presencial_2014.xlsx']venta_neta_cons!$a$2:$n$1048576,3,0)</f>
        <v>#VALUE!</v>
      </c>
      <c r="Y75" s="53" t="e">
        <f aca="false">+VLOOKUP($D75,['file:///home/lab/repositories/luckia.facturador/com.luckia.biller.deploy/src/main/resources/bootstrap/info_presencial_2014.xlsx']venta_neta_cons!$a$2:$n$1048576,4,0)</f>
        <v>#VALUE!</v>
      </c>
      <c r="Z75" s="53" t="e">
        <f aca="false">+VLOOKUP($D75,['file:///home/lab/repositories/luckia.facturador/com.luckia.biller.deploy/src/main/resources/bootstrap/info_presencial_2014.xlsx']venta_neta_cons!$a$2:$n$1048576,5,0)</f>
        <v>#VALUE!</v>
      </c>
      <c r="AA75" s="53" t="e">
        <f aca="false">+VLOOKUP($D75,['file:///home/lab/repositories/luckia.facturador/com.luckia.biller.deploy/src/main/resources/bootstrap/info_presencial_2014.xlsx']venta_neta_cons!$a$2:$n$1048576,6,0)</f>
        <v>#VALUE!</v>
      </c>
      <c r="AB75" s="53" t="e">
        <f aca="false">+VLOOKUP($D75,['file:///home/lab/repositories/luckia.facturador/com.luckia.biller.deploy/src/main/resources/bootstrap/info_presencial_2014.xlsx']venta_neta_cons!$a$2:$n$1048576,7,0)</f>
        <v>#VALUE!</v>
      </c>
      <c r="AC75" s="53" t="e">
        <f aca="false">+VLOOKUP($D75,['file:///home/lab/repositories/luckia.facturador/com.luckia.biller.deploy/src/main/resources/bootstrap/info_presencial_2014.xlsx']venta_neta_cons!$a$2:$n$1048576,8,0)</f>
        <v>#VALUE!</v>
      </c>
      <c r="AD75" s="53" t="e">
        <f aca="false">+VLOOKUP($D75,['file:///home/lab/repositories/luckia.facturador/com.luckia.biller.deploy/src/main/resources/bootstrap/info_presencial_2014.xlsx']venta_neta_cons!$a$2:$n$1048576,9,0)</f>
        <v>#VALUE!</v>
      </c>
      <c r="AE75" s="53" t="e">
        <f aca="false">+VLOOKUP($D75,['file:///home/lab/repositories/luckia.facturador/com.luckia.biller.deploy/src/main/resources/bootstrap/info_presencial_2014.xlsx']venta_neta_cons!$a$2:$n$1048576,10,0)</f>
        <v>#VALUE!</v>
      </c>
      <c r="AF75" s="53" t="e">
        <f aca="false">+VLOOKUP($D75,['file:///home/lab/repositories/luckia.facturador/com.luckia.biller.deploy/src/main/resources/bootstrap/info_presencial_2014.xlsx']venta_neta_cons!$a$2:$n$1048576,11,0)</f>
        <v>#VALUE!</v>
      </c>
      <c r="AG75" s="53" t="e">
        <f aca="false">+VLOOKUP($D75,['file:///home/lab/repositories/luckia.facturador/com.luckia.biller.deploy/src/main/resources/bootstrap/info_presencial_2014.xlsx']venta_neta_cons!$a$2:$n$1048576,12,0)</f>
        <v>#VALUE!</v>
      </c>
      <c r="AH75" s="53" t="e">
        <f aca="false">+VLOOKUP($D75,['file:///home/lab/repositories/luckia.facturador/com.luckia.biller.deploy/src/main/resources/bootstrap/info_presencial_2014.xlsx']venta_neta_cons!$a$2:$n$1048576,13,0)</f>
        <v>#VALUE!</v>
      </c>
      <c r="AI75" s="53" t="e">
        <f aca="false">+VLOOKUP($D75,['file:///home/lab/repositories/luckia.facturador/com.luckia.biller.deploy/src/main/resources/bootstrap/info_presencial_2014.xlsx']venta_neta_cons!$a$2:$n$1048576,14,0)</f>
        <v>#VALUE!</v>
      </c>
      <c r="AJ75" s="53" t="n">
        <f aca="false">+SUM(X75:AI75)</f>
        <v>1261</v>
      </c>
      <c r="AK75" s="54" t="n">
        <f aca="false">+BB75/X75</f>
        <v>0.665313243457573</v>
      </c>
      <c r="AL75" s="53"/>
      <c r="AM75" s="53" t="e">
        <f aca="false">+VLOOKUP($D75,['file:///home/lab/repositories/luckia.facturador/com.luckia.biller.deploy/src/main/resources/bootstrap/info_presencial_2014.xlsx']saldo_cons!$a$2:$n$1048576,3,0)</f>
        <v>#VALUE!</v>
      </c>
      <c r="AN75" s="53" t="e">
        <f aca="false">+VLOOKUP($D75,['file:///home/lab/repositories/luckia.facturador/com.luckia.biller.deploy/src/main/resources/bootstrap/info_presencial_2014.xlsx']saldo_cons!$a$2:$n$1048576,4,0)</f>
        <v>#VALUE!</v>
      </c>
      <c r="AO75" s="53" t="e">
        <f aca="false">+VLOOKUP($D75,['file:///home/lab/repositories/luckia.facturador/com.luckia.biller.deploy/src/main/resources/bootstrap/info_presencial_2014.xlsx']saldo_cons!$a$2:$n$1048576,5,0)</f>
        <v>#VALUE!</v>
      </c>
      <c r="AP75" s="53" t="e">
        <f aca="false">+VLOOKUP($D75,['file:///home/lab/repositories/luckia.facturador/com.luckia.biller.deploy/src/main/resources/bootstrap/info_presencial_2014.xlsx']saldo_cons!$a$2:$n$1048576,6,0)</f>
        <v>#VALUE!</v>
      </c>
      <c r="AQ75" s="53" t="e">
        <f aca="false">+VLOOKUP($D75,['file:///home/lab/repositories/luckia.facturador/com.luckia.biller.deploy/src/main/resources/bootstrap/info_presencial_2014.xlsx']saldo_cons!$a$2:$n$1048576,7,0)</f>
        <v>#VALUE!</v>
      </c>
      <c r="AR75" s="53" t="e">
        <f aca="false">+VLOOKUP($D75,['file:///home/lab/repositories/luckia.facturador/com.luckia.biller.deploy/src/main/resources/bootstrap/info_presencial_2014.xlsx']saldo_cons!$a$2:$n$1048576,8,0)</f>
        <v>#VALUE!</v>
      </c>
      <c r="AS75" s="53" t="e">
        <f aca="false">+VLOOKUP($D75,['file:///home/lab/repositories/luckia.facturador/com.luckia.biller.deploy/src/main/resources/bootstrap/info_presencial_2014.xlsx']saldo_cons!$a$2:$n$1048576,9,0)</f>
        <v>#VALUE!</v>
      </c>
      <c r="AT75" s="53" t="e">
        <f aca="false">+VLOOKUP($D75,['file:///home/lab/repositories/luckia.facturador/com.luckia.biller.deploy/src/main/resources/bootstrap/info_presencial_2014.xlsx']saldo_cons!$a$2:$n$1048576,10,0)</f>
        <v>#VALUE!</v>
      </c>
      <c r="AU75" s="53" t="e">
        <f aca="false">+VLOOKUP($D75,['file:///home/lab/repositories/luckia.facturador/com.luckia.biller.deploy/src/main/resources/bootstrap/info_presencial_2014.xlsx']saldo_cons!$a$2:$n$1048576,11,0)</f>
        <v>#VALUE!</v>
      </c>
      <c r="AV75" s="53" t="e">
        <f aca="false">+VLOOKUP($D75,['file:///home/lab/repositories/luckia.facturador/com.luckia.biller.deploy/src/main/resources/bootstrap/info_presencial_2014.xlsx']saldo_cons!$a$2:$n$1048576,12,0)</f>
        <v>#VALUE!</v>
      </c>
      <c r="AW75" s="53" t="e">
        <f aca="false">+VLOOKUP($D75,['file:///home/lab/repositories/luckia.facturador/com.luckia.biller.deploy/src/main/resources/bootstrap/info_presencial_2014.xlsx']saldo_cons!$a$2:$n$1048576,13,0)</f>
        <v>#VALUE!</v>
      </c>
      <c r="AX75" s="53" t="e">
        <f aca="false">+VLOOKUP($D75,['file:///home/lab/repositories/luckia.facturador/com.luckia.biller.deploy/src/main/resources/bootstrap/info_presencial_2014.xlsx']saldo_cons!$a$2:$n$1048576,14,0)</f>
        <v>#VALUE!</v>
      </c>
      <c r="AY75" s="53" t="n">
        <f aca="false">+SUM(AM75:AX75)</f>
        <v>838.96</v>
      </c>
      <c r="AZ75" s="53"/>
      <c r="BA75" s="53"/>
      <c r="BB75" s="53" t="e">
        <f aca="false">+VLOOKUP($D75,['file:///home/lab/repositories/luckia.facturador/com.luckia.biller.deploy/src/main/resources/bootstrap/info_presencial_2014.xlsx']ggr_cons!$a$2:$n$1048576,3,0)</f>
        <v>#VALUE!</v>
      </c>
      <c r="BC75" s="53" t="e">
        <f aca="false">+VLOOKUP($D75,['file:///home/lab/repositories/luckia.facturador/com.luckia.biller.deploy/src/main/resources/bootstrap/info_presencial_2014.xlsx']ggr_cons!$a$2:$n$1048576,4,0)</f>
        <v>#VALUE!</v>
      </c>
      <c r="BD75" s="53" t="e">
        <f aca="false">+VLOOKUP($D75,['file:///home/lab/repositories/luckia.facturador/com.luckia.biller.deploy/src/main/resources/bootstrap/info_presencial_2014.xlsx']ggr_cons!$a$2:$n$1048576,5,0)</f>
        <v>#VALUE!</v>
      </c>
      <c r="BE75" s="53" t="e">
        <f aca="false">+VLOOKUP($D75,['file:///home/lab/repositories/luckia.facturador/com.luckia.biller.deploy/src/main/resources/bootstrap/info_presencial_2014.xlsx']ggr_cons!$a$2:$n$1048576,6,0)</f>
        <v>#VALUE!</v>
      </c>
      <c r="BF75" s="53" t="e">
        <f aca="false">+VLOOKUP($D75,['file:///home/lab/repositories/luckia.facturador/com.luckia.biller.deploy/src/main/resources/bootstrap/info_presencial_2014.xlsx']ggr_cons!$a$2:$n$1048576,7,0)</f>
        <v>#VALUE!</v>
      </c>
      <c r="BG75" s="53" t="e">
        <f aca="false">+VLOOKUP($D75,['file:///home/lab/repositories/luckia.facturador/com.luckia.biller.deploy/src/main/resources/bootstrap/info_presencial_2014.xlsx']ggr_cons!$a$2:$n$1048576,8,0)</f>
        <v>#VALUE!</v>
      </c>
      <c r="BH75" s="53" t="e">
        <f aca="false">+VLOOKUP($D75,['file:///home/lab/repositories/luckia.facturador/com.luckia.biller.deploy/src/main/resources/bootstrap/info_presencial_2014.xlsx']ggr_cons!$a$2:$n$1048576,9,0)</f>
        <v>#VALUE!</v>
      </c>
      <c r="BI75" s="53" t="e">
        <f aca="false">+VLOOKUP($D75,['file:///home/lab/repositories/luckia.facturador/com.luckia.biller.deploy/src/main/resources/bootstrap/info_presencial_2014.xlsx']ggr_cons!$a$2:$n$1048576,10,0)</f>
        <v>#VALUE!</v>
      </c>
      <c r="BJ75" s="53" t="e">
        <f aca="false">+VLOOKUP($D75,['file:///home/lab/repositories/luckia.facturador/com.luckia.biller.deploy/src/main/resources/bootstrap/info_presencial_2014.xlsx']ggr_cons!$a$2:$n$1048576,11,0)</f>
        <v>#VALUE!</v>
      </c>
      <c r="BK75" s="53" t="e">
        <f aca="false">+VLOOKUP($D75,['file:///home/lab/repositories/luckia.facturador/com.luckia.biller.deploy/src/main/resources/bootstrap/info_presencial_2014.xlsx']ggr_cons!$a$2:$n$1048576,12,0)</f>
        <v>#VALUE!</v>
      </c>
      <c r="BL75" s="53" t="e">
        <f aca="false">+VLOOKUP($D75,['file:///home/lab/repositories/luckia.facturador/com.luckia.biller.deploy/src/main/resources/bootstrap/info_presencial_2014.xlsx']ggr_cons!$a$2:$n$1048576,13,0)</f>
        <v>#VALUE!</v>
      </c>
      <c r="BM75" s="53" t="e">
        <f aca="false">+VLOOKUP($D75,['file:///home/lab/repositories/luckia.facturador/com.luckia.biller.deploy/src/main/resources/bootstrap/info_presencial_2014.xlsx']ggr_cons!$a$2:$n$1048576,14,0)</f>
        <v>#VALUE!</v>
      </c>
      <c r="BN75" s="53" t="n">
        <f aca="false">+SUM(BB75:BM75)</f>
        <v>838.96</v>
      </c>
      <c r="BO75" s="53"/>
      <c r="BP75" s="53"/>
      <c r="BQ75" s="55" t="n">
        <f aca="false">+$N75*X75</f>
        <v>12.61</v>
      </c>
      <c r="BR75" s="55" t="n">
        <f aca="false">+$N75*Y75</f>
        <v>0</v>
      </c>
      <c r="BS75" s="55" t="n">
        <f aca="false">+$N75*Z75</f>
        <v>0</v>
      </c>
      <c r="BT75" s="55" t="n">
        <f aca="false">+$N75*AA75</f>
        <v>0</v>
      </c>
      <c r="BU75" s="55" t="n">
        <f aca="false">+$N75*AB75</f>
        <v>0</v>
      </c>
      <c r="BV75" s="55" t="n">
        <f aca="false">+$N75*AC75</f>
        <v>0</v>
      </c>
      <c r="BW75" s="55" t="n">
        <f aca="false">+$N75*AD75</f>
        <v>0</v>
      </c>
      <c r="BX75" s="55" t="n">
        <f aca="false">+$N75*AE75</f>
        <v>0</v>
      </c>
      <c r="BY75" s="55" t="n">
        <f aca="false">+$N75*AF75</f>
        <v>0</v>
      </c>
      <c r="BZ75" s="55" t="n">
        <f aca="false">+$N75*AG75</f>
        <v>0</v>
      </c>
      <c r="CA75" s="55" t="n">
        <f aca="false">+$N75*AH75</f>
        <v>0</v>
      </c>
      <c r="CB75" s="55" t="n">
        <f aca="false">+$N75*AI75</f>
        <v>0</v>
      </c>
      <c r="CC75" s="55" t="n">
        <f aca="false">+SUM(BQ75:CB75)</f>
        <v>12.61</v>
      </c>
      <c r="CD75" s="53"/>
      <c r="CE75" s="55"/>
      <c r="CF75" s="55" t="n">
        <f aca="false">+BQ75/$CE$2</f>
        <v>10.4214876033058</v>
      </c>
      <c r="CG75" s="55" t="n">
        <f aca="false">+BR75/$CE$2</f>
        <v>0</v>
      </c>
      <c r="CH75" s="55" t="n">
        <f aca="false">+BS75/$CE$2</f>
        <v>0</v>
      </c>
      <c r="CI75" s="55" t="n">
        <f aca="false">+BT75/$CE$2</f>
        <v>0</v>
      </c>
      <c r="CJ75" s="55" t="n">
        <f aca="false">+BU75/$CE$2</f>
        <v>0</v>
      </c>
      <c r="CK75" s="55" t="n">
        <f aca="false">+BV75/$CE$2</f>
        <v>0</v>
      </c>
      <c r="CL75" s="55" t="n">
        <f aca="false">+BW75/$CE$2</f>
        <v>0</v>
      </c>
      <c r="CM75" s="55" t="n">
        <f aca="false">+BX75/$CE$2</f>
        <v>0</v>
      </c>
      <c r="CN75" s="55" t="n">
        <f aca="false">+BY75/$CE$2</f>
        <v>0</v>
      </c>
      <c r="CO75" s="55" t="n">
        <f aca="false">+BZ75/$CE$2</f>
        <v>0</v>
      </c>
      <c r="CP75" s="55" t="n">
        <f aca="false">+CA75/$CE$2</f>
        <v>0</v>
      </c>
      <c r="CQ75" s="55" t="n">
        <f aca="false">+CB75/$CE$2</f>
        <v>0</v>
      </c>
      <c r="CR75" s="55" t="n">
        <f aca="false">+CC75/$CE$2</f>
        <v>10.4214876033058</v>
      </c>
      <c r="CS75" s="53"/>
      <c r="CT75" s="53"/>
      <c r="CU75" s="56" t="n">
        <f aca="false">+$O75*X75+$P75*BB75+$Q75*(0.9*BB75+$S75)+$R75</f>
        <v>25.22</v>
      </c>
      <c r="CV75" s="56" t="n">
        <f aca="false">+$O75*Y75+$P75*BC75+$Q75*(0.9*BC75+$S75)+$R75</f>
        <v>0</v>
      </c>
      <c r="CW75" s="56" t="n">
        <f aca="false">+$O75*Z75+$P75*BD75+$Q75*(0.9*BD75+$S75)+$R75</f>
        <v>0</v>
      </c>
      <c r="CX75" s="56" t="n">
        <f aca="false">+$O75*AA75+$P75*BE75+$Q75*(0.9*BE75+$S75)+$R75</f>
        <v>0</v>
      </c>
      <c r="CY75" s="56" t="n">
        <f aca="false">+$O75*AB75+$P75*BF75+$Q75*(0.9*BF75+$S75)+$R75</f>
        <v>0</v>
      </c>
      <c r="CZ75" s="56" t="n">
        <f aca="false">+$O75*AC75+$P75*BG75+$Q75*(0.9*BG75+$S75)+$R75</f>
        <v>0</v>
      </c>
      <c r="DA75" s="56" t="n">
        <f aca="false">+$O75*AD75+$P75*BH75+$Q75*(0.9*BH75+$S75)+$R75</f>
        <v>0</v>
      </c>
      <c r="DB75" s="56" t="n">
        <f aca="false">+$O75*AE75+$P75*BI75+$Q75*(0.9*BI75+$S75)+$R75</f>
        <v>0</v>
      </c>
      <c r="DC75" s="56" t="n">
        <f aca="false">+$O75*AF75+$P75*BJ75+$Q75*(0.9*BJ75+$S75)+$R75</f>
        <v>0</v>
      </c>
      <c r="DD75" s="56" t="n">
        <f aca="false">+$O75*AG75+$P75*BK75+$Q75*(0.9*BK75+$S75)+$R75</f>
        <v>0</v>
      </c>
      <c r="DE75" s="56" t="n">
        <f aca="false">+$O75*AH75+$P75*BL75+$Q75*(0.9*BL75+$S75)+$R75</f>
        <v>0</v>
      </c>
      <c r="DF75" s="56" t="n">
        <f aca="false">+$O75*AI75+$P75*BM75+$Q75*(0.9*BM75+$S75)+$R75</f>
        <v>0</v>
      </c>
      <c r="DG75" s="55" t="n">
        <f aca="false">+SUM(CU75:DF75)</f>
        <v>25.22</v>
      </c>
      <c r="DH75" s="53"/>
      <c r="DJ75" s="14" t="n">
        <f aca="false">+IF(X75=0,0,$T75)</f>
        <v>30</v>
      </c>
      <c r="DK75" s="14" t="n">
        <f aca="false">+IF(Y75=0,0,$T75)</f>
        <v>0</v>
      </c>
      <c r="DL75" s="14" t="n">
        <f aca="false">+IF(Z75=0,0,$T75)</f>
        <v>0</v>
      </c>
      <c r="DM75" s="14" t="n">
        <f aca="false">+IF(AA75=0,0,$T75)</f>
        <v>0</v>
      </c>
      <c r="DN75" s="14" t="n">
        <f aca="false">+IF(AB75=0,0,$T75)</f>
        <v>0</v>
      </c>
      <c r="DO75" s="14" t="n">
        <f aca="false">+IF(AC75=0,0,$T75)</f>
        <v>0</v>
      </c>
      <c r="DP75" s="14" t="n">
        <f aca="false">+IF(AD75=0,0,$T75)</f>
        <v>0</v>
      </c>
      <c r="DQ75" s="14" t="n">
        <f aca="false">+IF(AE75=0,0,$T75)</f>
        <v>0</v>
      </c>
      <c r="DR75" s="14" t="n">
        <f aca="false">+IF(AF75=0,0,$T75)</f>
        <v>0</v>
      </c>
      <c r="DS75" s="14" t="n">
        <f aca="false">+IF(AG75=0,0,$T75)</f>
        <v>0</v>
      </c>
      <c r="DT75" s="14" t="n">
        <f aca="false">+IF(AH75=0,0,$T75)</f>
        <v>0</v>
      </c>
      <c r="DU75" s="14" t="n">
        <f aca="false">+IF(AI75=0,0,$T75)</f>
        <v>0</v>
      </c>
      <c r="DV75" s="55" t="n">
        <f aca="false">+SUM(DJ75:DU75)</f>
        <v>30</v>
      </c>
      <c r="DY75" s="14" t="n">
        <v>0</v>
      </c>
      <c r="DZ75" s="14" t="n">
        <v>0</v>
      </c>
      <c r="EA75" s="14" t="n">
        <v>0</v>
      </c>
      <c r="EB75" s="14" t="n">
        <v>0</v>
      </c>
      <c r="EC75" s="14" t="n">
        <v>0</v>
      </c>
      <c r="ED75" s="14" t="n">
        <v>0</v>
      </c>
      <c r="EE75" s="14" t="n">
        <v>0</v>
      </c>
      <c r="EF75" s="14" t="n">
        <v>0</v>
      </c>
      <c r="EG75" s="14" t="n">
        <v>0</v>
      </c>
      <c r="EH75" s="14" t="n">
        <v>0</v>
      </c>
      <c r="EI75" s="14" t="n">
        <v>0</v>
      </c>
      <c r="EJ75" s="14" t="n">
        <v>0</v>
      </c>
      <c r="EK75" s="55" t="n">
        <f aca="false">+SUM(DY75:EJ75)</f>
        <v>0</v>
      </c>
      <c r="EO75" s="53" t="n">
        <f aca="false">+CU75+DJ75-DY75/2</f>
        <v>55.22</v>
      </c>
      <c r="EP75" s="53" t="n">
        <f aca="false">+CV75+DK75-DZ75/2</f>
        <v>0</v>
      </c>
      <c r="EQ75" s="53" t="n">
        <f aca="false">+CW75+DL75-EA75/2</f>
        <v>0</v>
      </c>
      <c r="ER75" s="53" t="n">
        <f aca="false">+CX75+DM75-EB75/2</f>
        <v>0</v>
      </c>
      <c r="ES75" s="53" t="n">
        <f aca="false">+CY75+DN75-EC75/2</f>
        <v>0</v>
      </c>
      <c r="ET75" s="53" t="n">
        <f aca="false">+CZ75+DO75-ED75/2</f>
        <v>0</v>
      </c>
      <c r="EU75" s="53" t="n">
        <f aca="false">+DA75+DP75-EE75/2</f>
        <v>0</v>
      </c>
      <c r="EV75" s="53" t="n">
        <f aca="false">+DB75+DQ75-EF75/2</f>
        <v>0</v>
      </c>
      <c r="EW75" s="53" t="n">
        <f aca="false">+DC75+DR75-EG75/2</f>
        <v>0</v>
      </c>
      <c r="EX75" s="53" t="n">
        <f aca="false">+DD75+DS75-EH75/2</f>
        <v>0</v>
      </c>
      <c r="EY75" s="53" t="n">
        <f aca="false">+DE75+DT75-EI75/2</f>
        <v>0</v>
      </c>
      <c r="EZ75" s="53" t="n">
        <f aca="false">+DF75+DU75-EJ75/2</f>
        <v>0</v>
      </c>
      <c r="FA75" s="55" t="n">
        <f aca="false">+SUM(EO75:EZ75)</f>
        <v>55.22</v>
      </c>
      <c r="FD75" s="53" t="n">
        <f aca="false">+AM75-EO75-DY75</f>
        <v>783.74</v>
      </c>
      <c r="FE75" s="53" t="n">
        <f aca="false">+AN75-EP75-DZ75</f>
        <v>0</v>
      </c>
      <c r="FF75" s="53" t="n">
        <f aca="false">+AO75-EQ75-EA75</f>
        <v>0</v>
      </c>
      <c r="FG75" s="53" t="n">
        <f aca="false">+AP75-ER75-EB75</f>
        <v>0</v>
      </c>
      <c r="FH75" s="53" t="n">
        <f aca="false">+AQ75-ES75-EC75</f>
        <v>0</v>
      </c>
      <c r="FI75" s="53" t="n">
        <f aca="false">+AR75-ET75-ED75</f>
        <v>0</v>
      </c>
      <c r="FJ75" s="53" t="n">
        <f aca="false">+AS75-EU75-EE75</f>
        <v>0</v>
      </c>
      <c r="FK75" s="53" t="n">
        <f aca="false">+AT75-EV75-EF75</f>
        <v>0</v>
      </c>
      <c r="FL75" s="53" t="n">
        <f aca="false">+AU75-EW75-EG75</f>
        <v>0</v>
      </c>
      <c r="FM75" s="53" t="n">
        <f aca="false">+AV75-EX75-EH75</f>
        <v>0</v>
      </c>
      <c r="FN75" s="53" t="n">
        <f aca="false">+AW75-EY75-EI75</f>
        <v>0</v>
      </c>
      <c r="FO75" s="53" t="n">
        <f aca="false">+AX75-EZ75-EJ75</f>
        <v>0</v>
      </c>
      <c r="FP75" s="53" t="n">
        <f aca="false">+AY75-FA75</f>
        <v>783.74</v>
      </c>
    </row>
    <row collapsed="false" customFormat="false" customHeight="true" hidden="false" ht="15" outlineLevel="2" r="76">
      <c r="A76" s="21" t="n">
        <v>12</v>
      </c>
      <c r="B76" s="21" t="s">
        <v>67</v>
      </c>
      <c r="C76" s="21" t="s">
        <v>137</v>
      </c>
      <c r="D76" s="67" t="n">
        <f aca="false">+E76</f>
        <v>10013</v>
      </c>
      <c r="E76" s="69" t="n">
        <v>10013</v>
      </c>
      <c r="F76" s="80" t="s">
        <v>400</v>
      </c>
      <c r="G76" s="21" t="s">
        <v>69</v>
      </c>
      <c r="H76" s="21" t="s">
        <v>69</v>
      </c>
      <c r="I76" s="80" t="s">
        <v>401</v>
      </c>
      <c r="J76" s="80" t="s">
        <v>399</v>
      </c>
      <c r="K76" s="72" t="s">
        <v>16</v>
      </c>
      <c r="L76" s="49" t="s">
        <v>143</v>
      </c>
      <c r="M76" s="50" t="s">
        <v>70</v>
      </c>
      <c r="N76" s="51" t="n">
        <v>0.01</v>
      </c>
      <c r="O76" s="51" t="n">
        <v>0.02</v>
      </c>
      <c r="P76" s="51" t="n">
        <v>0</v>
      </c>
      <c r="Q76" s="51" t="n">
        <v>0</v>
      </c>
      <c r="R76" s="50" t="n">
        <v>0</v>
      </c>
      <c r="S76" s="50" t="n">
        <v>0</v>
      </c>
      <c r="T76" s="50" t="n">
        <v>30</v>
      </c>
      <c r="U76" s="50"/>
      <c r="X76" s="53" t="e">
        <f aca="false">+VLOOKUP($D76,['file:///home/lab/repositories/luckia.facturador/com.luckia.biller.deploy/src/main/resources/bootstrap/info_presencial_2014.xlsx']venta_neta_cons!$a$2:$n$1048576,3,0)</f>
        <v>#VALUE!</v>
      </c>
      <c r="Y76" s="53" t="e">
        <f aca="false">+VLOOKUP($D76,['file:///home/lab/repositories/luckia.facturador/com.luckia.biller.deploy/src/main/resources/bootstrap/info_presencial_2014.xlsx']venta_neta_cons!$a$2:$n$1048576,4,0)</f>
        <v>#VALUE!</v>
      </c>
      <c r="Z76" s="53" t="e">
        <f aca="false">+VLOOKUP($D76,['file:///home/lab/repositories/luckia.facturador/com.luckia.biller.deploy/src/main/resources/bootstrap/info_presencial_2014.xlsx']venta_neta_cons!$a$2:$n$1048576,5,0)</f>
        <v>#VALUE!</v>
      </c>
      <c r="AA76" s="53" t="e">
        <f aca="false">+VLOOKUP($D76,['file:///home/lab/repositories/luckia.facturador/com.luckia.biller.deploy/src/main/resources/bootstrap/info_presencial_2014.xlsx']venta_neta_cons!$a$2:$n$1048576,6,0)</f>
        <v>#VALUE!</v>
      </c>
      <c r="AB76" s="53" t="e">
        <f aca="false">+VLOOKUP($D76,['file:///home/lab/repositories/luckia.facturador/com.luckia.biller.deploy/src/main/resources/bootstrap/info_presencial_2014.xlsx']venta_neta_cons!$a$2:$n$1048576,7,0)</f>
        <v>#VALUE!</v>
      </c>
      <c r="AC76" s="53" t="e">
        <f aca="false">+VLOOKUP($D76,['file:///home/lab/repositories/luckia.facturador/com.luckia.biller.deploy/src/main/resources/bootstrap/info_presencial_2014.xlsx']venta_neta_cons!$a$2:$n$1048576,8,0)</f>
        <v>#VALUE!</v>
      </c>
      <c r="AD76" s="53" t="e">
        <f aca="false">+VLOOKUP($D76,['file:///home/lab/repositories/luckia.facturador/com.luckia.biller.deploy/src/main/resources/bootstrap/info_presencial_2014.xlsx']venta_neta_cons!$a$2:$n$1048576,9,0)</f>
        <v>#VALUE!</v>
      </c>
      <c r="AE76" s="53" t="e">
        <f aca="false">+VLOOKUP($D76,['file:///home/lab/repositories/luckia.facturador/com.luckia.biller.deploy/src/main/resources/bootstrap/info_presencial_2014.xlsx']venta_neta_cons!$a$2:$n$1048576,10,0)</f>
        <v>#VALUE!</v>
      </c>
      <c r="AF76" s="53" t="e">
        <f aca="false">+VLOOKUP($D76,['file:///home/lab/repositories/luckia.facturador/com.luckia.biller.deploy/src/main/resources/bootstrap/info_presencial_2014.xlsx']venta_neta_cons!$a$2:$n$1048576,11,0)</f>
        <v>#VALUE!</v>
      </c>
      <c r="AG76" s="53" t="e">
        <f aca="false">+VLOOKUP($D76,['file:///home/lab/repositories/luckia.facturador/com.luckia.biller.deploy/src/main/resources/bootstrap/info_presencial_2014.xlsx']venta_neta_cons!$a$2:$n$1048576,12,0)</f>
        <v>#VALUE!</v>
      </c>
      <c r="AH76" s="53" t="e">
        <f aca="false">+VLOOKUP($D76,['file:///home/lab/repositories/luckia.facturador/com.luckia.biller.deploy/src/main/resources/bootstrap/info_presencial_2014.xlsx']venta_neta_cons!$a$2:$n$1048576,13,0)</f>
        <v>#VALUE!</v>
      </c>
      <c r="AI76" s="53" t="e">
        <f aca="false">+VLOOKUP($D76,['file:///home/lab/repositories/luckia.facturador/com.luckia.biller.deploy/src/main/resources/bootstrap/info_presencial_2014.xlsx']venta_neta_cons!$a$2:$n$1048576,14,0)</f>
        <v>#VALUE!</v>
      </c>
      <c r="AJ76" s="53" t="n">
        <f aca="false">+SUM(X76:AI76)</f>
        <v>1727</v>
      </c>
      <c r="AK76" s="54" t="n">
        <f aca="false">+BB76/X76</f>
        <v>0.467510133178923</v>
      </c>
      <c r="AL76" s="53"/>
      <c r="AM76" s="53" t="e">
        <f aca="false">+VLOOKUP($D76,['file:///home/lab/repositories/luckia.facturador/com.luckia.biller.deploy/src/main/resources/bootstrap/info_presencial_2014.xlsx']saldo_cons!$a$2:$n$1048576,3,0)</f>
        <v>#VALUE!</v>
      </c>
      <c r="AN76" s="53" t="e">
        <f aca="false">+VLOOKUP($D76,['file:///home/lab/repositories/luckia.facturador/com.luckia.biller.deploy/src/main/resources/bootstrap/info_presencial_2014.xlsx']saldo_cons!$a$2:$n$1048576,4,0)</f>
        <v>#VALUE!</v>
      </c>
      <c r="AO76" s="53" t="e">
        <f aca="false">+VLOOKUP($D76,['file:///home/lab/repositories/luckia.facturador/com.luckia.biller.deploy/src/main/resources/bootstrap/info_presencial_2014.xlsx']saldo_cons!$a$2:$n$1048576,5,0)</f>
        <v>#VALUE!</v>
      </c>
      <c r="AP76" s="53" t="e">
        <f aca="false">+VLOOKUP($D76,['file:///home/lab/repositories/luckia.facturador/com.luckia.biller.deploy/src/main/resources/bootstrap/info_presencial_2014.xlsx']saldo_cons!$a$2:$n$1048576,6,0)</f>
        <v>#VALUE!</v>
      </c>
      <c r="AQ76" s="53" t="e">
        <f aca="false">+VLOOKUP($D76,['file:///home/lab/repositories/luckia.facturador/com.luckia.biller.deploy/src/main/resources/bootstrap/info_presencial_2014.xlsx']saldo_cons!$a$2:$n$1048576,7,0)</f>
        <v>#VALUE!</v>
      </c>
      <c r="AR76" s="53" t="e">
        <f aca="false">+VLOOKUP($D76,['file:///home/lab/repositories/luckia.facturador/com.luckia.biller.deploy/src/main/resources/bootstrap/info_presencial_2014.xlsx']saldo_cons!$a$2:$n$1048576,8,0)</f>
        <v>#VALUE!</v>
      </c>
      <c r="AS76" s="53" t="e">
        <f aca="false">+VLOOKUP($D76,['file:///home/lab/repositories/luckia.facturador/com.luckia.biller.deploy/src/main/resources/bootstrap/info_presencial_2014.xlsx']saldo_cons!$a$2:$n$1048576,9,0)</f>
        <v>#VALUE!</v>
      </c>
      <c r="AT76" s="53" t="e">
        <f aca="false">+VLOOKUP($D76,['file:///home/lab/repositories/luckia.facturador/com.luckia.biller.deploy/src/main/resources/bootstrap/info_presencial_2014.xlsx']saldo_cons!$a$2:$n$1048576,10,0)</f>
        <v>#VALUE!</v>
      </c>
      <c r="AU76" s="53" t="e">
        <f aca="false">+VLOOKUP($D76,['file:///home/lab/repositories/luckia.facturador/com.luckia.biller.deploy/src/main/resources/bootstrap/info_presencial_2014.xlsx']saldo_cons!$a$2:$n$1048576,11,0)</f>
        <v>#VALUE!</v>
      </c>
      <c r="AV76" s="53" t="e">
        <f aca="false">+VLOOKUP($D76,['file:///home/lab/repositories/luckia.facturador/com.luckia.biller.deploy/src/main/resources/bootstrap/info_presencial_2014.xlsx']saldo_cons!$a$2:$n$1048576,12,0)</f>
        <v>#VALUE!</v>
      </c>
      <c r="AW76" s="53" t="e">
        <f aca="false">+VLOOKUP($D76,['file:///home/lab/repositories/luckia.facturador/com.luckia.biller.deploy/src/main/resources/bootstrap/info_presencial_2014.xlsx']saldo_cons!$a$2:$n$1048576,13,0)</f>
        <v>#VALUE!</v>
      </c>
      <c r="AX76" s="53" t="e">
        <f aca="false">+VLOOKUP($D76,['file:///home/lab/repositories/luckia.facturador/com.luckia.biller.deploy/src/main/resources/bootstrap/info_presencial_2014.xlsx']saldo_cons!$a$2:$n$1048576,14,0)</f>
        <v>#VALUE!</v>
      </c>
      <c r="AY76" s="53" t="n">
        <f aca="false">+SUM(AM76:AX76)</f>
        <v>807.39</v>
      </c>
      <c r="AZ76" s="53"/>
      <c r="BA76" s="53"/>
      <c r="BB76" s="53" t="e">
        <f aca="false">+VLOOKUP($D76,['file:///home/lab/repositories/luckia.facturador/com.luckia.biller.deploy/src/main/resources/bootstrap/info_presencial_2014.xlsx']ggr_cons!$a$2:$n$1048576,3,0)</f>
        <v>#VALUE!</v>
      </c>
      <c r="BC76" s="53" t="e">
        <f aca="false">+VLOOKUP($D76,['file:///home/lab/repositories/luckia.facturador/com.luckia.biller.deploy/src/main/resources/bootstrap/info_presencial_2014.xlsx']ggr_cons!$a$2:$n$1048576,4,0)</f>
        <v>#VALUE!</v>
      </c>
      <c r="BD76" s="53" t="e">
        <f aca="false">+VLOOKUP($D76,['file:///home/lab/repositories/luckia.facturador/com.luckia.biller.deploy/src/main/resources/bootstrap/info_presencial_2014.xlsx']ggr_cons!$a$2:$n$1048576,5,0)</f>
        <v>#VALUE!</v>
      </c>
      <c r="BE76" s="53" t="e">
        <f aca="false">+VLOOKUP($D76,['file:///home/lab/repositories/luckia.facturador/com.luckia.biller.deploy/src/main/resources/bootstrap/info_presencial_2014.xlsx']ggr_cons!$a$2:$n$1048576,6,0)</f>
        <v>#VALUE!</v>
      </c>
      <c r="BF76" s="53" t="e">
        <f aca="false">+VLOOKUP($D76,['file:///home/lab/repositories/luckia.facturador/com.luckia.biller.deploy/src/main/resources/bootstrap/info_presencial_2014.xlsx']ggr_cons!$a$2:$n$1048576,7,0)</f>
        <v>#VALUE!</v>
      </c>
      <c r="BG76" s="53" t="e">
        <f aca="false">+VLOOKUP($D76,['file:///home/lab/repositories/luckia.facturador/com.luckia.biller.deploy/src/main/resources/bootstrap/info_presencial_2014.xlsx']ggr_cons!$a$2:$n$1048576,8,0)</f>
        <v>#VALUE!</v>
      </c>
      <c r="BH76" s="53" t="e">
        <f aca="false">+VLOOKUP($D76,['file:///home/lab/repositories/luckia.facturador/com.luckia.biller.deploy/src/main/resources/bootstrap/info_presencial_2014.xlsx']ggr_cons!$a$2:$n$1048576,9,0)</f>
        <v>#VALUE!</v>
      </c>
      <c r="BI76" s="53" t="e">
        <f aca="false">+VLOOKUP($D76,['file:///home/lab/repositories/luckia.facturador/com.luckia.biller.deploy/src/main/resources/bootstrap/info_presencial_2014.xlsx']ggr_cons!$a$2:$n$1048576,10,0)</f>
        <v>#VALUE!</v>
      </c>
      <c r="BJ76" s="53" t="e">
        <f aca="false">+VLOOKUP($D76,['file:///home/lab/repositories/luckia.facturador/com.luckia.biller.deploy/src/main/resources/bootstrap/info_presencial_2014.xlsx']ggr_cons!$a$2:$n$1048576,11,0)</f>
        <v>#VALUE!</v>
      </c>
      <c r="BK76" s="53" t="e">
        <f aca="false">+VLOOKUP($D76,['file:///home/lab/repositories/luckia.facturador/com.luckia.biller.deploy/src/main/resources/bootstrap/info_presencial_2014.xlsx']ggr_cons!$a$2:$n$1048576,12,0)</f>
        <v>#VALUE!</v>
      </c>
      <c r="BL76" s="53" t="e">
        <f aca="false">+VLOOKUP($D76,['file:///home/lab/repositories/luckia.facturador/com.luckia.biller.deploy/src/main/resources/bootstrap/info_presencial_2014.xlsx']ggr_cons!$a$2:$n$1048576,13,0)</f>
        <v>#VALUE!</v>
      </c>
      <c r="BM76" s="53" t="e">
        <f aca="false">+VLOOKUP($D76,['file:///home/lab/repositories/luckia.facturador/com.luckia.biller.deploy/src/main/resources/bootstrap/info_presencial_2014.xlsx']ggr_cons!$a$2:$n$1048576,14,0)</f>
        <v>#VALUE!</v>
      </c>
      <c r="BN76" s="53" t="n">
        <f aca="false">+SUM(BB76:BM76)</f>
        <v>807.39</v>
      </c>
      <c r="BO76" s="53"/>
      <c r="BP76" s="53"/>
      <c r="BQ76" s="55" t="n">
        <f aca="false">+$N76*X76</f>
        <v>17.27</v>
      </c>
      <c r="BR76" s="55" t="n">
        <f aca="false">+$N76*Y76</f>
        <v>0</v>
      </c>
      <c r="BS76" s="55" t="n">
        <f aca="false">+$N76*Z76</f>
        <v>0</v>
      </c>
      <c r="BT76" s="55" t="n">
        <f aca="false">+$N76*AA76</f>
        <v>0</v>
      </c>
      <c r="BU76" s="55" t="n">
        <f aca="false">+$N76*AB76</f>
        <v>0</v>
      </c>
      <c r="BV76" s="55" t="n">
        <f aca="false">+$N76*AC76</f>
        <v>0</v>
      </c>
      <c r="BW76" s="55" t="n">
        <f aca="false">+$N76*AD76</f>
        <v>0</v>
      </c>
      <c r="BX76" s="55" t="n">
        <f aca="false">+$N76*AE76</f>
        <v>0</v>
      </c>
      <c r="BY76" s="55" t="n">
        <f aca="false">+$N76*AF76</f>
        <v>0</v>
      </c>
      <c r="BZ76" s="55" t="n">
        <f aca="false">+$N76*AG76</f>
        <v>0</v>
      </c>
      <c r="CA76" s="55" t="n">
        <f aca="false">+$N76*AH76</f>
        <v>0</v>
      </c>
      <c r="CB76" s="55" t="n">
        <f aca="false">+$N76*AI76</f>
        <v>0</v>
      </c>
      <c r="CC76" s="55" t="n">
        <f aca="false">+SUM(BQ76:CB76)</f>
        <v>17.27</v>
      </c>
      <c r="CD76" s="53"/>
      <c r="CE76" s="55"/>
      <c r="CF76" s="55" t="n">
        <f aca="false">+BQ76/$CE$2</f>
        <v>14.2727272727273</v>
      </c>
      <c r="CG76" s="55" t="n">
        <f aca="false">+BR76/$CE$2</f>
        <v>0</v>
      </c>
      <c r="CH76" s="55" t="n">
        <f aca="false">+BS76/$CE$2</f>
        <v>0</v>
      </c>
      <c r="CI76" s="55" t="n">
        <f aca="false">+BT76/$CE$2</f>
        <v>0</v>
      </c>
      <c r="CJ76" s="55" t="n">
        <f aca="false">+BU76/$CE$2</f>
        <v>0</v>
      </c>
      <c r="CK76" s="55" t="n">
        <f aca="false">+BV76/$CE$2</f>
        <v>0</v>
      </c>
      <c r="CL76" s="55" t="n">
        <f aca="false">+BW76/$CE$2</f>
        <v>0</v>
      </c>
      <c r="CM76" s="55" t="n">
        <f aca="false">+BX76/$CE$2</f>
        <v>0</v>
      </c>
      <c r="CN76" s="55" t="n">
        <f aca="false">+BY76/$CE$2</f>
        <v>0</v>
      </c>
      <c r="CO76" s="55" t="n">
        <f aca="false">+BZ76/$CE$2</f>
        <v>0</v>
      </c>
      <c r="CP76" s="55" t="n">
        <f aca="false">+CA76/$CE$2</f>
        <v>0</v>
      </c>
      <c r="CQ76" s="55" t="n">
        <f aca="false">+CB76/$CE$2</f>
        <v>0</v>
      </c>
      <c r="CR76" s="55" t="n">
        <f aca="false">+CC76/$CE$2</f>
        <v>14.2727272727273</v>
      </c>
      <c r="CS76" s="53"/>
      <c r="CT76" s="53"/>
      <c r="CU76" s="56" t="n">
        <f aca="false">+$O76*X76+$P76*BB76+$Q76*(0.9*BB76+$S76)+$R76</f>
        <v>34.54</v>
      </c>
      <c r="CV76" s="56" t="n">
        <f aca="false">+$O76*Y76+$P76*BC76+$Q76*(0.9*BC76+$S76)+$R76</f>
        <v>0</v>
      </c>
      <c r="CW76" s="56" t="n">
        <f aca="false">+$O76*Z76+$P76*BD76+$Q76*(0.9*BD76+$S76)+$R76</f>
        <v>0</v>
      </c>
      <c r="CX76" s="56" t="n">
        <f aca="false">+$O76*AA76+$P76*BE76+$Q76*(0.9*BE76+$S76)+$R76</f>
        <v>0</v>
      </c>
      <c r="CY76" s="56" t="n">
        <f aca="false">+$O76*AB76+$P76*BF76+$Q76*(0.9*BF76+$S76)+$R76</f>
        <v>0</v>
      </c>
      <c r="CZ76" s="56" t="n">
        <f aca="false">+$O76*AC76+$P76*BG76+$Q76*(0.9*BG76+$S76)+$R76</f>
        <v>0</v>
      </c>
      <c r="DA76" s="56" t="n">
        <f aca="false">+$O76*AD76+$P76*BH76+$Q76*(0.9*BH76+$S76)+$R76</f>
        <v>0</v>
      </c>
      <c r="DB76" s="56" t="n">
        <f aca="false">+$O76*AE76+$P76*BI76+$Q76*(0.9*BI76+$S76)+$R76</f>
        <v>0</v>
      </c>
      <c r="DC76" s="56" t="n">
        <f aca="false">+$O76*AF76+$P76*BJ76+$Q76*(0.9*BJ76+$S76)+$R76</f>
        <v>0</v>
      </c>
      <c r="DD76" s="56" t="n">
        <f aca="false">+$O76*AG76+$P76*BK76+$Q76*(0.9*BK76+$S76)+$R76</f>
        <v>0</v>
      </c>
      <c r="DE76" s="56" t="n">
        <f aca="false">+$O76*AH76+$P76*BL76+$Q76*(0.9*BL76+$S76)+$R76</f>
        <v>0</v>
      </c>
      <c r="DF76" s="56" t="n">
        <f aca="false">+$O76*AI76+$P76*BM76+$Q76*(0.9*BM76+$S76)+$R76</f>
        <v>0</v>
      </c>
      <c r="DG76" s="55" t="n">
        <f aca="false">+SUM(CU76:DF76)</f>
        <v>34.54</v>
      </c>
      <c r="DH76" s="53"/>
      <c r="DJ76" s="14" t="n">
        <f aca="false">+IF(X76=0,0,$T76)</f>
        <v>30</v>
      </c>
      <c r="DK76" s="14" t="n">
        <f aca="false">+IF(Y76=0,0,$T76)</f>
        <v>0</v>
      </c>
      <c r="DL76" s="14" t="n">
        <f aca="false">+IF(Z76=0,0,$T76)</f>
        <v>0</v>
      </c>
      <c r="DM76" s="14" t="n">
        <f aca="false">+IF(AA76=0,0,$T76)</f>
        <v>0</v>
      </c>
      <c r="DN76" s="14" t="n">
        <f aca="false">+IF(AB76=0,0,$T76)</f>
        <v>0</v>
      </c>
      <c r="DO76" s="14" t="n">
        <f aca="false">+IF(AC76=0,0,$T76)</f>
        <v>0</v>
      </c>
      <c r="DP76" s="14" t="n">
        <f aca="false">+IF(AD76=0,0,$T76)</f>
        <v>0</v>
      </c>
      <c r="DQ76" s="14" t="n">
        <f aca="false">+IF(AE76=0,0,$T76)</f>
        <v>0</v>
      </c>
      <c r="DR76" s="14" t="n">
        <f aca="false">+IF(AF76=0,0,$T76)</f>
        <v>0</v>
      </c>
      <c r="DS76" s="14" t="n">
        <f aca="false">+IF(AG76=0,0,$T76)</f>
        <v>0</v>
      </c>
      <c r="DT76" s="14" t="n">
        <f aca="false">+IF(AH76=0,0,$T76)</f>
        <v>0</v>
      </c>
      <c r="DU76" s="14" t="n">
        <f aca="false">+IF(AI76=0,0,$T76)</f>
        <v>0</v>
      </c>
      <c r="DV76" s="55" t="n">
        <f aca="false">+SUM(DJ76:DU76)</f>
        <v>30</v>
      </c>
      <c r="DY76" s="14" t="n">
        <v>0</v>
      </c>
      <c r="DZ76" s="14" t="n">
        <v>0</v>
      </c>
      <c r="EA76" s="14" t="n">
        <v>0</v>
      </c>
      <c r="EB76" s="14" t="n">
        <v>0</v>
      </c>
      <c r="EC76" s="14" t="n">
        <v>0</v>
      </c>
      <c r="ED76" s="14" t="n">
        <v>0</v>
      </c>
      <c r="EE76" s="14" t="n">
        <v>0</v>
      </c>
      <c r="EF76" s="14" t="n">
        <v>0</v>
      </c>
      <c r="EG76" s="14" t="n">
        <v>0</v>
      </c>
      <c r="EH76" s="14" t="n">
        <v>0</v>
      </c>
      <c r="EI76" s="14" t="n">
        <v>0</v>
      </c>
      <c r="EJ76" s="14" t="n">
        <v>0</v>
      </c>
      <c r="EK76" s="55" t="n">
        <f aca="false">+SUM(DY76:EJ76)</f>
        <v>0</v>
      </c>
      <c r="EO76" s="53" t="n">
        <f aca="false">+CU76+DJ76-DY76/2</f>
        <v>64.54</v>
      </c>
      <c r="EP76" s="53" t="n">
        <f aca="false">+CV76+DK76-DZ76/2</f>
        <v>0</v>
      </c>
      <c r="EQ76" s="53" t="n">
        <f aca="false">+CW76+DL76-EA76/2</f>
        <v>0</v>
      </c>
      <c r="ER76" s="53" t="n">
        <f aca="false">+CX76+DM76-EB76/2</f>
        <v>0</v>
      </c>
      <c r="ES76" s="53" t="n">
        <f aca="false">+CY76+DN76-EC76/2</f>
        <v>0</v>
      </c>
      <c r="ET76" s="53" t="n">
        <f aca="false">+CZ76+DO76-ED76/2</f>
        <v>0</v>
      </c>
      <c r="EU76" s="53" t="n">
        <f aca="false">+DA76+DP76-EE76/2</f>
        <v>0</v>
      </c>
      <c r="EV76" s="53" t="n">
        <f aca="false">+DB76+DQ76-EF76/2</f>
        <v>0</v>
      </c>
      <c r="EW76" s="53" t="n">
        <f aca="false">+DC76+DR76-EG76/2</f>
        <v>0</v>
      </c>
      <c r="EX76" s="53" t="n">
        <f aca="false">+DD76+DS76-EH76/2</f>
        <v>0</v>
      </c>
      <c r="EY76" s="53" t="n">
        <f aca="false">+DE76+DT76-EI76/2</f>
        <v>0</v>
      </c>
      <c r="EZ76" s="53" t="n">
        <f aca="false">+DF76+DU76-EJ76/2</f>
        <v>0</v>
      </c>
      <c r="FA76" s="55" t="n">
        <f aca="false">+SUM(EO76:EZ76)</f>
        <v>64.54</v>
      </c>
      <c r="FD76" s="53" t="n">
        <f aca="false">+AM76-EO76-DY76</f>
        <v>742.85</v>
      </c>
      <c r="FE76" s="53" t="n">
        <f aca="false">+AN76-EP76-DZ76</f>
        <v>0</v>
      </c>
      <c r="FF76" s="53" t="n">
        <f aca="false">+AO76-EQ76-EA76</f>
        <v>0</v>
      </c>
      <c r="FG76" s="53" t="n">
        <f aca="false">+AP76-ER76-EB76</f>
        <v>0</v>
      </c>
      <c r="FH76" s="53" t="n">
        <f aca="false">+AQ76-ES76-EC76</f>
        <v>0</v>
      </c>
      <c r="FI76" s="53" t="n">
        <f aca="false">+AR76-ET76-ED76</f>
        <v>0</v>
      </c>
      <c r="FJ76" s="53" t="n">
        <f aca="false">+AS76-EU76-EE76</f>
        <v>0</v>
      </c>
      <c r="FK76" s="53" t="n">
        <f aca="false">+AT76-EV76-EF76</f>
        <v>0</v>
      </c>
      <c r="FL76" s="53" t="n">
        <f aca="false">+AU76-EW76-EG76</f>
        <v>0</v>
      </c>
      <c r="FM76" s="53" t="n">
        <f aca="false">+AV76-EX76-EH76</f>
        <v>0</v>
      </c>
      <c r="FN76" s="53" t="n">
        <f aca="false">+AW76-EY76-EI76</f>
        <v>0</v>
      </c>
      <c r="FO76" s="53" t="n">
        <f aca="false">+AX76-EZ76-EJ76</f>
        <v>0</v>
      </c>
      <c r="FP76" s="53" t="n">
        <f aca="false">+AY76-FA76</f>
        <v>742.85</v>
      </c>
    </row>
    <row collapsed="false" customFormat="false" customHeight="true" hidden="false" ht="15" outlineLevel="2" r="77">
      <c r="A77" s="21" t="n">
        <v>12</v>
      </c>
      <c r="B77" s="21" t="s">
        <v>67</v>
      </c>
      <c r="C77" s="21" t="s">
        <v>137</v>
      </c>
      <c r="D77" s="67" t="n">
        <f aca="false">+E77</f>
        <v>10010</v>
      </c>
      <c r="E77" s="69" t="n">
        <v>10010</v>
      </c>
      <c r="F77" s="80" t="s">
        <v>402</v>
      </c>
      <c r="G77" s="21" t="s">
        <v>69</v>
      </c>
      <c r="H77" s="21" t="s">
        <v>69</v>
      </c>
      <c r="I77" s="80" t="s">
        <v>403</v>
      </c>
      <c r="J77" s="80" t="s">
        <v>399</v>
      </c>
      <c r="K77" s="72" t="s">
        <v>16</v>
      </c>
      <c r="L77" s="49" t="s">
        <v>143</v>
      </c>
      <c r="M77" s="50" t="s">
        <v>70</v>
      </c>
      <c r="N77" s="51" t="n">
        <v>0.01</v>
      </c>
      <c r="O77" s="51" t="n">
        <v>0.02</v>
      </c>
      <c r="P77" s="51" t="n">
        <v>0</v>
      </c>
      <c r="Q77" s="51" t="n">
        <v>0</v>
      </c>
      <c r="R77" s="50" t="n">
        <v>0</v>
      </c>
      <c r="S77" s="50" t="n">
        <v>0</v>
      </c>
      <c r="T77" s="50" t="n">
        <v>30</v>
      </c>
      <c r="U77" s="50"/>
      <c r="X77" s="53" t="e">
        <f aca="false">+VLOOKUP($D77,['file:///home/lab/repositories/luckia.facturador/com.luckia.biller.deploy/src/main/resources/bootstrap/info_presencial_2014.xlsx']venta_neta_cons!$a$2:$n$1048576,3,0)</f>
        <v>#VALUE!</v>
      </c>
      <c r="Y77" s="53" t="e">
        <f aca="false">+VLOOKUP($D77,['file:///home/lab/repositories/luckia.facturador/com.luckia.biller.deploy/src/main/resources/bootstrap/info_presencial_2014.xlsx']venta_neta_cons!$a$2:$n$1048576,4,0)</f>
        <v>#VALUE!</v>
      </c>
      <c r="Z77" s="53" t="e">
        <f aca="false">+VLOOKUP($D77,['file:///home/lab/repositories/luckia.facturador/com.luckia.biller.deploy/src/main/resources/bootstrap/info_presencial_2014.xlsx']venta_neta_cons!$a$2:$n$1048576,5,0)</f>
        <v>#VALUE!</v>
      </c>
      <c r="AA77" s="53" t="e">
        <f aca="false">+VLOOKUP($D77,['file:///home/lab/repositories/luckia.facturador/com.luckia.biller.deploy/src/main/resources/bootstrap/info_presencial_2014.xlsx']venta_neta_cons!$a$2:$n$1048576,6,0)</f>
        <v>#VALUE!</v>
      </c>
      <c r="AB77" s="53" t="e">
        <f aca="false">+VLOOKUP($D77,['file:///home/lab/repositories/luckia.facturador/com.luckia.biller.deploy/src/main/resources/bootstrap/info_presencial_2014.xlsx']venta_neta_cons!$a$2:$n$1048576,7,0)</f>
        <v>#VALUE!</v>
      </c>
      <c r="AC77" s="53" t="e">
        <f aca="false">+VLOOKUP($D77,['file:///home/lab/repositories/luckia.facturador/com.luckia.biller.deploy/src/main/resources/bootstrap/info_presencial_2014.xlsx']venta_neta_cons!$a$2:$n$1048576,8,0)</f>
        <v>#VALUE!</v>
      </c>
      <c r="AD77" s="53" t="e">
        <f aca="false">+VLOOKUP($D77,['file:///home/lab/repositories/luckia.facturador/com.luckia.biller.deploy/src/main/resources/bootstrap/info_presencial_2014.xlsx']venta_neta_cons!$a$2:$n$1048576,9,0)</f>
        <v>#VALUE!</v>
      </c>
      <c r="AE77" s="53" t="e">
        <f aca="false">+VLOOKUP($D77,['file:///home/lab/repositories/luckia.facturador/com.luckia.biller.deploy/src/main/resources/bootstrap/info_presencial_2014.xlsx']venta_neta_cons!$a$2:$n$1048576,10,0)</f>
        <v>#VALUE!</v>
      </c>
      <c r="AF77" s="53" t="e">
        <f aca="false">+VLOOKUP($D77,['file:///home/lab/repositories/luckia.facturador/com.luckia.biller.deploy/src/main/resources/bootstrap/info_presencial_2014.xlsx']venta_neta_cons!$a$2:$n$1048576,11,0)</f>
        <v>#VALUE!</v>
      </c>
      <c r="AG77" s="53" t="e">
        <f aca="false">+VLOOKUP($D77,['file:///home/lab/repositories/luckia.facturador/com.luckia.biller.deploy/src/main/resources/bootstrap/info_presencial_2014.xlsx']venta_neta_cons!$a$2:$n$1048576,12,0)</f>
        <v>#VALUE!</v>
      </c>
      <c r="AH77" s="53" t="e">
        <f aca="false">+VLOOKUP($D77,['file:///home/lab/repositories/luckia.facturador/com.luckia.biller.deploy/src/main/resources/bootstrap/info_presencial_2014.xlsx']venta_neta_cons!$a$2:$n$1048576,13,0)</f>
        <v>#VALUE!</v>
      </c>
      <c r="AI77" s="53" t="e">
        <f aca="false">+VLOOKUP($D77,['file:///home/lab/repositories/luckia.facturador/com.luckia.biller.deploy/src/main/resources/bootstrap/info_presencial_2014.xlsx']venta_neta_cons!$a$2:$n$1048576,14,0)</f>
        <v>#VALUE!</v>
      </c>
      <c r="AJ77" s="53" t="n">
        <f aca="false">+SUM(X77:AI77)</f>
        <v>1585</v>
      </c>
      <c r="AK77" s="54" t="n">
        <f aca="false">+BB77/X77</f>
        <v>0.128447949526814</v>
      </c>
      <c r="AL77" s="53"/>
      <c r="AM77" s="53" t="e">
        <f aca="false">+VLOOKUP($D77,['file:///home/lab/repositories/luckia.facturador/com.luckia.biller.deploy/src/main/resources/bootstrap/info_presencial_2014.xlsx']saldo_cons!$a$2:$n$1048576,3,0)</f>
        <v>#VALUE!</v>
      </c>
      <c r="AN77" s="53" t="e">
        <f aca="false">+VLOOKUP($D77,['file:///home/lab/repositories/luckia.facturador/com.luckia.biller.deploy/src/main/resources/bootstrap/info_presencial_2014.xlsx']saldo_cons!$a$2:$n$1048576,4,0)</f>
        <v>#VALUE!</v>
      </c>
      <c r="AO77" s="53" t="e">
        <f aca="false">+VLOOKUP($D77,['file:///home/lab/repositories/luckia.facturador/com.luckia.biller.deploy/src/main/resources/bootstrap/info_presencial_2014.xlsx']saldo_cons!$a$2:$n$1048576,5,0)</f>
        <v>#VALUE!</v>
      </c>
      <c r="AP77" s="53" t="e">
        <f aca="false">+VLOOKUP($D77,['file:///home/lab/repositories/luckia.facturador/com.luckia.biller.deploy/src/main/resources/bootstrap/info_presencial_2014.xlsx']saldo_cons!$a$2:$n$1048576,6,0)</f>
        <v>#VALUE!</v>
      </c>
      <c r="AQ77" s="53" t="e">
        <f aca="false">+VLOOKUP($D77,['file:///home/lab/repositories/luckia.facturador/com.luckia.biller.deploy/src/main/resources/bootstrap/info_presencial_2014.xlsx']saldo_cons!$a$2:$n$1048576,7,0)</f>
        <v>#VALUE!</v>
      </c>
      <c r="AR77" s="53" t="e">
        <f aca="false">+VLOOKUP($D77,['file:///home/lab/repositories/luckia.facturador/com.luckia.biller.deploy/src/main/resources/bootstrap/info_presencial_2014.xlsx']saldo_cons!$a$2:$n$1048576,8,0)</f>
        <v>#VALUE!</v>
      </c>
      <c r="AS77" s="53" t="e">
        <f aca="false">+VLOOKUP($D77,['file:///home/lab/repositories/luckia.facturador/com.luckia.biller.deploy/src/main/resources/bootstrap/info_presencial_2014.xlsx']saldo_cons!$a$2:$n$1048576,9,0)</f>
        <v>#VALUE!</v>
      </c>
      <c r="AT77" s="53" t="e">
        <f aca="false">+VLOOKUP($D77,['file:///home/lab/repositories/luckia.facturador/com.luckia.biller.deploy/src/main/resources/bootstrap/info_presencial_2014.xlsx']saldo_cons!$a$2:$n$1048576,10,0)</f>
        <v>#VALUE!</v>
      </c>
      <c r="AU77" s="53" t="e">
        <f aca="false">+VLOOKUP($D77,['file:///home/lab/repositories/luckia.facturador/com.luckia.biller.deploy/src/main/resources/bootstrap/info_presencial_2014.xlsx']saldo_cons!$a$2:$n$1048576,11,0)</f>
        <v>#VALUE!</v>
      </c>
      <c r="AV77" s="53" t="e">
        <f aca="false">+VLOOKUP($D77,['file:///home/lab/repositories/luckia.facturador/com.luckia.biller.deploy/src/main/resources/bootstrap/info_presencial_2014.xlsx']saldo_cons!$a$2:$n$1048576,12,0)</f>
        <v>#VALUE!</v>
      </c>
      <c r="AW77" s="53" t="e">
        <f aca="false">+VLOOKUP($D77,['file:///home/lab/repositories/luckia.facturador/com.luckia.biller.deploy/src/main/resources/bootstrap/info_presencial_2014.xlsx']saldo_cons!$a$2:$n$1048576,13,0)</f>
        <v>#VALUE!</v>
      </c>
      <c r="AX77" s="53" t="e">
        <f aca="false">+VLOOKUP($D77,['file:///home/lab/repositories/luckia.facturador/com.luckia.biller.deploy/src/main/resources/bootstrap/info_presencial_2014.xlsx']saldo_cons!$a$2:$n$1048576,14,0)</f>
        <v>#VALUE!</v>
      </c>
      <c r="AY77" s="53" t="n">
        <f aca="false">+SUM(AM77:AX77)</f>
        <v>493.51</v>
      </c>
      <c r="AZ77" s="53"/>
      <c r="BA77" s="53"/>
      <c r="BB77" s="53" t="e">
        <f aca="false">+VLOOKUP($D77,['file:///home/lab/repositories/luckia.facturador/com.luckia.biller.deploy/src/main/resources/bootstrap/info_presencial_2014.xlsx']ggr_cons!$a$2:$n$1048576,3,0)</f>
        <v>#VALUE!</v>
      </c>
      <c r="BC77" s="53" t="e">
        <f aca="false">+VLOOKUP($D77,['file:///home/lab/repositories/luckia.facturador/com.luckia.biller.deploy/src/main/resources/bootstrap/info_presencial_2014.xlsx']ggr_cons!$a$2:$n$1048576,4,0)</f>
        <v>#VALUE!</v>
      </c>
      <c r="BD77" s="53" t="e">
        <f aca="false">+VLOOKUP($D77,['file:///home/lab/repositories/luckia.facturador/com.luckia.biller.deploy/src/main/resources/bootstrap/info_presencial_2014.xlsx']ggr_cons!$a$2:$n$1048576,5,0)</f>
        <v>#VALUE!</v>
      </c>
      <c r="BE77" s="53" t="e">
        <f aca="false">+VLOOKUP($D77,['file:///home/lab/repositories/luckia.facturador/com.luckia.biller.deploy/src/main/resources/bootstrap/info_presencial_2014.xlsx']ggr_cons!$a$2:$n$1048576,6,0)</f>
        <v>#VALUE!</v>
      </c>
      <c r="BF77" s="53" t="e">
        <f aca="false">+VLOOKUP($D77,['file:///home/lab/repositories/luckia.facturador/com.luckia.biller.deploy/src/main/resources/bootstrap/info_presencial_2014.xlsx']ggr_cons!$a$2:$n$1048576,7,0)</f>
        <v>#VALUE!</v>
      </c>
      <c r="BG77" s="53" t="e">
        <f aca="false">+VLOOKUP($D77,['file:///home/lab/repositories/luckia.facturador/com.luckia.biller.deploy/src/main/resources/bootstrap/info_presencial_2014.xlsx']ggr_cons!$a$2:$n$1048576,8,0)</f>
        <v>#VALUE!</v>
      </c>
      <c r="BH77" s="53" t="e">
        <f aca="false">+VLOOKUP($D77,['file:///home/lab/repositories/luckia.facturador/com.luckia.biller.deploy/src/main/resources/bootstrap/info_presencial_2014.xlsx']ggr_cons!$a$2:$n$1048576,9,0)</f>
        <v>#VALUE!</v>
      </c>
      <c r="BI77" s="53" t="e">
        <f aca="false">+VLOOKUP($D77,['file:///home/lab/repositories/luckia.facturador/com.luckia.biller.deploy/src/main/resources/bootstrap/info_presencial_2014.xlsx']ggr_cons!$a$2:$n$1048576,10,0)</f>
        <v>#VALUE!</v>
      </c>
      <c r="BJ77" s="53" t="e">
        <f aca="false">+VLOOKUP($D77,['file:///home/lab/repositories/luckia.facturador/com.luckia.biller.deploy/src/main/resources/bootstrap/info_presencial_2014.xlsx']ggr_cons!$a$2:$n$1048576,11,0)</f>
        <v>#VALUE!</v>
      </c>
      <c r="BK77" s="53" t="e">
        <f aca="false">+VLOOKUP($D77,['file:///home/lab/repositories/luckia.facturador/com.luckia.biller.deploy/src/main/resources/bootstrap/info_presencial_2014.xlsx']ggr_cons!$a$2:$n$1048576,12,0)</f>
        <v>#VALUE!</v>
      </c>
      <c r="BL77" s="53" t="e">
        <f aca="false">+VLOOKUP($D77,['file:///home/lab/repositories/luckia.facturador/com.luckia.biller.deploy/src/main/resources/bootstrap/info_presencial_2014.xlsx']ggr_cons!$a$2:$n$1048576,13,0)</f>
        <v>#VALUE!</v>
      </c>
      <c r="BM77" s="53" t="e">
        <f aca="false">+VLOOKUP($D77,['file:///home/lab/repositories/luckia.facturador/com.luckia.biller.deploy/src/main/resources/bootstrap/info_presencial_2014.xlsx']ggr_cons!$a$2:$n$1048576,14,0)</f>
        <v>#VALUE!</v>
      </c>
      <c r="BN77" s="53" t="n">
        <f aca="false">+SUM(BB77:BM77)</f>
        <v>203.59</v>
      </c>
      <c r="BO77" s="53"/>
      <c r="BP77" s="53"/>
      <c r="BQ77" s="55" t="n">
        <f aca="false">+$N77*X77</f>
        <v>15.85</v>
      </c>
      <c r="BR77" s="55" t="n">
        <f aca="false">+$N77*Y77</f>
        <v>0</v>
      </c>
      <c r="BS77" s="55" t="n">
        <f aca="false">+$N77*Z77</f>
        <v>0</v>
      </c>
      <c r="BT77" s="55" t="n">
        <f aca="false">+$N77*AA77</f>
        <v>0</v>
      </c>
      <c r="BU77" s="55" t="n">
        <f aca="false">+$N77*AB77</f>
        <v>0</v>
      </c>
      <c r="BV77" s="55" t="n">
        <f aca="false">+$N77*AC77</f>
        <v>0</v>
      </c>
      <c r="BW77" s="55" t="n">
        <f aca="false">+$N77*AD77</f>
        <v>0</v>
      </c>
      <c r="BX77" s="55" t="n">
        <f aca="false">+$N77*AE77</f>
        <v>0</v>
      </c>
      <c r="BY77" s="55" t="n">
        <f aca="false">+$N77*AF77</f>
        <v>0</v>
      </c>
      <c r="BZ77" s="55" t="n">
        <f aca="false">+$N77*AG77</f>
        <v>0</v>
      </c>
      <c r="CA77" s="55" t="n">
        <f aca="false">+$N77*AH77</f>
        <v>0</v>
      </c>
      <c r="CB77" s="55" t="n">
        <f aca="false">+$N77*AI77</f>
        <v>0</v>
      </c>
      <c r="CC77" s="55" t="n">
        <f aca="false">+SUM(BQ77:CB77)</f>
        <v>15.85</v>
      </c>
      <c r="CD77" s="53"/>
      <c r="CE77" s="55"/>
      <c r="CF77" s="55" t="n">
        <f aca="false">+BQ77/$CE$2</f>
        <v>13.099173553719</v>
      </c>
      <c r="CG77" s="55" t="n">
        <f aca="false">+BR77/$CE$2</f>
        <v>0</v>
      </c>
      <c r="CH77" s="55" t="n">
        <f aca="false">+BS77/$CE$2</f>
        <v>0</v>
      </c>
      <c r="CI77" s="55" t="n">
        <f aca="false">+BT77/$CE$2</f>
        <v>0</v>
      </c>
      <c r="CJ77" s="55" t="n">
        <f aca="false">+BU77/$CE$2</f>
        <v>0</v>
      </c>
      <c r="CK77" s="55" t="n">
        <f aca="false">+BV77/$CE$2</f>
        <v>0</v>
      </c>
      <c r="CL77" s="55" t="n">
        <f aca="false">+BW77/$CE$2</f>
        <v>0</v>
      </c>
      <c r="CM77" s="55" t="n">
        <f aca="false">+BX77/$CE$2</f>
        <v>0</v>
      </c>
      <c r="CN77" s="55" t="n">
        <f aca="false">+BY77/$CE$2</f>
        <v>0</v>
      </c>
      <c r="CO77" s="55" t="n">
        <f aca="false">+BZ77/$CE$2</f>
        <v>0</v>
      </c>
      <c r="CP77" s="55" t="n">
        <f aca="false">+CA77/$CE$2</f>
        <v>0</v>
      </c>
      <c r="CQ77" s="55" t="n">
        <f aca="false">+CB77/$CE$2</f>
        <v>0</v>
      </c>
      <c r="CR77" s="55" t="n">
        <f aca="false">+CC77/$CE$2</f>
        <v>13.099173553719</v>
      </c>
      <c r="CS77" s="53"/>
      <c r="CT77" s="53"/>
      <c r="CU77" s="56" t="n">
        <f aca="false">+$O77*X77+$P77*BB77+$Q77*(0.9*BB77+$S77)+$R77</f>
        <v>31.7</v>
      </c>
      <c r="CV77" s="56" t="n">
        <f aca="false">+$O77*Y77+$P77*BC77+$Q77*(0.9*BC77+$S77)+$R77</f>
        <v>0</v>
      </c>
      <c r="CW77" s="56" t="n">
        <f aca="false">+$O77*Z77+$P77*BD77+$Q77*(0.9*BD77+$S77)+$R77</f>
        <v>0</v>
      </c>
      <c r="CX77" s="56" t="n">
        <f aca="false">+$O77*AA77+$P77*BE77+$Q77*(0.9*BE77+$S77)+$R77</f>
        <v>0</v>
      </c>
      <c r="CY77" s="56" t="n">
        <f aca="false">+$O77*AB77+$P77*BF77+$Q77*(0.9*BF77+$S77)+$R77</f>
        <v>0</v>
      </c>
      <c r="CZ77" s="56" t="n">
        <f aca="false">+$O77*AC77+$P77*BG77+$Q77*(0.9*BG77+$S77)+$R77</f>
        <v>0</v>
      </c>
      <c r="DA77" s="56" t="n">
        <f aca="false">+$O77*AD77+$P77*BH77+$Q77*(0.9*BH77+$S77)+$R77</f>
        <v>0</v>
      </c>
      <c r="DB77" s="56" t="n">
        <f aca="false">+$O77*AE77+$P77*BI77+$Q77*(0.9*BI77+$S77)+$R77</f>
        <v>0</v>
      </c>
      <c r="DC77" s="56" t="n">
        <f aca="false">+$O77*AF77+$P77*BJ77+$Q77*(0.9*BJ77+$S77)+$R77</f>
        <v>0</v>
      </c>
      <c r="DD77" s="56" t="n">
        <f aca="false">+$O77*AG77+$P77*BK77+$Q77*(0.9*BK77+$S77)+$R77</f>
        <v>0</v>
      </c>
      <c r="DE77" s="56" t="n">
        <f aca="false">+$O77*AH77+$P77*BL77+$Q77*(0.9*BL77+$S77)+$R77</f>
        <v>0</v>
      </c>
      <c r="DF77" s="56" t="n">
        <f aca="false">+$O77*AI77+$P77*BM77+$Q77*(0.9*BM77+$S77)+$R77</f>
        <v>0</v>
      </c>
      <c r="DG77" s="55" t="n">
        <f aca="false">+SUM(CU77:DF77)</f>
        <v>31.7</v>
      </c>
      <c r="DH77" s="53"/>
      <c r="DJ77" s="14" t="n">
        <f aca="false">+IF(X77=0,0,$T77)</f>
        <v>30</v>
      </c>
      <c r="DK77" s="14" t="n">
        <f aca="false">+IF(Y77=0,0,$T77)</f>
        <v>0</v>
      </c>
      <c r="DL77" s="14" t="n">
        <f aca="false">+IF(Z77=0,0,$T77)</f>
        <v>0</v>
      </c>
      <c r="DM77" s="14" t="n">
        <f aca="false">+IF(AA77=0,0,$T77)</f>
        <v>0</v>
      </c>
      <c r="DN77" s="14" t="n">
        <f aca="false">+IF(AB77=0,0,$T77)</f>
        <v>0</v>
      </c>
      <c r="DO77" s="14" t="n">
        <f aca="false">+IF(AC77=0,0,$T77)</f>
        <v>0</v>
      </c>
      <c r="DP77" s="14" t="n">
        <f aca="false">+IF(AD77=0,0,$T77)</f>
        <v>0</v>
      </c>
      <c r="DQ77" s="14" t="n">
        <f aca="false">+IF(AE77=0,0,$T77)</f>
        <v>0</v>
      </c>
      <c r="DR77" s="14" t="n">
        <f aca="false">+IF(AF77=0,0,$T77)</f>
        <v>0</v>
      </c>
      <c r="DS77" s="14" t="n">
        <f aca="false">+IF(AG77=0,0,$T77)</f>
        <v>0</v>
      </c>
      <c r="DT77" s="14" t="n">
        <f aca="false">+IF(AH77=0,0,$T77)</f>
        <v>0</v>
      </c>
      <c r="DU77" s="14" t="n">
        <f aca="false">+IF(AI77=0,0,$T77)</f>
        <v>0</v>
      </c>
      <c r="DV77" s="55" t="n">
        <f aca="false">+SUM(DJ77:DU77)</f>
        <v>30</v>
      </c>
      <c r="DY77" s="14" t="n">
        <v>0</v>
      </c>
      <c r="DZ77" s="14" t="n">
        <v>0</v>
      </c>
      <c r="EA77" s="14" t="n">
        <v>0</v>
      </c>
      <c r="EB77" s="14" t="n">
        <v>0</v>
      </c>
      <c r="EC77" s="14" t="n">
        <v>0</v>
      </c>
      <c r="ED77" s="14" t="n">
        <v>0</v>
      </c>
      <c r="EE77" s="14" t="n">
        <v>0</v>
      </c>
      <c r="EF77" s="14" t="n">
        <v>0</v>
      </c>
      <c r="EG77" s="14" t="n">
        <v>0</v>
      </c>
      <c r="EH77" s="14" t="n">
        <v>0</v>
      </c>
      <c r="EI77" s="14" t="n">
        <v>0</v>
      </c>
      <c r="EJ77" s="14" t="n">
        <v>0</v>
      </c>
      <c r="EK77" s="55" t="n">
        <f aca="false">+SUM(DY77:EJ77)</f>
        <v>0</v>
      </c>
      <c r="EO77" s="53" t="n">
        <f aca="false">+CU77+DJ77-DY77/2</f>
        <v>61.7</v>
      </c>
      <c r="EP77" s="53" t="n">
        <f aca="false">+CV77+DK77-DZ77/2</f>
        <v>0</v>
      </c>
      <c r="EQ77" s="53" t="n">
        <f aca="false">+CW77+DL77-EA77/2</f>
        <v>0</v>
      </c>
      <c r="ER77" s="53" t="n">
        <f aca="false">+CX77+DM77-EB77/2</f>
        <v>0</v>
      </c>
      <c r="ES77" s="53" t="n">
        <f aca="false">+CY77+DN77-EC77/2</f>
        <v>0</v>
      </c>
      <c r="ET77" s="53" t="n">
        <f aca="false">+CZ77+DO77-ED77/2</f>
        <v>0</v>
      </c>
      <c r="EU77" s="53" t="n">
        <f aca="false">+DA77+DP77-EE77/2</f>
        <v>0</v>
      </c>
      <c r="EV77" s="53" t="n">
        <f aca="false">+DB77+DQ77-EF77/2</f>
        <v>0</v>
      </c>
      <c r="EW77" s="53" t="n">
        <f aca="false">+DC77+DR77-EG77/2</f>
        <v>0</v>
      </c>
      <c r="EX77" s="53" t="n">
        <f aca="false">+DD77+DS77-EH77/2</f>
        <v>0</v>
      </c>
      <c r="EY77" s="53" t="n">
        <f aca="false">+DE77+DT77-EI77/2</f>
        <v>0</v>
      </c>
      <c r="EZ77" s="53" t="n">
        <f aca="false">+DF77+DU77-EJ77/2</f>
        <v>0</v>
      </c>
      <c r="FA77" s="55" t="n">
        <f aca="false">+SUM(EO77:EZ77)</f>
        <v>61.7</v>
      </c>
      <c r="FD77" s="53" t="n">
        <f aca="false">+AM77-EO77-DY77</f>
        <v>431.81</v>
      </c>
      <c r="FE77" s="53" t="n">
        <f aca="false">+AN77-EP77-DZ77</f>
        <v>0</v>
      </c>
      <c r="FF77" s="53" t="n">
        <f aca="false">+AO77-EQ77-EA77</f>
        <v>0</v>
      </c>
      <c r="FG77" s="53" t="n">
        <f aca="false">+AP77-ER77-EB77</f>
        <v>0</v>
      </c>
      <c r="FH77" s="53" t="n">
        <f aca="false">+AQ77-ES77-EC77</f>
        <v>0</v>
      </c>
      <c r="FI77" s="53" t="n">
        <f aca="false">+AR77-ET77-ED77</f>
        <v>0</v>
      </c>
      <c r="FJ77" s="53" t="n">
        <f aca="false">+AS77-EU77-EE77</f>
        <v>0</v>
      </c>
      <c r="FK77" s="53" t="n">
        <f aca="false">+AT77-EV77-EF77</f>
        <v>0</v>
      </c>
      <c r="FL77" s="53" t="n">
        <f aca="false">+AU77-EW77-EG77</f>
        <v>0</v>
      </c>
      <c r="FM77" s="53" t="n">
        <f aca="false">+AV77-EX77-EH77</f>
        <v>0</v>
      </c>
      <c r="FN77" s="53" t="n">
        <f aca="false">+AW77-EY77-EI77</f>
        <v>0</v>
      </c>
      <c r="FO77" s="53" t="n">
        <f aca="false">+AX77-EZ77-EJ77</f>
        <v>0</v>
      </c>
      <c r="FP77" s="53" t="n">
        <f aca="false">+AY77-FA77</f>
        <v>431.81</v>
      </c>
    </row>
    <row collapsed="false" customFormat="false" customHeight="true" hidden="false" ht="15" outlineLevel="2" r="78">
      <c r="A78" s="21" t="n">
        <v>12</v>
      </c>
      <c r="B78" s="21" t="s">
        <v>67</v>
      </c>
      <c r="C78" s="21" t="s">
        <v>137</v>
      </c>
      <c r="D78" s="67" t="n">
        <f aca="false">+E78</f>
        <v>10001</v>
      </c>
      <c r="E78" s="69" t="n">
        <v>10001</v>
      </c>
      <c r="F78" s="80" t="s">
        <v>404</v>
      </c>
      <c r="G78" s="21" t="s">
        <v>69</v>
      </c>
      <c r="H78" s="21" t="s">
        <v>69</v>
      </c>
      <c r="I78" s="80" t="s">
        <v>405</v>
      </c>
      <c r="J78" s="80" t="s">
        <v>391</v>
      </c>
      <c r="K78" s="72" t="s">
        <v>16</v>
      </c>
      <c r="L78" s="49" t="s">
        <v>143</v>
      </c>
      <c r="M78" s="50" t="s">
        <v>70</v>
      </c>
      <c r="N78" s="51" t="n">
        <v>0.01</v>
      </c>
      <c r="O78" s="51" t="n">
        <v>0.02</v>
      </c>
      <c r="P78" s="51" t="n">
        <v>0</v>
      </c>
      <c r="Q78" s="51" t="n">
        <v>0</v>
      </c>
      <c r="R78" s="50" t="n">
        <v>0</v>
      </c>
      <c r="S78" s="50" t="n">
        <v>0</v>
      </c>
      <c r="T78" s="50" t="n">
        <v>30</v>
      </c>
      <c r="U78" s="50"/>
      <c r="X78" s="53" t="e">
        <f aca="false">+VLOOKUP($D78,['file:///home/lab/repositories/luckia.facturador/com.luckia.biller.deploy/src/main/resources/bootstrap/info_presencial_2014.xlsx']venta_neta_cons!$a$2:$n$1048576,3,0)</f>
        <v>#VALUE!</v>
      </c>
      <c r="Y78" s="53" t="e">
        <f aca="false">+VLOOKUP($D78,['file:///home/lab/repositories/luckia.facturador/com.luckia.biller.deploy/src/main/resources/bootstrap/info_presencial_2014.xlsx']venta_neta_cons!$a$2:$n$1048576,4,0)</f>
        <v>#VALUE!</v>
      </c>
      <c r="Z78" s="53" t="e">
        <f aca="false">+VLOOKUP($D78,['file:///home/lab/repositories/luckia.facturador/com.luckia.biller.deploy/src/main/resources/bootstrap/info_presencial_2014.xlsx']venta_neta_cons!$a$2:$n$1048576,5,0)</f>
        <v>#VALUE!</v>
      </c>
      <c r="AA78" s="53" t="e">
        <f aca="false">+VLOOKUP($D78,['file:///home/lab/repositories/luckia.facturador/com.luckia.biller.deploy/src/main/resources/bootstrap/info_presencial_2014.xlsx']venta_neta_cons!$a$2:$n$1048576,6,0)</f>
        <v>#VALUE!</v>
      </c>
      <c r="AB78" s="53" t="e">
        <f aca="false">+VLOOKUP($D78,['file:///home/lab/repositories/luckia.facturador/com.luckia.biller.deploy/src/main/resources/bootstrap/info_presencial_2014.xlsx']venta_neta_cons!$a$2:$n$1048576,7,0)</f>
        <v>#VALUE!</v>
      </c>
      <c r="AC78" s="53" t="e">
        <f aca="false">+VLOOKUP($D78,['file:///home/lab/repositories/luckia.facturador/com.luckia.biller.deploy/src/main/resources/bootstrap/info_presencial_2014.xlsx']venta_neta_cons!$a$2:$n$1048576,8,0)</f>
        <v>#VALUE!</v>
      </c>
      <c r="AD78" s="53" t="e">
        <f aca="false">+VLOOKUP($D78,['file:///home/lab/repositories/luckia.facturador/com.luckia.biller.deploy/src/main/resources/bootstrap/info_presencial_2014.xlsx']venta_neta_cons!$a$2:$n$1048576,9,0)</f>
        <v>#VALUE!</v>
      </c>
      <c r="AE78" s="53" t="e">
        <f aca="false">+VLOOKUP($D78,['file:///home/lab/repositories/luckia.facturador/com.luckia.biller.deploy/src/main/resources/bootstrap/info_presencial_2014.xlsx']venta_neta_cons!$a$2:$n$1048576,10,0)</f>
        <v>#VALUE!</v>
      </c>
      <c r="AF78" s="53" t="e">
        <f aca="false">+VLOOKUP($D78,['file:///home/lab/repositories/luckia.facturador/com.luckia.biller.deploy/src/main/resources/bootstrap/info_presencial_2014.xlsx']venta_neta_cons!$a$2:$n$1048576,11,0)</f>
        <v>#VALUE!</v>
      </c>
      <c r="AG78" s="53" t="e">
        <f aca="false">+VLOOKUP($D78,['file:///home/lab/repositories/luckia.facturador/com.luckia.biller.deploy/src/main/resources/bootstrap/info_presencial_2014.xlsx']venta_neta_cons!$a$2:$n$1048576,12,0)</f>
        <v>#VALUE!</v>
      </c>
      <c r="AH78" s="53" t="e">
        <f aca="false">+VLOOKUP($D78,['file:///home/lab/repositories/luckia.facturador/com.luckia.biller.deploy/src/main/resources/bootstrap/info_presencial_2014.xlsx']venta_neta_cons!$a$2:$n$1048576,13,0)</f>
        <v>#VALUE!</v>
      </c>
      <c r="AI78" s="53" t="e">
        <f aca="false">+VLOOKUP($D78,['file:///home/lab/repositories/luckia.facturador/com.luckia.biller.deploy/src/main/resources/bootstrap/info_presencial_2014.xlsx']venta_neta_cons!$a$2:$n$1048576,14,0)</f>
        <v>#VALUE!</v>
      </c>
      <c r="AJ78" s="53" t="n">
        <f aca="false">+SUM(X78:AI78)</f>
        <v>7070</v>
      </c>
      <c r="AK78" s="54" t="n">
        <f aca="false">+BB78/X78</f>
        <v>0.229117397454031</v>
      </c>
      <c r="AL78" s="53"/>
      <c r="AM78" s="53" t="e">
        <f aca="false">+VLOOKUP($D78,['file:///home/lab/repositories/luckia.facturador/com.luckia.biller.deploy/src/main/resources/bootstrap/info_presencial_2014.xlsx']saldo_cons!$a$2:$n$1048576,3,0)</f>
        <v>#VALUE!</v>
      </c>
      <c r="AN78" s="53" t="e">
        <f aca="false">+VLOOKUP($D78,['file:///home/lab/repositories/luckia.facturador/com.luckia.biller.deploy/src/main/resources/bootstrap/info_presencial_2014.xlsx']saldo_cons!$a$2:$n$1048576,4,0)</f>
        <v>#VALUE!</v>
      </c>
      <c r="AO78" s="53" t="e">
        <f aca="false">+VLOOKUP($D78,['file:///home/lab/repositories/luckia.facturador/com.luckia.biller.deploy/src/main/resources/bootstrap/info_presencial_2014.xlsx']saldo_cons!$a$2:$n$1048576,5,0)</f>
        <v>#VALUE!</v>
      </c>
      <c r="AP78" s="53" t="e">
        <f aca="false">+VLOOKUP($D78,['file:///home/lab/repositories/luckia.facturador/com.luckia.biller.deploy/src/main/resources/bootstrap/info_presencial_2014.xlsx']saldo_cons!$a$2:$n$1048576,6,0)</f>
        <v>#VALUE!</v>
      </c>
      <c r="AQ78" s="53" t="e">
        <f aca="false">+VLOOKUP($D78,['file:///home/lab/repositories/luckia.facturador/com.luckia.biller.deploy/src/main/resources/bootstrap/info_presencial_2014.xlsx']saldo_cons!$a$2:$n$1048576,7,0)</f>
        <v>#VALUE!</v>
      </c>
      <c r="AR78" s="53" t="e">
        <f aca="false">+VLOOKUP($D78,['file:///home/lab/repositories/luckia.facturador/com.luckia.biller.deploy/src/main/resources/bootstrap/info_presencial_2014.xlsx']saldo_cons!$a$2:$n$1048576,8,0)</f>
        <v>#VALUE!</v>
      </c>
      <c r="AS78" s="53" t="e">
        <f aca="false">+VLOOKUP($D78,['file:///home/lab/repositories/luckia.facturador/com.luckia.biller.deploy/src/main/resources/bootstrap/info_presencial_2014.xlsx']saldo_cons!$a$2:$n$1048576,9,0)</f>
        <v>#VALUE!</v>
      </c>
      <c r="AT78" s="53" t="e">
        <f aca="false">+VLOOKUP($D78,['file:///home/lab/repositories/luckia.facturador/com.luckia.biller.deploy/src/main/resources/bootstrap/info_presencial_2014.xlsx']saldo_cons!$a$2:$n$1048576,10,0)</f>
        <v>#VALUE!</v>
      </c>
      <c r="AU78" s="53" t="e">
        <f aca="false">+VLOOKUP($D78,['file:///home/lab/repositories/luckia.facturador/com.luckia.biller.deploy/src/main/resources/bootstrap/info_presencial_2014.xlsx']saldo_cons!$a$2:$n$1048576,11,0)</f>
        <v>#VALUE!</v>
      </c>
      <c r="AV78" s="53" t="e">
        <f aca="false">+VLOOKUP($D78,['file:///home/lab/repositories/luckia.facturador/com.luckia.biller.deploy/src/main/resources/bootstrap/info_presencial_2014.xlsx']saldo_cons!$a$2:$n$1048576,12,0)</f>
        <v>#VALUE!</v>
      </c>
      <c r="AW78" s="53" t="e">
        <f aca="false">+VLOOKUP($D78,['file:///home/lab/repositories/luckia.facturador/com.luckia.biller.deploy/src/main/resources/bootstrap/info_presencial_2014.xlsx']saldo_cons!$a$2:$n$1048576,13,0)</f>
        <v>#VALUE!</v>
      </c>
      <c r="AX78" s="53" t="e">
        <f aca="false">+VLOOKUP($D78,['file:///home/lab/repositories/luckia.facturador/com.luckia.biller.deploy/src/main/resources/bootstrap/info_presencial_2014.xlsx']saldo_cons!$a$2:$n$1048576,14,0)</f>
        <v>#VALUE!</v>
      </c>
      <c r="AY78" s="53" t="n">
        <f aca="false">+SUM(AM78:AX78)</f>
        <v>1619.86</v>
      </c>
      <c r="AZ78" s="53"/>
      <c r="BA78" s="53"/>
      <c r="BB78" s="53" t="e">
        <f aca="false">+VLOOKUP($D78,['file:///home/lab/repositories/luckia.facturador/com.luckia.biller.deploy/src/main/resources/bootstrap/info_presencial_2014.xlsx']ggr_cons!$a$2:$n$1048576,3,0)</f>
        <v>#VALUE!</v>
      </c>
      <c r="BC78" s="53" t="e">
        <f aca="false">+VLOOKUP($D78,['file:///home/lab/repositories/luckia.facturador/com.luckia.biller.deploy/src/main/resources/bootstrap/info_presencial_2014.xlsx']ggr_cons!$a$2:$n$1048576,4,0)</f>
        <v>#VALUE!</v>
      </c>
      <c r="BD78" s="53" t="e">
        <f aca="false">+VLOOKUP($D78,['file:///home/lab/repositories/luckia.facturador/com.luckia.biller.deploy/src/main/resources/bootstrap/info_presencial_2014.xlsx']ggr_cons!$a$2:$n$1048576,5,0)</f>
        <v>#VALUE!</v>
      </c>
      <c r="BE78" s="53" t="e">
        <f aca="false">+VLOOKUP($D78,['file:///home/lab/repositories/luckia.facturador/com.luckia.biller.deploy/src/main/resources/bootstrap/info_presencial_2014.xlsx']ggr_cons!$a$2:$n$1048576,6,0)</f>
        <v>#VALUE!</v>
      </c>
      <c r="BF78" s="53" t="e">
        <f aca="false">+VLOOKUP($D78,['file:///home/lab/repositories/luckia.facturador/com.luckia.biller.deploy/src/main/resources/bootstrap/info_presencial_2014.xlsx']ggr_cons!$a$2:$n$1048576,7,0)</f>
        <v>#VALUE!</v>
      </c>
      <c r="BG78" s="53" t="e">
        <f aca="false">+VLOOKUP($D78,['file:///home/lab/repositories/luckia.facturador/com.luckia.biller.deploy/src/main/resources/bootstrap/info_presencial_2014.xlsx']ggr_cons!$a$2:$n$1048576,8,0)</f>
        <v>#VALUE!</v>
      </c>
      <c r="BH78" s="53" t="e">
        <f aca="false">+VLOOKUP($D78,['file:///home/lab/repositories/luckia.facturador/com.luckia.biller.deploy/src/main/resources/bootstrap/info_presencial_2014.xlsx']ggr_cons!$a$2:$n$1048576,9,0)</f>
        <v>#VALUE!</v>
      </c>
      <c r="BI78" s="53" t="e">
        <f aca="false">+VLOOKUP($D78,['file:///home/lab/repositories/luckia.facturador/com.luckia.biller.deploy/src/main/resources/bootstrap/info_presencial_2014.xlsx']ggr_cons!$a$2:$n$1048576,10,0)</f>
        <v>#VALUE!</v>
      </c>
      <c r="BJ78" s="53" t="e">
        <f aca="false">+VLOOKUP($D78,['file:///home/lab/repositories/luckia.facturador/com.luckia.biller.deploy/src/main/resources/bootstrap/info_presencial_2014.xlsx']ggr_cons!$a$2:$n$1048576,11,0)</f>
        <v>#VALUE!</v>
      </c>
      <c r="BK78" s="53" t="e">
        <f aca="false">+VLOOKUP($D78,['file:///home/lab/repositories/luckia.facturador/com.luckia.biller.deploy/src/main/resources/bootstrap/info_presencial_2014.xlsx']ggr_cons!$a$2:$n$1048576,12,0)</f>
        <v>#VALUE!</v>
      </c>
      <c r="BL78" s="53" t="e">
        <f aca="false">+VLOOKUP($D78,['file:///home/lab/repositories/luckia.facturador/com.luckia.biller.deploy/src/main/resources/bootstrap/info_presencial_2014.xlsx']ggr_cons!$a$2:$n$1048576,13,0)</f>
        <v>#VALUE!</v>
      </c>
      <c r="BM78" s="53" t="e">
        <f aca="false">+VLOOKUP($D78,['file:///home/lab/repositories/luckia.facturador/com.luckia.biller.deploy/src/main/resources/bootstrap/info_presencial_2014.xlsx']ggr_cons!$a$2:$n$1048576,14,0)</f>
        <v>#VALUE!</v>
      </c>
      <c r="BN78" s="53" t="n">
        <f aca="false">+SUM(BB78:BM78)</f>
        <v>1619.86</v>
      </c>
      <c r="BO78" s="53"/>
      <c r="BP78" s="53"/>
      <c r="BQ78" s="55" t="n">
        <f aca="false">+$N78*X78</f>
        <v>70.7</v>
      </c>
      <c r="BR78" s="55" t="n">
        <f aca="false">+$N78*Y78</f>
        <v>0</v>
      </c>
      <c r="BS78" s="55" t="n">
        <f aca="false">+$N78*Z78</f>
        <v>0</v>
      </c>
      <c r="BT78" s="55" t="n">
        <f aca="false">+$N78*AA78</f>
        <v>0</v>
      </c>
      <c r="BU78" s="55" t="n">
        <f aca="false">+$N78*AB78</f>
        <v>0</v>
      </c>
      <c r="BV78" s="55" t="n">
        <f aca="false">+$N78*AC78</f>
        <v>0</v>
      </c>
      <c r="BW78" s="55" t="n">
        <f aca="false">+$N78*AD78</f>
        <v>0</v>
      </c>
      <c r="BX78" s="55" t="n">
        <f aca="false">+$N78*AE78</f>
        <v>0</v>
      </c>
      <c r="BY78" s="55" t="n">
        <f aca="false">+$N78*AF78</f>
        <v>0</v>
      </c>
      <c r="BZ78" s="55" t="n">
        <f aca="false">+$N78*AG78</f>
        <v>0</v>
      </c>
      <c r="CA78" s="55" t="n">
        <f aca="false">+$N78*AH78</f>
        <v>0</v>
      </c>
      <c r="CB78" s="55" t="n">
        <f aca="false">+$N78*AI78</f>
        <v>0</v>
      </c>
      <c r="CC78" s="55" t="n">
        <f aca="false">+SUM(BQ78:CB78)</f>
        <v>70.7</v>
      </c>
      <c r="CD78" s="53"/>
      <c r="CE78" s="55"/>
      <c r="CF78" s="55" t="n">
        <f aca="false">+BQ78/$CE$2</f>
        <v>58.4297520661157</v>
      </c>
      <c r="CG78" s="55" t="n">
        <f aca="false">+BR78/$CE$2</f>
        <v>0</v>
      </c>
      <c r="CH78" s="55" t="n">
        <f aca="false">+BS78/$CE$2</f>
        <v>0</v>
      </c>
      <c r="CI78" s="55" t="n">
        <f aca="false">+BT78/$CE$2</f>
        <v>0</v>
      </c>
      <c r="CJ78" s="55" t="n">
        <f aca="false">+BU78/$CE$2</f>
        <v>0</v>
      </c>
      <c r="CK78" s="55" t="n">
        <f aca="false">+BV78/$CE$2</f>
        <v>0</v>
      </c>
      <c r="CL78" s="55" t="n">
        <f aca="false">+BW78/$CE$2</f>
        <v>0</v>
      </c>
      <c r="CM78" s="55" t="n">
        <f aca="false">+BX78/$CE$2</f>
        <v>0</v>
      </c>
      <c r="CN78" s="55" t="n">
        <f aca="false">+BY78/$CE$2</f>
        <v>0</v>
      </c>
      <c r="CO78" s="55" t="n">
        <f aca="false">+BZ78/$CE$2</f>
        <v>0</v>
      </c>
      <c r="CP78" s="55" t="n">
        <f aca="false">+CA78/$CE$2</f>
        <v>0</v>
      </c>
      <c r="CQ78" s="55" t="n">
        <f aca="false">+CB78/$CE$2</f>
        <v>0</v>
      </c>
      <c r="CR78" s="55" t="n">
        <f aca="false">+CC78/$CE$2</f>
        <v>58.4297520661157</v>
      </c>
      <c r="CS78" s="53"/>
      <c r="CT78" s="53"/>
      <c r="CU78" s="56" t="n">
        <f aca="false">+$O78*X78+$P78*BB78+$Q78*(0.9*BB78+$S78)+$R78</f>
        <v>141.4</v>
      </c>
      <c r="CV78" s="56" t="n">
        <f aca="false">+$O78*Y78+$P78*BC78+$Q78*(0.9*BC78+$S78)+$R78</f>
        <v>0</v>
      </c>
      <c r="CW78" s="56" t="n">
        <f aca="false">+$O78*Z78+$P78*BD78+$Q78*(0.9*BD78+$S78)+$R78</f>
        <v>0</v>
      </c>
      <c r="CX78" s="56" t="n">
        <f aca="false">+$O78*AA78+$P78*BE78+$Q78*(0.9*BE78+$S78)+$R78</f>
        <v>0</v>
      </c>
      <c r="CY78" s="56" t="n">
        <f aca="false">+$O78*AB78+$P78*BF78+$Q78*(0.9*BF78+$S78)+$R78</f>
        <v>0</v>
      </c>
      <c r="CZ78" s="56" t="n">
        <f aca="false">+$O78*AC78+$P78*BG78+$Q78*(0.9*BG78+$S78)+$R78</f>
        <v>0</v>
      </c>
      <c r="DA78" s="56" t="n">
        <f aca="false">+$O78*AD78+$P78*BH78+$Q78*(0.9*BH78+$S78)+$R78</f>
        <v>0</v>
      </c>
      <c r="DB78" s="56" t="n">
        <f aca="false">+$O78*AE78+$P78*BI78+$Q78*(0.9*BI78+$S78)+$R78</f>
        <v>0</v>
      </c>
      <c r="DC78" s="56" t="n">
        <f aca="false">+$O78*AF78+$P78*BJ78+$Q78*(0.9*BJ78+$S78)+$R78</f>
        <v>0</v>
      </c>
      <c r="DD78" s="56" t="n">
        <f aca="false">+$O78*AG78+$P78*BK78+$Q78*(0.9*BK78+$S78)+$R78</f>
        <v>0</v>
      </c>
      <c r="DE78" s="56" t="n">
        <f aca="false">+$O78*AH78+$P78*BL78+$Q78*(0.9*BL78+$S78)+$R78</f>
        <v>0</v>
      </c>
      <c r="DF78" s="56" t="n">
        <f aca="false">+$O78*AI78+$P78*BM78+$Q78*(0.9*BM78+$S78)+$R78</f>
        <v>0</v>
      </c>
      <c r="DG78" s="55" t="n">
        <f aca="false">+SUM(CU78:DF78)</f>
        <v>141.4</v>
      </c>
      <c r="DH78" s="53"/>
      <c r="DJ78" s="14" t="n">
        <f aca="false">+IF(X78=0,0,$T78)</f>
        <v>30</v>
      </c>
      <c r="DK78" s="14" t="n">
        <f aca="false">+IF(Y78=0,0,$T78)</f>
        <v>0</v>
      </c>
      <c r="DL78" s="14" t="n">
        <f aca="false">+IF(Z78=0,0,$T78)</f>
        <v>0</v>
      </c>
      <c r="DM78" s="14" t="n">
        <f aca="false">+IF(AA78=0,0,$T78)</f>
        <v>0</v>
      </c>
      <c r="DN78" s="14" t="n">
        <f aca="false">+IF(AB78=0,0,$T78)</f>
        <v>0</v>
      </c>
      <c r="DO78" s="14" t="n">
        <f aca="false">+IF(AC78=0,0,$T78)</f>
        <v>0</v>
      </c>
      <c r="DP78" s="14" t="n">
        <f aca="false">+IF(AD78=0,0,$T78)</f>
        <v>0</v>
      </c>
      <c r="DQ78" s="14" t="n">
        <f aca="false">+IF(AE78=0,0,$T78)</f>
        <v>0</v>
      </c>
      <c r="DR78" s="14" t="n">
        <f aca="false">+IF(AF78=0,0,$T78)</f>
        <v>0</v>
      </c>
      <c r="DS78" s="14" t="n">
        <f aca="false">+IF(AG78=0,0,$T78)</f>
        <v>0</v>
      </c>
      <c r="DT78" s="14" t="n">
        <f aca="false">+IF(AH78=0,0,$T78)</f>
        <v>0</v>
      </c>
      <c r="DU78" s="14" t="n">
        <f aca="false">+IF(AI78=0,0,$T78)</f>
        <v>0</v>
      </c>
      <c r="DV78" s="55" t="n">
        <f aca="false">+SUM(DJ78:DU78)</f>
        <v>30</v>
      </c>
      <c r="DY78" s="14" t="n">
        <v>0</v>
      </c>
      <c r="DZ78" s="14" t="n">
        <v>0</v>
      </c>
      <c r="EA78" s="14" t="n">
        <v>0</v>
      </c>
      <c r="EB78" s="14" t="n">
        <v>0</v>
      </c>
      <c r="EC78" s="14" t="n">
        <v>0</v>
      </c>
      <c r="ED78" s="14" t="n">
        <v>0</v>
      </c>
      <c r="EE78" s="14" t="n">
        <v>0</v>
      </c>
      <c r="EF78" s="14" t="n">
        <v>0</v>
      </c>
      <c r="EG78" s="14" t="n">
        <v>0</v>
      </c>
      <c r="EH78" s="14" t="n">
        <v>0</v>
      </c>
      <c r="EI78" s="14" t="n">
        <v>0</v>
      </c>
      <c r="EJ78" s="14" t="n">
        <v>0</v>
      </c>
      <c r="EK78" s="55" t="n">
        <f aca="false">+SUM(DY78:EJ78)</f>
        <v>0</v>
      </c>
      <c r="EO78" s="53" t="n">
        <f aca="false">+CU78+DJ78-DY78/2</f>
        <v>171.4</v>
      </c>
      <c r="EP78" s="53" t="n">
        <f aca="false">+CV78+DK78-DZ78/2</f>
        <v>0</v>
      </c>
      <c r="EQ78" s="53" t="n">
        <f aca="false">+CW78+DL78-EA78/2</f>
        <v>0</v>
      </c>
      <c r="ER78" s="53" t="n">
        <f aca="false">+CX78+DM78-EB78/2</f>
        <v>0</v>
      </c>
      <c r="ES78" s="53" t="n">
        <f aca="false">+CY78+DN78-EC78/2</f>
        <v>0</v>
      </c>
      <c r="ET78" s="53" t="n">
        <f aca="false">+CZ78+DO78-ED78/2</f>
        <v>0</v>
      </c>
      <c r="EU78" s="53" t="n">
        <f aca="false">+DA78+DP78-EE78/2</f>
        <v>0</v>
      </c>
      <c r="EV78" s="53" t="n">
        <f aca="false">+DB78+DQ78-EF78/2</f>
        <v>0</v>
      </c>
      <c r="EW78" s="53" t="n">
        <f aca="false">+DC78+DR78-EG78/2</f>
        <v>0</v>
      </c>
      <c r="EX78" s="53" t="n">
        <f aca="false">+DD78+DS78-EH78/2</f>
        <v>0</v>
      </c>
      <c r="EY78" s="53" t="n">
        <f aca="false">+DE78+DT78-EI78/2</f>
        <v>0</v>
      </c>
      <c r="EZ78" s="53" t="n">
        <f aca="false">+DF78+DU78-EJ78/2</f>
        <v>0</v>
      </c>
      <c r="FA78" s="55" t="n">
        <f aca="false">+SUM(EO78:EZ78)</f>
        <v>171.4</v>
      </c>
      <c r="FD78" s="53" t="n">
        <f aca="false">+AM78-EO78-DY78</f>
        <v>1448.46</v>
      </c>
      <c r="FE78" s="53" t="n">
        <f aca="false">+AN78-EP78-DZ78</f>
        <v>0</v>
      </c>
      <c r="FF78" s="53" t="n">
        <f aca="false">+AO78-EQ78-EA78</f>
        <v>0</v>
      </c>
      <c r="FG78" s="53" t="n">
        <f aca="false">+AP78-ER78-EB78</f>
        <v>0</v>
      </c>
      <c r="FH78" s="53" t="n">
        <f aca="false">+AQ78-ES78-EC78</f>
        <v>0</v>
      </c>
      <c r="FI78" s="53" t="n">
        <f aca="false">+AR78-ET78-ED78</f>
        <v>0</v>
      </c>
      <c r="FJ78" s="53" t="n">
        <f aca="false">+AS78-EU78-EE78</f>
        <v>0</v>
      </c>
      <c r="FK78" s="53" t="n">
        <f aca="false">+AT78-EV78-EF78</f>
        <v>0</v>
      </c>
      <c r="FL78" s="53" t="n">
        <f aca="false">+AU78-EW78-EG78</f>
        <v>0</v>
      </c>
      <c r="FM78" s="53" t="n">
        <f aca="false">+AV78-EX78-EH78</f>
        <v>0</v>
      </c>
      <c r="FN78" s="53" t="n">
        <f aca="false">+AW78-EY78-EI78</f>
        <v>0</v>
      </c>
      <c r="FO78" s="53" t="n">
        <f aca="false">+AX78-EZ78-EJ78</f>
        <v>0</v>
      </c>
      <c r="FP78" s="53" t="n">
        <f aca="false">+AY78-FA78</f>
        <v>1448.46</v>
      </c>
    </row>
    <row collapsed="false" customFormat="false" customHeight="true" hidden="false" ht="15" outlineLevel="2" r="79">
      <c r="A79" s="21" t="n">
        <v>12</v>
      </c>
      <c r="B79" s="21" t="s">
        <v>67</v>
      </c>
      <c r="C79" s="21" t="s">
        <v>137</v>
      </c>
      <c r="D79" s="67" t="n">
        <f aca="false">+E79</f>
        <v>10012</v>
      </c>
      <c r="E79" s="69" t="n">
        <v>10012</v>
      </c>
      <c r="F79" s="80" t="s">
        <v>406</v>
      </c>
      <c r="G79" s="21" t="s">
        <v>69</v>
      </c>
      <c r="H79" s="21" t="s">
        <v>69</v>
      </c>
      <c r="I79" s="80" t="s">
        <v>407</v>
      </c>
      <c r="J79" s="80" t="s">
        <v>399</v>
      </c>
      <c r="K79" s="72" t="s">
        <v>16</v>
      </c>
      <c r="L79" s="49" t="s">
        <v>143</v>
      </c>
      <c r="M79" s="50" t="s">
        <v>70</v>
      </c>
      <c r="N79" s="51" t="n">
        <v>0.01</v>
      </c>
      <c r="O79" s="51" t="n">
        <v>0.02</v>
      </c>
      <c r="P79" s="51" t="n">
        <v>0</v>
      </c>
      <c r="Q79" s="51" t="n">
        <v>0</v>
      </c>
      <c r="R79" s="50" t="n">
        <v>0</v>
      </c>
      <c r="S79" s="50" t="n">
        <v>0</v>
      </c>
      <c r="T79" s="50" t="n">
        <v>30</v>
      </c>
      <c r="U79" s="50"/>
      <c r="X79" s="53" t="e">
        <f aca="false">+VLOOKUP($D79,['file:///home/lab/repositories/luckia.facturador/com.luckia.biller.deploy/src/main/resources/bootstrap/info_presencial_2014.xlsx']venta_neta_cons!$a$2:$n$1048576,3,0)</f>
        <v>#VALUE!</v>
      </c>
      <c r="Y79" s="53" t="e">
        <f aca="false">+VLOOKUP($D79,['file:///home/lab/repositories/luckia.facturador/com.luckia.biller.deploy/src/main/resources/bootstrap/info_presencial_2014.xlsx']venta_neta_cons!$a$2:$n$1048576,4,0)</f>
        <v>#VALUE!</v>
      </c>
      <c r="Z79" s="53" t="e">
        <f aca="false">+VLOOKUP($D79,['file:///home/lab/repositories/luckia.facturador/com.luckia.biller.deploy/src/main/resources/bootstrap/info_presencial_2014.xlsx']venta_neta_cons!$a$2:$n$1048576,5,0)</f>
        <v>#VALUE!</v>
      </c>
      <c r="AA79" s="53" t="e">
        <f aca="false">+VLOOKUP($D79,['file:///home/lab/repositories/luckia.facturador/com.luckia.biller.deploy/src/main/resources/bootstrap/info_presencial_2014.xlsx']venta_neta_cons!$a$2:$n$1048576,6,0)</f>
        <v>#VALUE!</v>
      </c>
      <c r="AB79" s="53" t="e">
        <f aca="false">+VLOOKUP($D79,['file:///home/lab/repositories/luckia.facturador/com.luckia.biller.deploy/src/main/resources/bootstrap/info_presencial_2014.xlsx']venta_neta_cons!$a$2:$n$1048576,7,0)</f>
        <v>#VALUE!</v>
      </c>
      <c r="AC79" s="53" t="e">
        <f aca="false">+VLOOKUP($D79,['file:///home/lab/repositories/luckia.facturador/com.luckia.biller.deploy/src/main/resources/bootstrap/info_presencial_2014.xlsx']venta_neta_cons!$a$2:$n$1048576,8,0)</f>
        <v>#VALUE!</v>
      </c>
      <c r="AD79" s="53" t="e">
        <f aca="false">+VLOOKUP($D79,['file:///home/lab/repositories/luckia.facturador/com.luckia.biller.deploy/src/main/resources/bootstrap/info_presencial_2014.xlsx']venta_neta_cons!$a$2:$n$1048576,9,0)</f>
        <v>#VALUE!</v>
      </c>
      <c r="AE79" s="53" t="e">
        <f aca="false">+VLOOKUP($D79,['file:///home/lab/repositories/luckia.facturador/com.luckia.biller.deploy/src/main/resources/bootstrap/info_presencial_2014.xlsx']venta_neta_cons!$a$2:$n$1048576,10,0)</f>
        <v>#VALUE!</v>
      </c>
      <c r="AF79" s="53" t="e">
        <f aca="false">+VLOOKUP($D79,['file:///home/lab/repositories/luckia.facturador/com.luckia.biller.deploy/src/main/resources/bootstrap/info_presencial_2014.xlsx']venta_neta_cons!$a$2:$n$1048576,11,0)</f>
        <v>#VALUE!</v>
      </c>
      <c r="AG79" s="53" t="e">
        <f aca="false">+VLOOKUP($D79,['file:///home/lab/repositories/luckia.facturador/com.luckia.biller.deploy/src/main/resources/bootstrap/info_presencial_2014.xlsx']venta_neta_cons!$a$2:$n$1048576,12,0)</f>
        <v>#VALUE!</v>
      </c>
      <c r="AH79" s="53" t="e">
        <f aca="false">+VLOOKUP($D79,['file:///home/lab/repositories/luckia.facturador/com.luckia.biller.deploy/src/main/resources/bootstrap/info_presencial_2014.xlsx']venta_neta_cons!$a$2:$n$1048576,13,0)</f>
        <v>#VALUE!</v>
      </c>
      <c r="AI79" s="53" t="e">
        <f aca="false">+VLOOKUP($D79,['file:///home/lab/repositories/luckia.facturador/com.luckia.biller.deploy/src/main/resources/bootstrap/info_presencial_2014.xlsx']venta_neta_cons!$a$2:$n$1048576,14,0)</f>
        <v>#VALUE!</v>
      </c>
      <c r="AJ79" s="53" t="n">
        <f aca="false">+SUM(X79:AI79)</f>
        <v>544</v>
      </c>
      <c r="AK79" s="54" t="n">
        <f aca="false">+BB79/X79</f>
        <v>0.654301470588235</v>
      </c>
      <c r="AL79" s="53"/>
      <c r="AM79" s="53" t="e">
        <f aca="false">+VLOOKUP($D79,['file:///home/lab/repositories/luckia.facturador/com.luckia.biller.deploy/src/main/resources/bootstrap/info_presencial_2014.xlsx']saldo_cons!$a$2:$n$1048576,3,0)</f>
        <v>#VALUE!</v>
      </c>
      <c r="AN79" s="53" t="e">
        <f aca="false">+VLOOKUP($D79,['file:///home/lab/repositories/luckia.facturador/com.luckia.biller.deploy/src/main/resources/bootstrap/info_presencial_2014.xlsx']saldo_cons!$a$2:$n$1048576,4,0)</f>
        <v>#VALUE!</v>
      </c>
      <c r="AO79" s="53" t="e">
        <f aca="false">+VLOOKUP($D79,['file:///home/lab/repositories/luckia.facturador/com.luckia.biller.deploy/src/main/resources/bootstrap/info_presencial_2014.xlsx']saldo_cons!$a$2:$n$1048576,5,0)</f>
        <v>#VALUE!</v>
      </c>
      <c r="AP79" s="53" t="e">
        <f aca="false">+VLOOKUP($D79,['file:///home/lab/repositories/luckia.facturador/com.luckia.biller.deploy/src/main/resources/bootstrap/info_presencial_2014.xlsx']saldo_cons!$a$2:$n$1048576,6,0)</f>
        <v>#VALUE!</v>
      </c>
      <c r="AQ79" s="53" t="e">
        <f aca="false">+VLOOKUP($D79,['file:///home/lab/repositories/luckia.facturador/com.luckia.biller.deploy/src/main/resources/bootstrap/info_presencial_2014.xlsx']saldo_cons!$a$2:$n$1048576,7,0)</f>
        <v>#VALUE!</v>
      </c>
      <c r="AR79" s="53" t="e">
        <f aca="false">+VLOOKUP($D79,['file:///home/lab/repositories/luckia.facturador/com.luckia.biller.deploy/src/main/resources/bootstrap/info_presencial_2014.xlsx']saldo_cons!$a$2:$n$1048576,8,0)</f>
        <v>#VALUE!</v>
      </c>
      <c r="AS79" s="53" t="e">
        <f aca="false">+VLOOKUP($D79,['file:///home/lab/repositories/luckia.facturador/com.luckia.biller.deploy/src/main/resources/bootstrap/info_presencial_2014.xlsx']saldo_cons!$a$2:$n$1048576,9,0)</f>
        <v>#VALUE!</v>
      </c>
      <c r="AT79" s="53" t="e">
        <f aca="false">+VLOOKUP($D79,['file:///home/lab/repositories/luckia.facturador/com.luckia.biller.deploy/src/main/resources/bootstrap/info_presencial_2014.xlsx']saldo_cons!$a$2:$n$1048576,10,0)</f>
        <v>#VALUE!</v>
      </c>
      <c r="AU79" s="53" t="e">
        <f aca="false">+VLOOKUP($D79,['file:///home/lab/repositories/luckia.facturador/com.luckia.biller.deploy/src/main/resources/bootstrap/info_presencial_2014.xlsx']saldo_cons!$a$2:$n$1048576,11,0)</f>
        <v>#VALUE!</v>
      </c>
      <c r="AV79" s="53" t="e">
        <f aca="false">+VLOOKUP($D79,['file:///home/lab/repositories/luckia.facturador/com.luckia.biller.deploy/src/main/resources/bootstrap/info_presencial_2014.xlsx']saldo_cons!$a$2:$n$1048576,12,0)</f>
        <v>#VALUE!</v>
      </c>
      <c r="AW79" s="53" t="e">
        <f aca="false">+VLOOKUP($D79,['file:///home/lab/repositories/luckia.facturador/com.luckia.biller.deploy/src/main/resources/bootstrap/info_presencial_2014.xlsx']saldo_cons!$a$2:$n$1048576,13,0)</f>
        <v>#VALUE!</v>
      </c>
      <c r="AX79" s="53" t="e">
        <f aca="false">+VLOOKUP($D79,['file:///home/lab/repositories/luckia.facturador/com.luckia.biller.deploy/src/main/resources/bootstrap/info_presencial_2014.xlsx']saldo_cons!$a$2:$n$1048576,14,0)</f>
        <v>#VALUE!</v>
      </c>
      <c r="AY79" s="53" t="n">
        <f aca="false">+SUM(AM79:AX79)</f>
        <v>355.94</v>
      </c>
      <c r="AZ79" s="53"/>
      <c r="BA79" s="53"/>
      <c r="BB79" s="53" t="e">
        <f aca="false">+VLOOKUP($D79,['file:///home/lab/repositories/luckia.facturador/com.luckia.biller.deploy/src/main/resources/bootstrap/info_presencial_2014.xlsx']ggr_cons!$a$2:$n$1048576,3,0)</f>
        <v>#VALUE!</v>
      </c>
      <c r="BC79" s="53" t="e">
        <f aca="false">+VLOOKUP($D79,['file:///home/lab/repositories/luckia.facturador/com.luckia.biller.deploy/src/main/resources/bootstrap/info_presencial_2014.xlsx']ggr_cons!$a$2:$n$1048576,4,0)</f>
        <v>#VALUE!</v>
      </c>
      <c r="BD79" s="53" t="e">
        <f aca="false">+VLOOKUP($D79,['file:///home/lab/repositories/luckia.facturador/com.luckia.biller.deploy/src/main/resources/bootstrap/info_presencial_2014.xlsx']ggr_cons!$a$2:$n$1048576,5,0)</f>
        <v>#VALUE!</v>
      </c>
      <c r="BE79" s="53" t="e">
        <f aca="false">+VLOOKUP($D79,['file:///home/lab/repositories/luckia.facturador/com.luckia.biller.deploy/src/main/resources/bootstrap/info_presencial_2014.xlsx']ggr_cons!$a$2:$n$1048576,6,0)</f>
        <v>#VALUE!</v>
      </c>
      <c r="BF79" s="53" t="e">
        <f aca="false">+VLOOKUP($D79,['file:///home/lab/repositories/luckia.facturador/com.luckia.biller.deploy/src/main/resources/bootstrap/info_presencial_2014.xlsx']ggr_cons!$a$2:$n$1048576,7,0)</f>
        <v>#VALUE!</v>
      </c>
      <c r="BG79" s="53" t="e">
        <f aca="false">+VLOOKUP($D79,['file:///home/lab/repositories/luckia.facturador/com.luckia.biller.deploy/src/main/resources/bootstrap/info_presencial_2014.xlsx']ggr_cons!$a$2:$n$1048576,8,0)</f>
        <v>#VALUE!</v>
      </c>
      <c r="BH79" s="53" t="e">
        <f aca="false">+VLOOKUP($D79,['file:///home/lab/repositories/luckia.facturador/com.luckia.biller.deploy/src/main/resources/bootstrap/info_presencial_2014.xlsx']ggr_cons!$a$2:$n$1048576,9,0)</f>
        <v>#VALUE!</v>
      </c>
      <c r="BI79" s="53" t="e">
        <f aca="false">+VLOOKUP($D79,['file:///home/lab/repositories/luckia.facturador/com.luckia.biller.deploy/src/main/resources/bootstrap/info_presencial_2014.xlsx']ggr_cons!$a$2:$n$1048576,10,0)</f>
        <v>#VALUE!</v>
      </c>
      <c r="BJ79" s="53" t="e">
        <f aca="false">+VLOOKUP($D79,['file:///home/lab/repositories/luckia.facturador/com.luckia.biller.deploy/src/main/resources/bootstrap/info_presencial_2014.xlsx']ggr_cons!$a$2:$n$1048576,11,0)</f>
        <v>#VALUE!</v>
      </c>
      <c r="BK79" s="53" t="e">
        <f aca="false">+VLOOKUP($D79,['file:///home/lab/repositories/luckia.facturador/com.luckia.biller.deploy/src/main/resources/bootstrap/info_presencial_2014.xlsx']ggr_cons!$a$2:$n$1048576,12,0)</f>
        <v>#VALUE!</v>
      </c>
      <c r="BL79" s="53" t="e">
        <f aca="false">+VLOOKUP($D79,['file:///home/lab/repositories/luckia.facturador/com.luckia.biller.deploy/src/main/resources/bootstrap/info_presencial_2014.xlsx']ggr_cons!$a$2:$n$1048576,13,0)</f>
        <v>#VALUE!</v>
      </c>
      <c r="BM79" s="53" t="e">
        <f aca="false">+VLOOKUP($D79,['file:///home/lab/repositories/luckia.facturador/com.luckia.biller.deploy/src/main/resources/bootstrap/info_presencial_2014.xlsx']ggr_cons!$a$2:$n$1048576,14,0)</f>
        <v>#VALUE!</v>
      </c>
      <c r="BN79" s="53" t="n">
        <f aca="false">+SUM(BB79:BM79)</f>
        <v>355.94</v>
      </c>
      <c r="BO79" s="53"/>
      <c r="BP79" s="53"/>
      <c r="BQ79" s="55" t="n">
        <f aca="false">+$N79*X79</f>
        <v>5.44</v>
      </c>
      <c r="BR79" s="55" t="n">
        <f aca="false">+$N79*Y79</f>
        <v>0</v>
      </c>
      <c r="BS79" s="55" t="n">
        <f aca="false">+$N79*Z79</f>
        <v>0</v>
      </c>
      <c r="BT79" s="55" t="n">
        <f aca="false">+$N79*AA79</f>
        <v>0</v>
      </c>
      <c r="BU79" s="55" t="n">
        <f aca="false">+$N79*AB79</f>
        <v>0</v>
      </c>
      <c r="BV79" s="55" t="n">
        <f aca="false">+$N79*AC79</f>
        <v>0</v>
      </c>
      <c r="BW79" s="55" t="n">
        <f aca="false">+$N79*AD79</f>
        <v>0</v>
      </c>
      <c r="BX79" s="55" t="n">
        <f aca="false">+$N79*AE79</f>
        <v>0</v>
      </c>
      <c r="BY79" s="55" t="n">
        <f aca="false">+$N79*AF79</f>
        <v>0</v>
      </c>
      <c r="BZ79" s="55" t="n">
        <f aca="false">+$N79*AG79</f>
        <v>0</v>
      </c>
      <c r="CA79" s="55" t="n">
        <f aca="false">+$N79*AH79</f>
        <v>0</v>
      </c>
      <c r="CB79" s="55" t="n">
        <f aca="false">+$N79*AI79</f>
        <v>0</v>
      </c>
      <c r="CC79" s="55" t="n">
        <f aca="false">+SUM(BQ79:CB79)</f>
        <v>5.44</v>
      </c>
      <c r="CD79" s="53"/>
      <c r="CE79" s="55"/>
      <c r="CF79" s="55" t="n">
        <f aca="false">+BQ79/$CE$2</f>
        <v>4.49586776859504</v>
      </c>
      <c r="CG79" s="55" t="n">
        <f aca="false">+BR79/$CE$2</f>
        <v>0</v>
      </c>
      <c r="CH79" s="55" t="n">
        <f aca="false">+BS79/$CE$2</f>
        <v>0</v>
      </c>
      <c r="CI79" s="55" t="n">
        <f aca="false">+BT79/$CE$2</f>
        <v>0</v>
      </c>
      <c r="CJ79" s="55" t="n">
        <f aca="false">+BU79/$CE$2</f>
        <v>0</v>
      </c>
      <c r="CK79" s="55" t="n">
        <f aca="false">+BV79/$CE$2</f>
        <v>0</v>
      </c>
      <c r="CL79" s="55" t="n">
        <f aca="false">+BW79/$CE$2</f>
        <v>0</v>
      </c>
      <c r="CM79" s="55" t="n">
        <f aca="false">+BX79/$CE$2</f>
        <v>0</v>
      </c>
      <c r="CN79" s="55" t="n">
        <f aca="false">+BY79/$CE$2</f>
        <v>0</v>
      </c>
      <c r="CO79" s="55" t="n">
        <f aca="false">+BZ79/$CE$2</f>
        <v>0</v>
      </c>
      <c r="CP79" s="55" t="n">
        <f aca="false">+CA79/$CE$2</f>
        <v>0</v>
      </c>
      <c r="CQ79" s="55" t="n">
        <f aca="false">+CB79/$CE$2</f>
        <v>0</v>
      </c>
      <c r="CR79" s="55" t="n">
        <f aca="false">+CC79/$CE$2</f>
        <v>4.49586776859504</v>
      </c>
      <c r="CS79" s="53"/>
      <c r="CT79" s="53"/>
      <c r="CU79" s="56" t="n">
        <f aca="false">+$O79*X79+$P79*BB79+$Q79*(0.9*BB79+$S79)+$R79</f>
        <v>10.88</v>
      </c>
      <c r="CV79" s="56" t="n">
        <f aca="false">+$O79*Y79+$P79*BC79+$Q79*(0.9*BC79+$S79)+$R79</f>
        <v>0</v>
      </c>
      <c r="CW79" s="56" t="n">
        <f aca="false">+$O79*Z79+$P79*BD79+$Q79*(0.9*BD79+$S79)+$R79</f>
        <v>0</v>
      </c>
      <c r="CX79" s="56" t="n">
        <f aca="false">+$O79*AA79+$P79*BE79+$Q79*(0.9*BE79+$S79)+$R79</f>
        <v>0</v>
      </c>
      <c r="CY79" s="56" t="n">
        <f aca="false">+$O79*AB79+$P79*BF79+$Q79*(0.9*BF79+$S79)+$R79</f>
        <v>0</v>
      </c>
      <c r="CZ79" s="56" t="n">
        <f aca="false">+$O79*AC79+$P79*BG79+$Q79*(0.9*BG79+$S79)+$R79</f>
        <v>0</v>
      </c>
      <c r="DA79" s="56" t="n">
        <f aca="false">+$O79*AD79+$P79*BH79+$Q79*(0.9*BH79+$S79)+$R79</f>
        <v>0</v>
      </c>
      <c r="DB79" s="56" t="n">
        <f aca="false">+$O79*AE79+$P79*BI79+$Q79*(0.9*BI79+$S79)+$R79</f>
        <v>0</v>
      </c>
      <c r="DC79" s="56" t="n">
        <f aca="false">+$O79*AF79+$P79*BJ79+$Q79*(0.9*BJ79+$S79)+$R79</f>
        <v>0</v>
      </c>
      <c r="DD79" s="56" t="n">
        <f aca="false">+$O79*AG79+$P79*BK79+$Q79*(0.9*BK79+$S79)+$R79</f>
        <v>0</v>
      </c>
      <c r="DE79" s="56" t="n">
        <f aca="false">+$O79*AH79+$P79*BL79+$Q79*(0.9*BL79+$S79)+$R79</f>
        <v>0</v>
      </c>
      <c r="DF79" s="56" t="n">
        <f aca="false">+$O79*AI79+$P79*BM79+$Q79*(0.9*BM79+$S79)+$R79</f>
        <v>0</v>
      </c>
      <c r="DG79" s="55" t="n">
        <f aca="false">+SUM(CU79:DF79)</f>
        <v>10.88</v>
      </c>
      <c r="DH79" s="53"/>
      <c r="DJ79" s="14" t="n">
        <f aca="false">+IF(X79=0,0,$T79)</f>
        <v>30</v>
      </c>
      <c r="DK79" s="14" t="n">
        <f aca="false">+IF(Y79=0,0,$T79)</f>
        <v>0</v>
      </c>
      <c r="DL79" s="14" t="n">
        <f aca="false">+IF(Z79=0,0,$T79)</f>
        <v>0</v>
      </c>
      <c r="DM79" s="14" t="n">
        <f aca="false">+IF(AA79=0,0,$T79)</f>
        <v>0</v>
      </c>
      <c r="DN79" s="14" t="n">
        <f aca="false">+IF(AB79=0,0,$T79)</f>
        <v>0</v>
      </c>
      <c r="DO79" s="14" t="n">
        <f aca="false">+IF(AC79=0,0,$T79)</f>
        <v>0</v>
      </c>
      <c r="DP79" s="14" t="n">
        <f aca="false">+IF(AD79=0,0,$T79)</f>
        <v>0</v>
      </c>
      <c r="DQ79" s="14" t="n">
        <f aca="false">+IF(AE79=0,0,$T79)</f>
        <v>0</v>
      </c>
      <c r="DR79" s="14" t="n">
        <f aca="false">+IF(AF79=0,0,$T79)</f>
        <v>0</v>
      </c>
      <c r="DS79" s="14" t="n">
        <f aca="false">+IF(AG79=0,0,$T79)</f>
        <v>0</v>
      </c>
      <c r="DT79" s="14" t="n">
        <f aca="false">+IF(AH79=0,0,$T79)</f>
        <v>0</v>
      </c>
      <c r="DU79" s="14" t="n">
        <f aca="false">+IF(AI79=0,0,$T79)</f>
        <v>0</v>
      </c>
      <c r="DV79" s="55" t="n">
        <f aca="false">+SUM(DJ79:DU79)</f>
        <v>30</v>
      </c>
      <c r="DY79" s="14" t="n">
        <v>0</v>
      </c>
      <c r="DZ79" s="14" t="n">
        <v>0</v>
      </c>
      <c r="EA79" s="14" t="n">
        <v>0</v>
      </c>
      <c r="EB79" s="14" t="n">
        <v>0</v>
      </c>
      <c r="EC79" s="14" t="n">
        <v>0</v>
      </c>
      <c r="ED79" s="14" t="n">
        <v>0</v>
      </c>
      <c r="EE79" s="14" t="n">
        <v>0</v>
      </c>
      <c r="EF79" s="14" t="n">
        <v>0</v>
      </c>
      <c r="EG79" s="14" t="n">
        <v>0</v>
      </c>
      <c r="EH79" s="14" t="n">
        <v>0</v>
      </c>
      <c r="EI79" s="14" t="n">
        <v>0</v>
      </c>
      <c r="EJ79" s="14" t="n">
        <v>0</v>
      </c>
      <c r="EK79" s="55" t="n">
        <f aca="false">+SUM(DY79:EJ79)</f>
        <v>0</v>
      </c>
      <c r="EO79" s="53" t="n">
        <f aca="false">+CU79+DJ79-DY79/2</f>
        <v>40.88</v>
      </c>
      <c r="EP79" s="53" t="n">
        <f aca="false">+CV79+DK79-DZ79/2</f>
        <v>0</v>
      </c>
      <c r="EQ79" s="53" t="n">
        <f aca="false">+CW79+DL79-EA79/2</f>
        <v>0</v>
      </c>
      <c r="ER79" s="53" t="n">
        <f aca="false">+CX79+DM79-EB79/2</f>
        <v>0</v>
      </c>
      <c r="ES79" s="53" t="n">
        <f aca="false">+CY79+DN79-EC79/2</f>
        <v>0</v>
      </c>
      <c r="ET79" s="53" t="n">
        <f aca="false">+CZ79+DO79-ED79/2</f>
        <v>0</v>
      </c>
      <c r="EU79" s="53" t="n">
        <f aca="false">+DA79+DP79-EE79/2</f>
        <v>0</v>
      </c>
      <c r="EV79" s="53" t="n">
        <f aca="false">+DB79+DQ79-EF79/2</f>
        <v>0</v>
      </c>
      <c r="EW79" s="53" t="n">
        <f aca="false">+DC79+DR79-EG79/2</f>
        <v>0</v>
      </c>
      <c r="EX79" s="53" t="n">
        <f aca="false">+DD79+DS79-EH79/2</f>
        <v>0</v>
      </c>
      <c r="EY79" s="53" t="n">
        <f aca="false">+DE79+DT79-EI79/2</f>
        <v>0</v>
      </c>
      <c r="EZ79" s="53" t="n">
        <f aca="false">+DF79+DU79-EJ79/2</f>
        <v>0</v>
      </c>
      <c r="FA79" s="55" t="n">
        <f aca="false">+SUM(EO79:EZ79)</f>
        <v>40.88</v>
      </c>
      <c r="FD79" s="53" t="n">
        <f aca="false">+AM79-EO79-DY79</f>
        <v>315.06</v>
      </c>
      <c r="FE79" s="53" t="n">
        <f aca="false">+AN79-EP79-DZ79</f>
        <v>0</v>
      </c>
      <c r="FF79" s="53" t="n">
        <f aca="false">+AO79-EQ79-EA79</f>
        <v>0</v>
      </c>
      <c r="FG79" s="53" t="n">
        <f aca="false">+AP79-ER79-EB79</f>
        <v>0</v>
      </c>
      <c r="FH79" s="53" t="n">
        <f aca="false">+AQ79-ES79-EC79</f>
        <v>0</v>
      </c>
      <c r="FI79" s="53" t="n">
        <f aca="false">+AR79-ET79-ED79</f>
        <v>0</v>
      </c>
      <c r="FJ79" s="53" t="n">
        <f aca="false">+AS79-EU79-EE79</f>
        <v>0</v>
      </c>
      <c r="FK79" s="53" t="n">
        <f aca="false">+AT79-EV79-EF79</f>
        <v>0</v>
      </c>
      <c r="FL79" s="53" t="n">
        <f aca="false">+AU79-EW79-EG79</f>
        <v>0</v>
      </c>
      <c r="FM79" s="53" t="n">
        <f aca="false">+AV79-EX79-EH79</f>
        <v>0</v>
      </c>
      <c r="FN79" s="53" t="n">
        <f aca="false">+AW79-EY79-EI79</f>
        <v>0</v>
      </c>
      <c r="FO79" s="53" t="n">
        <f aca="false">+AX79-EZ79-EJ79</f>
        <v>0</v>
      </c>
      <c r="FP79" s="53" t="n">
        <f aca="false">+AY79-FA79</f>
        <v>315.06</v>
      </c>
    </row>
    <row collapsed="false" customFormat="false" customHeight="true" hidden="false" ht="15" outlineLevel="2" r="80">
      <c r="A80" s="21" t="n">
        <v>12</v>
      </c>
      <c r="B80" s="21" t="s">
        <v>67</v>
      </c>
      <c r="C80" s="21" t="s">
        <v>137</v>
      </c>
      <c r="D80" s="67" t="n">
        <f aca="false">+E80</f>
        <v>10015</v>
      </c>
      <c r="E80" s="69" t="n">
        <v>10015</v>
      </c>
      <c r="F80" s="72" t="s">
        <v>408</v>
      </c>
      <c r="G80" s="21" t="s">
        <v>69</v>
      </c>
      <c r="H80" s="21" t="s">
        <v>69</v>
      </c>
      <c r="I80" s="72" t="s">
        <v>409</v>
      </c>
      <c r="J80" s="72" t="s">
        <v>410</v>
      </c>
      <c r="K80" s="72" t="s">
        <v>16</v>
      </c>
      <c r="L80" s="49" t="s">
        <v>143</v>
      </c>
      <c r="M80" s="50" t="s">
        <v>70</v>
      </c>
      <c r="N80" s="51" t="n">
        <v>0.01</v>
      </c>
      <c r="O80" s="51" t="n">
        <v>0.02</v>
      </c>
      <c r="P80" s="51" t="n">
        <v>0</v>
      </c>
      <c r="Q80" s="51" t="n">
        <v>0</v>
      </c>
      <c r="R80" s="50" t="n">
        <v>0</v>
      </c>
      <c r="S80" s="50" t="n">
        <v>0</v>
      </c>
      <c r="T80" s="50" t="n">
        <v>30</v>
      </c>
      <c r="U80" s="50"/>
      <c r="X80" s="53" t="e">
        <f aca="false">+VLOOKUP($D80,['file:///home/lab/repositories/luckia.facturador/com.luckia.biller.deploy/src/main/resources/bootstrap/info_presencial_2014.xlsx']venta_neta_cons!$a$2:$n$1048576,3,0)</f>
        <v>#VALUE!</v>
      </c>
      <c r="Y80" s="53" t="e">
        <f aca="false">+VLOOKUP($D80,['file:///home/lab/repositories/luckia.facturador/com.luckia.biller.deploy/src/main/resources/bootstrap/info_presencial_2014.xlsx']venta_neta_cons!$a$2:$n$1048576,4,0)</f>
        <v>#VALUE!</v>
      </c>
      <c r="Z80" s="53" t="e">
        <f aca="false">+VLOOKUP($D80,['file:///home/lab/repositories/luckia.facturador/com.luckia.biller.deploy/src/main/resources/bootstrap/info_presencial_2014.xlsx']venta_neta_cons!$a$2:$n$1048576,5,0)</f>
        <v>#VALUE!</v>
      </c>
      <c r="AA80" s="53" t="e">
        <f aca="false">+VLOOKUP($D80,['file:///home/lab/repositories/luckia.facturador/com.luckia.biller.deploy/src/main/resources/bootstrap/info_presencial_2014.xlsx']venta_neta_cons!$a$2:$n$1048576,6,0)</f>
        <v>#VALUE!</v>
      </c>
      <c r="AB80" s="53" t="e">
        <f aca="false">+VLOOKUP($D80,['file:///home/lab/repositories/luckia.facturador/com.luckia.biller.deploy/src/main/resources/bootstrap/info_presencial_2014.xlsx']venta_neta_cons!$a$2:$n$1048576,7,0)</f>
        <v>#VALUE!</v>
      </c>
      <c r="AC80" s="53" t="e">
        <f aca="false">+VLOOKUP($D80,['file:///home/lab/repositories/luckia.facturador/com.luckia.biller.deploy/src/main/resources/bootstrap/info_presencial_2014.xlsx']venta_neta_cons!$a$2:$n$1048576,8,0)</f>
        <v>#VALUE!</v>
      </c>
      <c r="AD80" s="53" t="e">
        <f aca="false">+VLOOKUP($D80,['file:///home/lab/repositories/luckia.facturador/com.luckia.biller.deploy/src/main/resources/bootstrap/info_presencial_2014.xlsx']venta_neta_cons!$a$2:$n$1048576,9,0)</f>
        <v>#VALUE!</v>
      </c>
      <c r="AE80" s="53" t="e">
        <f aca="false">+VLOOKUP($D80,['file:///home/lab/repositories/luckia.facturador/com.luckia.biller.deploy/src/main/resources/bootstrap/info_presencial_2014.xlsx']venta_neta_cons!$a$2:$n$1048576,10,0)</f>
        <v>#VALUE!</v>
      </c>
      <c r="AF80" s="53" t="e">
        <f aca="false">+VLOOKUP($D80,['file:///home/lab/repositories/luckia.facturador/com.luckia.biller.deploy/src/main/resources/bootstrap/info_presencial_2014.xlsx']venta_neta_cons!$a$2:$n$1048576,11,0)</f>
        <v>#VALUE!</v>
      </c>
      <c r="AG80" s="53" t="e">
        <f aca="false">+VLOOKUP($D80,['file:///home/lab/repositories/luckia.facturador/com.luckia.biller.deploy/src/main/resources/bootstrap/info_presencial_2014.xlsx']venta_neta_cons!$a$2:$n$1048576,12,0)</f>
        <v>#VALUE!</v>
      </c>
      <c r="AH80" s="53" t="e">
        <f aca="false">+VLOOKUP($D80,['file:///home/lab/repositories/luckia.facturador/com.luckia.biller.deploy/src/main/resources/bootstrap/info_presencial_2014.xlsx']venta_neta_cons!$a$2:$n$1048576,13,0)</f>
        <v>#VALUE!</v>
      </c>
      <c r="AI80" s="53" t="e">
        <f aca="false">+VLOOKUP($D80,['file:///home/lab/repositories/luckia.facturador/com.luckia.biller.deploy/src/main/resources/bootstrap/info_presencial_2014.xlsx']venta_neta_cons!$a$2:$n$1048576,14,0)</f>
        <v>#VALUE!</v>
      </c>
      <c r="AJ80" s="53" t="n">
        <f aca="false">+SUM(X80:AI80)</f>
        <v>4854</v>
      </c>
      <c r="AK80" s="54" t="n">
        <f aca="false">+BB80/X80</f>
        <v>0.218629995879687</v>
      </c>
      <c r="AL80" s="53"/>
      <c r="AM80" s="53" t="e">
        <f aca="false">+VLOOKUP($D80,['file:///home/lab/repositories/luckia.facturador/com.luckia.biller.deploy/src/main/resources/bootstrap/info_presencial_2014.xlsx']saldo_cons!$a$2:$n$1048576,3,0)</f>
        <v>#VALUE!</v>
      </c>
      <c r="AN80" s="53" t="e">
        <f aca="false">+VLOOKUP($D80,['file:///home/lab/repositories/luckia.facturador/com.luckia.biller.deploy/src/main/resources/bootstrap/info_presencial_2014.xlsx']saldo_cons!$a$2:$n$1048576,4,0)</f>
        <v>#VALUE!</v>
      </c>
      <c r="AO80" s="53" t="e">
        <f aca="false">+VLOOKUP($D80,['file:///home/lab/repositories/luckia.facturador/com.luckia.biller.deploy/src/main/resources/bootstrap/info_presencial_2014.xlsx']saldo_cons!$a$2:$n$1048576,5,0)</f>
        <v>#VALUE!</v>
      </c>
      <c r="AP80" s="53" t="e">
        <f aca="false">+VLOOKUP($D80,['file:///home/lab/repositories/luckia.facturador/com.luckia.biller.deploy/src/main/resources/bootstrap/info_presencial_2014.xlsx']saldo_cons!$a$2:$n$1048576,6,0)</f>
        <v>#VALUE!</v>
      </c>
      <c r="AQ80" s="53" t="e">
        <f aca="false">+VLOOKUP($D80,['file:///home/lab/repositories/luckia.facturador/com.luckia.biller.deploy/src/main/resources/bootstrap/info_presencial_2014.xlsx']saldo_cons!$a$2:$n$1048576,7,0)</f>
        <v>#VALUE!</v>
      </c>
      <c r="AR80" s="53" t="e">
        <f aca="false">+VLOOKUP($D80,['file:///home/lab/repositories/luckia.facturador/com.luckia.biller.deploy/src/main/resources/bootstrap/info_presencial_2014.xlsx']saldo_cons!$a$2:$n$1048576,8,0)</f>
        <v>#VALUE!</v>
      </c>
      <c r="AS80" s="53" t="e">
        <f aca="false">+VLOOKUP($D80,['file:///home/lab/repositories/luckia.facturador/com.luckia.biller.deploy/src/main/resources/bootstrap/info_presencial_2014.xlsx']saldo_cons!$a$2:$n$1048576,9,0)</f>
        <v>#VALUE!</v>
      </c>
      <c r="AT80" s="53" t="e">
        <f aca="false">+VLOOKUP($D80,['file:///home/lab/repositories/luckia.facturador/com.luckia.biller.deploy/src/main/resources/bootstrap/info_presencial_2014.xlsx']saldo_cons!$a$2:$n$1048576,10,0)</f>
        <v>#VALUE!</v>
      </c>
      <c r="AU80" s="53" t="e">
        <f aca="false">+VLOOKUP($D80,['file:///home/lab/repositories/luckia.facturador/com.luckia.biller.deploy/src/main/resources/bootstrap/info_presencial_2014.xlsx']saldo_cons!$a$2:$n$1048576,11,0)</f>
        <v>#VALUE!</v>
      </c>
      <c r="AV80" s="53" t="e">
        <f aca="false">+VLOOKUP($D80,['file:///home/lab/repositories/luckia.facturador/com.luckia.biller.deploy/src/main/resources/bootstrap/info_presencial_2014.xlsx']saldo_cons!$a$2:$n$1048576,12,0)</f>
        <v>#VALUE!</v>
      </c>
      <c r="AW80" s="53" t="e">
        <f aca="false">+VLOOKUP($D80,['file:///home/lab/repositories/luckia.facturador/com.luckia.biller.deploy/src/main/resources/bootstrap/info_presencial_2014.xlsx']saldo_cons!$a$2:$n$1048576,13,0)</f>
        <v>#VALUE!</v>
      </c>
      <c r="AX80" s="53" t="e">
        <f aca="false">+VLOOKUP($D80,['file:///home/lab/repositories/luckia.facturador/com.luckia.biller.deploy/src/main/resources/bootstrap/info_presencial_2014.xlsx']saldo_cons!$a$2:$n$1048576,14,0)</f>
        <v>#VALUE!</v>
      </c>
      <c r="AY80" s="53" t="n">
        <f aca="false">+SUM(AM80:AX80)</f>
        <v>1265.7</v>
      </c>
      <c r="AZ80" s="53"/>
      <c r="BA80" s="53"/>
      <c r="BB80" s="53" t="e">
        <f aca="false">+VLOOKUP($D80,['file:///home/lab/repositories/luckia.facturador/com.luckia.biller.deploy/src/main/resources/bootstrap/info_presencial_2014.xlsx']ggr_cons!$a$2:$n$1048576,3,0)</f>
        <v>#VALUE!</v>
      </c>
      <c r="BC80" s="53" t="e">
        <f aca="false">+VLOOKUP($D80,['file:///home/lab/repositories/luckia.facturador/com.luckia.biller.deploy/src/main/resources/bootstrap/info_presencial_2014.xlsx']ggr_cons!$a$2:$n$1048576,4,0)</f>
        <v>#VALUE!</v>
      </c>
      <c r="BD80" s="53" t="e">
        <f aca="false">+VLOOKUP($D80,['file:///home/lab/repositories/luckia.facturador/com.luckia.biller.deploy/src/main/resources/bootstrap/info_presencial_2014.xlsx']ggr_cons!$a$2:$n$1048576,5,0)</f>
        <v>#VALUE!</v>
      </c>
      <c r="BE80" s="53" t="e">
        <f aca="false">+VLOOKUP($D80,['file:///home/lab/repositories/luckia.facturador/com.luckia.biller.deploy/src/main/resources/bootstrap/info_presencial_2014.xlsx']ggr_cons!$a$2:$n$1048576,6,0)</f>
        <v>#VALUE!</v>
      </c>
      <c r="BF80" s="53" t="e">
        <f aca="false">+VLOOKUP($D80,['file:///home/lab/repositories/luckia.facturador/com.luckia.biller.deploy/src/main/resources/bootstrap/info_presencial_2014.xlsx']ggr_cons!$a$2:$n$1048576,7,0)</f>
        <v>#VALUE!</v>
      </c>
      <c r="BG80" s="53" t="e">
        <f aca="false">+VLOOKUP($D80,['file:///home/lab/repositories/luckia.facturador/com.luckia.biller.deploy/src/main/resources/bootstrap/info_presencial_2014.xlsx']ggr_cons!$a$2:$n$1048576,8,0)</f>
        <v>#VALUE!</v>
      </c>
      <c r="BH80" s="53" t="e">
        <f aca="false">+VLOOKUP($D80,['file:///home/lab/repositories/luckia.facturador/com.luckia.biller.deploy/src/main/resources/bootstrap/info_presencial_2014.xlsx']ggr_cons!$a$2:$n$1048576,9,0)</f>
        <v>#VALUE!</v>
      </c>
      <c r="BI80" s="53" t="e">
        <f aca="false">+VLOOKUP($D80,['file:///home/lab/repositories/luckia.facturador/com.luckia.biller.deploy/src/main/resources/bootstrap/info_presencial_2014.xlsx']ggr_cons!$a$2:$n$1048576,10,0)</f>
        <v>#VALUE!</v>
      </c>
      <c r="BJ80" s="53" t="e">
        <f aca="false">+VLOOKUP($D80,['file:///home/lab/repositories/luckia.facturador/com.luckia.biller.deploy/src/main/resources/bootstrap/info_presencial_2014.xlsx']ggr_cons!$a$2:$n$1048576,11,0)</f>
        <v>#VALUE!</v>
      </c>
      <c r="BK80" s="53" t="e">
        <f aca="false">+VLOOKUP($D80,['file:///home/lab/repositories/luckia.facturador/com.luckia.biller.deploy/src/main/resources/bootstrap/info_presencial_2014.xlsx']ggr_cons!$a$2:$n$1048576,12,0)</f>
        <v>#VALUE!</v>
      </c>
      <c r="BL80" s="53" t="e">
        <f aca="false">+VLOOKUP($D80,['file:///home/lab/repositories/luckia.facturador/com.luckia.biller.deploy/src/main/resources/bootstrap/info_presencial_2014.xlsx']ggr_cons!$a$2:$n$1048576,13,0)</f>
        <v>#VALUE!</v>
      </c>
      <c r="BM80" s="53" t="e">
        <f aca="false">+VLOOKUP($D80,['file:///home/lab/repositories/luckia.facturador/com.luckia.biller.deploy/src/main/resources/bootstrap/info_presencial_2014.xlsx']ggr_cons!$a$2:$n$1048576,14,0)</f>
        <v>#VALUE!</v>
      </c>
      <c r="BN80" s="53" t="n">
        <f aca="false">+SUM(BB80:BM80)</f>
        <v>1061.23</v>
      </c>
      <c r="BO80" s="53"/>
      <c r="BP80" s="53"/>
      <c r="BQ80" s="55" t="n">
        <f aca="false">+$N80*X80</f>
        <v>48.54</v>
      </c>
      <c r="BR80" s="55" t="n">
        <f aca="false">+$N80*Y80</f>
        <v>0</v>
      </c>
      <c r="BS80" s="55" t="n">
        <f aca="false">+$N80*Z80</f>
        <v>0</v>
      </c>
      <c r="BT80" s="55" t="n">
        <f aca="false">+$N80*AA80</f>
        <v>0</v>
      </c>
      <c r="BU80" s="55" t="n">
        <f aca="false">+$N80*AB80</f>
        <v>0</v>
      </c>
      <c r="BV80" s="55" t="n">
        <f aca="false">+$N80*AC80</f>
        <v>0</v>
      </c>
      <c r="BW80" s="55" t="n">
        <f aca="false">+$N80*AD80</f>
        <v>0</v>
      </c>
      <c r="BX80" s="55" t="n">
        <f aca="false">+$N80*AE80</f>
        <v>0</v>
      </c>
      <c r="BY80" s="55" t="n">
        <f aca="false">+$N80*AF80</f>
        <v>0</v>
      </c>
      <c r="BZ80" s="55" t="n">
        <f aca="false">+$N80*AG80</f>
        <v>0</v>
      </c>
      <c r="CA80" s="55" t="n">
        <f aca="false">+$N80*AH80</f>
        <v>0</v>
      </c>
      <c r="CB80" s="55" t="n">
        <f aca="false">+$N80*AI80</f>
        <v>0</v>
      </c>
      <c r="CC80" s="55" t="n">
        <f aca="false">+SUM(BQ80:CB80)</f>
        <v>48.54</v>
      </c>
      <c r="CD80" s="53"/>
      <c r="CE80" s="55"/>
      <c r="CF80" s="55" t="n">
        <f aca="false">+BQ80/$CE$2</f>
        <v>40.1157024793388</v>
      </c>
      <c r="CG80" s="55" t="n">
        <f aca="false">+BR80/$CE$2</f>
        <v>0</v>
      </c>
      <c r="CH80" s="55" t="n">
        <f aca="false">+BS80/$CE$2</f>
        <v>0</v>
      </c>
      <c r="CI80" s="55" t="n">
        <f aca="false">+BT80/$CE$2</f>
        <v>0</v>
      </c>
      <c r="CJ80" s="55" t="n">
        <f aca="false">+BU80/$CE$2</f>
        <v>0</v>
      </c>
      <c r="CK80" s="55" t="n">
        <f aca="false">+BV80/$CE$2</f>
        <v>0</v>
      </c>
      <c r="CL80" s="55" t="n">
        <f aca="false">+BW80/$CE$2</f>
        <v>0</v>
      </c>
      <c r="CM80" s="55" t="n">
        <f aca="false">+BX80/$CE$2</f>
        <v>0</v>
      </c>
      <c r="CN80" s="55" t="n">
        <f aca="false">+BY80/$CE$2</f>
        <v>0</v>
      </c>
      <c r="CO80" s="55" t="n">
        <f aca="false">+BZ80/$CE$2</f>
        <v>0</v>
      </c>
      <c r="CP80" s="55" t="n">
        <f aca="false">+CA80/$CE$2</f>
        <v>0</v>
      </c>
      <c r="CQ80" s="55" t="n">
        <f aca="false">+CB80/$CE$2</f>
        <v>0</v>
      </c>
      <c r="CR80" s="55" t="n">
        <f aca="false">+CC80/$CE$2</f>
        <v>40.1157024793388</v>
      </c>
      <c r="CS80" s="53"/>
      <c r="CT80" s="53"/>
      <c r="CU80" s="56" t="n">
        <f aca="false">+$O80*X80+$P80*BB80+$Q80*(0.9*BB80+$S80)+$R80</f>
        <v>97.08</v>
      </c>
      <c r="CV80" s="56" t="n">
        <f aca="false">+$O80*Y80+$P80*BC80+$Q80*(0.9*BC80+$S80)+$R80</f>
        <v>0</v>
      </c>
      <c r="CW80" s="56" t="n">
        <f aca="false">+$O80*Z80+$P80*BD80+$Q80*(0.9*BD80+$S80)+$R80</f>
        <v>0</v>
      </c>
      <c r="CX80" s="56" t="n">
        <f aca="false">+$O80*AA80+$P80*BE80+$Q80*(0.9*BE80+$S80)+$R80</f>
        <v>0</v>
      </c>
      <c r="CY80" s="56" t="n">
        <f aca="false">+$O80*AB80+$P80*BF80+$Q80*(0.9*BF80+$S80)+$R80</f>
        <v>0</v>
      </c>
      <c r="CZ80" s="56" t="n">
        <f aca="false">+$O80*AC80+$P80*BG80+$Q80*(0.9*BG80+$S80)+$R80</f>
        <v>0</v>
      </c>
      <c r="DA80" s="56" t="n">
        <f aca="false">+$O80*AD80+$P80*BH80+$Q80*(0.9*BH80+$S80)+$R80</f>
        <v>0</v>
      </c>
      <c r="DB80" s="56" t="n">
        <f aca="false">+$O80*AE80+$P80*BI80+$Q80*(0.9*BI80+$S80)+$R80</f>
        <v>0</v>
      </c>
      <c r="DC80" s="56" t="n">
        <f aca="false">+$O80*AF80+$P80*BJ80+$Q80*(0.9*BJ80+$S80)+$R80</f>
        <v>0</v>
      </c>
      <c r="DD80" s="56" t="n">
        <f aca="false">+$O80*AG80+$P80*BK80+$Q80*(0.9*BK80+$S80)+$R80</f>
        <v>0</v>
      </c>
      <c r="DE80" s="56" t="n">
        <f aca="false">+$O80*AH80+$P80*BL80+$Q80*(0.9*BL80+$S80)+$R80</f>
        <v>0</v>
      </c>
      <c r="DF80" s="56" t="n">
        <f aca="false">+$O80*AI80+$P80*BM80+$Q80*(0.9*BM80+$S80)+$R80</f>
        <v>0</v>
      </c>
      <c r="DG80" s="55" t="n">
        <f aca="false">+SUM(CU80:DF80)</f>
        <v>97.08</v>
      </c>
      <c r="DH80" s="53"/>
      <c r="DJ80" s="14" t="n">
        <f aca="false">+IF(X80=0,0,$T80)</f>
        <v>30</v>
      </c>
      <c r="DK80" s="14" t="n">
        <f aca="false">+IF(Y80=0,0,$T80)</f>
        <v>0</v>
      </c>
      <c r="DL80" s="14" t="n">
        <f aca="false">+IF(Z80=0,0,$T80)</f>
        <v>0</v>
      </c>
      <c r="DM80" s="14" t="n">
        <f aca="false">+IF(AA80=0,0,$T80)</f>
        <v>0</v>
      </c>
      <c r="DN80" s="14" t="n">
        <f aca="false">+IF(AB80=0,0,$T80)</f>
        <v>0</v>
      </c>
      <c r="DO80" s="14" t="n">
        <f aca="false">+IF(AC80=0,0,$T80)</f>
        <v>0</v>
      </c>
      <c r="DP80" s="14" t="n">
        <f aca="false">+IF(AD80=0,0,$T80)</f>
        <v>0</v>
      </c>
      <c r="DQ80" s="14" t="n">
        <f aca="false">+IF(AE80=0,0,$T80)</f>
        <v>0</v>
      </c>
      <c r="DR80" s="14" t="n">
        <f aca="false">+IF(AF80=0,0,$T80)</f>
        <v>0</v>
      </c>
      <c r="DS80" s="14" t="n">
        <f aca="false">+IF(AG80=0,0,$T80)</f>
        <v>0</v>
      </c>
      <c r="DT80" s="14" t="n">
        <f aca="false">+IF(AH80=0,0,$T80)</f>
        <v>0</v>
      </c>
      <c r="DU80" s="14" t="n">
        <f aca="false">+IF(AI80=0,0,$T80)</f>
        <v>0</v>
      </c>
      <c r="DV80" s="55" t="n">
        <f aca="false">+SUM(DJ80:DU80)</f>
        <v>30</v>
      </c>
      <c r="DY80" s="14" t="n">
        <v>0</v>
      </c>
      <c r="DZ80" s="14" t="n">
        <v>0</v>
      </c>
      <c r="EA80" s="14" t="n">
        <v>0</v>
      </c>
      <c r="EB80" s="14" t="n">
        <v>0</v>
      </c>
      <c r="EC80" s="14" t="n">
        <v>0</v>
      </c>
      <c r="ED80" s="14" t="n">
        <v>0</v>
      </c>
      <c r="EE80" s="14" t="n">
        <v>0</v>
      </c>
      <c r="EF80" s="14" t="n">
        <v>0</v>
      </c>
      <c r="EG80" s="14" t="n">
        <v>0</v>
      </c>
      <c r="EH80" s="14" t="n">
        <v>0</v>
      </c>
      <c r="EI80" s="14" t="n">
        <v>0</v>
      </c>
      <c r="EJ80" s="14" t="n">
        <v>0</v>
      </c>
      <c r="EK80" s="55" t="n">
        <f aca="false">+SUM(DY80:EJ80)</f>
        <v>0</v>
      </c>
      <c r="EO80" s="53" t="n">
        <f aca="false">+CU80+DJ80-DY80/2</f>
        <v>127.08</v>
      </c>
      <c r="EP80" s="53" t="n">
        <f aca="false">+CV80+DK80-DZ80/2</f>
        <v>0</v>
      </c>
      <c r="EQ80" s="53" t="n">
        <f aca="false">+CW80+DL80-EA80/2</f>
        <v>0</v>
      </c>
      <c r="ER80" s="53" t="n">
        <f aca="false">+CX80+DM80-EB80/2</f>
        <v>0</v>
      </c>
      <c r="ES80" s="53" t="n">
        <f aca="false">+CY80+DN80-EC80/2</f>
        <v>0</v>
      </c>
      <c r="ET80" s="53" t="n">
        <f aca="false">+CZ80+DO80-ED80/2</f>
        <v>0</v>
      </c>
      <c r="EU80" s="53" t="n">
        <f aca="false">+DA80+DP80-EE80/2</f>
        <v>0</v>
      </c>
      <c r="EV80" s="53" t="n">
        <f aca="false">+DB80+DQ80-EF80/2</f>
        <v>0</v>
      </c>
      <c r="EW80" s="53" t="n">
        <f aca="false">+DC80+DR80-EG80/2</f>
        <v>0</v>
      </c>
      <c r="EX80" s="53" t="n">
        <f aca="false">+DD80+DS80-EH80/2</f>
        <v>0</v>
      </c>
      <c r="EY80" s="53" t="n">
        <f aca="false">+DE80+DT80-EI80/2</f>
        <v>0</v>
      </c>
      <c r="EZ80" s="53" t="n">
        <f aca="false">+DF80+DU80-EJ80/2</f>
        <v>0</v>
      </c>
      <c r="FA80" s="55" t="n">
        <f aca="false">+SUM(EO80:EZ80)</f>
        <v>127.08</v>
      </c>
      <c r="FD80" s="53" t="n">
        <f aca="false">+AM80-EO80-DY80</f>
        <v>1138.62</v>
      </c>
      <c r="FE80" s="53" t="n">
        <f aca="false">+AN80-EP80-DZ80</f>
        <v>0</v>
      </c>
      <c r="FF80" s="53" t="n">
        <f aca="false">+AO80-EQ80-EA80</f>
        <v>0</v>
      </c>
      <c r="FG80" s="53" t="n">
        <f aca="false">+AP80-ER80-EB80</f>
        <v>0</v>
      </c>
      <c r="FH80" s="53" t="n">
        <f aca="false">+AQ80-ES80-EC80</f>
        <v>0</v>
      </c>
      <c r="FI80" s="53" t="n">
        <f aca="false">+AR80-ET80-ED80</f>
        <v>0</v>
      </c>
      <c r="FJ80" s="53" t="n">
        <f aca="false">+AS80-EU80-EE80</f>
        <v>0</v>
      </c>
      <c r="FK80" s="53" t="n">
        <f aca="false">+AT80-EV80-EF80</f>
        <v>0</v>
      </c>
      <c r="FL80" s="53" t="n">
        <f aca="false">+AU80-EW80-EG80</f>
        <v>0</v>
      </c>
      <c r="FM80" s="53" t="n">
        <f aca="false">+AV80-EX80-EH80</f>
        <v>0</v>
      </c>
      <c r="FN80" s="53" t="n">
        <f aca="false">+AW80-EY80-EI80</f>
        <v>0</v>
      </c>
      <c r="FO80" s="53" t="n">
        <f aca="false">+AX80-EZ80-EJ80</f>
        <v>0</v>
      </c>
      <c r="FP80" s="53" t="n">
        <f aca="false">+AY80-FA80</f>
        <v>1138.62</v>
      </c>
    </row>
    <row collapsed="false" customFormat="false" customHeight="true" hidden="false" ht="15" outlineLevel="2" r="81">
      <c r="A81" s="21" t="n">
        <v>12</v>
      </c>
      <c r="B81" s="21" t="s">
        <v>67</v>
      </c>
      <c r="C81" s="21" t="s">
        <v>137</v>
      </c>
      <c r="D81" s="67" t="n">
        <f aca="false">+E81</f>
        <v>10009</v>
      </c>
      <c r="E81" s="69" t="n">
        <v>10009</v>
      </c>
      <c r="F81" s="72" t="s">
        <v>411</v>
      </c>
      <c r="G81" s="21" t="s">
        <v>69</v>
      </c>
      <c r="H81" s="21" t="s">
        <v>69</v>
      </c>
      <c r="I81" s="72" t="s">
        <v>412</v>
      </c>
      <c r="J81" s="72" t="s">
        <v>16</v>
      </c>
      <c r="K81" s="72" t="s">
        <v>16</v>
      </c>
      <c r="L81" s="49" t="s">
        <v>143</v>
      </c>
      <c r="M81" s="50" t="s">
        <v>70</v>
      </c>
      <c r="N81" s="51" t="n">
        <v>0.01</v>
      </c>
      <c r="O81" s="51" t="n">
        <v>0.02</v>
      </c>
      <c r="P81" s="51" t="n">
        <v>0</v>
      </c>
      <c r="Q81" s="51" t="n">
        <v>0</v>
      </c>
      <c r="R81" s="50" t="n">
        <v>0</v>
      </c>
      <c r="S81" s="50" t="n">
        <v>0</v>
      </c>
      <c r="T81" s="50" t="n">
        <v>30</v>
      </c>
      <c r="U81" s="50"/>
      <c r="X81" s="53" t="e">
        <f aca="false">+VLOOKUP($D81,['file:///home/lab/repositories/luckia.facturador/com.luckia.biller.deploy/src/main/resources/bootstrap/info_presencial_2014.xlsx']venta_neta_cons!$a$2:$n$1048576,3,0)</f>
        <v>#VALUE!</v>
      </c>
      <c r="Y81" s="53" t="e">
        <f aca="false">+VLOOKUP($D81,['file:///home/lab/repositories/luckia.facturador/com.luckia.biller.deploy/src/main/resources/bootstrap/info_presencial_2014.xlsx']venta_neta_cons!$a$2:$n$1048576,4,0)</f>
        <v>#VALUE!</v>
      </c>
      <c r="Z81" s="53" t="e">
        <f aca="false">+VLOOKUP($D81,['file:///home/lab/repositories/luckia.facturador/com.luckia.biller.deploy/src/main/resources/bootstrap/info_presencial_2014.xlsx']venta_neta_cons!$a$2:$n$1048576,5,0)</f>
        <v>#VALUE!</v>
      </c>
      <c r="AA81" s="53" t="e">
        <f aca="false">+VLOOKUP($D81,['file:///home/lab/repositories/luckia.facturador/com.luckia.biller.deploy/src/main/resources/bootstrap/info_presencial_2014.xlsx']venta_neta_cons!$a$2:$n$1048576,6,0)</f>
        <v>#VALUE!</v>
      </c>
      <c r="AB81" s="53" t="e">
        <f aca="false">+VLOOKUP($D81,['file:///home/lab/repositories/luckia.facturador/com.luckia.biller.deploy/src/main/resources/bootstrap/info_presencial_2014.xlsx']venta_neta_cons!$a$2:$n$1048576,7,0)</f>
        <v>#VALUE!</v>
      </c>
      <c r="AC81" s="53" t="e">
        <f aca="false">+VLOOKUP($D81,['file:///home/lab/repositories/luckia.facturador/com.luckia.biller.deploy/src/main/resources/bootstrap/info_presencial_2014.xlsx']venta_neta_cons!$a$2:$n$1048576,8,0)</f>
        <v>#VALUE!</v>
      </c>
      <c r="AD81" s="53" t="e">
        <f aca="false">+VLOOKUP($D81,['file:///home/lab/repositories/luckia.facturador/com.luckia.biller.deploy/src/main/resources/bootstrap/info_presencial_2014.xlsx']venta_neta_cons!$a$2:$n$1048576,9,0)</f>
        <v>#VALUE!</v>
      </c>
      <c r="AE81" s="53" t="e">
        <f aca="false">+VLOOKUP($D81,['file:///home/lab/repositories/luckia.facturador/com.luckia.biller.deploy/src/main/resources/bootstrap/info_presencial_2014.xlsx']venta_neta_cons!$a$2:$n$1048576,10,0)</f>
        <v>#VALUE!</v>
      </c>
      <c r="AF81" s="53" t="e">
        <f aca="false">+VLOOKUP($D81,['file:///home/lab/repositories/luckia.facturador/com.luckia.biller.deploy/src/main/resources/bootstrap/info_presencial_2014.xlsx']venta_neta_cons!$a$2:$n$1048576,11,0)</f>
        <v>#VALUE!</v>
      </c>
      <c r="AG81" s="53" t="e">
        <f aca="false">+VLOOKUP($D81,['file:///home/lab/repositories/luckia.facturador/com.luckia.biller.deploy/src/main/resources/bootstrap/info_presencial_2014.xlsx']venta_neta_cons!$a$2:$n$1048576,12,0)</f>
        <v>#VALUE!</v>
      </c>
      <c r="AH81" s="53" t="e">
        <f aca="false">+VLOOKUP($D81,['file:///home/lab/repositories/luckia.facturador/com.luckia.biller.deploy/src/main/resources/bootstrap/info_presencial_2014.xlsx']venta_neta_cons!$a$2:$n$1048576,13,0)</f>
        <v>#VALUE!</v>
      </c>
      <c r="AI81" s="53" t="e">
        <f aca="false">+VLOOKUP($D81,['file:///home/lab/repositories/luckia.facturador/com.luckia.biller.deploy/src/main/resources/bootstrap/info_presencial_2014.xlsx']venta_neta_cons!$a$2:$n$1048576,14,0)</f>
        <v>#VALUE!</v>
      </c>
      <c r="AJ81" s="53" t="n">
        <f aca="false">+SUM(X81:AI81)</f>
        <v>3089</v>
      </c>
      <c r="AK81" s="54" t="n">
        <f aca="false">+BB81/X81</f>
        <v>0.157209452897378</v>
      </c>
      <c r="AL81" s="53"/>
      <c r="AM81" s="53" t="e">
        <f aca="false">+VLOOKUP($D81,['file:///home/lab/repositories/luckia.facturador/com.luckia.biller.deploy/src/main/resources/bootstrap/info_presencial_2014.xlsx']saldo_cons!$a$2:$n$1048576,3,0)</f>
        <v>#VALUE!</v>
      </c>
      <c r="AN81" s="53" t="e">
        <f aca="false">+VLOOKUP($D81,['file:///home/lab/repositories/luckia.facturador/com.luckia.biller.deploy/src/main/resources/bootstrap/info_presencial_2014.xlsx']saldo_cons!$a$2:$n$1048576,4,0)</f>
        <v>#VALUE!</v>
      </c>
      <c r="AO81" s="53" t="e">
        <f aca="false">+VLOOKUP($D81,['file:///home/lab/repositories/luckia.facturador/com.luckia.biller.deploy/src/main/resources/bootstrap/info_presencial_2014.xlsx']saldo_cons!$a$2:$n$1048576,5,0)</f>
        <v>#VALUE!</v>
      </c>
      <c r="AP81" s="53" t="e">
        <f aca="false">+VLOOKUP($D81,['file:///home/lab/repositories/luckia.facturador/com.luckia.biller.deploy/src/main/resources/bootstrap/info_presencial_2014.xlsx']saldo_cons!$a$2:$n$1048576,6,0)</f>
        <v>#VALUE!</v>
      </c>
      <c r="AQ81" s="53" t="e">
        <f aca="false">+VLOOKUP($D81,['file:///home/lab/repositories/luckia.facturador/com.luckia.biller.deploy/src/main/resources/bootstrap/info_presencial_2014.xlsx']saldo_cons!$a$2:$n$1048576,7,0)</f>
        <v>#VALUE!</v>
      </c>
      <c r="AR81" s="53" t="e">
        <f aca="false">+VLOOKUP($D81,['file:///home/lab/repositories/luckia.facturador/com.luckia.biller.deploy/src/main/resources/bootstrap/info_presencial_2014.xlsx']saldo_cons!$a$2:$n$1048576,8,0)</f>
        <v>#VALUE!</v>
      </c>
      <c r="AS81" s="53" t="e">
        <f aca="false">+VLOOKUP($D81,['file:///home/lab/repositories/luckia.facturador/com.luckia.biller.deploy/src/main/resources/bootstrap/info_presencial_2014.xlsx']saldo_cons!$a$2:$n$1048576,9,0)</f>
        <v>#VALUE!</v>
      </c>
      <c r="AT81" s="53" t="e">
        <f aca="false">+VLOOKUP($D81,['file:///home/lab/repositories/luckia.facturador/com.luckia.biller.deploy/src/main/resources/bootstrap/info_presencial_2014.xlsx']saldo_cons!$a$2:$n$1048576,10,0)</f>
        <v>#VALUE!</v>
      </c>
      <c r="AU81" s="53" t="e">
        <f aca="false">+VLOOKUP($D81,['file:///home/lab/repositories/luckia.facturador/com.luckia.biller.deploy/src/main/resources/bootstrap/info_presencial_2014.xlsx']saldo_cons!$a$2:$n$1048576,11,0)</f>
        <v>#VALUE!</v>
      </c>
      <c r="AV81" s="53" t="e">
        <f aca="false">+VLOOKUP($D81,['file:///home/lab/repositories/luckia.facturador/com.luckia.biller.deploy/src/main/resources/bootstrap/info_presencial_2014.xlsx']saldo_cons!$a$2:$n$1048576,12,0)</f>
        <v>#VALUE!</v>
      </c>
      <c r="AW81" s="53" t="e">
        <f aca="false">+VLOOKUP($D81,['file:///home/lab/repositories/luckia.facturador/com.luckia.biller.deploy/src/main/resources/bootstrap/info_presencial_2014.xlsx']saldo_cons!$a$2:$n$1048576,13,0)</f>
        <v>#VALUE!</v>
      </c>
      <c r="AX81" s="53" t="e">
        <f aca="false">+VLOOKUP($D81,['file:///home/lab/repositories/luckia.facturador/com.luckia.biller.deploy/src/main/resources/bootstrap/info_presencial_2014.xlsx']saldo_cons!$a$2:$n$1048576,14,0)</f>
        <v>#VALUE!</v>
      </c>
      <c r="AY81" s="53" t="n">
        <f aca="false">+SUM(AM81:AX81)</f>
        <v>1172.46</v>
      </c>
      <c r="AZ81" s="53"/>
      <c r="BA81" s="53"/>
      <c r="BB81" s="53" t="e">
        <f aca="false">+VLOOKUP($D81,['file:///home/lab/repositories/luckia.facturador/com.luckia.biller.deploy/src/main/resources/bootstrap/info_presencial_2014.xlsx']ggr_cons!$a$2:$n$1048576,3,0)</f>
        <v>#VALUE!</v>
      </c>
      <c r="BC81" s="53" t="e">
        <f aca="false">+VLOOKUP($D81,['file:///home/lab/repositories/luckia.facturador/com.luckia.biller.deploy/src/main/resources/bootstrap/info_presencial_2014.xlsx']ggr_cons!$a$2:$n$1048576,4,0)</f>
        <v>#VALUE!</v>
      </c>
      <c r="BD81" s="53" t="e">
        <f aca="false">+VLOOKUP($D81,['file:///home/lab/repositories/luckia.facturador/com.luckia.biller.deploy/src/main/resources/bootstrap/info_presencial_2014.xlsx']ggr_cons!$a$2:$n$1048576,5,0)</f>
        <v>#VALUE!</v>
      </c>
      <c r="BE81" s="53" t="e">
        <f aca="false">+VLOOKUP($D81,['file:///home/lab/repositories/luckia.facturador/com.luckia.biller.deploy/src/main/resources/bootstrap/info_presencial_2014.xlsx']ggr_cons!$a$2:$n$1048576,6,0)</f>
        <v>#VALUE!</v>
      </c>
      <c r="BF81" s="53" t="e">
        <f aca="false">+VLOOKUP($D81,['file:///home/lab/repositories/luckia.facturador/com.luckia.biller.deploy/src/main/resources/bootstrap/info_presencial_2014.xlsx']ggr_cons!$a$2:$n$1048576,7,0)</f>
        <v>#VALUE!</v>
      </c>
      <c r="BG81" s="53" t="e">
        <f aca="false">+VLOOKUP($D81,['file:///home/lab/repositories/luckia.facturador/com.luckia.biller.deploy/src/main/resources/bootstrap/info_presencial_2014.xlsx']ggr_cons!$a$2:$n$1048576,8,0)</f>
        <v>#VALUE!</v>
      </c>
      <c r="BH81" s="53" t="e">
        <f aca="false">+VLOOKUP($D81,['file:///home/lab/repositories/luckia.facturador/com.luckia.biller.deploy/src/main/resources/bootstrap/info_presencial_2014.xlsx']ggr_cons!$a$2:$n$1048576,9,0)</f>
        <v>#VALUE!</v>
      </c>
      <c r="BI81" s="53" t="e">
        <f aca="false">+VLOOKUP($D81,['file:///home/lab/repositories/luckia.facturador/com.luckia.biller.deploy/src/main/resources/bootstrap/info_presencial_2014.xlsx']ggr_cons!$a$2:$n$1048576,10,0)</f>
        <v>#VALUE!</v>
      </c>
      <c r="BJ81" s="53" t="e">
        <f aca="false">+VLOOKUP($D81,['file:///home/lab/repositories/luckia.facturador/com.luckia.biller.deploy/src/main/resources/bootstrap/info_presencial_2014.xlsx']ggr_cons!$a$2:$n$1048576,11,0)</f>
        <v>#VALUE!</v>
      </c>
      <c r="BK81" s="53" t="e">
        <f aca="false">+VLOOKUP($D81,['file:///home/lab/repositories/luckia.facturador/com.luckia.biller.deploy/src/main/resources/bootstrap/info_presencial_2014.xlsx']ggr_cons!$a$2:$n$1048576,12,0)</f>
        <v>#VALUE!</v>
      </c>
      <c r="BL81" s="53" t="e">
        <f aca="false">+VLOOKUP($D81,['file:///home/lab/repositories/luckia.facturador/com.luckia.biller.deploy/src/main/resources/bootstrap/info_presencial_2014.xlsx']ggr_cons!$a$2:$n$1048576,13,0)</f>
        <v>#VALUE!</v>
      </c>
      <c r="BM81" s="53" t="e">
        <f aca="false">+VLOOKUP($D81,['file:///home/lab/repositories/luckia.facturador/com.luckia.biller.deploy/src/main/resources/bootstrap/info_presencial_2014.xlsx']ggr_cons!$a$2:$n$1048576,14,0)</f>
        <v>#VALUE!</v>
      </c>
      <c r="BN81" s="53" t="n">
        <f aca="false">+SUM(BB81:BM81)</f>
        <v>485.62</v>
      </c>
      <c r="BO81" s="53"/>
      <c r="BP81" s="53"/>
      <c r="BQ81" s="55" t="n">
        <f aca="false">+$N81*X81</f>
        <v>30.89</v>
      </c>
      <c r="BR81" s="55" t="n">
        <f aca="false">+$N81*Y81</f>
        <v>0</v>
      </c>
      <c r="BS81" s="55" t="n">
        <f aca="false">+$N81*Z81</f>
        <v>0</v>
      </c>
      <c r="BT81" s="55" t="n">
        <f aca="false">+$N81*AA81</f>
        <v>0</v>
      </c>
      <c r="BU81" s="55" t="n">
        <f aca="false">+$N81*AB81</f>
        <v>0</v>
      </c>
      <c r="BV81" s="55" t="n">
        <f aca="false">+$N81*AC81</f>
        <v>0</v>
      </c>
      <c r="BW81" s="55" t="n">
        <f aca="false">+$N81*AD81</f>
        <v>0</v>
      </c>
      <c r="BX81" s="55" t="n">
        <f aca="false">+$N81*AE81</f>
        <v>0</v>
      </c>
      <c r="BY81" s="55" t="n">
        <f aca="false">+$N81*AF81</f>
        <v>0</v>
      </c>
      <c r="BZ81" s="55" t="n">
        <f aca="false">+$N81*AG81</f>
        <v>0</v>
      </c>
      <c r="CA81" s="55" t="n">
        <f aca="false">+$N81*AH81</f>
        <v>0</v>
      </c>
      <c r="CB81" s="55" t="n">
        <f aca="false">+$N81*AI81</f>
        <v>0</v>
      </c>
      <c r="CC81" s="55" t="n">
        <f aca="false">+SUM(BQ81:CB81)</f>
        <v>30.89</v>
      </c>
      <c r="CD81" s="53"/>
      <c r="CE81" s="55"/>
      <c r="CF81" s="55" t="n">
        <f aca="false">+BQ81/$CE$2</f>
        <v>25.5289256198347</v>
      </c>
      <c r="CG81" s="55" t="n">
        <f aca="false">+BR81/$CE$2</f>
        <v>0</v>
      </c>
      <c r="CH81" s="55" t="n">
        <f aca="false">+BS81/$CE$2</f>
        <v>0</v>
      </c>
      <c r="CI81" s="55" t="n">
        <f aca="false">+BT81/$CE$2</f>
        <v>0</v>
      </c>
      <c r="CJ81" s="55" t="n">
        <f aca="false">+BU81/$CE$2</f>
        <v>0</v>
      </c>
      <c r="CK81" s="55" t="n">
        <f aca="false">+BV81/$CE$2</f>
        <v>0</v>
      </c>
      <c r="CL81" s="55" t="n">
        <f aca="false">+BW81/$CE$2</f>
        <v>0</v>
      </c>
      <c r="CM81" s="55" t="n">
        <f aca="false">+BX81/$CE$2</f>
        <v>0</v>
      </c>
      <c r="CN81" s="55" t="n">
        <f aca="false">+BY81/$CE$2</f>
        <v>0</v>
      </c>
      <c r="CO81" s="55" t="n">
        <f aca="false">+BZ81/$CE$2</f>
        <v>0</v>
      </c>
      <c r="CP81" s="55" t="n">
        <f aca="false">+CA81/$CE$2</f>
        <v>0</v>
      </c>
      <c r="CQ81" s="55" t="n">
        <f aca="false">+CB81/$CE$2</f>
        <v>0</v>
      </c>
      <c r="CR81" s="55" t="n">
        <f aca="false">+CC81/$CE$2</f>
        <v>25.5289256198347</v>
      </c>
      <c r="CS81" s="53"/>
      <c r="CT81" s="53"/>
      <c r="CU81" s="56" t="n">
        <f aca="false">+$O81*X81+$P81*BB81+$Q81*(0.9*BB81+$S81)+$R81</f>
        <v>61.78</v>
      </c>
      <c r="CV81" s="56" t="n">
        <f aca="false">+$O81*Y81+$P81*BC81+$Q81*(0.9*BC81+$S81)+$R81</f>
        <v>0</v>
      </c>
      <c r="CW81" s="56" t="n">
        <f aca="false">+$O81*Z81+$P81*BD81+$Q81*(0.9*BD81+$S81)+$R81</f>
        <v>0</v>
      </c>
      <c r="CX81" s="56" t="n">
        <f aca="false">+$O81*AA81+$P81*BE81+$Q81*(0.9*BE81+$S81)+$R81</f>
        <v>0</v>
      </c>
      <c r="CY81" s="56" t="n">
        <f aca="false">+$O81*AB81+$P81*BF81+$Q81*(0.9*BF81+$S81)+$R81</f>
        <v>0</v>
      </c>
      <c r="CZ81" s="56" t="n">
        <f aca="false">+$O81*AC81+$P81*BG81+$Q81*(0.9*BG81+$S81)+$R81</f>
        <v>0</v>
      </c>
      <c r="DA81" s="56" t="n">
        <f aca="false">+$O81*AD81+$P81*BH81+$Q81*(0.9*BH81+$S81)+$R81</f>
        <v>0</v>
      </c>
      <c r="DB81" s="56" t="n">
        <f aca="false">+$O81*AE81+$P81*BI81+$Q81*(0.9*BI81+$S81)+$R81</f>
        <v>0</v>
      </c>
      <c r="DC81" s="56" t="n">
        <f aca="false">+$O81*AF81+$P81*BJ81+$Q81*(0.9*BJ81+$S81)+$R81</f>
        <v>0</v>
      </c>
      <c r="DD81" s="56" t="n">
        <f aca="false">+$O81*AG81+$P81*BK81+$Q81*(0.9*BK81+$S81)+$R81</f>
        <v>0</v>
      </c>
      <c r="DE81" s="56" t="n">
        <f aca="false">+$O81*AH81+$P81*BL81+$Q81*(0.9*BL81+$S81)+$R81</f>
        <v>0</v>
      </c>
      <c r="DF81" s="56" t="n">
        <f aca="false">+$O81*AI81+$P81*BM81+$Q81*(0.9*BM81+$S81)+$R81</f>
        <v>0</v>
      </c>
      <c r="DG81" s="55" t="n">
        <f aca="false">+SUM(CU81:DF81)</f>
        <v>61.78</v>
      </c>
      <c r="DH81" s="53"/>
      <c r="DJ81" s="14" t="n">
        <f aca="false">+IF(X81=0,0,$T81)</f>
        <v>30</v>
      </c>
      <c r="DK81" s="14" t="n">
        <f aca="false">+IF(Y81=0,0,$T81)</f>
        <v>0</v>
      </c>
      <c r="DL81" s="14" t="n">
        <f aca="false">+IF(Z81=0,0,$T81)</f>
        <v>0</v>
      </c>
      <c r="DM81" s="14" t="n">
        <f aca="false">+IF(AA81=0,0,$T81)</f>
        <v>0</v>
      </c>
      <c r="DN81" s="14" t="n">
        <f aca="false">+IF(AB81=0,0,$T81)</f>
        <v>0</v>
      </c>
      <c r="DO81" s="14" t="n">
        <f aca="false">+IF(AC81=0,0,$T81)</f>
        <v>0</v>
      </c>
      <c r="DP81" s="14" t="n">
        <f aca="false">+IF(AD81=0,0,$T81)</f>
        <v>0</v>
      </c>
      <c r="DQ81" s="14" t="n">
        <f aca="false">+IF(AE81=0,0,$T81)</f>
        <v>0</v>
      </c>
      <c r="DR81" s="14" t="n">
        <f aca="false">+IF(AF81=0,0,$T81)</f>
        <v>0</v>
      </c>
      <c r="DS81" s="14" t="n">
        <f aca="false">+IF(AG81=0,0,$T81)</f>
        <v>0</v>
      </c>
      <c r="DT81" s="14" t="n">
        <f aca="false">+IF(AH81=0,0,$T81)</f>
        <v>0</v>
      </c>
      <c r="DU81" s="14" t="n">
        <f aca="false">+IF(AI81=0,0,$T81)</f>
        <v>0</v>
      </c>
      <c r="DV81" s="55" t="n">
        <f aca="false">+SUM(DJ81:DU81)</f>
        <v>30</v>
      </c>
      <c r="DY81" s="14" t="n">
        <v>0</v>
      </c>
      <c r="DZ81" s="14" t="n">
        <v>0</v>
      </c>
      <c r="EA81" s="14" t="n">
        <v>0</v>
      </c>
      <c r="EB81" s="14" t="n">
        <v>0</v>
      </c>
      <c r="EC81" s="14" t="n">
        <v>0</v>
      </c>
      <c r="ED81" s="14" t="n">
        <v>0</v>
      </c>
      <c r="EE81" s="14" t="n">
        <v>0</v>
      </c>
      <c r="EF81" s="14" t="n">
        <v>0</v>
      </c>
      <c r="EG81" s="14" t="n">
        <v>0</v>
      </c>
      <c r="EH81" s="14" t="n">
        <v>0</v>
      </c>
      <c r="EI81" s="14" t="n">
        <v>0</v>
      </c>
      <c r="EJ81" s="14" t="n">
        <v>0</v>
      </c>
      <c r="EK81" s="55" t="n">
        <f aca="false">+SUM(DY81:EJ81)</f>
        <v>0</v>
      </c>
      <c r="EO81" s="53" t="n">
        <f aca="false">+CU81+DJ81-DY81/2</f>
        <v>91.78</v>
      </c>
      <c r="EP81" s="53" t="n">
        <f aca="false">+CV81+DK81-DZ81/2</f>
        <v>0</v>
      </c>
      <c r="EQ81" s="53" t="n">
        <f aca="false">+CW81+DL81-EA81/2</f>
        <v>0</v>
      </c>
      <c r="ER81" s="53" t="n">
        <f aca="false">+CX81+DM81-EB81/2</f>
        <v>0</v>
      </c>
      <c r="ES81" s="53" t="n">
        <f aca="false">+CY81+DN81-EC81/2</f>
        <v>0</v>
      </c>
      <c r="ET81" s="53" t="n">
        <f aca="false">+CZ81+DO81-ED81/2</f>
        <v>0</v>
      </c>
      <c r="EU81" s="53" t="n">
        <f aca="false">+DA81+DP81-EE81/2</f>
        <v>0</v>
      </c>
      <c r="EV81" s="53" t="n">
        <f aca="false">+DB81+DQ81-EF81/2</f>
        <v>0</v>
      </c>
      <c r="EW81" s="53" t="n">
        <f aca="false">+DC81+DR81-EG81/2</f>
        <v>0</v>
      </c>
      <c r="EX81" s="53" t="n">
        <f aca="false">+DD81+DS81-EH81/2</f>
        <v>0</v>
      </c>
      <c r="EY81" s="53" t="n">
        <f aca="false">+DE81+DT81-EI81/2</f>
        <v>0</v>
      </c>
      <c r="EZ81" s="53" t="n">
        <f aca="false">+DF81+DU81-EJ81/2</f>
        <v>0</v>
      </c>
      <c r="FA81" s="55" t="n">
        <f aca="false">+SUM(EO81:EZ81)</f>
        <v>91.78</v>
      </c>
      <c r="FD81" s="53" t="n">
        <f aca="false">+AM81-EO81-DY81</f>
        <v>1080.68</v>
      </c>
      <c r="FE81" s="53" t="n">
        <f aca="false">+AN81-EP81-DZ81</f>
        <v>0</v>
      </c>
      <c r="FF81" s="53" t="n">
        <f aca="false">+AO81-EQ81-EA81</f>
        <v>0</v>
      </c>
      <c r="FG81" s="53" t="n">
        <f aca="false">+AP81-ER81-EB81</f>
        <v>0</v>
      </c>
      <c r="FH81" s="53" t="n">
        <f aca="false">+AQ81-ES81-EC81</f>
        <v>0</v>
      </c>
      <c r="FI81" s="53" t="n">
        <f aca="false">+AR81-ET81-ED81</f>
        <v>0</v>
      </c>
      <c r="FJ81" s="53" t="n">
        <f aca="false">+AS81-EU81-EE81</f>
        <v>0</v>
      </c>
      <c r="FK81" s="53" t="n">
        <f aca="false">+AT81-EV81-EF81</f>
        <v>0</v>
      </c>
      <c r="FL81" s="53" t="n">
        <f aca="false">+AU81-EW81-EG81</f>
        <v>0</v>
      </c>
      <c r="FM81" s="53" t="n">
        <f aca="false">+AV81-EX81-EH81</f>
        <v>0</v>
      </c>
      <c r="FN81" s="53" t="n">
        <f aca="false">+AW81-EY81-EI81</f>
        <v>0</v>
      </c>
      <c r="FO81" s="53" t="n">
        <f aca="false">+AX81-EZ81-EJ81</f>
        <v>0</v>
      </c>
      <c r="FP81" s="53" t="n">
        <f aca="false">+AY81-FA81</f>
        <v>1080.68</v>
      </c>
    </row>
    <row collapsed="false" customFormat="false" customHeight="true" hidden="false" ht="15" outlineLevel="2" r="82">
      <c r="A82" s="21" t="n">
        <v>12</v>
      </c>
      <c r="B82" s="21" t="s">
        <v>67</v>
      </c>
      <c r="C82" s="21" t="s">
        <v>137</v>
      </c>
      <c r="D82" s="67" t="n">
        <f aca="false">+E82</f>
        <v>10002</v>
      </c>
      <c r="E82" s="69" t="n">
        <v>10002</v>
      </c>
      <c r="F82" s="72" t="s">
        <v>413</v>
      </c>
      <c r="G82" s="21" t="s">
        <v>69</v>
      </c>
      <c r="H82" s="21" t="s">
        <v>69</v>
      </c>
      <c r="I82" s="72" t="s">
        <v>414</v>
      </c>
      <c r="J82" s="72" t="s">
        <v>391</v>
      </c>
      <c r="K82" s="72" t="s">
        <v>16</v>
      </c>
      <c r="L82" s="49" t="s">
        <v>143</v>
      </c>
      <c r="M82" s="50" t="s">
        <v>70</v>
      </c>
      <c r="N82" s="51" t="n">
        <v>0.01</v>
      </c>
      <c r="O82" s="51" t="n">
        <v>0.02</v>
      </c>
      <c r="P82" s="51" t="n">
        <v>0</v>
      </c>
      <c r="Q82" s="51" t="n">
        <v>0</v>
      </c>
      <c r="R82" s="50" t="n">
        <v>0</v>
      </c>
      <c r="S82" s="50" t="n">
        <v>0</v>
      </c>
      <c r="T82" s="50" t="n">
        <v>30</v>
      </c>
      <c r="U82" s="50"/>
      <c r="X82" s="53" t="e">
        <f aca="false">+VLOOKUP($D82,['file:///home/lab/repositories/luckia.facturador/com.luckia.biller.deploy/src/main/resources/bootstrap/info_presencial_2014.xlsx']venta_neta_cons!$a$2:$n$1048576,3,0)</f>
        <v>#VALUE!</v>
      </c>
      <c r="Y82" s="53" t="e">
        <f aca="false">+VLOOKUP($D82,['file:///home/lab/repositories/luckia.facturador/com.luckia.biller.deploy/src/main/resources/bootstrap/info_presencial_2014.xlsx']venta_neta_cons!$a$2:$n$1048576,4,0)</f>
        <v>#VALUE!</v>
      </c>
      <c r="Z82" s="53" t="e">
        <f aca="false">+VLOOKUP($D82,['file:///home/lab/repositories/luckia.facturador/com.luckia.biller.deploy/src/main/resources/bootstrap/info_presencial_2014.xlsx']venta_neta_cons!$a$2:$n$1048576,5,0)</f>
        <v>#VALUE!</v>
      </c>
      <c r="AA82" s="53" t="e">
        <f aca="false">+VLOOKUP($D82,['file:///home/lab/repositories/luckia.facturador/com.luckia.biller.deploy/src/main/resources/bootstrap/info_presencial_2014.xlsx']venta_neta_cons!$a$2:$n$1048576,6,0)</f>
        <v>#VALUE!</v>
      </c>
      <c r="AB82" s="53" t="e">
        <f aca="false">+VLOOKUP($D82,['file:///home/lab/repositories/luckia.facturador/com.luckia.biller.deploy/src/main/resources/bootstrap/info_presencial_2014.xlsx']venta_neta_cons!$a$2:$n$1048576,7,0)</f>
        <v>#VALUE!</v>
      </c>
      <c r="AC82" s="53" t="e">
        <f aca="false">+VLOOKUP($D82,['file:///home/lab/repositories/luckia.facturador/com.luckia.biller.deploy/src/main/resources/bootstrap/info_presencial_2014.xlsx']venta_neta_cons!$a$2:$n$1048576,8,0)</f>
        <v>#VALUE!</v>
      </c>
      <c r="AD82" s="53" t="e">
        <f aca="false">+VLOOKUP($D82,['file:///home/lab/repositories/luckia.facturador/com.luckia.biller.deploy/src/main/resources/bootstrap/info_presencial_2014.xlsx']venta_neta_cons!$a$2:$n$1048576,9,0)</f>
        <v>#VALUE!</v>
      </c>
      <c r="AE82" s="53" t="e">
        <f aca="false">+VLOOKUP($D82,['file:///home/lab/repositories/luckia.facturador/com.luckia.biller.deploy/src/main/resources/bootstrap/info_presencial_2014.xlsx']venta_neta_cons!$a$2:$n$1048576,10,0)</f>
        <v>#VALUE!</v>
      </c>
      <c r="AF82" s="53" t="e">
        <f aca="false">+VLOOKUP($D82,['file:///home/lab/repositories/luckia.facturador/com.luckia.biller.deploy/src/main/resources/bootstrap/info_presencial_2014.xlsx']venta_neta_cons!$a$2:$n$1048576,11,0)</f>
        <v>#VALUE!</v>
      </c>
      <c r="AG82" s="53" t="e">
        <f aca="false">+VLOOKUP($D82,['file:///home/lab/repositories/luckia.facturador/com.luckia.biller.deploy/src/main/resources/bootstrap/info_presencial_2014.xlsx']venta_neta_cons!$a$2:$n$1048576,12,0)</f>
        <v>#VALUE!</v>
      </c>
      <c r="AH82" s="53" t="e">
        <f aca="false">+VLOOKUP($D82,['file:///home/lab/repositories/luckia.facturador/com.luckia.biller.deploy/src/main/resources/bootstrap/info_presencial_2014.xlsx']venta_neta_cons!$a$2:$n$1048576,13,0)</f>
        <v>#VALUE!</v>
      </c>
      <c r="AI82" s="53" t="e">
        <f aca="false">+VLOOKUP($D82,['file:///home/lab/repositories/luckia.facturador/com.luckia.biller.deploy/src/main/resources/bootstrap/info_presencial_2014.xlsx']venta_neta_cons!$a$2:$n$1048576,14,0)</f>
        <v>#VALUE!</v>
      </c>
      <c r="AJ82" s="53" t="n">
        <f aca="false">+SUM(X82:AI82)</f>
        <v>39054</v>
      </c>
      <c r="AK82" s="54" t="n">
        <f aca="false">+BB82/X82</f>
        <v>0.179902186715829</v>
      </c>
      <c r="AL82" s="53"/>
      <c r="AM82" s="53" t="e">
        <f aca="false">+VLOOKUP($D82,['file:///home/lab/repositories/luckia.facturador/com.luckia.biller.deploy/src/main/resources/bootstrap/info_presencial_2014.xlsx']saldo_cons!$a$2:$n$1048576,3,0)</f>
        <v>#VALUE!</v>
      </c>
      <c r="AN82" s="53" t="e">
        <f aca="false">+VLOOKUP($D82,['file:///home/lab/repositories/luckia.facturador/com.luckia.biller.deploy/src/main/resources/bootstrap/info_presencial_2014.xlsx']saldo_cons!$a$2:$n$1048576,4,0)</f>
        <v>#VALUE!</v>
      </c>
      <c r="AO82" s="53" t="e">
        <f aca="false">+VLOOKUP($D82,['file:///home/lab/repositories/luckia.facturador/com.luckia.biller.deploy/src/main/resources/bootstrap/info_presencial_2014.xlsx']saldo_cons!$a$2:$n$1048576,5,0)</f>
        <v>#VALUE!</v>
      </c>
      <c r="AP82" s="53" t="e">
        <f aca="false">+VLOOKUP($D82,['file:///home/lab/repositories/luckia.facturador/com.luckia.biller.deploy/src/main/resources/bootstrap/info_presencial_2014.xlsx']saldo_cons!$a$2:$n$1048576,6,0)</f>
        <v>#VALUE!</v>
      </c>
      <c r="AQ82" s="53" t="e">
        <f aca="false">+VLOOKUP($D82,['file:///home/lab/repositories/luckia.facturador/com.luckia.biller.deploy/src/main/resources/bootstrap/info_presencial_2014.xlsx']saldo_cons!$a$2:$n$1048576,7,0)</f>
        <v>#VALUE!</v>
      </c>
      <c r="AR82" s="53" t="e">
        <f aca="false">+VLOOKUP($D82,['file:///home/lab/repositories/luckia.facturador/com.luckia.biller.deploy/src/main/resources/bootstrap/info_presencial_2014.xlsx']saldo_cons!$a$2:$n$1048576,8,0)</f>
        <v>#VALUE!</v>
      </c>
      <c r="AS82" s="53" t="e">
        <f aca="false">+VLOOKUP($D82,['file:///home/lab/repositories/luckia.facturador/com.luckia.biller.deploy/src/main/resources/bootstrap/info_presencial_2014.xlsx']saldo_cons!$a$2:$n$1048576,9,0)</f>
        <v>#VALUE!</v>
      </c>
      <c r="AT82" s="53" t="e">
        <f aca="false">+VLOOKUP($D82,['file:///home/lab/repositories/luckia.facturador/com.luckia.biller.deploy/src/main/resources/bootstrap/info_presencial_2014.xlsx']saldo_cons!$a$2:$n$1048576,10,0)</f>
        <v>#VALUE!</v>
      </c>
      <c r="AU82" s="53" t="e">
        <f aca="false">+VLOOKUP($D82,['file:///home/lab/repositories/luckia.facturador/com.luckia.biller.deploy/src/main/resources/bootstrap/info_presencial_2014.xlsx']saldo_cons!$a$2:$n$1048576,11,0)</f>
        <v>#VALUE!</v>
      </c>
      <c r="AV82" s="53" t="e">
        <f aca="false">+VLOOKUP($D82,['file:///home/lab/repositories/luckia.facturador/com.luckia.biller.deploy/src/main/resources/bootstrap/info_presencial_2014.xlsx']saldo_cons!$a$2:$n$1048576,12,0)</f>
        <v>#VALUE!</v>
      </c>
      <c r="AW82" s="53" t="e">
        <f aca="false">+VLOOKUP($D82,['file:///home/lab/repositories/luckia.facturador/com.luckia.biller.deploy/src/main/resources/bootstrap/info_presencial_2014.xlsx']saldo_cons!$a$2:$n$1048576,13,0)</f>
        <v>#VALUE!</v>
      </c>
      <c r="AX82" s="53" t="e">
        <f aca="false">+VLOOKUP($D82,['file:///home/lab/repositories/luckia.facturador/com.luckia.biller.deploy/src/main/resources/bootstrap/info_presencial_2014.xlsx']saldo_cons!$a$2:$n$1048576,14,0)</f>
        <v>#VALUE!</v>
      </c>
      <c r="AY82" s="53" t="n">
        <f aca="false">+SUM(AM82:AX82)</f>
        <v>7025.9</v>
      </c>
      <c r="AZ82" s="53"/>
      <c r="BA82" s="53"/>
      <c r="BB82" s="53" t="e">
        <f aca="false">+VLOOKUP($D82,['file:///home/lab/repositories/luckia.facturador/com.luckia.biller.deploy/src/main/resources/bootstrap/info_presencial_2014.xlsx']ggr_cons!$a$2:$n$1048576,3,0)</f>
        <v>#VALUE!</v>
      </c>
      <c r="BC82" s="53" t="e">
        <f aca="false">+VLOOKUP($D82,['file:///home/lab/repositories/luckia.facturador/com.luckia.biller.deploy/src/main/resources/bootstrap/info_presencial_2014.xlsx']ggr_cons!$a$2:$n$1048576,4,0)</f>
        <v>#VALUE!</v>
      </c>
      <c r="BD82" s="53" t="e">
        <f aca="false">+VLOOKUP($D82,['file:///home/lab/repositories/luckia.facturador/com.luckia.biller.deploy/src/main/resources/bootstrap/info_presencial_2014.xlsx']ggr_cons!$a$2:$n$1048576,5,0)</f>
        <v>#VALUE!</v>
      </c>
      <c r="BE82" s="53" t="e">
        <f aca="false">+VLOOKUP($D82,['file:///home/lab/repositories/luckia.facturador/com.luckia.biller.deploy/src/main/resources/bootstrap/info_presencial_2014.xlsx']ggr_cons!$a$2:$n$1048576,6,0)</f>
        <v>#VALUE!</v>
      </c>
      <c r="BF82" s="53" t="e">
        <f aca="false">+VLOOKUP($D82,['file:///home/lab/repositories/luckia.facturador/com.luckia.biller.deploy/src/main/resources/bootstrap/info_presencial_2014.xlsx']ggr_cons!$a$2:$n$1048576,7,0)</f>
        <v>#VALUE!</v>
      </c>
      <c r="BG82" s="53" t="e">
        <f aca="false">+VLOOKUP($D82,['file:///home/lab/repositories/luckia.facturador/com.luckia.biller.deploy/src/main/resources/bootstrap/info_presencial_2014.xlsx']ggr_cons!$a$2:$n$1048576,8,0)</f>
        <v>#VALUE!</v>
      </c>
      <c r="BH82" s="53" t="e">
        <f aca="false">+VLOOKUP($D82,['file:///home/lab/repositories/luckia.facturador/com.luckia.biller.deploy/src/main/resources/bootstrap/info_presencial_2014.xlsx']ggr_cons!$a$2:$n$1048576,9,0)</f>
        <v>#VALUE!</v>
      </c>
      <c r="BI82" s="53" t="e">
        <f aca="false">+VLOOKUP($D82,['file:///home/lab/repositories/luckia.facturador/com.luckia.biller.deploy/src/main/resources/bootstrap/info_presencial_2014.xlsx']ggr_cons!$a$2:$n$1048576,10,0)</f>
        <v>#VALUE!</v>
      </c>
      <c r="BJ82" s="53" t="e">
        <f aca="false">+VLOOKUP($D82,['file:///home/lab/repositories/luckia.facturador/com.luckia.biller.deploy/src/main/resources/bootstrap/info_presencial_2014.xlsx']ggr_cons!$a$2:$n$1048576,11,0)</f>
        <v>#VALUE!</v>
      </c>
      <c r="BK82" s="53" t="e">
        <f aca="false">+VLOOKUP($D82,['file:///home/lab/repositories/luckia.facturador/com.luckia.biller.deploy/src/main/resources/bootstrap/info_presencial_2014.xlsx']ggr_cons!$a$2:$n$1048576,12,0)</f>
        <v>#VALUE!</v>
      </c>
      <c r="BL82" s="53" t="e">
        <f aca="false">+VLOOKUP($D82,['file:///home/lab/repositories/luckia.facturador/com.luckia.biller.deploy/src/main/resources/bootstrap/info_presencial_2014.xlsx']ggr_cons!$a$2:$n$1048576,13,0)</f>
        <v>#VALUE!</v>
      </c>
      <c r="BM82" s="53" t="e">
        <f aca="false">+VLOOKUP($D82,['file:///home/lab/repositories/luckia.facturador/com.luckia.biller.deploy/src/main/resources/bootstrap/info_presencial_2014.xlsx']ggr_cons!$a$2:$n$1048576,14,0)</f>
        <v>#VALUE!</v>
      </c>
      <c r="BN82" s="53" t="n">
        <f aca="false">+SUM(BB82:BM82)</f>
        <v>7025.9</v>
      </c>
      <c r="BO82" s="53"/>
      <c r="BP82" s="53"/>
      <c r="BQ82" s="55" t="n">
        <f aca="false">+$N82*X82</f>
        <v>390.54</v>
      </c>
      <c r="BR82" s="55" t="n">
        <f aca="false">+$N82*Y82</f>
        <v>0</v>
      </c>
      <c r="BS82" s="55" t="n">
        <f aca="false">+$N82*Z82</f>
        <v>0</v>
      </c>
      <c r="BT82" s="55" t="n">
        <f aca="false">+$N82*AA82</f>
        <v>0</v>
      </c>
      <c r="BU82" s="55" t="n">
        <f aca="false">+$N82*AB82</f>
        <v>0</v>
      </c>
      <c r="BV82" s="55" t="n">
        <f aca="false">+$N82*AC82</f>
        <v>0</v>
      </c>
      <c r="BW82" s="55" t="n">
        <f aca="false">+$N82*AD82</f>
        <v>0</v>
      </c>
      <c r="BX82" s="55" t="n">
        <f aca="false">+$N82*AE82</f>
        <v>0</v>
      </c>
      <c r="BY82" s="55" t="n">
        <f aca="false">+$N82*AF82</f>
        <v>0</v>
      </c>
      <c r="BZ82" s="55" t="n">
        <f aca="false">+$N82*AG82</f>
        <v>0</v>
      </c>
      <c r="CA82" s="55" t="n">
        <f aca="false">+$N82*AH82</f>
        <v>0</v>
      </c>
      <c r="CB82" s="55" t="n">
        <f aca="false">+$N82*AI82</f>
        <v>0</v>
      </c>
      <c r="CC82" s="55" t="n">
        <f aca="false">+SUM(BQ82:CB82)</f>
        <v>390.54</v>
      </c>
      <c r="CD82" s="53"/>
      <c r="CE82" s="55"/>
      <c r="CF82" s="55" t="n">
        <f aca="false">+BQ82/$CE$2</f>
        <v>322.760330578512</v>
      </c>
      <c r="CG82" s="55" t="n">
        <f aca="false">+BR82/$CE$2</f>
        <v>0</v>
      </c>
      <c r="CH82" s="55" t="n">
        <f aca="false">+BS82/$CE$2</f>
        <v>0</v>
      </c>
      <c r="CI82" s="55" t="n">
        <f aca="false">+BT82/$CE$2</f>
        <v>0</v>
      </c>
      <c r="CJ82" s="55" t="n">
        <f aca="false">+BU82/$CE$2</f>
        <v>0</v>
      </c>
      <c r="CK82" s="55" t="n">
        <f aca="false">+BV82/$CE$2</f>
        <v>0</v>
      </c>
      <c r="CL82" s="55" t="n">
        <f aca="false">+BW82/$CE$2</f>
        <v>0</v>
      </c>
      <c r="CM82" s="55" t="n">
        <f aca="false">+BX82/$CE$2</f>
        <v>0</v>
      </c>
      <c r="CN82" s="55" t="n">
        <f aca="false">+BY82/$CE$2</f>
        <v>0</v>
      </c>
      <c r="CO82" s="55" t="n">
        <f aca="false">+BZ82/$CE$2</f>
        <v>0</v>
      </c>
      <c r="CP82" s="55" t="n">
        <f aca="false">+CA82/$CE$2</f>
        <v>0</v>
      </c>
      <c r="CQ82" s="55" t="n">
        <f aca="false">+CB82/$CE$2</f>
        <v>0</v>
      </c>
      <c r="CR82" s="55" t="n">
        <f aca="false">+CC82/$CE$2</f>
        <v>322.760330578512</v>
      </c>
      <c r="CS82" s="53"/>
      <c r="CT82" s="53"/>
      <c r="CU82" s="56" t="n">
        <f aca="false">+$O82*X82+$P82*BB82+$Q82*(0.9*BB82+$S82)+$R82</f>
        <v>781.08</v>
      </c>
      <c r="CV82" s="56" t="n">
        <f aca="false">+$O82*Y82+$P82*BC82+$Q82*(0.9*BC82+$S82)+$R82</f>
        <v>0</v>
      </c>
      <c r="CW82" s="56" t="n">
        <f aca="false">+$O82*Z82+$P82*BD82+$Q82*(0.9*BD82+$S82)+$R82</f>
        <v>0</v>
      </c>
      <c r="CX82" s="56" t="n">
        <f aca="false">+$O82*AA82+$P82*BE82+$Q82*(0.9*BE82+$S82)+$R82</f>
        <v>0</v>
      </c>
      <c r="CY82" s="56" t="n">
        <f aca="false">+$O82*AB82+$P82*BF82+$Q82*(0.9*BF82+$S82)+$R82</f>
        <v>0</v>
      </c>
      <c r="CZ82" s="56" t="n">
        <f aca="false">+$O82*AC82+$P82*BG82+$Q82*(0.9*BG82+$S82)+$R82</f>
        <v>0</v>
      </c>
      <c r="DA82" s="56" t="n">
        <f aca="false">+$O82*AD82+$P82*BH82+$Q82*(0.9*BH82+$S82)+$R82</f>
        <v>0</v>
      </c>
      <c r="DB82" s="56" t="n">
        <f aca="false">+$O82*AE82+$P82*BI82+$Q82*(0.9*BI82+$S82)+$R82</f>
        <v>0</v>
      </c>
      <c r="DC82" s="56" t="n">
        <f aca="false">+$O82*AF82+$P82*BJ82+$Q82*(0.9*BJ82+$S82)+$R82</f>
        <v>0</v>
      </c>
      <c r="DD82" s="56" t="n">
        <f aca="false">+$O82*AG82+$P82*BK82+$Q82*(0.9*BK82+$S82)+$R82</f>
        <v>0</v>
      </c>
      <c r="DE82" s="56" t="n">
        <f aca="false">+$O82*AH82+$P82*BL82+$Q82*(0.9*BL82+$S82)+$R82</f>
        <v>0</v>
      </c>
      <c r="DF82" s="56" t="n">
        <f aca="false">+$O82*AI82+$P82*BM82+$Q82*(0.9*BM82+$S82)+$R82</f>
        <v>0</v>
      </c>
      <c r="DG82" s="55" t="n">
        <f aca="false">+SUM(CU82:DF82)</f>
        <v>781.08</v>
      </c>
      <c r="DH82" s="53"/>
      <c r="DJ82" s="14" t="n">
        <f aca="false">+IF(X82=0,0,$T82)</f>
        <v>30</v>
      </c>
      <c r="DK82" s="14" t="n">
        <f aca="false">+IF(Y82=0,0,$T82)</f>
        <v>0</v>
      </c>
      <c r="DL82" s="14" t="n">
        <f aca="false">+IF(Z82=0,0,$T82)</f>
        <v>0</v>
      </c>
      <c r="DM82" s="14" t="n">
        <f aca="false">+IF(AA82=0,0,$T82)</f>
        <v>0</v>
      </c>
      <c r="DN82" s="14" t="n">
        <f aca="false">+IF(AB82=0,0,$T82)</f>
        <v>0</v>
      </c>
      <c r="DO82" s="14" t="n">
        <f aca="false">+IF(AC82=0,0,$T82)</f>
        <v>0</v>
      </c>
      <c r="DP82" s="14" t="n">
        <f aca="false">+IF(AD82=0,0,$T82)</f>
        <v>0</v>
      </c>
      <c r="DQ82" s="14" t="n">
        <f aca="false">+IF(AE82=0,0,$T82)</f>
        <v>0</v>
      </c>
      <c r="DR82" s="14" t="n">
        <f aca="false">+IF(AF82=0,0,$T82)</f>
        <v>0</v>
      </c>
      <c r="DS82" s="14" t="n">
        <f aca="false">+IF(AG82=0,0,$T82)</f>
        <v>0</v>
      </c>
      <c r="DT82" s="14" t="n">
        <f aca="false">+IF(AH82=0,0,$T82)</f>
        <v>0</v>
      </c>
      <c r="DU82" s="14" t="n">
        <f aca="false">+IF(AI82=0,0,$T82)</f>
        <v>0</v>
      </c>
      <c r="DV82" s="55" t="n">
        <f aca="false">+SUM(DJ82:DU82)</f>
        <v>30</v>
      </c>
      <c r="DY82" s="14" t="n">
        <v>0</v>
      </c>
      <c r="DZ82" s="14" t="n">
        <v>0</v>
      </c>
      <c r="EA82" s="14" t="n">
        <v>0</v>
      </c>
      <c r="EB82" s="14" t="n">
        <v>0</v>
      </c>
      <c r="EC82" s="14" t="n">
        <v>0</v>
      </c>
      <c r="ED82" s="14" t="n">
        <v>0</v>
      </c>
      <c r="EE82" s="14" t="n">
        <v>0</v>
      </c>
      <c r="EF82" s="14" t="n">
        <v>0</v>
      </c>
      <c r="EG82" s="14" t="n">
        <v>0</v>
      </c>
      <c r="EH82" s="14" t="n">
        <v>0</v>
      </c>
      <c r="EI82" s="14" t="n">
        <v>0</v>
      </c>
      <c r="EJ82" s="14" t="n">
        <v>0</v>
      </c>
      <c r="EK82" s="55" t="n">
        <f aca="false">+SUM(DY82:EJ82)</f>
        <v>0</v>
      </c>
      <c r="EO82" s="53" t="n">
        <f aca="false">+CU82+DJ82-DY82/2</f>
        <v>811.08</v>
      </c>
      <c r="EP82" s="53" t="n">
        <f aca="false">+CV82+DK82-DZ82/2</f>
        <v>0</v>
      </c>
      <c r="EQ82" s="53" t="n">
        <f aca="false">+CW82+DL82-EA82/2</f>
        <v>0</v>
      </c>
      <c r="ER82" s="53" t="n">
        <f aca="false">+CX82+DM82-EB82/2</f>
        <v>0</v>
      </c>
      <c r="ES82" s="53" t="n">
        <f aca="false">+CY82+DN82-EC82/2</f>
        <v>0</v>
      </c>
      <c r="ET82" s="53" t="n">
        <f aca="false">+CZ82+DO82-ED82/2</f>
        <v>0</v>
      </c>
      <c r="EU82" s="53" t="n">
        <f aca="false">+DA82+DP82-EE82/2</f>
        <v>0</v>
      </c>
      <c r="EV82" s="53" t="n">
        <f aca="false">+DB82+DQ82-EF82/2</f>
        <v>0</v>
      </c>
      <c r="EW82" s="53" t="n">
        <f aca="false">+DC82+DR82-EG82/2</f>
        <v>0</v>
      </c>
      <c r="EX82" s="53" t="n">
        <f aca="false">+DD82+DS82-EH82/2</f>
        <v>0</v>
      </c>
      <c r="EY82" s="53" t="n">
        <f aca="false">+DE82+DT82-EI82/2</f>
        <v>0</v>
      </c>
      <c r="EZ82" s="53" t="n">
        <f aca="false">+DF82+DU82-EJ82/2</f>
        <v>0</v>
      </c>
      <c r="FA82" s="55" t="n">
        <f aca="false">+SUM(EO82:EZ82)</f>
        <v>811.08</v>
      </c>
      <c r="FD82" s="53" t="n">
        <f aca="false">+AM82-EO82-DY82</f>
        <v>6214.82</v>
      </c>
      <c r="FE82" s="53" t="n">
        <f aca="false">+AN82-EP82-DZ82</f>
        <v>0</v>
      </c>
      <c r="FF82" s="53" t="n">
        <f aca="false">+AO82-EQ82-EA82</f>
        <v>0</v>
      </c>
      <c r="FG82" s="53" t="n">
        <f aca="false">+AP82-ER82-EB82</f>
        <v>0</v>
      </c>
      <c r="FH82" s="53" t="n">
        <f aca="false">+AQ82-ES82-EC82</f>
        <v>0</v>
      </c>
      <c r="FI82" s="53" t="n">
        <f aca="false">+AR82-ET82-ED82</f>
        <v>0</v>
      </c>
      <c r="FJ82" s="53" t="n">
        <f aca="false">+AS82-EU82-EE82</f>
        <v>0</v>
      </c>
      <c r="FK82" s="53" t="n">
        <f aca="false">+AT82-EV82-EF82</f>
        <v>0</v>
      </c>
      <c r="FL82" s="53" t="n">
        <f aca="false">+AU82-EW82-EG82</f>
        <v>0</v>
      </c>
      <c r="FM82" s="53" t="n">
        <f aca="false">+AV82-EX82-EH82</f>
        <v>0</v>
      </c>
      <c r="FN82" s="53" t="n">
        <f aca="false">+AW82-EY82-EI82</f>
        <v>0</v>
      </c>
      <c r="FO82" s="53" t="n">
        <f aca="false">+AX82-EZ82-EJ82</f>
        <v>0</v>
      </c>
      <c r="FP82" s="53" t="n">
        <f aca="false">+AY82-FA82</f>
        <v>6214.82</v>
      </c>
    </row>
    <row collapsed="false" customFormat="false" customHeight="true" hidden="false" ht="15" outlineLevel="2" r="83">
      <c r="A83" s="21" t="n">
        <v>12</v>
      </c>
      <c r="B83" s="21" t="s">
        <v>67</v>
      </c>
      <c r="C83" s="21" t="s">
        <v>137</v>
      </c>
      <c r="D83" s="67" t="n">
        <f aca="false">+E83</f>
        <v>10029</v>
      </c>
      <c r="E83" s="69" t="n">
        <v>10029</v>
      </c>
      <c r="F83" s="72" t="s">
        <v>415</v>
      </c>
      <c r="G83" s="21" t="s">
        <v>69</v>
      </c>
      <c r="H83" s="21" t="s">
        <v>69</v>
      </c>
      <c r="I83" s="72" t="s">
        <v>416</v>
      </c>
      <c r="J83" s="76" t="s">
        <v>417</v>
      </c>
      <c r="K83" s="72" t="s">
        <v>16</v>
      </c>
      <c r="L83" s="49" t="s">
        <v>143</v>
      </c>
      <c r="M83" s="50" t="s">
        <v>70</v>
      </c>
      <c r="N83" s="51" t="n">
        <v>0.01</v>
      </c>
      <c r="O83" s="51" t="n">
        <v>0.02</v>
      </c>
      <c r="P83" s="51" t="n">
        <v>0</v>
      </c>
      <c r="Q83" s="51" t="n">
        <v>0</v>
      </c>
      <c r="R83" s="50" t="n">
        <v>0</v>
      </c>
      <c r="S83" s="50" t="n">
        <v>0</v>
      </c>
      <c r="T83" s="50" t="n">
        <v>30</v>
      </c>
      <c r="U83" s="50"/>
      <c r="X83" s="53" t="e">
        <f aca="false">+VLOOKUP($D83,['file:///home/lab/repositories/luckia.facturador/com.luckia.biller.deploy/src/main/resources/bootstrap/info_presencial_2014.xlsx']venta_neta_cons!$a$2:$n$1048576,3,0)</f>
        <v>#VALUE!</v>
      </c>
      <c r="Y83" s="53" t="e">
        <f aca="false">+VLOOKUP($D83,['file:///home/lab/repositories/luckia.facturador/com.luckia.biller.deploy/src/main/resources/bootstrap/info_presencial_2014.xlsx']venta_neta_cons!$a$2:$n$1048576,4,0)</f>
        <v>#VALUE!</v>
      </c>
      <c r="Z83" s="53" t="e">
        <f aca="false">+VLOOKUP($D83,['file:///home/lab/repositories/luckia.facturador/com.luckia.biller.deploy/src/main/resources/bootstrap/info_presencial_2014.xlsx']venta_neta_cons!$a$2:$n$1048576,5,0)</f>
        <v>#VALUE!</v>
      </c>
      <c r="AA83" s="53" t="e">
        <f aca="false">+VLOOKUP($D83,['file:///home/lab/repositories/luckia.facturador/com.luckia.biller.deploy/src/main/resources/bootstrap/info_presencial_2014.xlsx']venta_neta_cons!$a$2:$n$1048576,6,0)</f>
        <v>#VALUE!</v>
      </c>
      <c r="AB83" s="53" t="e">
        <f aca="false">+VLOOKUP($D83,['file:///home/lab/repositories/luckia.facturador/com.luckia.biller.deploy/src/main/resources/bootstrap/info_presencial_2014.xlsx']venta_neta_cons!$a$2:$n$1048576,7,0)</f>
        <v>#VALUE!</v>
      </c>
      <c r="AC83" s="53" t="e">
        <f aca="false">+VLOOKUP($D83,['file:///home/lab/repositories/luckia.facturador/com.luckia.biller.deploy/src/main/resources/bootstrap/info_presencial_2014.xlsx']venta_neta_cons!$a$2:$n$1048576,8,0)</f>
        <v>#VALUE!</v>
      </c>
      <c r="AD83" s="53" t="e">
        <f aca="false">+VLOOKUP($D83,['file:///home/lab/repositories/luckia.facturador/com.luckia.biller.deploy/src/main/resources/bootstrap/info_presencial_2014.xlsx']venta_neta_cons!$a$2:$n$1048576,9,0)</f>
        <v>#VALUE!</v>
      </c>
      <c r="AE83" s="53" t="e">
        <f aca="false">+VLOOKUP($D83,['file:///home/lab/repositories/luckia.facturador/com.luckia.biller.deploy/src/main/resources/bootstrap/info_presencial_2014.xlsx']venta_neta_cons!$a$2:$n$1048576,10,0)</f>
        <v>#VALUE!</v>
      </c>
      <c r="AF83" s="53" t="e">
        <f aca="false">+VLOOKUP($D83,['file:///home/lab/repositories/luckia.facturador/com.luckia.biller.deploy/src/main/resources/bootstrap/info_presencial_2014.xlsx']venta_neta_cons!$a$2:$n$1048576,11,0)</f>
        <v>#VALUE!</v>
      </c>
      <c r="AG83" s="53" t="e">
        <f aca="false">+VLOOKUP($D83,['file:///home/lab/repositories/luckia.facturador/com.luckia.biller.deploy/src/main/resources/bootstrap/info_presencial_2014.xlsx']venta_neta_cons!$a$2:$n$1048576,12,0)</f>
        <v>#VALUE!</v>
      </c>
      <c r="AH83" s="53" t="e">
        <f aca="false">+VLOOKUP($D83,['file:///home/lab/repositories/luckia.facturador/com.luckia.biller.deploy/src/main/resources/bootstrap/info_presencial_2014.xlsx']venta_neta_cons!$a$2:$n$1048576,13,0)</f>
        <v>#VALUE!</v>
      </c>
      <c r="AI83" s="53" t="e">
        <f aca="false">+VLOOKUP($D83,['file:///home/lab/repositories/luckia.facturador/com.luckia.biller.deploy/src/main/resources/bootstrap/info_presencial_2014.xlsx']venta_neta_cons!$a$2:$n$1048576,14,0)</f>
        <v>#VALUE!</v>
      </c>
      <c r="AJ83" s="53" t="n">
        <f aca="false">+SUM(X83:AI83)</f>
        <v>3478</v>
      </c>
      <c r="AK83" s="54" t="n">
        <f aca="false">+BB83/X83</f>
        <v>0.268706152961472</v>
      </c>
      <c r="AL83" s="53"/>
      <c r="AM83" s="53" t="e">
        <f aca="false">+VLOOKUP($D83,['file:///home/lab/repositories/luckia.facturador/com.luckia.biller.deploy/src/main/resources/bootstrap/info_presencial_2014.xlsx']saldo_cons!$a$2:$n$1048576,3,0)</f>
        <v>#VALUE!</v>
      </c>
      <c r="AN83" s="53" t="e">
        <f aca="false">+VLOOKUP($D83,['file:///home/lab/repositories/luckia.facturador/com.luckia.biller.deploy/src/main/resources/bootstrap/info_presencial_2014.xlsx']saldo_cons!$a$2:$n$1048576,4,0)</f>
        <v>#VALUE!</v>
      </c>
      <c r="AO83" s="53" t="e">
        <f aca="false">+VLOOKUP($D83,['file:///home/lab/repositories/luckia.facturador/com.luckia.biller.deploy/src/main/resources/bootstrap/info_presencial_2014.xlsx']saldo_cons!$a$2:$n$1048576,5,0)</f>
        <v>#VALUE!</v>
      </c>
      <c r="AP83" s="53" t="e">
        <f aca="false">+VLOOKUP($D83,['file:///home/lab/repositories/luckia.facturador/com.luckia.biller.deploy/src/main/resources/bootstrap/info_presencial_2014.xlsx']saldo_cons!$a$2:$n$1048576,6,0)</f>
        <v>#VALUE!</v>
      </c>
      <c r="AQ83" s="53" t="e">
        <f aca="false">+VLOOKUP($D83,['file:///home/lab/repositories/luckia.facturador/com.luckia.biller.deploy/src/main/resources/bootstrap/info_presencial_2014.xlsx']saldo_cons!$a$2:$n$1048576,7,0)</f>
        <v>#VALUE!</v>
      </c>
      <c r="AR83" s="53" t="e">
        <f aca="false">+VLOOKUP($D83,['file:///home/lab/repositories/luckia.facturador/com.luckia.biller.deploy/src/main/resources/bootstrap/info_presencial_2014.xlsx']saldo_cons!$a$2:$n$1048576,8,0)</f>
        <v>#VALUE!</v>
      </c>
      <c r="AS83" s="53" t="e">
        <f aca="false">+VLOOKUP($D83,['file:///home/lab/repositories/luckia.facturador/com.luckia.biller.deploy/src/main/resources/bootstrap/info_presencial_2014.xlsx']saldo_cons!$a$2:$n$1048576,9,0)</f>
        <v>#VALUE!</v>
      </c>
      <c r="AT83" s="53" t="e">
        <f aca="false">+VLOOKUP($D83,['file:///home/lab/repositories/luckia.facturador/com.luckia.biller.deploy/src/main/resources/bootstrap/info_presencial_2014.xlsx']saldo_cons!$a$2:$n$1048576,10,0)</f>
        <v>#VALUE!</v>
      </c>
      <c r="AU83" s="53" t="e">
        <f aca="false">+VLOOKUP($D83,['file:///home/lab/repositories/luckia.facturador/com.luckia.biller.deploy/src/main/resources/bootstrap/info_presencial_2014.xlsx']saldo_cons!$a$2:$n$1048576,11,0)</f>
        <v>#VALUE!</v>
      </c>
      <c r="AV83" s="53" t="e">
        <f aca="false">+VLOOKUP($D83,['file:///home/lab/repositories/luckia.facturador/com.luckia.biller.deploy/src/main/resources/bootstrap/info_presencial_2014.xlsx']saldo_cons!$a$2:$n$1048576,12,0)</f>
        <v>#VALUE!</v>
      </c>
      <c r="AW83" s="53" t="e">
        <f aca="false">+VLOOKUP($D83,['file:///home/lab/repositories/luckia.facturador/com.luckia.biller.deploy/src/main/resources/bootstrap/info_presencial_2014.xlsx']saldo_cons!$a$2:$n$1048576,13,0)</f>
        <v>#VALUE!</v>
      </c>
      <c r="AX83" s="53" t="e">
        <f aca="false">+VLOOKUP($D83,['file:///home/lab/repositories/luckia.facturador/com.luckia.biller.deploy/src/main/resources/bootstrap/info_presencial_2014.xlsx']saldo_cons!$a$2:$n$1048576,14,0)</f>
        <v>#VALUE!</v>
      </c>
      <c r="AY83" s="53" t="n">
        <f aca="false">+SUM(AM83:AX83)</f>
        <v>2155.96</v>
      </c>
      <c r="AZ83" s="53"/>
      <c r="BA83" s="53"/>
      <c r="BB83" s="53" t="e">
        <f aca="false">+VLOOKUP($D83,['file:///home/lab/repositories/luckia.facturador/com.luckia.biller.deploy/src/main/resources/bootstrap/info_presencial_2014.xlsx']ggr_cons!$a$2:$n$1048576,3,0)</f>
        <v>#VALUE!</v>
      </c>
      <c r="BC83" s="53" t="e">
        <f aca="false">+VLOOKUP($D83,['file:///home/lab/repositories/luckia.facturador/com.luckia.biller.deploy/src/main/resources/bootstrap/info_presencial_2014.xlsx']ggr_cons!$a$2:$n$1048576,4,0)</f>
        <v>#VALUE!</v>
      </c>
      <c r="BD83" s="53" t="e">
        <f aca="false">+VLOOKUP($D83,['file:///home/lab/repositories/luckia.facturador/com.luckia.biller.deploy/src/main/resources/bootstrap/info_presencial_2014.xlsx']ggr_cons!$a$2:$n$1048576,5,0)</f>
        <v>#VALUE!</v>
      </c>
      <c r="BE83" s="53" t="e">
        <f aca="false">+VLOOKUP($D83,['file:///home/lab/repositories/luckia.facturador/com.luckia.biller.deploy/src/main/resources/bootstrap/info_presencial_2014.xlsx']ggr_cons!$a$2:$n$1048576,6,0)</f>
        <v>#VALUE!</v>
      </c>
      <c r="BF83" s="53" t="e">
        <f aca="false">+VLOOKUP($D83,['file:///home/lab/repositories/luckia.facturador/com.luckia.biller.deploy/src/main/resources/bootstrap/info_presencial_2014.xlsx']ggr_cons!$a$2:$n$1048576,7,0)</f>
        <v>#VALUE!</v>
      </c>
      <c r="BG83" s="53" t="e">
        <f aca="false">+VLOOKUP($D83,['file:///home/lab/repositories/luckia.facturador/com.luckia.biller.deploy/src/main/resources/bootstrap/info_presencial_2014.xlsx']ggr_cons!$a$2:$n$1048576,8,0)</f>
        <v>#VALUE!</v>
      </c>
      <c r="BH83" s="53" t="e">
        <f aca="false">+VLOOKUP($D83,['file:///home/lab/repositories/luckia.facturador/com.luckia.biller.deploy/src/main/resources/bootstrap/info_presencial_2014.xlsx']ggr_cons!$a$2:$n$1048576,9,0)</f>
        <v>#VALUE!</v>
      </c>
      <c r="BI83" s="53" t="e">
        <f aca="false">+VLOOKUP($D83,['file:///home/lab/repositories/luckia.facturador/com.luckia.biller.deploy/src/main/resources/bootstrap/info_presencial_2014.xlsx']ggr_cons!$a$2:$n$1048576,10,0)</f>
        <v>#VALUE!</v>
      </c>
      <c r="BJ83" s="53" t="e">
        <f aca="false">+VLOOKUP($D83,['file:///home/lab/repositories/luckia.facturador/com.luckia.biller.deploy/src/main/resources/bootstrap/info_presencial_2014.xlsx']ggr_cons!$a$2:$n$1048576,11,0)</f>
        <v>#VALUE!</v>
      </c>
      <c r="BK83" s="53" t="e">
        <f aca="false">+VLOOKUP($D83,['file:///home/lab/repositories/luckia.facturador/com.luckia.biller.deploy/src/main/resources/bootstrap/info_presencial_2014.xlsx']ggr_cons!$a$2:$n$1048576,12,0)</f>
        <v>#VALUE!</v>
      </c>
      <c r="BL83" s="53" t="e">
        <f aca="false">+VLOOKUP($D83,['file:///home/lab/repositories/luckia.facturador/com.luckia.biller.deploy/src/main/resources/bootstrap/info_presencial_2014.xlsx']ggr_cons!$a$2:$n$1048576,13,0)</f>
        <v>#VALUE!</v>
      </c>
      <c r="BM83" s="53" t="e">
        <f aca="false">+VLOOKUP($D83,['file:///home/lab/repositories/luckia.facturador/com.luckia.biller.deploy/src/main/resources/bootstrap/info_presencial_2014.xlsx']ggr_cons!$a$2:$n$1048576,14,0)</f>
        <v>#VALUE!</v>
      </c>
      <c r="BN83" s="53" t="n">
        <f aca="false">+SUM(BB83:BM83)</f>
        <v>934.56</v>
      </c>
      <c r="BO83" s="53"/>
      <c r="BP83" s="53"/>
      <c r="BQ83" s="55" t="n">
        <f aca="false">+$N83*X83</f>
        <v>34.78</v>
      </c>
      <c r="BR83" s="55" t="n">
        <f aca="false">+$N83*Y83</f>
        <v>0</v>
      </c>
      <c r="BS83" s="55" t="n">
        <f aca="false">+$N83*Z83</f>
        <v>0</v>
      </c>
      <c r="BT83" s="55" t="n">
        <f aca="false">+$N83*AA83</f>
        <v>0</v>
      </c>
      <c r="BU83" s="55" t="n">
        <f aca="false">+$N83*AB83</f>
        <v>0</v>
      </c>
      <c r="BV83" s="55" t="n">
        <f aca="false">+$N83*AC83</f>
        <v>0</v>
      </c>
      <c r="BW83" s="55" t="n">
        <f aca="false">+$N83*AD83</f>
        <v>0</v>
      </c>
      <c r="BX83" s="55" t="n">
        <f aca="false">+$N83*AE83</f>
        <v>0</v>
      </c>
      <c r="BY83" s="55" t="n">
        <f aca="false">+$N83*AF83</f>
        <v>0</v>
      </c>
      <c r="BZ83" s="55" t="n">
        <f aca="false">+$N83*AG83</f>
        <v>0</v>
      </c>
      <c r="CA83" s="55" t="n">
        <f aca="false">+$N83*AH83</f>
        <v>0</v>
      </c>
      <c r="CB83" s="55" t="n">
        <f aca="false">+$N83*AI83</f>
        <v>0</v>
      </c>
      <c r="CC83" s="55" t="n">
        <f aca="false">+SUM(BQ83:CB83)</f>
        <v>34.78</v>
      </c>
      <c r="CD83" s="53"/>
      <c r="CE83" s="55"/>
      <c r="CF83" s="55" t="n">
        <f aca="false">+BQ83/$CE$2</f>
        <v>28.7438016528926</v>
      </c>
      <c r="CG83" s="55" t="n">
        <f aca="false">+BR83/$CE$2</f>
        <v>0</v>
      </c>
      <c r="CH83" s="55" t="n">
        <f aca="false">+BS83/$CE$2</f>
        <v>0</v>
      </c>
      <c r="CI83" s="55" t="n">
        <f aca="false">+BT83/$CE$2</f>
        <v>0</v>
      </c>
      <c r="CJ83" s="55" t="n">
        <f aca="false">+BU83/$CE$2</f>
        <v>0</v>
      </c>
      <c r="CK83" s="55" t="n">
        <f aca="false">+BV83/$CE$2</f>
        <v>0</v>
      </c>
      <c r="CL83" s="55" t="n">
        <f aca="false">+BW83/$CE$2</f>
        <v>0</v>
      </c>
      <c r="CM83" s="55" t="n">
        <f aca="false">+BX83/$CE$2</f>
        <v>0</v>
      </c>
      <c r="CN83" s="55" t="n">
        <f aca="false">+BY83/$CE$2</f>
        <v>0</v>
      </c>
      <c r="CO83" s="55" t="n">
        <f aca="false">+BZ83/$CE$2</f>
        <v>0</v>
      </c>
      <c r="CP83" s="55" t="n">
        <f aca="false">+CA83/$CE$2</f>
        <v>0</v>
      </c>
      <c r="CQ83" s="55" t="n">
        <f aca="false">+CB83/$CE$2</f>
        <v>0</v>
      </c>
      <c r="CR83" s="55" t="n">
        <f aca="false">+CC83/$CE$2</f>
        <v>28.7438016528926</v>
      </c>
      <c r="CS83" s="53"/>
      <c r="CT83" s="53"/>
      <c r="CU83" s="56" t="n">
        <f aca="false">+$O83*X83+$P83*BB83+$Q83*(0.9*BB83+$S83)+$R83</f>
        <v>69.56</v>
      </c>
      <c r="CV83" s="56" t="n">
        <f aca="false">+$O83*Y83+$P83*BC83+$Q83*(0.9*BC83+$S83)+$R83</f>
        <v>0</v>
      </c>
      <c r="CW83" s="56" t="n">
        <f aca="false">+$O83*Z83+$P83*BD83+$Q83*(0.9*BD83+$S83)+$R83</f>
        <v>0</v>
      </c>
      <c r="CX83" s="56" t="n">
        <f aca="false">+$O83*AA83+$P83*BE83+$Q83*(0.9*BE83+$S83)+$R83</f>
        <v>0</v>
      </c>
      <c r="CY83" s="56" t="n">
        <f aca="false">+$O83*AB83+$P83*BF83+$Q83*(0.9*BF83+$S83)+$R83</f>
        <v>0</v>
      </c>
      <c r="CZ83" s="56" t="n">
        <f aca="false">+$O83*AC83+$P83*BG83+$Q83*(0.9*BG83+$S83)+$R83</f>
        <v>0</v>
      </c>
      <c r="DA83" s="56" t="n">
        <f aca="false">+$O83*AD83+$P83*BH83+$Q83*(0.9*BH83+$S83)+$R83</f>
        <v>0</v>
      </c>
      <c r="DB83" s="56" t="n">
        <f aca="false">+$O83*AE83+$P83*BI83+$Q83*(0.9*BI83+$S83)+$R83</f>
        <v>0</v>
      </c>
      <c r="DC83" s="56" t="n">
        <f aca="false">+$O83*AF83+$P83*BJ83+$Q83*(0.9*BJ83+$S83)+$R83</f>
        <v>0</v>
      </c>
      <c r="DD83" s="56" t="n">
        <f aca="false">+$O83*AG83+$P83*BK83+$Q83*(0.9*BK83+$S83)+$R83</f>
        <v>0</v>
      </c>
      <c r="DE83" s="56" t="n">
        <f aca="false">+$O83*AH83+$P83*BL83+$Q83*(0.9*BL83+$S83)+$R83</f>
        <v>0</v>
      </c>
      <c r="DF83" s="56" t="n">
        <f aca="false">+$O83*AI83+$P83*BM83+$Q83*(0.9*BM83+$S83)+$R83</f>
        <v>0</v>
      </c>
      <c r="DG83" s="55" t="n">
        <f aca="false">+SUM(CU83:DF83)</f>
        <v>69.56</v>
      </c>
      <c r="DH83" s="53"/>
      <c r="DJ83" s="14" t="n">
        <f aca="false">+IF(X83=0,0,$T83)</f>
        <v>30</v>
      </c>
      <c r="DK83" s="14" t="n">
        <f aca="false">+IF(Y83=0,0,$T83)</f>
        <v>0</v>
      </c>
      <c r="DL83" s="14" t="n">
        <f aca="false">+IF(Z83=0,0,$T83)</f>
        <v>0</v>
      </c>
      <c r="DM83" s="14" t="n">
        <f aca="false">+IF(AA83=0,0,$T83)</f>
        <v>0</v>
      </c>
      <c r="DN83" s="14" t="n">
        <f aca="false">+IF(AB83=0,0,$T83)</f>
        <v>0</v>
      </c>
      <c r="DO83" s="14" t="n">
        <f aca="false">+IF(AC83=0,0,$T83)</f>
        <v>0</v>
      </c>
      <c r="DP83" s="14" t="n">
        <f aca="false">+IF(AD83=0,0,$T83)</f>
        <v>0</v>
      </c>
      <c r="DQ83" s="14" t="n">
        <f aca="false">+IF(AE83=0,0,$T83)</f>
        <v>0</v>
      </c>
      <c r="DR83" s="14" t="n">
        <f aca="false">+IF(AF83=0,0,$T83)</f>
        <v>0</v>
      </c>
      <c r="DS83" s="14" t="n">
        <f aca="false">+IF(AG83=0,0,$T83)</f>
        <v>0</v>
      </c>
      <c r="DT83" s="14" t="n">
        <f aca="false">+IF(AH83=0,0,$T83)</f>
        <v>0</v>
      </c>
      <c r="DU83" s="14" t="n">
        <f aca="false">+IF(AI83=0,0,$T83)</f>
        <v>0</v>
      </c>
      <c r="DV83" s="55" t="n">
        <f aca="false">+SUM(DJ83:DU83)</f>
        <v>30</v>
      </c>
      <c r="DY83" s="14" t="n">
        <v>0</v>
      </c>
      <c r="DZ83" s="14" t="n">
        <v>0</v>
      </c>
      <c r="EA83" s="14" t="n">
        <v>0</v>
      </c>
      <c r="EB83" s="14" t="n">
        <v>0</v>
      </c>
      <c r="EC83" s="14" t="n">
        <v>0</v>
      </c>
      <c r="ED83" s="14" t="n">
        <v>0</v>
      </c>
      <c r="EE83" s="14" t="n">
        <v>0</v>
      </c>
      <c r="EF83" s="14" t="n">
        <v>0</v>
      </c>
      <c r="EG83" s="14" t="n">
        <v>0</v>
      </c>
      <c r="EH83" s="14" t="n">
        <v>0</v>
      </c>
      <c r="EI83" s="14" t="n">
        <v>0</v>
      </c>
      <c r="EJ83" s="14" t="n">
        <v>0</v>
      </c>
      <c r="EK83" s="55" t="n">
        <f aca="false">+SUM(DY83:EJ83)</f>
        <v>0</v>
      </c>
      <c r="EO83" s="53" t="n">
        <f aca="false">+CU83+DJ83-DY83/2</f>
        <v>99.56</v>
      </c>
      <c r="EP83" s="53" t="n">
        <f aca="false">+CV83+DK83-DZ83/2</f>
        <v>0</v>
      </c>
      <c r="EQ83" s="53" t="n">
        <f aca="false">+CW83+DL83-EA83/2</f>
        <v>0</v>
      </c>
      <c r="ER83" s="53" t="n">
        <f aca="false">+CX83+DM83-EB83/2</f>
        <v>0</v>
      </c>
      <c r="ES83" s="53" t="n">
        <f aca="false">+CY83+DN83-EC83/2</f>
        <v>0</v>
      </c>
      <c r="ET83" s="53" t="n">
        <f aca="false">+CZ83+DO83-ED83/2</f>
        <v>0</v>
      </c>
      <c r="EU83" s="53" t="n">
        <f aca="false">+DA83+DP83-EE83/2</f>
        <v>0</v>
      </c>
      <c r="EV83" s="53" t="n">
        <f aca="false">+DB83+DQ83-EF83/2</f>
        <v>0</v>
      </c>
      <c r="EW83" s="53" t="n">
        <f aca="false">+DC83+DR83-EG83/2</f>
        <v>0</v>
      </c>
      <c r="EX83" s="53" t="n">
        <f aca="false">+DD83+DS83-EH83/2</f>
        <v>0</v>
      </c>
      <c r="EY83" s="53" t="n">
        <f aca="false">+DE83+DT83-EI83/2</f>
        <v>0</v>
      </c>
      <c r="EZ83" s="53" t="n">
        <f aca="false">+DF83+DU83-EJ83/2</f>
        <v>0</v>
      </c>
      <c r="FA83" s="55" t="n">
        <f aca="false">+SUM(EO83:EZ83)</f>
        <v>99.56</v>
      </c>
      <c r="FD83" s="53" t="n">
        <f aca="false">+AM83-EO83-DY83</f>
        <v>2056.4</v>
      </c>
      <c r="FE83" s="53" t="n">
        <f aca="false">+AN83-EP83-DZ83</f>
        <v>0</v>
      </c>
      <c r="FF83" s="53" t="n">
        <f aca="false">+AO83-EQ83-EA83</f>
        <v>0</v>
      </c>
      <c r="FG83" s="53" t="n">
        <f aca="false">+AP83-ER83-EB83</f>
        <v>0</v>
      </c>
      <c r="FH83" s="53" t="n">
        <f aca="false">+AQ83-ES83-EC83</f>
        <v>0</v>
      </c>
      <c r="FI83" s="53" t="n">
        <f aca="false">+AR83-ET83-ED83</f>
        <v>0</v>
      </c>
      <c r="FJ83" s="53" t="n">
        <f aca="false">+AS83-EU83-EE83</f>
        <v>0</v>
      </c>
      <c r="FK83" s="53" t="n">
        <f aca="false">+AT83-EV83-EF83</f>
        <v>0</v>
      </c>
      <c r="FL83" s="53" t="n">
        <f aca="false">+AU83-EW83-EG83</f>
        <v>0</v>
      </c>
      <c r="FM83" s="53" t="n">
        <f aca="false">+AV83-EX83-EH83</f>
        <v>0</v>
      </c>
      <c r="FN83" s="53" t="n">
        <f aca="false">+AW83-EY83-EI83</f>
        <v>0</v>
      </c>
      <c r="FO83" s="53" t="n">
        <f aca="false">+AX83-EZ83-EJ83</f>
        <v>0</v>
      </c>
      <c r="FP83" s="53" t="n">
        <f aca="false">+AY83-FA83</f>
        <v>2056.4</v>
      </c>
    </row>
    <row collapsed="false" customFormat="false" customHeight="true" hidden="false" ht="15" outlineLevel="2" r="84">
      <c r="A84" s="21" t="n">
        <v>12</v>
      </c>
      <c r="B84" s="21" t="s">
        <v>67</v>
      </c>
      <c r="C84" s="21" t="s">
        <v>137</v>
      </c>
      <c r="D84" s="67" t="n">
        <f aca="false">+E84</f>
        <v>10024</v>
      </c>
      <c r="E84" s="69" t="n">
        <v>10024</v>
      </c>
      <c r="F84" s="80" t="s">
        <v>418</v>
      </c>
      <c r="G84" s="21" t="s">
        <v>69</v>
      </c>
      <c r="H84" s="21" t="s">
        <v>69</v>
      </c>
      <c r="I84" s="80" t="s">
        <v>419</v>
      </c>
      <c r="J84" s="80" t="s">
        <v>417</v>
      </c>
      <c r="K84" s="80" t="s">
        <v>16</v>
      </c>
      <c r="L84" s="49" t="s">
        <v>143</v>
      </c>
      <c r="M84" s="50" t="s">
        <v>70</v>
      </c>
      <c r="N84" s="51" t="n">
        <v>0.01</v>
      </c>
      <c r="O84" s="51" t="n">
        <v>0.02</v>
      </c>
      <c r="P84" s="51" t="n">
        <v>0</v>
      </c>
      <c r="Q84" s="51" t="n">
        <v>0</v>
      </c>
      <c r="R84" s="50" t="n">
        <v>0</v>
      </c>
      <c r="S84" s="50" t="n">
        <v>0</v>
      </c>
      <c r="T84" s="50" t="n">
        <v>30</v>
      </c>
      <c r="U84" s="50"/>
      <c r="X84" s="53" t="e">
        <f aca="false">+VLOOKUP($D84,['file:///home/lab/repositories/luckia.facturador/com.luckia.biller.deploy/src/main/resources/bootstrap/info_presencial_2014.xlsx']venta_neta_cons!$a$2:$n$1048576,3,0)</f>
        <v>#VALUE!</v>
      </c>
      <c r="Y84" s="53" t="e">
        <f aca="false">+VLOOKUP($D84,['file:///home/lab/repositories/luckia.facturador/com.luckia.biller.deploy/src/main/resources/bootstrap/info_presencial_2014.xlsx']venta_neta_cons!$a$2:$n$1048576,4,0)</f>
        <v>#VALUE!</v>
      </c>
      <c r="Z84" s="53" t="e">
        <f aca="false">+VLOOKUP($D84,['file:///home/lab/repositories/luckia.facturador/com.luckia.biller.deploy/src/main/resources/bootstrap/info_presencial_2014.xlsx']venta_neta_cons!$a$2:$n$1048576,5,0)</f>
        <v>#VALUE!</v>
      </c>
      <c r="AA84" s="53" t="e">
        <f aca="false">+VLOOKUP($D84,['file:///home/lab/repositories/luckia.facturador/com.luckia.biller.deploy/src/main/resources/bootstrap/info_presencial_2014.xlsx']venta_neta_cons!$a$2:$n$1048576,6,0)</f>
        <v>#VALUE!</v>
      </c>
      <c r="AB84" s="53" t="e">
        <f aca="false">+VLOOKUP($D84,['file:///home/lab/repositories/luckia.facturador/com.luckia.biller.deploy/src/main/resources/bootstrap/info_presencial_2014.xlsx']venta_neta_cons!$a$2:$n$1048576,7,0)</f>
        <v>#VALUE!</v>
      </c>
      <c r="AC84" s="53" t="e">
        <f aca="false">+VLOOKUP($D84,['file:///home/lab/repositories/luckia.facturador/com.luckia.biller.deploy/src/main/resources/bootstrap/info_presencial_2014.xlsx']venta_neta_cons!$a$2:$n$1048576,8,0)</f>
        <v>#VALUE!</v>
      </c>
      <c r="AD84" s="53" t="e">
        <f aca="false">+VLOOKUP($D84,['file:///home/lab/repositories/luckia.facturador/com.luckia.biller.deploy/src/main/resources/bootstrap/info_presencial_2014.xlsx']venta_neta_cons!$a$2:$n$1048576,9,0)</f>
        <v>#VALUE!</v>
      </c>
      <c r="AE84" s="53" t="e">
        <f aca="false">+VLOOKUP($D84,['file:///home/lab/repositories/luckia.facturador/com.luckia.biller.deploy/src/main/resources/bootstrap/info_presencial_2014.xlsx']venta_neta_cons!$a$2:$n$1048576,10,0)</f>
        <v>#VALUE!</v>
      </c>
      <c r="AF84" s="53" t="e">
        <f aca="false">+VLOOKUP($D84,['file:///home/lab/repositories/luckia.facturador/com.luckia.biller.deploy/src/main/resources/bootstrap/info_presencial_2014.xlsx']venta_neta_cons!$a$2:$n$1048576,11,0)</f>
        <v>#VALUE!</v>
      </c>
      <c r="AG84" s="53" t="e">
        <f aca="false">+VLOOKUP($D84,['file:///home/lab/repositories/luckia.facturador/com.luckia.biller.deploy/src/main/resources/bootstrap/info_presencial_2014.xlsx']venta_neta_cons!$a$2:$n$1048576,12,0)</f>
        <v>#VALUE!</v>
      </c>
      <c r="AH84" s="53" t="e">
        <f aca="false">+VLOOKUP($D84,['file:///home/lab/repositories/luckia.facturador/com.luckia.biller.deploy/src/main/resources/bootstrap/info_presencial_2014.xlsx']venta_neta_cons!$a$2:$n$1048576,13,0)</f>
        <v>#VALUE!</v>
      </c>
      <c r="AI84" s="53" t="e">
        <f aca="false">+VLOOKUP($D84,['file:///home/lab/repositories/luckia.facturador/com.luckia.biller.deploy/src/main/resources/bootstrap/info_presencial_2014.xlsx']venta_neta_cons!$a$2:$n$1048576,14,0)</f>
        <v>#VALUE!</v>
      </c>
      <c r="AJ84" s="53" t="n">
        <f aca="false">+SUM(X84:AI84)</f>
        <v>666</v>
      </c>
      <c r="AK84" s="54" t="n">
        <f aca="false">+BB84/X84</f>
        <v>0.606231231231231</v>
      </c>
      <c r="AL84" s="53"/>
      <c r="AM84" s="53" t="e">
        <f aca="false">+VLOOKUP($D84,['file:///home/lab/repositories/luckia.facturador/com.luckia.biller.deploy/src/main/resources/bootstrap/info_presencial_2014.xlsx']saldo_cons!$a$2:$n$1048576,3,0)</f>
        <v>#VALUE!</v>
      </c>
      <c r="AN84" s="53" t="e">
        <f aca="false">+VLOOKUP($D84,['file:///home/lab/repositories/luckia.facturador/com.luckia.biller.deploy/src/main/resources/bootstrap/info_presencial_2014.xlsx']saldo_cons!$a$2:$n$1048576,4,0)</f>
        <v>#VALUE!</v>
      </c>
      <c r="AO84" s="53" t="e">
        <f aca="false">+VLOOKUP($D84,['file:///home/lab/repositories/luckia.facturador/com.luckia.biller.deploy/src/main/resources/bootstrap/info_presencial_2014.xlsx']saldo_cons!$a$2:$n$1048576,5,0)</f>
        <v>#VALUE!</v>
      </c>
      <c r="AP84" s="53" t="e">
        <f aca="false">+VLOOKUP($D84,['file:///home/lab/repositories/luckia.facturador/com.luckia.biller.deploy/src/main/resources/bootstrap/info_presencial_2014.xlsx']saldo_cons!$a$2:$n$1048576,6,0)</f>
        <v>#VALUE!</v>
      </c>
      <c r="AQ84" s="53" t="e">
        <f aca="false">+VLOOKUP($D84,['file:///home/lab/repositories/luckia.facturador/com.luckia.biller.deploy/src/main/resources/bootstrap/info_presencial_2014.xlsx']saldo_cons!$a$2:$n$1048576,7,0)</f>
        <v>#VALUE!</v>
      </c>
      <c r="AR84" s="53" t="e">
        <f aca="false">+VLOOKUP($D84,['file:///home/lab/repositories/luckia.facturador/com.luckia.biller.deploy/src/main/resources/bootstrap/info_presencial_2014.xlsx']saldo_cons!$a$2:$n$1048576,8,0)</f>
        <v>#VALUE!</v>
      </c>
      <c r="AS84" s="53" t="e">
        <f aca="false">+VLOOKUP($D84,['file:///home/lab/repositories/luckia.facturador/com.luckia.biller.deploy/src/main/resources/bootstrap/info_presencial_2014.xlsx']saldo_cons!$a$2:$n$1048576,9,0)</f>
        <v>#VALUE!</v>
      </c>
      <c r="AT84" s="53" t="e">
        <f aca="false">+VLOOKUP($D84,['file:///home/lab/repositories/luckia.facturador/com.luckia.biller.deploy/src/main/resources/bootstrap/info_presencial_2014.xlsx']saldo_cons!$a$2:$n$1048576,10,0)</f>
        <v>#VALUE!</v>
      </c>
      <c r="AU84" s="53" t="e">
        <f aca="false">+VLOOKUP($D84,['file:///home/lab/repositories/luckia.facturador/com.luckia.biller.deploy/src/main/resources/bootstrap/info_presencial_2014.xlsx']saldo_cons!$a$2:$n$1048576,11,0)</f>
        <v>#VALUE!</v>
      </c>
      <c r="AV84" s="53" t="e">
        <f aca="false">+VLOOKUP($D84,['file:///home/lab/repositories/luckia.facturador/com.luckia.biller.deploy/src/main/resources/bootstrap/info_presencial_2014.xlsx']saldo_cons!$a$2:$n$1048576,12,0)</f>
        <v>#VALUE!</v>
      </c>
      <c r="AW84" s="53" t="e">
        <f aca="false">+VLOOKUP($D84,['file:///home/lab/repositories/luckia.facturador/com.luckia.biller.deploy/src/main/resources/bootstrap/info_presencial_2014.xlsx']saldo_cons!$a$2:$n$1048576,13,0)</f>
        <v>#VALUE!</v>
      </c>
      <c r="AX84" s="53" t="e">
        <f aca="false">+VLOOKUP($D84,['file:///home/lab/repositories/luckia.facturador/com.luckia.biller.deploy/src/main/resources/bootstrap/info_presencial_2014.xlsx']saldo_cons!$a$2:$n$1048576,14,0)</f>
        <v>#VALUE!</v>
      </c>
      <c r="AY84" s="53" t="n">
        <f aca="false">+SUM(AM84:AX84)</f>
        <v>666</v>
      </c>
      <c r="AZ84" s="53"/>
      <c r="BA84" s="53"/>
      <c r="BB84" s="53" t="e">
        <f aca="false">+VLOOKUP($D84,['file:///home/lab/repositories/luckia.facturador/com.luckia.biller.deploy/src/main/resources/bootstrap/info_presencial_2014.xlsx']ggr_cons!$a$2:$n$1048576,3,0)</f>
        <v>#VALUE!</v>
      </c>
      <c r="BC84" s="53" t="e">
        <f aca="false">+VLOOKUP($D84,['file:///home/lab/repositories/luckia.facturador/com.luckia.biller.deploy/src/main/resources/bootstrap/info_presencial_2014.xlsx']ggr_cons!$a$2:$n$1048576,4,0)</f>
        <v>#VALUE!</v>
      </c>
      <c r="BD84" s="53" t="e">
        <f aca="false">+VLOOKUP($D84,['file:///home/lab/repositories/luckia.facturador/com.luckia.biller.deploy/src/main/resources/bootstrap/info_presencial_2014.xlsx']ggr_cons!$a$2:$n$1048576,5,0)</f>
        <v>#VALUE!</v>
      </c>
      <c r="BE84" s="53" t="e">
        <f aca="false">+VLOOKUP($D84,['file:///home/lab/repositories/luckia.facturador/com.luckia.biller.deploy/src/main/resources/bootstrap/info_presencial_2014.xlsx']ggr_cons!$a$2:$n$1048576,6,0)</f>
        <v>#VALUE!</v>
      </c>
      <c r="BF84" s="53" t="e">
        <f aca="false">+VLOOKUP($D84,['file:///home/lab/repositories/luckia.facturador/com.luckia.biller.deploy/src/main/resources/bootstrap/info_presencial_2014.xlsx']ggr_cons!$a$2:$n$1048576,7,0)</f>
        <v>#VALUE!</v>
      </c>
      <c r="BG84" s="53" t="e">
        <f aca="false">+VLOOKUP($D84,['file:///home/lab/repositories/luckia.facturador/com.luckia.biller.deploy/src/main/resources/bootstrap/info_presencial_2014.xlsx']ggr_cons!$a$2:$n$1048576,8,0)</f>
        <v>#VALUE!</v>
      </c>
      <c r="BH84" s="53" t="e">
        <f aca="false">+VLOOKUP($D84,['file:///home/lab/repositories/luckia.facturador/com.luckia.biller.deploy/src/main/resources/bootstrap/info_presencial_2014.xlsx']ggr_cons!$a$2:$n$1048576,9,0)</f>
        <v>#VALUE!</v>
      </c>
      <c r="BI84" s="53" t="e">
        <f aca="false">+VLOOKUP($D84,['file:///home/lab/repositories/luckia.facturador/com.luckia.biller.deploy/src/main/resources/bootstrap/info_presencial_2014.xlsx']ggr_cons!$a$2:$n$1048576,10,0)</f>
        <v>#VALUE!</v>
      </c>
      <c r="BJ84" s="53" t="e">
        <f aca="false">+VLOOKUP($D84,['file:///home/lab/repositories/luckia.facturador/com.luckia.biller.deploy/src/main/resources/bootstrap/info_presencial_2014.xlsx']ggr_cons!$a$2:$n$1048576,11,0)</f>
        <v>#VALUE!</v>
      </c>
      <c r="BK84" s="53" t="e">
        <f aca="false">+VLOOKUP($D84,['file:///home/lab/repositories/luckia.facturador/com.luckia.biller.deploy/src/main/resources/bootstrap/info_presencial_2014.xlsx']ggr_cons!$a$2:$n$1048576,12,0)</f>
        <v>#VALUE!</v>
      </c>
      <c r="BL84" s="53" t="e">
        <f aca="false">+VLOOKUP($D84,['file:///home/lab/repositories/luckia.facturador/com.luckia.biller.deploy/src/main/resources/bootstrap/info_presencial_2014.xlsx']ggr_cons!$a$2:$n$1048576,13,0)</f>
        <v>#VALUE!</v>
      </c>
      <c r="BM84" s="53" t="e">
        <f aca="false">+VLOOKUP($D84,['file:///home/lab/repositories/luckia.facturador/com.luckia.biller.deploy/src/main/resources/bootstrap/info_presencial_2014.xlsx']ggr_cons!$a$2:$n$1048576,14,0)</f>
        <v>#VALUE!</v>
      </c>
      <c r="BN84" s="53" t="n">
        <f aca="false">+SUM(BB84:BM84)</f>
        <v>403.75</v>
      </c>
      <c r="BO84" s="53"/>
      <c r="BP84" s="53"/>
      <c r="BQ84" s="55" t="n">
        <f aca="false">+$N84*X84</f>
        <v>6.66</v>
      </c>
      <c r="BR84" s="55" t="n">
        <f aca="false">+$N84*Y84</f>
        <v>0</v>
      </c>
      <c r="BS84" s="55" t="n">
        <f aca="false">+$N84*Z84</f>
        <v>0</v>
      </c>
      <c r="BT84" s="55" t="n">
        <f aca="false">+$N84*AA84</f>
        <v>0</v>
      </c>
      <c r="BU84" s="55" t="n">
        <f aca="false">+$N84*AB84</f>
        <v>0</v>
      </c>
      <c r="BV84" s="55" t="n">
        <f aca="false">+$N84*AC84</f>
        <v>0</v>
      </c>
      <c r="BW84" s="55" t="n">
        <f aca="false">+$N84*AD84</f>
        <v>0</v>
      </c>
      <c r="BX84" s="55" t="n">
        <f aca="false">+$N84*AE84</f>
        <v>0</v>
      </c>
      <c r="BY84" s="55" t="n">
        <f aca="false">+$N84*AF84</f>
        <v>0</v>
      </c>
      <c r="BZ84" s="55" t="n">
        <f aca="false">+$N84*AG84</f>
        <v>0</v>
      </c>
      <c r="CA84" s="55" t="n">
        <f aca="false">+$N84*AH84</f>
        <v>0</v>
      </c>
      <c r="CB84" s="55" t="n">
        <f aca="false">+$N84*AI84</f>
        <v>0</v>
      </c>
      <c r="CC84" s="55" t="n">
        <f aca="false">+SUM(BQ84:CB84)</f>
        <v>6.66</v>
      </c>
      <c r="CD84" s="53"/>
      <c r="CE84" s="55"/>
      <c r="CF84" s="55" t="n">
        <f aca="false">+BQ84/$CE$2</f>
        <v>5.50413223140496</v>
      </c>
      <c r="CG84" s="55" t="n">
        <f aca="false">+BR84/$CE$2</f>
        <v>0</v>
      </c>
      <c r="CH84" s="55" t="n">
        <f aca="false">+BS84/$CE$2</f>
        <v>0</v>
      </c>
      <c r="CI84" s="55" t="n">
        <f aca="false">+BT84/$CE$2</f>
        <v>0</v>
      </c>
      <c r="CJ84" s="55" t="n">
        <f aca="false">+BU84/$CE$2</f>
        <v>0</v>
      </c>
      <c r="CK84" s="55" t="n">
        <f aca="false">+BV84/$CE$2</f>
        <v>0</v>
      </c>
      <c r="CL84" s="55" t="n">
        <f aca="false">+BW84/$CE$2</f>
        <v>0</v>
      </c>
      <c r="CM84" s="55" t="n">
        <f aca="false">+BX84/$CE$2</f>
        <v>0</v>
      </c>
      <c r="CN84" s="55" t="n">
        <f aca="false">+BY84/$CE$2</f>
        <v>0</v>
      </c>
      <c r="CO84" s="55" t="n">
        <f aca="false">+BZ84/$CE$2</f>
        <v>0</v>
      </c>
      <c r="CP84" s="55" t="n">
        <f aca="false">+CA84/$CE$2</f>
        <v>0</v>
      </c>
      <c r="CQ84" s="55" t="n">
        <f aca="false">+CB84/$CE$2</f>
        <v>0</v>
      </c>
      <c r="CR84" s="55" t="n">
        <f aca="false">+CC84/$CE$2</f>
        <v>5.50413223140496</v>
      </c>
      <c r="CS84" s="53"/>
      <c r="CT84" s="53"/>
      <c r="CU84" s="56" t="n">
        <f aca="false">+$O84*X84+$P84*BB84+$Q84*(0.9*BB84+$S84)+$R84</f>
        <v>13.32</v>
      </c>
      <c r="CV84" s="56" t="n">
        <f aca="false">+$O84*Y84+$P84*BC84+$Q84*(0.9*BC84+$S84)+$R84</f>
        <v>0</v>
      </c>
      <c r="CW84" s="56" t="n">
        <f aca="false">+$O84*Z84+$P84*BD84+$Q84*(0.9*BD84+$S84)+$R84</f>
        <v>0</v>
      </c>
      <c r="CX84" s="56" t="n">
        <f aca="false">+$O84*AA84+$P84*BE84+$Q84*(0.9*BE84+$S84)+$R84</f>
        <v>0</v>
      </c>
      <c r="CY84" s="56" t="n">
        <f aca="false">+$O84*AB84+$P84*BF84+$Q84*(0.9*BF84+$S84)+$R84</f>
        <v>0</v>
      </c>
      <c r="CZ84" s="56" t="n">
        <f aca="false">+$O84*AC84+$P84*BG84+$Q84*(0.9*BG84+$S84)+$R84</f>
        <v>0</v>
      </c>
      <c r="DA84" s="56" t="n">
        <f aca="false">+$O84*AD84+$P84*BH84+$Q84*(0.9*BH84+$S84)+$R84</f>
        <v>0</v>
      </c>
      <c r="DB84" s="56" t="n">
        <f aca="false">+$O84*AE84+$P84*BI84+$Q84*(0.9*BI84+$S84)+$R84</f>
        <v>0</v>
      </c>
      <c r="DC84" s="56" t="n">
        <f aca="false">+$O84*AF84+$P84*BJ84+$Q84*(0.9*BJ84+$S84)+$R84</f>
        <v>0</v>
      </c>
      <c r="DD84" s="56" t="n">
        <f aca="false">+$O84*AG84+$P84*BK84+$Q84*(0.9*BK84+$S84)+$R84</f>
        <v>0</v>
      </c>
      <c r="DE84" s="56" t="n">
        <f aca="false">+$O84*AH84+$P84*BL84+$Q84*(0.9*BL84+$S84)+$R84</f>
        <v>0</v>
      </c>
      <c r="DF84" s="56" t="n">
        <f aca="false">+$O84*AI84+$P84*BM84+$Q84*(0.9*BM84+$S84)+$R84</f>
        <v>0</v>
      </c>
      <c r="DG84" s="55" t="n">
        <f aca="false">+SUM(CU84:DF84)</f>
        <v>13.32</v>
      </c>
      <c r="DH84" s="53"/>
      <c r="DJ84" s="14" t="n">
        <f aca="false">+IF(X84=0,0,$T84)</f>
        <v>30</v>
      </c>
      <c r="DK84" s="14" t="n">
        <f aca="false">+IF(Y84=0,0,$T84)</f>
        <v>0</v>
      </c>
      <c r="DL84" s="14" t="n">
        <f aca="false">+IF(Z84=0,0,$T84)</f>
        <v>0</v>
      </c>
      <c r="DM84" s="14" t="n">
        <f aca="false">+IF(AA84=0,0,$T84)</f>
        <v>0</v>
      </c>
      <c r="DN84" s="14" t="n">
        <f aca="false">+IF(AB84=0,0,$T84)</f>
        <v>0</v>
      </c>
      <c r="DO84" s="14" t="n">
        <f aca="false">+IF(AC84=0,0,$T84)</f>
        <v>0</v>
      </c>
      <c r="DP84" s="14" t="n">
        <f aca="false">+IF(AD84=0,0,$T84)</f>
        <v>0</v>
      </c>
      <c r="DQ84" s="14" t="n">
        <f aca="false">+IF(AE84=0,0,$T84)</f>
        <v>0</v>
      </c>
      <c r="DR84" s="14" t="n">
        <f aca="false">+IF(AF84=0,0,$T84)</f>
        <v>0</v>
      </c>
      <c r="DS84" s="14" t="n">
        <f aca="false">+IF(AG84=0,0,$T84)</f>
        <v>0</v>
      </c>
      <c r="DT84" s="14" t="n">
        <f aca="false">+IF(AH84=0,0,$T84)</f>
        <v>0</v>
      </c>
      <c r="DU84" s="14" t="n">
        <f aca="false">+IF(AI84=0,0,$T84)</f>
        <v>0</v>
      </c>
      <c r="DV84" s="55" t="n">
        <f aca="false">+SUM(DJ84:DU84)</f>
        <v>30</v>
      </c>
      <c r="DY84" s="14" t="n">
        <v>0</v>
      </c>
      <c r="DZ84" s="14" t="n">
        <v>0</v>
      </c>
      <c r="EA84" s="14" t="n">
        <v>0</v>
      </c>
      <c r="EB84" s="14" t="n">
        <v>0</v>
      </c>
      <c r="EC84" s="14" t="n">
        <v>0</v>
      </c>
      <c r="ED84" s="14" t="n">
        <v>0</v>
      </c>
      <c r="EE84" s="14" t="n">
        <v>0</v>
      </c>
      <c r="EF84" s="14" t="n">
        <v>0</v>
      </c>
      <c r="EG84" s="14" t="n">
        <v>0</v>
      </c>
      <c r="EH84" s="14" t="n">
        <v>0</v>
      </c>
      <c r="EI84" s="14" t="n">
        <v>0</v>
      </c>
      <c r="EJ84" s="14" t="n">
        <v>0</v>
      </c>
      <c r="EK84" s="55" t="n">
        <f aca="false">+SUM(DY84:EJ84)</f>
        <v>0</v>
      </c>
      <c r="EO84" s="53" t="n">
        <f aca="false">+CU84+DJ84-DY84/2</f>
        <v>43.32</v>
      </c>
      <c r="EP84" s="53" t="n">
        <f aca="false">+CV84+DK84-DZ84/2</f>
        <v>0</v>
      </c>
      <c r="EQ84" s="53" t="n">
        <f aca="false">+CW84+DL84-EA84/2</f>
        <v>0</v>
      </c>
      <c r="ER84" s="53" t="n">
        <f aca="false">+CX84+DM84-EB84/2</f>
        <v>0</v>
      </c>
      <c r="ES84" s="53" t="n">
        <f aca="false">+CY84+DN84-EC84/2</f>
        <v>0</v>
      </c>
      <c r="ET84" s="53" t="n">
        <f aca="false">+CZ84+DO84-ED84/2</f>
        <v>0</v>
      </c>
      <c r="EU84" s="53" t="n">
        <f aca="false">+DA84+DP84-EE84/2</f>
        <v>0</v>
      </c>
      <c r="EV84" s="53" t="n">
        <f aca="false">+DB84+DQ84-EF84/2</f>
        <v>0</v>
      </c>
      <c r="EW84" s="53" t="n">
        <f aca="false">+DC84+DR84-EG84/2</f>
        <v>0</v>
      </c>
      <c r="EX84" s="53" t="n">
        <f aca="false">+DD84+DS84-EH84/2</f>
        <v>0</v>
      </c>
      <c r="EY84" s="53" t="n">
        <f aca="false">+DE84+DT84-EI84/2</f>
        <v>0</v>
      </c>
      <c r="EZ84" s="53" t="n">
        <f aca="false">+DF84+DU84-EJ84/2</f>
        <v>0</v>
      </c>
      <c r="FA84" s="55" t="n">
        <f aca="false">+SUM(EO84:EZ84)</f>
        <v>43.32</v>
      </c>
      <c r="FD84" s="53" t="n">
        <f aca="false">+AM84-EO84-DY84</f>
        <v>622.68</v>
      </c>
      <c r="FE84" s="53" t="n">
        <f aca="false">+AN84-EP84-DZ84</f>
        <v>0</v>
      </c>
      <c r="FF84" s="53" t="n">
        <f aca="false">+AO84-EQ84-EA84</f>
        <v>0</v>
      </c>
      <c r="FG84" s="53" t="n">
        <f aca="false">+AP84-ER84-EB84</f>
        <v>0</v>
      </c>
      <c r="FH84" s="53" t="n">
        <f aca="false">+AQ84-ES84-EC84</f>
        <v>0</v>
      </c>
      <c r="FI84" s="53" t="n">
        <f aca="false">+AR84-ET84-ED84</f>
        <v>0</v>
      </c>
      <c r="FJ84" s="53" t="n">
        <f aca="false">+AS84-EU84-EE84</f>
        <v>0</v>
      </c>
      <c r="FK84" s="53" t="n">
        <f aca="false">+AT84-EV84-EF84</f>
        <v>0</v>
      </c>
      <c r="FL84" s="53" t="n">
        <f aca="false">+AU84-EW84-EG84</f>
        <v>0</v>
      </c>
      <c r="FM84" s="53" t="n">
        <f aca="false">+AV84-EX84-EH84</f>
        <v>0</v>
      </c>
      <c r="FN84" s="53" t="n">
        <f aca="false">+AW84-EY84-EI84</f>
        <v>0</v>
      </c>
      <c r="FO84" s="53" t="n">
        <f aca="false">+AX84-EZ84-EJ84</f>
        <v>0</v>
      </c>
      <c r="FP84" s="53" t="n">
        <f aca="false">+AY84-FA84</f>
        <v>622.68</v>
      </c>
    </row>
    <row collapsed="false" customFormat="false" customHeight="true" hidden="false" ht="15" outlineLevel="2" r="85">
      <c r="A85" s="21" t="n">
        <v>12</v>
      </c>
      <c r="B85" s="21" t="s">
        <v>67</v>
      </c>
      <c r="C85" s="21" t="s">
        <v>137</v>
      </c>
      <c r="D85" s="67" t="n">
        <f aca="false">+E85</f>
        <v>10025</v>
      </c>
      <c r="E85" s="69" t="n">
        <v>10025</v>
      </c>
      <c r="F85" s="80" t="s">
        <v>420</v>
      </c>
      <c r="G85" s="21" t="s">
        <v>69</v>
      </c>
      <c r="H85" s="21" t="s">
        <v>69</v>
      </c>
      <c r="I85" s="80" t="s">
        <v>421</v>
      </c>
      <c r="J85" s="72" t="s">
        <v>422</v>
      </c>
      <c r="K85" s="72" t="s">
        <v>16</v>
      </c>
      <c r="L85" s="49" t="s">
        <v>143</v>
      </c>
      <c r="M85" s="50" t="s">
        <v>70</v>
      </c>
      <c r="N85" s="51" t="n">
        <v>0.01</v>
      </c>
      <c r="O85" s="51" t="n">
        <v>0.02</v>
      </c>
      <c r="P85" s="51" t="n">
        <v>0</v>
      </c>
      <c r="Q85" s="51" t="n">
        <v>0</v>
      </c>
      <c r="R85" s="50" t="n">
        <v>0</v>
      </c>
      <c r="S85" s="50" t="n">
        <v>0</v>
      </c>
      <c r="T85" s="50" t="n">
        <v>30</v>
      </c>
      <c r="U85" s="50"/>
      <c r="X85" s="53" t="e">
        <f aca="false">+VLOOKUP($D85,['file:///home/lab/repositories/luckia.facturador/com.luckia.biller.deploy/src/main/resources/bootstrap/info_presencial_2014.xlsx']venta_neta_cons!$a$2:$n$1048576,3,0)</f>
        <v>#VALUE!</v>
      </c>
      <c r="Y85" s="53" t="e">
        <f aca="false">+VLOOKUP($D85,['file:///home/lab/repositories/luckia.facturador/com.luckia.biller.deploy/src/main/resources/bootstrap/info_presencial_2014.xlsx']venta_neta_cons!$a$2:$n$1048576,4,0)</f>
        <v>#VALUE!</v>
      </c>
      <c r="Z85" s="53" t="e">
        <f aca="false">+VLOOKUP($D85,['file:///home/lab/repositories/luckia.facturador/com.luckia.biller.deploy/src/main/resources/bootstrap/info_presencial_2014.xlsx']venta_neta_cons!$a$2:$n$1048576,5,0)</f>
        <v>#VALUE!</v>
      </c>
      <c r="AA85" s="53" t="e">
        <f aca="false">+VLOOKUP($D85,['file:///home/lab/repositories/luckia.facturador/com.luckia.biller.deploy/src/main/resources/bootstrap/info_presencial_2014.xlsx']venta_neta_cons!$a$2:$n$1048576,6,0)</f>
        <v>#VALUE!</v>
      </c>
      <c r="AB85" s="53" t="e">
        <f aca="false">+VLOOKUP($D85,['file:///home/lab/repositories/luckia.facturador/com.luckia.biller.deploy/src/main/resources/bootstrap/info_presencial_2014.xlsx']venta_neta_cons!$a$2:$n$1048576,7,0)</f>
        <v>#VALUE!</v>
      </c>
      <c r="AC85" s="53" t="e">
        <f aca="false">+VLOOKUP($D85,['file:///home/lab/repositories/luckia.facturador/com.luckia.biller.deploy/src/main/resources/bootstrap/info_presencial_2014.xlsx']venta_neta_cons!$a$2:$n$1048576,8,0)</f>
        <v>#VALUE!</v>
      </c>
      <c r="AD85" s="53" t="e">
        <f aca="false">+VLOOKUP($D85,['file:///home/lab/repositories/luckia.facturador/com.luckia.biller.deploy/src/main/resources/bootstrap/info_presencial_2014.xlsx']venta_neta_cons!$a$2:$n$1048576,9,0)</f>
        <v>#VALUE!</v>
      </c>
      <c r="AE85" s="53" t="e">
        <f aca="false">+VLOOKUP($D85,['file:///home/lab/repositories/luckia.facturador/com.luckia.biller.deploy/src/main/resources/bootstrap/info_presencial_2014.xlsx']venta_neta_cons!$a$2:$n$1048576,10,0)</f>
        <v>#VALUE!</v>
      </c>
      <c r="AF85" s="53" t="e">
        <f aca="false">+VLOOKUP($D85,['file:///home/lab/repositories/luckia.facturador/com.luckia.biller.deploy/src/main/resources/bootstrap/info_presencial_2014.xlsx']venta_neta_cons!$a$2:$n$1048576,11,0)</f>
        <v>#VALUE!</v>
      </c>
      <c r="AG85" s="53" t="e">
        <f aca="false">+VLOOKUP($D85,['file:///home/lab/repositories/luckia.facturador/com.luckia.biller.deploy/src/main/resources/bootstrap/info_presencial_2014.xlsx']venta_neta_cons!$a$2:$n$1048576,12,0)</f>
        <v>#VALUE!</v>
      </c>
      <c r="AH85" s="53" t="e">
        <f aca="false">+VLOOKUP($D85,['file:///home/lab/repositories/luckia.facturador/com.luckia.biller.deploy/src/main/resources/bootstrap/info_presencial_2014.xlsx']venta_neta_cons!$a$2:$n$1048576,13,0)</f>
        <v>#VALUE!</v>
      </c>
      <c r="AI85" s="53" t="e">
        <f aca="false">+VLOOKUP($D85,['file:///home/lab/repositories/luckia.facturador/com.luckia.biller.deploy/src/main/resources/bootstrap/info_presencial_2014.xlsx']venta_neta_cons!$a$2:$n$1048576,14,0)</f>
        <v>#VALUE!</v>
      </c>
      <c r="AJ85" s="53" t="n">
        <f aca="false">+SUM(X85:AI85)</f>
        <v>1997</v>
      </c>
      <c r="AK85" s="54" t="n">
        <f aca="false">+BB85/X85</f>
        <v>0.229384076114171</v>
      </c>
      <c r="AL85" s="53"/>
      <c r="AM85" s="53" t="e">
        <f aca="false">+VLOOKUP($D85,['file:///home/lab/repositories/luckia.facturador/com.luckia.biller.deploy/src/main/resources/bootstrap/info_presencial_2014.xlsx']saldo_cons!$a$2:$n$1048576,3,0)</f>
        <v>#VALUE!</v>
      </c>
      <c r="AN85" s="53" t="e">
        <f aca="false">+VLOOKUP($D85,['file:///home/lab/repositories/luckia.facturador/com.luckia.biller.deploy/src/main/resources/bootstrap/info_presencial_2014.xlsx']saldo_cons!$a$2:$n$1048576,4,0)</f>
        <v>#VALUE!</v>
      </c>
      <c r="AO85" s="53" t="e">
        <f aca="false">+VLOOKUP($D85,['file:///home/lab/repositories/luckia.facturador/com.luckia.biller.deploy/src/main/resources/bootstrap/info_presencial_2014.xlsx']saldo_cons!$a$2:$n$1048576,5,0)</f>
        <v>#VALUE!</v>
      </c>
      <c r="AP85" s="53" t="e">
        <f aca="false">+VLOOKUP($D85,['file:///home/lab/repositories/luckia.facturador/com.luckia.biller.deploy/src/main/resources/bootstrap/info_presencial_2014.xlsx']saldo_cons!$a$2:$n$1048576,6,0)</f>
        <v>#VALUE!</v>
      </c>
      <c r="AQ85" s="53" t="e">
        <f aca="false">+VLOOKUP($D85,['file:///home/lab/repositories/luckia.facturador/com.luckia.biller.deploy/src/main/resources/bootstrap/info_presencial_2014.xlsx']saldo_cons!$a$2:$n$1048576,7,0)</f>
        <v>#VALUE!</v>
      </c>
      <c r="AR85" s="53" t="e">
        <f aca="false">+VLOOKUP($D85,['file:///home/lab/repositories/luckia.facturador/com.luckia.biller.deploy/src/main/resources/bootstrap/info_presencial_2014.xlsx']saldo_cons!$a$2:$n$1048576,8,0)</f>
        <v>#VALUE!</v>
      </c>
      <c r="AS85" s="53" t="e">
        <f aca="false">+VLOOKUP($D85,['file:///home/lab/repositories/luckia.facturador/com.luckia.biller.deploy/src/main/resources/bootstrap/info_presencial_2014.xlsx']saldo_cons!$a$2:$n$1048576,9,0)</f>
        <v>#VALUE!</v>
      </c>
      <c r="AT85" s="53" t="e">
        <f aca="false">+VLOOKUP($D85,['file:///home/lab/repositories/luckia.facturador/com.luckia.biller.deploy/src/main/resources/bootstrap/info_presencial_2014.xlsx']saldo_cons!$a$2:$n$1048576,10,0)</f>
        <v>#VALUE!</v>
      </c>
      <c r="AU85" s="53" t="e">
        <f aca="false">+VLOOKUP($D85,['file:///home/lab/repositories/luckia.facturador/com.luckia.biller.deploy/src/main/resources/bootstrap/info_presencial_2014.xlsx']saldo_cons!$a$2:$n$1048576,11,0)</f>
        <v>#VALUE!</v>
      </c>
      <c r="AV85" s="53" t="e">
        <f aca="false">+VLOOKUP($D85,['file:///home/lab/repositories/luckia.facturador/com.luckia.biller.deploy/src/main/resources/bootstrap/info_presencial_2014.xlsx']saldo_cons!$a$2:$n$1048576,12,0)</f>
        <v>#VALUE!</v>
      </c>
      <c r="AW85" s="53" t="e">
        <f aca="false">+VLOOKUP($D85,['file:///home/lab/repositories/luckia.facturador/com.luckia.biller.deploy/src/main/resources/bootstrap/info_presencial_2014.xlsx']saldo_cons!$a$2:$n$1048576,13,0)</f>
        <v>#VALUE!</v>
      </c>
      <c r="AX85" s="53" t="e">
        <f aca="false">+VLOOKUP($D85,['file:///home/lab/repositories/luckia.facturador/com.luckia.biller.deploy/src/main/resources/bootstrap/info_presencial_2014.xlsx']saldo_cons!$a$2:$n$1048576,14,0)</f>
        <v>#VALUE!</v>
      </c>
      <c r="AY85" s="53" t="n">
        <f aca="false">+SUM(AM85:AX85)</f>
        <v>1679.42</v>
      </c>
      <c r="AZ85" s="53"/>
      <c r="BA85" s="53"/>
      <c r="BB85" s="53" t="e">
        <f aca="false">+VLOOKUP($D85,['file:///home/lab/repositories/luckia.facturador/com.luckia.biller.deploy/src/main/resources/bootstrap/info_presencial_2014.xlsx']ggr_cons!$a$2:$n$1048576,3,0)</f>
        <v>#VALUE!</v>
      </c>
      <c r="BC85" s="53" t="e">
        <f aca="false">+VLOOKUP($D85,['file:///home/lab/repositories/luckia.facturador/com.luckia.biller.deploy/src/main/resources/bootstrap/info_presencial_2014.xlsx']ggr_cons!$a$2:$n$1048576,4,0)</f>
        <v>#VALUE!</v>
      </c>
      <c r="BD85" s="53" t="e">
        <f aca="false">+VLOOKUP($D85,['file:///home/lab/repositories/luckia.facturador/com.luckia.biller.deploy/src/main/resources/bootstrap/info_presencial_2014.xlsx']ggr_cons!$a$2:$n$1048576,5,0)</f>
        <v>#VALUE!</v>
      </c>
      <c r="BE85" s="53" t="e">
        <f aca="false">+VLOOKUP($D85,['file:///home/lab/repositories/luckia.facturador/com.luckia.biller.deploy/src/main/resources/bootstrap/info_presencial_2014.xlsx']ggr_cons!$a$2:$n$1048576,6,0)</f>
        <v>#VALUE!</v>
      </c>
      <c r="BF85" s="53" t="e">
        <f aca="false">+VLOOKUP($D85,['file:///home/lab/repositories/luckia.facturador/com.luckia.biller.deploy/src/main/resources/bootstrap/info_presencial_2014.xlsx']ggr_cons!$a$2:$n$1048576,7,0)</f>
        <v>#VALUE!</v>
      </c>
      <c r="BG85" s="53" t="e">
        <f aca="false">+VLOOKUP($D85,['file:///home/lab/repositories/luckia.facturador/com.luckia.biller.deploy/src/main/resources/bootstrap/info_presencial_2014.xlsx']ggr_cons!$a$2:$n$1048576,8,0)</f>
        <v>#VALUE!</v>
      </c>
      <c r="BH85" s="53" t="e">
        <f aca="false">+VLOOKUP($D85,['file:///home/lab/repositories/luckia.facturador/com.luckia.biller.deploy/src/main/resources/bootstrap/info_presencial_2014.xlsx']ggr_cons!$a$2:$n$1048576,9,0)</f>
        <v>#VALUE!</v>
      </c>
      <c r="BI85" s="53" t="e">
        <f aca="false">+VLOOKUP($D85,['file:///home/lab/repositories/luckia.facturador/com.luckia.biller.deploy/src/main/resources/bootstrap/info_presencial_2014.xlsx']ggr_cons!$a$2:$n$1048576,10,0)</f>
        <v>#VALUE!</v>
      </c>
      <c r="BJ85" s="53" t="e">
        <f aca="false">+VLOOKUP($D85,['file:///home/lab/repositories/luckia.facturador/com.luckia.biller.deploy/src/main/resources/bootstrap/info_presencial_2014.xlsx']ggr_cons!$a$2:$n$1048576,11,0)</f>
        <v>#VALUE!</v>
      </c>
      <c r="BK85" s="53" t="e">
        <f aca="false">+VLOOKUP($D85,['file:///home/lab/repositories/luckia.facturador/com.luckia.biller.deploy/src/main/resources/bootstrap/info_presencial_2014.xlsx']ggr_cons!$a$2:$n$1048576,12,0)</f>
        <v>#VALUE!</v>
      </c>
      <c r="BL85" s="53" t="e">
        <f aca="false">+VLOOKUP($D85,['file:///home/lab/repositories/luckia.facturador/com.luckia.biller.deploy/src/main/resources/bootstrap/info_presencial_2014.xlsx']ggr_cons!$a$2:$n$1048576,13,0)</f>
        <v>#VALUE!</v>
      </c>
      <c r="BM85" s="53" t="e">
        <f aca="false">+VLOOKUP($D85,['file:///home/lab/repositories/luckia.facturador/com.luckia.biller.deploy/src/main/resources/bootstrap/info_presencial_2014.xlsx']ggr_cons!$a$2:$n$1048576,14,0)</f>
        <v>#VALUE!</v>
      </c>
      <c r="BN85" s="53" t="n">
        <f aca="false">+SUM(BB85:BM85)</f>
        <v>458.08</v>
      </c>
      <c r="BO85" s="53"/>
      <c r="BP85" s="53"/>
      <c r="BQ85" s="55" t="n">
        <f aca="false">+$N85*X85</f>
        <v>19.97</v>
      </c>
      <c r="BR85" s="55" t="n">
        <f aca="false">+$N85*Y85</f>
        <v>0</v>
      </c>
      <c r="BS85" s="55" t="n">
        <f aca="false">+$N85*Z85</f>
        <v>0</v>
      </c>
      <c r="BT85" s="55" t="n">
        <f aca="false">+$N85*AA85</f>
        <v>0</v>
      </c>
      <c r="BU85" s="55" t="n">
        <f aca="false">+$N85*AB85</f>
        <v>0</v>
      </c>
      <c r="BV85" s="55" t="n">
        <f aca="false">+$N85*AC85</f>
        <v>0</v>
      </c>
      <c r="BW85" s="55" t="n">
        <f aca="false">+$N85*AD85</f>
        <v>0</v>
      </c>
      <c r="BX85" s="55" t="n">
        <f aca="false">+$N85*AE85</f>
        <v>0</v>
      </c>
      <c r="BY85" s="55" t="n">
        <f aca="false">+$N85*AF85</f>
        <v>0</v>
      </c>
      <c r="BZ85" s="55" t="n">
        <f aca="false">+$N85*AG85</f>
        <v>0</v>
      </c>
      <c r="CA85" s="55" t="n">
        <f aca="false">+$N85*AH85</f>
        <v>0</v>
      </c>
      <c r="CB85" s="55" t="n">
        <f aca="false">+$N85*AI85</f>
        <v>0</v>
      </c>
      <c r="CC85" s="55" t="n">
        <f aca="false">+SUM(BQ85:CB85)</f>
        <v>19.97</v>
      </c>
      <c r="CD85" s="53"/>
      <c r="CE85" s="55"/>
      <c r="CF85" s="55" t="n">
        <f aca="false">+BQ85/$CE$2</f>
        <v>16.504132231405</v>
      </c>
      <c r="CG85" s="55" t="n">
        <f aca="false">+BR85/$CE$2</f>
        <v>0</v>
      </c>
      <c r="CH85" s="55" t="n">
        <f aca="false">+BS85/$CE$2</f>
        <v>0</v>
      </c>
      <c r="CI85" s="55" t="n">
        <f aca="false">+BT85/$CE$2</f>
        <v>0</v>
      </c>
      <c r="CJ85" s="55" t="n">
        <f aca="false">+BU85/$CE$2</f>
        <v>0</v>
      </c>
      <c r="CK85" s="55" t="n">
        <f aca="false">+BV85/$CE$2</f>
        <v>0</v>
      </c>
      <c r="CL85" s="55" t="n">
        <f aca="false">+BW85/$CE$2</f>
        <v>0</v>
      </c>
      <c r="CM85" s="55" t="n">
        <f aca="false">+BX85/$CE$2</f>
        <v>0</v>
      </c>
      <c r="CN85" s="55" t="n">
        <f aca="false">+BY85/$CE$2</f>
        <v>0</v>
      </c>
      <c r="CO85" s="55" t="n">
        <f aca="false">+BZ85/$CE$2</f>
        <v>0</v>
      </c>
      <c r="CP85" s="55" t="n">
        <f aca="false">+CA85/$CE$2</f>
        <v>0</v>
      </c>
      <c r="CQ85" s="55" t="n">
        <f aca="false">+CB85/$CE$2</f>
        <v>0</v>
      </c>
      <c r="CR85" s="55" t="n">
        <f aca="false">+CC85/$CE$2</f>
        <v>16.504132231405</v>
      </c>
      <c r="CS85" s="53"/>
      <c r="CT85" s="53"/>
      <c r="CU85" s="56" t="n">
        <f aca="false">+$O85*X85+$P85*BB85+$Q85*(0.9*BB85+$S85)+$R85</f>
        <v>39.94</v>
      </c>
      <c r="CV85" s="56" t="n">
        <f aca="false">+$O85*Y85+$P85*BC85+$Q85*(0.9*BC85+$S85)+$R85</f>
        <v>0</v>
      </c>
      <c r="CW85" s="56" t="n">
        <f aca="false">+$O85*Z85+$P85*BD85+$Q85*(0.9*BD85+$S85)+$R85</f>
        <v>0</v>
      </c>
      <c r="CX85" s="56" t="n">
        <f aca="false">+$O85*AA85+$P85*BE85+$Q85*(0.9*BE85+$S85)+$R85</f>
        <v>0</v>
      </c>
      <c r="CY85" s="56" t="n">
        <f aca="false">+$O85*AB85+$P85*BF85+$Q85*(0.9*BF85+$S85)+$R85</f>
        <v>0</v>
      </c>
      <c r="CZ85" s="56" t="n">
        <f aca="false">+$O85*AC85+$P85*BG85+$Q85*(0.9*BG85+$S85)+$R85</f>
        <v>0</v>
      </c>
      <c r="DA85" s="56" t="n">
        <f aca="false">+$O85*AD85+$P85*BH85+$Q85*(0.9*BH85+$S85)+$R85</f>
        <v>0</v>
      </c>
      <c r="DB85" s="56" t="n">
        <f aca="false">+$O85*AE85+$P85*BI85+$Q85*(0.9*BI85+$S85)+$R85</f>
        <v>0</v>
      </c>
      <c r="DC85" s="56" t="n">
        <f aca="false">+$O85*AF85+$P85*BJ85+$Q85*(0.9*BJ85+$S85)+$R85</f>
        <v>0</v>
      </c>
      <c r="DD85" s="56" t="n">
        <f aca="false">+$O85*AG85+$P85*BK85+$Q85*(0.9*BK85+$S85)+$R85</f>
        <v>0</v>
      </c>
      <c r="DE85" s="56" t="n">
        <f aca="false">+$O85*AH85+$P85*BL85+$Q85*(0.9*BL85+$S85)+$R85</f>
        <v>0</v>
      </c>
      <c r="DF85" s="56" t="n">
        <f aca="false">+$O85*AI85+$P85*BM85+$Q85*(0.9*BM85+$S85)+$R85</f>
        <v>0</v>
      </c>
      <c r="DG85" s="55" t="n">
        <f aca="false">+SUM(CU85:DF85)</f>
        <v>39.94</v>
      </c>
      <c r="DH85" s="53"/>
      <c r="DJ85" s="14" t="n">
        <f aca="false">+IF(X85=0,0,$T85)</f>
        <v>30</v>
      </c>
      <c r="DK85" s="14" t="n">
        <f aca="false">+IF(Y85=0,0,$T85)</f>
        <v>0</v>
      </c>
      <c r="DL85" s="14" t="n">
        <f aca="false">+IF(Z85=0,0,$T85)</f>
        <v>0</v>
      </c>
      <c r="DM85" s="14" t="n">
        <f aca="false">+IF(AA85=0,0,$T85)</f>
        <v>0</v>
      </c>
      <c r="DN85" s="14" t="n">
        <f aca="false">+IF(AB85=0,0,$T85)</f>
        <v>0</v>
      </c>
      <c r="DO85" s="14" t="n">
        <f aca="false">+IF(AC85=0,0,$T85)</f>
        <v>0</v>
      </c>
      <c r="DP85" s="14" t="n">
        <f aca="false">+IF(AD85=0,0,$T85)</f>
        <v>0</v>
      </c>
      <c r="DQ85" s="14" t="n">
        <f aca="false">+IF(AE85=0,0,$T85)</f>
        <v>0</v>
      </c>
      <c r="DR85" s="14" t="n">
        <f aca="false">+IF(AF85=0,0,$T85)</f>
        <v>0</v>
      </c>
      <c r="DS85" s="14" t="n">
        <f aca="false">+IF(AG85=0,0,$T85)</f>
        <v>0</v>
      </c>
      <c r="DT85" s="14" t="n">
        <f aca="false">+IF(AH85=0,0,$T85)</f>
        <v>0</v>
      </c>
      <c r="DU85" s="14" t="n">
        <f aca="false">+IF(AI85=0,0,$T85)</f>
        <v>0</v>
      </c>
      <c r="DV85" s="55" t="n">
        <f aca="false">+SUM(DJ85:DU85)</f>
        <v>30</v>
      </c>
      <c r="DY85" s="14" t="n">
        <v>0</v>
      </c>
      <c r="DZ85" s="14" t="n">
        <v>0</v>
      </c>
      <c r="EA85" s="14" t="n">
        <v>0</v>
      </c>
      <c r="EB85" s="14" t="n">
        <v>0</v>
      </c>
      <c r="EC85" s="14" t="n">
        <v>0</v>
      </c>
      <c r="ED85" s="14" t="n">
        <v>0</v>
      </c>
      <c r="EE85" s="14" t="n">
        <v>0</v>
      </c>
      <c r="EF85" s="14" t="n">
        <v>0</v>
      </c>
      <c r="EG85" s="14" t="n">
        <v>0</v>
      </c>
      <c r="EH85" s="14" t="n">
        <v>0</v>
      </c>
      <c r="EI85" s="14" t="n">
        <v>0</v>
      </c>
      <c r="EJ85" s="14" t="n">
        <v>0</v>
      </c>
      <c r="EK85" s="55" t="n">
        <f aca="false">+SUM(DY85:EJ85)</f>
        <v>0</v>
      </c>
      <c r="EO85" s="53" t="n">
        <f aca="false">+CU85+DJ85-DY85/2</f>
        <v>69.94</v>
      </c>
      <c r="EP85" s="53" t="n">
        <f aca="false">+CV85+DK85-DZ85/2</f>
        <v>0</v>
      </c>
      <c r="EQ85" s="53" t="n">
        <f aca="false">+CW85+DL85-EA85/2</f>
        <v>0</v>
      </c>
      <c r="ER85" s="53" t="n">
        <f aca="false">+CX85+DM85-EB85/2</f>
        <v>0</v>
      </c>
      <c r="ES85" s="53" t="n">
        <f aca="false">+CY85+DN85-EC85/2</f>
        <v>0</v>
      </c>
      <c r="ET85" s="53" t="n">
        <f aca="false">+CZ85+DO85-ED85/2</f>
        <v>0</v>
      </c>
      <c r="EU85" s="53" t="n">
        <f aca="false">+DA85+DP85-EE85/2</f>
        <v>0</v>
      </c>
      <c r="EV85" s="53" t="n">
        <f aca="false">+DB85+DQ85-EF85/2</f>
        <v>0</v>
      </c>
      <c r="EW85" s="53" t="n">
        <f aca="false">+DC85+DR85-EG85/2</f>
        <v>0</v>
      </c>
      <c r="EX85" s="53" t="n">
        <f aca="false">+DD85+DS85-EH85/2</f>
        <v>0</v>
      </c>
      <c r="EY85" s="53" t="n">
        <f aca="false">+DE85+DT85-EI85/2</f>
        <v>0</v>
      </c>
      <c r="EZ85" s="53" t="n">
        <f aca="false">+DF85+DU85-EJ85/2</f>
        <v>0</v>
      </c>
      <c r="FA85" s="55" t="n">
        <f aca="false">+SUM(EO85:EZ85)</f>
        <v>69.94</v>
      </c>
      <c r="FD85" s="53" t="n">
        <f aca="false">+AM85-EO85-DY85</f>
        <v>1609.48</v>
      </c>
      <c r="FE85" s="53" t="n">
        <f aca="false">+AN85-EP85-DZ85</f>
        <v>0</v>
      </c>
      <c r="FF85" s="53" t="n">
        <f aca="false">+AO85-EQ85-EA85</f>
        <v>0</v>
      </c>
      <c r="FG85" s="53" t="n">
        <f aca="false">+AP85-ER85-EB85</f>
        <v>0</v>
      </c>
      <c r="FH85" s="53" t="n">
        <f aca="false">+AQ85-ES85-EC85</f>
        <v>0</v>
      </c>
      <c r="FI85" s="53" t="n">
        <f aca="false">+AR85-ET85-ED85</f>
        <v>0</v>
      </c>
      <c r="FJ85" s="53" t="n">
        <f aca="false">+AS85-EU85-EE85</f>
        <v>0</v>
      </c>
      <c r="FK85" s="53" t="n">
        <f aca="false">+AT85-EV85-EF85</f>
        <v>0</v>
      </c>
      <c r="FL85" s="53" t="n">
        <f aca="false">+AU85-EW85-EG85</f>
        <v>0</v>
      </c>
      <c r="FM85" s="53" t="n">
        <f aca="false">+AV85-EX85-EH85</f>
        <v>0</v>
      </c>
      <c r="FN85" s="53" t="n">
        <f aca="false">+AW85-EY85-EI85</f>
        <v>0</v>
      </c>
      <c r="FO85" s="53" t="n">
        <f aca="false">+AX85-EZ85-EJ85</f>
        <v>0</v>
      </c>
      <c r="FP85" s="53" t="n">
        <f aca="false">+AY85-FA85</f>
        <v>1609.48</v>
      </c>
    </row>
    <row collapsed="false" customFormat="false" customHeight="true" hidden="false" ht="15" outlineLevel="2" r="86">
      <c r="A86" s="21" t="n">
        <v>12</v>
      </c>
      <c r="B86" s="21" t="s">
        <v>67</v>
      </c>
      <c r="C86" s="21" t="s">
        <v>137</v>
      </c>
      <c r="D86" s="67" t="n">
        <f aca="false">+E86</f>
        <v>10027</v>
      </c>
      <c r="E86" s="69" t="n">
        <v>10027</v>
      </c>
      <c r="F86" s="80" t="s">
        <v>423</v>
      </c>
      <c r="G86" s="21" t="s">
        <v>69</v>
      </c>
      <c r="H86" s="21" t="s">
        <v>69</v>
      </c>
      <c r="I86" s="80" t="s">
        <v>424</v>
      </c>
      <c r="J86" s="72" t="s">
        <v>399</v>
      </c>
      <c r="K86" s="72" t="s">
        <v>16</v>
      </c>
      <c r="L86" s="49" t="s">
        <v>143</v>
      </c>
      <c r="M86" s="50" t="s">
        <v>70</v>
      </c>
      <c r="N86" s="51" t="n">
        <v>0.01</v>
      </c>
      <c r="O86" s="51" t="n">
        <v>0.02</v>
      </c>
      <c r="P86" s="51" t="n">
        <v>0</v>
      </c>
      <c r="Q86" s="51" t="n">
        <v>0</v>
      </c>
      <c r="R86" s="50" t="n">
        <v>0</v>
      </c>
      <c r="S86" s="50" t="n">
        <v>0</v>
      </c>
      <c r="T86" s="50" t="n">
        <v>30</v>
      </c>
      <c r="U86" s="50"/>
      <c r="X86" s="53" t="e">
        <f aca="false">+VLOOKUP($D86,['file:///home/lab/repositories/luckia.facturador/com.luckia.biller.deploy/src/main/resources/bootstrap/info_presencial_2014.xlsx']venta_neta_cons!$a$2:$n$1048576,3,0)</f>
        <v>#VALUE!</v>
      </c>
      <c r="Y86" s="53" t="e">
        <f aca="false">+VLOOKUP($D86,['file:///home/lab/repositories/luckia.facturador/com.luckia.biller.deploy/src/main/resources/bootstrap/info_presencial_2014.xlsx']venta_neta_cons!$a$2:$n$1048576,4,0)</f>
        <v>#VALUE!</v>
      </c>
      <c r="Z86" s="53" t="e">
        <f aca="false">+VLOOKUP($D86,['file:///home/lab/repositories/luckia.facturador/com.luckia.biller.deploy/src/main/resources/bootstrap/info_presencial_2014.xlsx']venta_neta_cons!$a$2:$n$1048576,5,0)</f>
        <v>#VALUE!</v>
      </c>
      <c r="AA86" s="53" t="e">
        <f aca="false">+VLOOKUP($D86,['file:///home/lab/repositories/luckia.facturador/com.luckia.biller.deploy/src/main/resources/bootstrap/info_presencial_2014.xlsx']venta_neta_cons!$a$2:$n$1048576,6,0)</f>
        <v>#VALUE!</v>
      </c>
      <c r="AB86" s="53" t="e">
        <f aca="false">+VLOOKUP($D86,['file:///home/lab/repositories/luckia.facturador/com.luckia.biller.deploy/src/main/resources/bootstrap/info_presencial_2014.xlsx']venta_neta_cons!$a$2:$n$1048576,7,0)</f>
        <v>#VALUE!</v>
      </c>
      <c r="AC86" s="53" t="e">
        <f aca="false">+VLOOKUP($D86,['file:///home/lab/repositories/luckia.facturador/com.luckia.biller.deploy/src/main/resources/bootstrap/info_presencial_2014.xlsx']venta_neta_cons!$a$2:$n$1048576,8,0)</f>
        <v>#VALUE!</v>
      </c>
      <c r="AD86" s="53" t="e">
        <f aca="false">+VLOOKUP($D86,['file:///home/lab/repositories/luckia.facturador/com.luckia.biller.deploy/src/main/resources/bootstrap/info_presencial_2014.xlsx']venta_neta_cons!$a$2:$n$1048576,9,0)</f>
        <v>#VALUE!</v>
      </c>
      <c r="AE86" s="53" t="e">
        <f aca="false">+VLOOKUP($D86,['file:///home/lab/repositories/luckia.facturador/com.luckia.biller.deploy/src/main/resources/bootstrap/info_presencial_2014.xlsx']venta_neta_cons!$a$2:$n$1048576,10,0)</f>
        <v>#VALUE!</v>
      </c>
      <c r="AF86" s="53" t="e">
        <f aca="false">+VLOOKUP($D86,['file:///home/lab/repositories/luckia.facturador/com.luckia.biller.deploy/src/main/resources/bootstrap/info_presencial_2014.xlsx']venta_neta_cons!$a$2:$n$1048576,11,0)</f>
        <v>#VALUE!</v>
      </c>
      <c r="AG86" s="53" t="e">
        <f aca="false">+VLOOKUP($D86,['file:///home/lab/repositories/luckia.facturador/com.luckia.biller.deploy/src/main/resources/bootstrap/info_presencial_2014.xlsx']venta_neta_cons!$a$2:$n$1048576,12,0)</f>
        <v>#VALUE!</v>
      </c>
      <c r="AH86" s="53" t="e">
        <f aca="false">+VLOOKUP($D86,['file:///home/lab/repositories/luckia.facturador/com.luckia.biller.deploy/src/main/resources/bootstrap/info_presencial_2014.xlsx']venta_neta_cons!$a$2:$n$1048576,13,0)</f>
        <v>#VALUE!</v>
      </c>
      <c r="AI86" s="53" t="e">
        <f aca="false">+VLOOKUP($D86,['file:///home/lab/repositories/luckia.facturador/com.luckia.biller.deploy/src/main/resources/bootstrap/info_presencial_2014.xlsx']venta_neta_cons!$a$2:$n$1048576,14,0)</f>
        <v>#VALUE!</v>
      </c>
      <c r="AJ86" s="53" t="n">
        <f aca="false">+SUM(X86:AI86)</f>
        <v>1409</v>
      </c>
      <c r="AK86" s="54" t="n">
        <f aca="false">+BB86/X86</f>
        <v>0.273804116394606</v>
      </c>
      <c r="AL86" s="53"/>
      <c r="AM86" s="53" t="e">
        <f aca="false">+VLOOKUP($D86,['file:///home/lab/repositories/luckia.facturador/com.luckia.biller.deploy/src/main/resources/bootstrap/info_presencial_2014.xlsx']saldo_cons!$a$2:$n$1048576,3,0)</f>
        <v>#VALUE!</v>
      </c>
      <c r="AN86" s="53" t="e">
        <f aca="false">+VLOOKUP($D86,['file:///home/lab/repositories/luckia.facturador/com.luckia.biller.deploy/src/main/resources/bootstrap/info_presencial_2014.xlsx']saldo_cons!$a$2:$n$1048576,4,0)</f>
        <v>#VALUE!</v>
      </c>
      <c r="AO86" s="53" t="e">
        <f aca="false">+VLOOKUP($D86,['file:///home/lab/repositories/luckia.facturador/com.luckia.biller.deploy/src/main/resources/bootstrap/info_presencial_2014.xlsx']saldo_cons!$a$2:$n$1048576,5,0)</f>
        <v>#VALUE!</v>
      </c>
      <c r="AP86" s="53" t="e">
        <f aca="false">+VLOOKUP($D86,['file:///home/lab/repositories/luckia.facturador/com.luckia.biller.deploy/src/main/resources/bootstrap/info_presencial_2014.xlsx']saldo_cons!$a$2:$n$1048576,6,0)</f>
        <v>#VALUE!</v>
      </c>
      <c r="AQ86" s="53" t="e">
        <f aca="false">+VLOOKUP($D86,['file:///home/lab/repositories/luckia.facturador/com.luckia.biller.deploy/src/main/resources/bootstrap/info_presencial_2014.xlsx']saldo_cons!$a$2:$n$1048576,7,0)</f>
        <v>#VALUE!</v>
      </c>
      <c r="AR86" s="53" t="e">
        <f aca="false">+VLOOKUP($D86,['file:///home/lab/repositories/luckia.facturador/com.luckia.biller.deploy/src/main/resources/bootstrap/info_presencial_2014.xlsx']saldo_cons!$a$2:$n$1048576,8,0)</f>
        <v>#VALUE!</v>
      </c>
      <c r="AS86" s="53" t="e">
        <f aca="false">+VLOOKUP($D86,['file:///home/lab/repositories/luckia.facturador/com.luckia.biller.deploy/src/main/resources/bootstrap/info_presencial_2014.xlsx']saldo_cons!$a$2:$n$1048576,9,0)</f>
        <v>#VALUE!</v>
      </c>
      <c r="AT86" s="53" t="e">
        <f aca="false">+VLOOKUP($D86,['file:///home/lab/repositories/luckia.facturador/com.luckia.biller.deploy/src/main/resources/bootstrap/info_presencial_2014.xlsx']saldo_cons!$a$2:$n$1048576,10,0)</f>
        <v>#VALUE!</v>
      </c>
      <c r="AU86" s="53" t="e">
        <f aca="false">+VLOOKUP($D86,['file:///home/lab/repositories/luckia.facturador/com.luckia.biller.deploy/src/main/resources/bootstrap/info_presencial_2014.xlsx']saldo_cons!$a$2:$n$1048576,11,0)</f>
        <v>#VALUE!</v>
      </c>
      <c r="AV86" s="53" t="e">
        <f aca="false">+VLOOKUP($D86,['file:///home/lab/repositories/luckia.facturador/com.luckia.biller.deploy/src/main/resources/bootstrap/info_presencial_2014.xlsx']saldo_cons!$a$2:$n$1048576,12,0)</f>
        <v>#VALUE!</v>
      </c>
      <c r="AW86" s="53" t="e">
        <f aca="false">+VLOOKUP($D86,['file:///home/lab/repositories/luckia.facturador/com.luckia.biller.deploy/src/main/resources/bootstrap/info_presencial_2014.xlsx']saldo_cons!$a$2:$n$1048576,13,0)</f>
        <v>#VALUE!</v>
      </c>
      <c r="AX86" s="53" t="e">
        <f aca="false">+VLOOKUP($D86,['file:///home/lab/repositories/luckia.facturador/com.luckia.biller.deploy/src/main/resources/bootstrap/info_presencial_2014.xlsx']saldo_cons!$a$2:$n$1048576,14,0)</f>
        <v>#VALUE!</v>
      </c>
      <c r="AY86" s="53" t="n">
        <f aca="false">+SUM(AM86:AX86)</f>
        <v>385.79</v>
      </c>
      <c r="AZ86" s="53"/>
      <c r="BA86" s="53"/>
      <c r="BB86" s="53" t="e">
        <f aca="false">+VLOOKUP($D86,['file:///home/lab/repositories/luckia.facturador/com.luckia.biller.deploy/src/main/resources/bootstrap/info_presencial_2014.xlsx']ggr_cons!$a$2:$n$1048576,3,0)</f>
        <v>#VALUE!</v>
      </c>
      <c r="BC86" s="53" t="e">
        <f aca="false">+VLOOKUP($D86,['file:///home/lab/repositories/luckia.facturador/com.luckia.biller.deploy/src/main/resources/bootstrap/info_presencial_2014.xlsx']ggr_cons!$a$2:$n$1048576,4,0)</f>
        <v>#VALUE!</v>
      </c>
      <c r="BD86" s="53" t="e">
        <f aca="false">+VLOOKUP($D86,['file:///home/lab/repositories/luckia.facturador/com.luckia.biller.deploy/src/main/resources/bootstrap/info_presencial_2014.xlsx']ggr_cons!$a$2:$n$1048576,5,0)</f>
        <v>#VALUE!</v>
      </c>
      <c r="BE86" s="53" t="e">
        <f aca="false">+VLOOKUP($D86,['file:///home/lab/repositories/luckia.facturador/com.luckia.biller.deploy/src/main/resources/bootstrap/info_presencial_2014.xlsx']ggr_cons!$a$2:$n$1048576,6,0)</f>
        <v>#VALUE!</v>
      </c>
      <c r="BF86" s="53" t="e">
        <f aca="false">+VLOOKUP($D86,['file:///home/lab/repositories/luckia.facturador/com.luckia.biller.deploy/src/main/resources/bootstrap/info_presencial_2014.xlsx']ggr_cons!$a$2:$n$1048576,7,0)</f>
        <v>#VALUE!</v>
      </c>
      <c r="BG86" s="53" t="e">
        <f aca="false">+VLOOKUP($D86,['file:///home/lab/repositories/luckia.facturador/com.luckia.biller.deploy/src/main/resources/bootstrap/info_presencial_2014.xlsx']ggr_cons!$a$2:$n$1048576,8,0)</f>
        <v>#VALUE!</v>
      </c>
      <c r="BH86" s="53" t="e">
        <f aca="false">+VLOOKUP($D86,['file:///home/lab/repositories/luckia.facturador/com.luckia.biller.deploy/src/main/resources/bootstrap/info_presencial_2014.xlsx']ggr_cons!$a$2:$n$1048576,9,0)</f>
        <v>#VALUE!</v>
      </c>
      <c r="BI86" s="53" t="e">
        <f aca="false">+VLOOKUP($D86,['file:///home/lab/repositories/luckia.facturador/com.luckia.biller.deploy/src/main/resources/bootstrap/info_presencial_2014.xlsx']ggr_cons!$a$2:$n$1048576,10,0)</f>
        <v>#VALUE!</v>
      </c>
      <c r="BJ86" s="53" t="e">
        <f aca="false">+VLOOKUP($D86,['file:///home/lab/repositories/luckia.facturador/com.luckia.biller.deploy/src/main/resources/bootstrap/info_presencial_2014.xlsx']ggr_cons!$a$2:$n$1048576,11,0)</f>
        <v>#VALUE!</v>
      </c>
      <c r="BK86" s="53" t="e">
        <f aca="false">+VLOOKUP($D86,['file:///home/lab/repositories/luckia.facturador/com.luckia.biller.deploy/src/main/resources/bootstrap/info_presencial_2014.xlsx']ggr_cons!$a$2:$n$1048576,12,0)</f>
        <v>#VALUE!</v>
      </c>
      <c r="BL86" s="53" t="e">
        <f aca="false">+VLOOKUP($D86,['file:///home/lab/repositories/luckia.facturador/com.luckia.biller.deploy/src/main/resources/bootstrap/info_presencial_2014.xlsx']ggr_cons!$a$2:$n$1048576,13,0)</f>
        <v>#VALUE!</v>
      </c>
      <c r="BM86" s="53" t="e">
        <f aca="false">+VLOOKUP($D86,['file:///home/lab/repositories/luckia.facturador/com.luckia.biller.deploy/src/main/resources/bootstrap/info_presencial_2014.xlsx']ggr_cons!$a$2:$n$1048576,14,0)</f>
        <v>#VALUE!</v>
      </c>
      <c r="BN86" s="53" t="n">
        <f aca="false">+SUM(BB86:BM86)</f>
        <v>385.79</v>
      </c>
      <c r="BO86" s="53"/>
      <c r="BP86" s="53"/>
      <c r="BQ86" s="55" t="n">
        <f aca="false">+$N86*X86</f>
        <v>14.09</v>
      </c>
      <c r="BR86" s="55" t="n">
        <f aca="false">+$N86*Y86</f>
        <v>0</v>
      </c>
      <c r="BS86" s="55" t="n">
        <f aca="false">+$N86*Z86</f>
        <v>0</v>
      </c>
      <c r="BT86" s="55" t="n">
        <f aca="false">+$N86*AA86</f>
        <v>0</v>
      </c>
      <c r="BU86" s="55" t="n">
        <f aca="false">+$N86*AB86</f>
        <v>0</v>
      </c>
      <c r="BV86" s="55" t="n">
        <f aca="false">+$N86*AC86</f>
        <v>0</v>
      </c>
      <c r="BW86" s="55" t="n">
        <f aca="false">+$N86*AD86</f>
        <v>0</v>
      </c>
      <c r="BX86" s="55" t="n">
        <f aca="false">+$N86*AE86</f>
        <v>0</v>
      </c>
      <c r="BY86" s="55" t="n">
        <f aca="false">+$N86*AF86</f>
        <v>0</v>
      </c>
      <c r="BZ86" s="55" t="n">
        <f aca="false">+$N86*AG86</f>
        <v>0</v>
      </c>
      <c r="CA86" s="55" t="n">
        <f aca="false">+$N86*AH86</f>
        <v>0</v>
      </c>
      <c r="CB86" s="55" t="n">
        <f aca="false">+$N86*AI86</f>
        <v>0</v>
      </c>
      <c r="CC86" s="55" t="n">
        <f aca="false">+SUM(BQ86:CB86)</f>
        <v>14.09</v>
      </c>
      <c r="CD86" s="53"/>
      <c r="CE86" s="55"/>
      <c r="CF86" s="55" t="n">
        <f aca="false">+BQ86/$CE$2</f>
        <v>11.6446280991736</v>
      </c>
      <c r="CG86" s="55" t="n">
        <f aca="false">+BR86/$CE$2</f>
        <v>0</v>
      </c>
      <c r="CH86" s="55" t="n">
        <f aca="false">+BS86/$CE$2</f>
        <v>0</v>
      </c>
      <c r="CI86" s="55" t="n">
        <f aca="false">+BT86/$CE$2</f>
        <v>0</v>
      </c>
      <c r="CJ86" s="55" t="n">
        <f aca="false">+BU86/$CE$2</f>
        <v>0</v>
      </c>
      <c r="CK86" s="55" t="n">
        <f aca="false">+BV86/$CE$2</f>
        <v>0</v>
      </c>
      <c r="CL86" s="55" t="n">
        <f aca="false">+BW86/$CE$2</f>
        <v>0</v>
      </c>
      <c r="CM86" s="55" t="n">
        <f aca="false">+BX86/$CE$2</f>
        <v>0</v>
      </c>
      <c r="CN86" s="55" t="n">
        <f aca="false">+BY86/$CE$2</f>
        <v>0</v>
      </c>
      <c r="CO86" s="55" t="n">
        <f aca="false">+BZ86/$CE$2</f>
        <v>0</v>
      </c>
      <c r="CP86" s="55" t="n">
        <f aca="false">+CA86/$CE$2</f>
        <v>0</v>
      </c>
      <c r="CQ86" s="55" t="n">
        <f aca="false">+CB86/$CE$2</f>
        <v>0</v>
      </c>
      <c r="CR86" s="55" t="n">
        <f aca="false">+CC86/$CE$2</f>
        <v>11.6446280991736</v>
      </c>
      <c r="CS86" s="53"/>
      <c r="CT86" s="53"/>
      <c r="CU86" s="56" t="n">
        <f aca="false">+$O86*X86+$P86*BB86+$Q86*(0.9*BB86+$S86)+$R86</f>
        <v>28.18</v>
      </c>
      <c r="CV86" s="56" t="n">
        <f aca="false">+$O86*Y86+$P86*BC86+$Q86*(0.9*BC86+$S86)+$R86</f>
        <v>0</v>
      </c>
      <c r="CW86" s="56" t="n">
        <f aca="false">+$O86*Z86+$P86*BD86+$Q86*(0.9*BD86+$S86)+$R86</f>
        <v>0</v>
      </c>
      <c r="CX86" s="56" t="n">
        <f aca="false">+$O86*AA86+$P86*BE86+$Q86*(0.9*BE86+$S86)+$R86</f>
        <v>0</v>
      </c>
      <c r="CY86" s="56" t="n">
        <f aca="false">+$O86*AB86+$P86*BF86+$Q86*(0.9*BF86+$S86)+$R86</f>
        <v>0</v>
      </c>
      <c r="CZ86" s="56" t="n">
        <f aca="false">+$O86*AC86+$P86*BG86+$Q86*(0.9*BG86+$S86)+$R86</f>
        <v>0</v>
      </c>
      <c r="DA86" s="56" t="n">
        <f aca="false">+$O86*AD86+$P86*BH86+$Q86*(0.9*BH86+$S86)+$R86</f>
        <v>0</v>
      </c>
      <c r="DB86" s="56" t="n">
        <f aca="false">+$O86*AE86+$P86*BI86+$Q86*(0.9*BI86+$S86)+$R86</f>
        <v>0</v>
      </c>
      <c r="DC86" s="56" t="n">
        <f aca="false">+$O86*AF86+$P86*BJ86+$Q86*(0.9*BJ86+$S86)+$R86</f>
        <v>0</v>
      </c>
      <c r="DD86" s="56" t="n">
        <f aca="false">+$O86*AG86+$P86*BK86+$Q86*(0.9*BK86+$S86)+$R86</f>
        <v>0</v>
      </c>
      <c r="DE86" s="56" t="n">
        <f aca="false">+$O86*AH86+$P86*BL86+$Q86*(0.9*BL86+$S86)+$R86</f>
        <v>0</v>
      </c>
      <c r="DF86" s="56" t="n">
        <f aca="false">+$O86*AI86+$P86*BM86+$Q86*(0.9*BM86+$S86)+$R86</f>
        <v>0</v>
      </c>
      <c r="DG86" s="55" t="n">
        <f aca="false">+SUM(CU86:DF86)</f>
        <v>28.18</v>
      </c>
      <c r="DH86" s="53"/>
      <c r="DJ86" s="14" t="n">
        <f aca="false">+IF(X86=0,0,$T86)</f>
        <v>30</v>
      </c>
      <c r="DK86" s="14" t="n">
        <f aca="false">+IF(Y86=0,0,$T86)</f>
        <v>0</v>
      </c>
      <c r="DL86" s="14" t="n">
        <f aca="false">+IF(Z86=0,0,$T86)</f>
        <v>0</v>
      </c>
      <c r="DM86" s="14" t="n">
        <f aca="false">+IF(AA86=0,0,$T86)</f>
        <v>0</v>
      </c>
      <c r="DN86" s="14" t="n">
        <f aca="false">+IF(AB86=0,0,$T86)</f>
        <v>0</v>
      </c>
      <c r="DO86" s="14" t="n">
        <f aca="false">+IF(AC86=0,0,$T86)</f>
        <v>0</v>
      </c>
      <c r="DP86" s="14" t="n">
        <f aca="false">+IF(AD86=0,0,$T86)</f>
        <v>0</v>
      </c>
      <c r="DQ86" s="14" t="n">
        <f aca="false">+IF(AE86=0,0,$T86)</f>
        <v>0</v>
      </c>
      <c r="DR86" s="14" t="n">
        <f aca="false">+IF(AF86=0,0,$T86)</f>
        <v>0</v>
      </c>
      <c r="DS86" s="14" t="n">
        <f aca="false">+IF(AG86=0,0,$T86)</f>
        <v>0</v>
      </c>
      <c r="DT86" s="14" t="n">
        <f aca="false">+IF(AH86=0,0,$T86)</f>
        <v>0</v>
      </c>
      <c r="DU86" s="14" t="n">
        <f aca="false">+IF(AI86=0,0,$T86)</f>
        <v>0</v>
      </c>
      <c r="DV86" s="55" t="n">
        <f aca="false">+SUM(DJ86:DU86)</f>
        <v>30</v>
      </c>
      <c r="DY86" s="14" t="n">
        <v>0</v>
      </c>
      <c r="DZ86" s="14" t="n">
        <v>0</v>
      </c>
      <c r="EA86" s="14" t="n">
        <v>0</v>
      </c>
      <c r="EB86" s="14" t="n">
        <v>0</v>
      </c>
      <c r="EC86" s="14" t="n">
        <v>0</v>
      </c>
      <c r="ED86" s="14" t="n">
        <v>0</v>
      </c>
      <c r="EE86" s="14" t="n">
        <v>0</v>
      </c>
      <c r="EF86" s="14" t="n">
        <v>0</v>
      </c>
      <c r="EG86" s="14" t="n">
        <v>0</v>
      </c>
      <c r="EH86" s="14" t="n">
        <v>0</v>
      </c>
      <c r="EI86" s="14" t="n">
        <v>0</v>
      </c>
      <c r="EJ86" s="14" t="n">
        <v>0</v>
      </c>
      <c r="EK86" s="55" t="n">
        <f aca="false">+SUM(DY86:EJ86)</f>
        <v>0</v>
      </c>
      <c r="EO86" s="53" t="n">
        <f aca="false">+CU86+DJ86-DY86/2</f>
        <v>58.18</v>
      </c>
      <c r="EP86" s="53" t="n">
        <f aca="false">+CV86+DK86-DZ86/2</f>
        <v>0</v>
      </c>
      <c r="EQ86" s="53" t="n">
        <f aca="false">+CW86+DL86-EA86/2</f>
        <v>0</v>
      </c>
      <c r="ER86" s="53" t="n">
        <f aca="false">+CX86+DM86-EB86/2</f>
        <v>0</v>
      </c>
      <c r="ES86" s="53" t="n">
        <f aca="false">+CY86+DN86-EC86/2</f>
        <v>0</v>
      </c>
      <c r="ET86" s="53" t="n">
        <f aca="false">+CZ86+DO86-ED86/2</f>
        <v>0</v>
      </c>
      <c r="EU86" s="53" t="n">
        <f aca="false">+DA86+DP86-EE86/2</f>
        <v>0</v>
      </c>
      <c r="EV86" s="53" t="n">
        <f aca="false">+DB86+DQ86-EF86/2</f>
        <v>0</v>
      </c>
      <c r="EW86" s="53" t="n">
        <f aca="false">+DC86+DR86-EG86/2</f>
        <v>0</v>
      </c>
      <c r="EX86" s="53" t="n">
        <f aca="false">+DD86+DS86-EH86/2</f>
        <v>0</v>
      </c>
      <c r="EY86" s="53" t="n">
        <f aca="false">+DE86+DT86-EI86/2</f>
        <v>0</v>
      </c>
      <c r="EZ86" s="53" t="n">
        <f aca="false">+DF86+DU86-EJ86/2</f>
        <v>0</v>
      </c>
      <c r="FA86" s="55" t="n">
        <f aca="false">+SUM(EO86:EZ86)</f>
        <v>58.18</v>
      </c>
      <c r="FD86" s="53" t="n">
        <f aca="false">+AM86-EO86-DY86</f>
        <v>327.61</v>
      </c>
      <c r="FE86" s="53" t="n">
        <f aca="false">+AN86-EP86-DZ86</f>
        <v>0</v>
      </c>
      <c r="FF86" s="53" t="n">
        <f aca="false">+AO86-EQ86-EA86</f>
        <v>0</v>
      </c>
      <c r="FG86" s="53" t="n">
        <f aca="false">+AP86-ER86-EB86</f>
        <v>0</v>
      </c>
      <c r="FH86" s="53" t="n">
        <f aca="false">+AQ86-ES86-EC86</f>
        <v>0</v>
      </c>
      <c r="FI86" s="53" t="n">
        <f aca="false">+AR86-ET86-ED86</f>
        <v>0</v>
      </c>
      <c r="FJ86" s="53" t="n">
        <f aca="false">+AS86-EU86-EE86</f>
        <v>0</v>
      </c>
      <c r="FK86" s="53" t="n">
        <f aca="false">+AT86-EV86-EF86</f>
        <v>0</v>
      </c>
      <c r="FL86" s="53" t="n">
        <f aca="false">+AU86-EW86-EG86</f>
        <v>0</v>
      </c>
      <c r="FM86" s="53" t="n">
        <f aca="false">+AV86-EX86-EH86</f>
        <v>0</v>
      </c>
      <c r="FN86" s="53" t="n">
        <f aca="false">+AW86-EY86-EI86</f>
        <v>0</v>
      </c>
      <c r="FO86" s="53" t="n">
        <f aca="false">+AX86-EZ86-EJ86</f>
        <v>0</v>
      </c>
      <c r="FP86" s="53" t="n">
        <f aca="false">+AY86-FA86</f>
        <v>327.61</v>
      </c>
    </row>
    <row collapsed="false" customFormat="false" customHeight="true" hidden="false" ht="15" outlineLevel="2" r="87">
      <c r="A87" s="21" t="n">
        <v>12</v>
      </c>
      <c r="B87" s="21" t="s">
        <v>67</v>
      </c>
      <c r="C87" s="21" t="s">
        <v>137</v>
      </c>
      <c r="D87" s="67" t="n">
        <f aca="false">+E87</f>
        <v>10026</v>
      </c>
      <c r="E87" s="69" t="n">
        <v>10026</v>
      </c>
      <c r="F87" s="80" t="s">
        <v>425</v>
      </c>
      <c r="G87" s="21" t="s">
        <v>69</v>
      </c>
      <c r="H87" s="21" t="s">
        <v>69</v>
      </c>
      <c r="I87" s="80" t="s">
        <v>426</v>
      </c>
      <c r="J87" s="72" t="s">
        <v>427</v>
      </c>
      <c r="K87" s="72" t="s">
        <v>16</v>
      </c>
      <c r="L87" s="49" t="s">
        <v>143</v>
      </c>
      <c r="M87" s="50" t="s">
        <v>70</v>
      </c>
      <c r="N87" s="51" t="n">
        <v>0.01</v>
      </c>
      <c r="O87" s="51" t="n">
        <v>0.02</v>
      </c>
      <c r="P87" s="51" t="n">
        <v>0</v>
      </c>
      <c r="Q87" s="51" t="n">
        <v>0</v>
      </c>
      <c r="R87" s="50" t="n">
        <v>0</v>
      </c>
      <c r="S87" s="50" t="n">
        <v>0</v>
      </c>
      <c r="T87" s="50" t="n">
        <v>30</v>
      </c>
      <c r="U87" s="50"/>
      <c r="X87" s="53" t="e">
        <f aca="false">+VLOOKUP($D87,['file:///home/lab/repositories/luckia.facturador/com.luckia.biller.deploy/src/main/resources/bootstrap/info_presencial_2014.xlsx']venta_neta_cons!$a$2:$n$1048576,3,0)</f>
        <v>#VALUE!</v>
      </c>
      <c r="Y87" s="53" t="e">
        <f aca="false">+VLOOKUP($D87,['file:///home/lab/repositories/luckia.facturador/com.luckia.biller.deploy/src/main/resources/bootstrap/info_presencial_2014.xlsx']venta_neta_cons!$a$2:$n$1048576,4,0)</f>
        <v>#VALUE!</v>
      </c>
      <c r="Z87" s="53" t="e">
        <f aca="false">+VLOOKUP($D87,['file:///home/lab/repositories/luckia.facturador/com.luckia.biller.deploy/src/main/resources/bootstrap/info_presencial_2014.xlsx']venta_neta_cons!$a$2:$n$1048576,5,0)</f>
        <v>#VALUE!</v>
      </c>
      <c r="AA87" s="53" t="e">
        <f aca="false">+VLOOKUP($D87,['file:///home/lab/repositories/luckia.facturador/com.luckia.biller.deploy/src/main/resources/bootstrap/info_presencial_2014.xlsx']venta_neta_cons!$a$2:$n$1048576,6,0)</f>
        <v>#VALUE!</v>
      </c>
      <c r="AB87" s="53" t="e">
        <f aca="false">+VLOOKUP($D87,['file:///home/lab/repositories/luckia.facturador/com.luckia.biller.deploy/src/main/resources/bootstrap/info_presencial_2014.xlsx']venta_neta_cons!$a$2:$n$1048576,7,0)</f>
        <v>#VALUE!</v>
      </c>
      <c r="AC87" s="53" t="e">
        <f aca="false">+VLOOKUP($D87,['file:///home/lab/repositories/luckia.facturador/com.luckia.biller.deploy/src/main/resources/bootstrap/info_presencial_2014.xlsx']venta_neta_cons!$a$2:$n$1048576,8,0)</f>
        <v>#VALUE!</v>
      </c>
      <c r="AD87" s="53" t="e">
        <f aca="false">+VLOOKUP($D87,['file:///home/lab/repositories/luckia.facturador/com.luckia.biller.deploy/src/main/resources/bootstrap/info_presencial_2014.xlsx']venta_neta_cons!$a$2:$n$1048576,9,0)</f>
        <v>#VALUE!</v>
      </c>
      <c r="AE87" s="53" t="e">
        <f aca="false">+VLOOKUP($D87,['file:///home/lab/repositories/luckia.facturador/com.luckia.biller.deploy/src/main/resources/bootstrap/info_presencial_2014.xlsx']venta_neta_cons!$a$2:$n$1048576,10,0)</f>
        <v>#VALUE!</v>
      </c>
      <c r="AF87" s="53" t="e">
        <f aca="false">+VLOOKUP($D87,['file:///home/lab/repositories/luckia.facturador/com.luckia.biller.deploy/src/main/resources/bootstrap/info_presencial_2014.xlsx']venta_neta_cons!$a$2:$n$1048576,11,0)</f>
        <v>#VALUE!</v>
      </c>
      <c r="AG87" s="53" t="e">
        <f aca="false">+VLOOKUP($D87,['file:///home/lab/repositories/luckia.facturador/com.luckia.biller.deploy/src/main/resources/bootstrap/info_presencial_2014.xlsx']venta_neta_cons!$a$2:$n$1048576,12,0)</f>
        <v>#VALUE!</v>
      </c>
      <c r="AH87" s="53" t="e">
        <f aca="false">+VLOOKUP($D87,['file:///home/lab/repositories/luckia.facturador/com.luckia.biller.deploy/src/main/resources/bootstrap/info_presencial_2014.xlsx']venta_neta_cons!$a$2:$n$1048576,13,0)</f>
        <v>#VALUE!</v>
      </c>
      <c r="AI87" s="53" t="e">
        <f aca="false">+VLOOKUP($D87,['file:///home/lab/repositories/luckia.facturador/com.luckia.biller.deploy/src/main/resources/bootstrap/info_presencial_2014.xlsx']venta_neta_cons!$a$2:$n$1048576,14,0)</f>
        <v>#VALUE!</v>
      </c>
      <c r="AJ87" s="53" t="n">
        <f aca="false">+SUM(X87:AI87)</f>
        <v>1215</v>
      </c>
      <c r="AK87" s="54" t="n">
        <f aca="false">+BB87/X87</f>
        <v>0.431901234567901</v>
      </c>
      <c r="AL87" s="53"/>
      <c r="AM87" s="53" t="e">
        <f aca="false">+VLOOKUP($D87,['file:///home/lab/repositories/luckia.facturador/com.luckia.biller.deploy/src/main/resources/bootstrap/info_presencial_2014.xlsx']saldo_cons!$a$2:$n$1048576,3,0)</f>
        <v>#VALUE!</v>
      </c>
      <c r="AN87" s="53" t="e">
        <f aca="false">+VLOOKUP($D87,['file:///home/lab/repositories/luckia.facturador/com.luckia.biller.deploy/src/main/resources/bootstrap/info_presencial_2014.xlsx']saldo_cons!$a$2:$n$1048576,4,0)</f>
        <v>#VALUE!</v>
      </c>
      <c r="AO87" s="53" t="e">
        <f aca="false">+VLOOKUP($D87,['file:///home/lab/repositories/luckia.facturador/com.luckia.biller.deploy/src/main/resources/bootstrap/info_presencial_2014.xlsx']saldo_cons!$a$2:$n$1048576,5,0)</f>
        <v>#VALUE!</v>
      </c>
      <c r="AP87" s="53" t="e">
        <f aca="false">+VLOOKUP($D87,['file:///home/lab/repositories/luckia.facturador/com.luckia.biller.deploy/src/main/resources/bootstrap/info_presencial_2014.xlsx']saldo_cons!$a$2:$n$1048576,6,0)</f>
        <v>#VALUE!</v>
      </c>
      <c r="AQ87" s="53" t="e">
        <f aca="false">+VLOOKUP($D87,['file:///home/lab/repositories/luckia.facturador/com.luckia.biller.deploy/src/main/resources/bootstrap/info_presencial_2014.xlsx']saldo_cons!$a$2:$n$1048576,7,0)</f>
        <v>#VALUE!</v>
      </c>
      <c r="AR87" s="53" t="e">
        <f aca="false">+VLOOKUP($D87,['file:///home/lab/repositories/luckia.facturador/com.luckia.biller.deploy/src/main/resources/bootstrap/info_presencial_2014.xlsx']saldo_cons!$a$2:$n$1048576,8,0)</f>
        <v>#VALUE!</v>
      </c>
      <c r="AS87" s="53" t="e">
        <f aca="false">+VLOOKUP($D87,['file:///home/lab/repositories/luckia.facturador/com.luckia.biller.deploy/src/main/resources/bootstrap/info_presencial_2014.xlsx']saldo_cons!$a$2:$n$1048576,9,0)</f>
        <v>#VALUE!</v>
      </c>
      <c r="AT87" s="53" t="e">
        <f aca="false">+VLOOKUP($D87,['file:///home/lab/repositories/luckia.facturador/com.luckia.biller.deploy/src/main/resources/bootstrap/info_presencial_2014.xlsx']saldo_cons!$a$2:$n$1048576,10,0)</f>
        <v>#VALUE!</v>
      </c>
      <c r="AU87" s="53" t="e">
        <f aca="false">+VLOOKUP($D87,['file:///home/lab/repositories/luckia.facturador/com.luckia.biller.deploy/src/main/resources/bootstrap/info_presencial_2014.xlsx']saldo_cons!$a$2:$n$1048576,11,0)</f>
        <v>#VALUE!</v>
      </c>
      <c r="AV87" s="53" t="e">
        <f aca="false">+VLOOKUP($D87,['file:///home/lab/repositories/luckia.facturador/com.luckia.biller.deploy/src/main/resources/bootstrap/info_presencial_2014.xlsx']saldo_cons!$a$2:$n$1048576,12,0)</f>
        <v>#VALUE!</v>
      </c>
      <c r="AW87" s="53" t="e">
        <f aca="false">+VLOOKUP($D87,['file:///home/lab/repositories/luckia.facturador/com.luckia.biller.deploy/src/main/resources/bootstrap/info_presencial_2014.xlsx']saldo_cons!$a$2:$n$1048576,13,0)</f>
        <v>#VALUE!</v>
      </c>
      <c r="AX87" s="53" t="e">
        <f aca="false">+VLOOKUP($D87,['file:///home/lab/repositories/luckia.facturador/com.luckia.biller.deploy/src/main/resources/bootstrap/info_presencial_2014.xlsx']saldo_cons!$a$2:$n$1048576,14,0)</f>
        <v>#VALUE!</v>
      </c>
      <c r="AY87" s="53" t="n">
        <f aca="false">+SUM(AM87:AX87)</f>
        <v>1159.39</v>
      </c>
      <c r="AZ87" s="53"/>
      <c r="BA87" s="53"/>
      <c r="BB87" s="53" t="e">
        <f aca="false">+VLOOKUP($D87,['file:///home/lab/repositories/luckia.facturador/com.luckia.biller.deploy/src/main/resources/bootstrap/info_presencial_2014.xlsx']ggr_cons!$a$2:$n$1048576,3,0)</f>
        <v>#VALUE!</v>
      </c>
      <c r="BC87" s="53" t="e">
        <f aca="false">+VLOOKUP($D87,['file:///home/lab/repositories/luckia.facturador/com.luckia.biller.deploy/src/main/resources/bootstrap/info_presencial_2014.xlsx']ggr_cons!$a$2:$n$1048576,4,0)</f>
        <v>#VALUE!</v>
      </c>
      <c r="BD87" s="53" t="e">
        <f aca="false">+VLOOKUP($D87,['file:///home/lab/repositories/luckia.facturador/com.luckia.biller.deploy/src/main/resources/bootstrap/info_presencial_2014.xlsx']ggr_cons!$a$2:$n$1048576,5,0)</f>
        <v>#VALUE!</v>
      </c>
      <c r="BE87" s="53" t="e">
        <f aca="false">+VLOOKUP($D87,['file:///home/lab/repositories/luckia.facturador/com.luckia.biller.deploy/src/main/resources/bootstrap/info_presencial_2014.xlsx']ggr_cons!$a$2:$n$1048576,6,0)</f>
        <v>#VALUE!</v>
      </c>
      <c r="BF87" s="53" t="e">
        <f aca="false">+VLOOKUP($D87,['file:///home/lab/repositories/luckia.facturador/com.luckia.biller.deploy/src/main/resources/bootstrap/info_presencial_2014.xlsx']ggr_cons!$a$2:$n$1048576,7,0)</f>
        <v>#VALUE!</v>
      </c>
      <c r="BG87" s="53" t="e">
        <f aca="false">+VLOOKUP($D87,['file:///home/lab/repositories/luckia.facturador/com.luckia.biller.deploy/src/main/resources/bootstrap/info_presencial_2014.xlsx']ggr_cons!$a$2:$n$1048576,8,0)</f>
        <v>#VALUE!</v>
      </c>
      <c r="BH87" s="53" t="e">
        <f aca="false">+VLOOKUP($D87,['file:///home/lab/repositories/luckia.facturador/com.luckia.biller.deploy/src/main/resources/bootstrap/info_presencial_2014.xlsx']ggr_cons!$a$2:$n$1048576,9,0)</f>
        <v>#VALUE!</v>
      </c>
      <c r="BI87" s="53" t="e">
        <f aca="false">+VLOOKUP($D87,['file:///home/lab/repositories/luckia.facturador/com.luckia.biller.deploy/src/main/resources/bootstrap/info_presencial_2014.xlsx']ggr_cons!$a$2:$n$1048576,10,0)</f>
        <v>#VALUE!</v>
      </c>
      <c r="BJ87" s="53" t="e">
        <f aca="false">+VLOOKUP($D87,['file:///home/lab/repositories/luckia.facturador/com.luckia.biller.deploy/src/main/resources/bootstrap/info_presencial_2014.xlsx']ggr_cons!$a$2:$n$1048576,11,0)</f>
        <v>#VALUE!</v>
      </c>
      <c r="BK87" s="53" t="e">
        <f aca="false">+VLOOKUP($D87,['file:///home/lab/repositories/luckia.facturador/com.luckia.biller.deploy/src/main/resources/bootstrap/info_presencial_2014.xlsx']ggr_cons!$a$2:$n$1048576,12,0)</f>
        <v>#VALUE!</v>
      </c>
      <c r="BL87" s="53" t="e">
        <f aca="false">+VLOOKUP($D87,['file:///home/lab/repositories/luckia.facturador/com.luckia.biller.deploy/src/main/resources/bootstrap/info_presencial_2014.xlsx']ggr_cons!$a$2:$n$1048576,13,0)</f>
        <v>#VALUE!</v>
      </c>
      <c r="BM87" s="53" t="e">
        <f aca="false">+VLOOKUP($D87,['file:///home/lab/repositories/luckia.facturador/com.luckia.biller.deploy/src/main/resources/bootstrap/info_presencial_2014.xlsx']ggr_cons!$a$2:$n$1048576,14,0)</f>
        <v>#VALUE!</v>
      </c>
      <c r="BN87" s="53" t="n">
        <f aca="false">+SUM(BB87:BM87)</f>
        <v>524.76</v>
      </c>
      <c r="BO87" s="53"/>
      <c r="BP87" s="53"/>
      <c r="BQ87" s="55" t="n">
        <f aca="false">+$N87*X87</f>
        <v>12.15</v>
      </c>
      <c r="BR87" s="55" t="n">
        <f aca="false">+$N87*Y87</f>
        <v>0</v>
      </c>
      <c r="BS87" s="55" t="n">
        <f aca="false">+$N87*Z87</f>
        <v>0</v>
      </c>
      <c r="BT87" s="55" t="n">
        <f aca="false">+$N87*AA87</f>
        <v>0</v>
      </c>
      <c r="BU87" s="55" t="n">
        <f aca="false">+$N87*AB87</f>
        <v>0</v>
      </c>
      <c r="BV87" s="55" t="n">
        <f aca="false">+$N87*AC87</f>
        <v>0</v>
      </c>
      <c r="BW87" s="55" t="n">
        <f aca="false">+$N87*AD87</f>
        <v>0</v>
      </c>
      <c r="BX87" s="55" t="n">
        <f aca="false">+$N87*AE87</f>
        <v>0</v>
      </c>
      <c r="BY87" s="55" t="n">
        <f aca="false">+$N87*AF87</f>
        <v>0</v>
      </c>
      <c r="BZ87" s="55" t="n">
        <f aca="false">+$N87*AG87</f>
        <v>0</v>
      </c>
      <c r="CA87" s="55" t="n">
        <f aca="false">+$N87*AH87</f>
        <v>0</v>
      </c>
      <c r="CB87" s="55" t="n">
        <f aca="false">+$N87*AI87</f>
        <v>0</v>
      </c>
      <c r="CC87" s="55" t="n">
        <f aca="false">+SUM(BQ87:CB87)</f>
        <v>12.15</v>
      </c>
      <c r="CD87" s="53"/>
      <c r="CE87" s="55"/>
      <c r="CF87" s="55" t="n">
        <f aca="false">+BQ87/$CE$2</f>
        <v>10.0413223140496</v>
      </c>
      <c r="CG87" s="55" t="n">
        <f aca="false">+BR87/$CE$2</f>
        <v>0</v>
      </c>
      <c r="CH87" s="55" t="n">
        <f aca="false">+BS87/$CE$2</f>
        <v>0</v>
      </c>
      <c r="CI87" s="55" t="n">
        <f aca="false">+BT87/$CE$2</f>
        <v>0</v>
      </c>
      <c r="CJ87" s="55" t="n">
        <f aca="false">+BU87/$CE$2</f>
        <v>0</v>
      </c>
      <c r="CK87" s="55" t="n">
        <f aca="false">+BV87/$CE$2</f>
        <v>0</v>
      </c>
      <c r="CL87" s="55" t="n">
        <f aca="false">+BW87/$CE$2</f>
        <v>0</v>
      </c>
      <c r="CM87" s="55" t="n">
        <f aca="false">+BX87/$CE$2</f>
        <v>0</v>
      </c>
      <c r="CN87" s="55" t="n">
        <f aca="false">+BY87/$CE$2</f>
        <v>0</v>
      </c>
      <c r="CO87" s="55" t="n">
        <f aca="false">+BZ87/$CE$2</f>
        <v>0</v>
      </c>
      <c r="CP87" s="55" t="n">
        <f aca="false">+CA87/$CE$2</f>
        <v>0</v>
      </c>
      <c r="CQ87" s="55" t="n">
        <f aca="false">+CB87/$CE$2</f>
        <v>0</v>
      </c>
      <c r="CR87" s="55" t="n">
        <f aca="false">+CC87/$CE$2</f>
        <v>10.0413223140496</v>
      </c>
      <c r="CS87" s="53"/>
      <c r="CT87" s="53"/>
      <c r="CU87" s="56" t="n">
        <f aca="false">+$O87*X87+$P87*BB87+$Q87*(0.9*BB87+$S87)+$R87</f>
        <v>24.3</v>
      </c>
      <c r="CV87" s="56" t="n">
        <f aca="false">+$O87*Y87+$P87*BC87+$Q87*(0.9*BC87+$S87)+$R87</f>
        <v>0</v>
      </c>
      <c r="CW87" s="56" t="n">
        <f aca="false">+$O87*Z87+$P87*BD87+$Q87*(0.9*BD87+$S87)+$R87</f>
        <v>0</v>
      </c>
      <c r="CX87" s="56" t="n">
        <f aca="false">+$O87*AA87+$P87*BE87+$Q87*(0.9*BE87+$S87)+$R87</f>
        <v>0</v>
      </c>
      <c r="CY87" s="56" t="n">
        <f aca="false">+$O87*AB87+$P87*BF87+$Q87*(0.9*BF87+$S87)+$R87</f>
        <v>0</v>
      </c>
      <c r="CZ87" s="56" t="n">
        <f aca="false">+$O87*AC87+$P87*BG87+$Q87*(0.9*BG87+$S87)+$R87</f>
        <v>0</v>
      </c>
      <c r="DA87" s="56" t="n">
        <f aca="false">+$O87*AD87+$P87*BH87+$Q87*(0.9*BH87+$S87)+$R87</f>
        <v>0</v>
      </c>
      <c r="DB87" s="56" t="n">
        <f aca="false">+$O87*AE87+$P87*BI87+$Q87*(0.9*BI87+$S87)+$R87</f>
        <v>0</v>
      </c>
      <c r="DC87" s="56" t="n">
        <f aca="false">+$O87*AF87+$P87*BJ87+$Q87*(0.9*BJ87+$S87)+$R87</f>
        <v>0</v>
      </c>
      <c r="DD87" s="56" t="n">
        <f aca="false">+$O87*AG87+$P87*BK87+$Q87*(0.9*BK87+$S87)+$R87</f>
        <v>0</v>
      </c>
      <c r="DE87" s="56" t="n">
        <f aca="false">+$O87*AH87+$P87*BL87+$Q87*(0.9*BL87+$S87)+$R87</f>
        <v>0</v>
      </c>
      <c r="DF87" s="56" t="n">
        <f aca="false">+$O87*AI87+$P87*BM87+$Q87*(0.9*BM87+$S87)+$R87</f>
        <v>0</v>
      </c>
      <c r="DG87" s="55" t="n">
        <f aca="false">+SUM(CU87:DF87)</f>
        <v>24.3</v>
      </c>
      <c r="DH87" s="53"/>
      <c r="DJ87" s="14" t="n">
        <f aca="false">+IF(X87=0,0,$T87)</f>
        <v>30</v>
      </c>
      <c r="DK87" s="14" t="n">
        <f aca="false">+IF(Y87=0,0,$T87)</f>
        <v>0</v>
      </c>
      <c r="DL87" s="14" t="n">
        <f aca="false">+IF(Z87=0,0,$T87)</f>
        <v>0</v>
      </c>
      <c r="DM87" s="14" t="n">
        <f aca="false">+IF(AA87=0,0,$T87)</f>
        <v>0</v>
      </c>
      <c r="DN87" s="14" t="n">
        <f aca="false">+IF(AB87=0,0,$T87)</f>
        <v>0</v>
      </c>
      <c r="DO87" s="14" t="n">
        <f aca="false">+IF(AC87=0,0,$T87)</f>
        <v>0</v>
      </c>
      <c r="DP87" s="14" t="n">
        <f aca="false">+IF(AD87=0,0,$T87)</f>
        <v>0</v>
      </c>
      <c r="DQ87" s="14" t="n">
        <f aca="false">+IF(AE87=0,0,$T87)</f>
        <v>0</v>
      </c>
      <c r="DR87" s="14" t="n">
        <f aca="false">+IF(AF87=0,0,$T87)</f>
        <v>0</v>
      </c>
      <c r="DS87" s="14" t="n">
        <f aca="false">+IF(AG87=0,0,$T87)</f>
        <v>0</v>
      </c>
      <c r="DT87" s="14" t="n">
        <f aca="false">+IF(AH87=0,0,$T87)</f>
        <v>0</v>
      </c>
      <c r="DU87" s="14" t="n">
        <f aca="false">+IF(AI87=0,0,$T87)</f>
        <v>0</v>
      </c>
      <c r="DV87" s="55" t="n">
        <f aca="false">+SUM(DJ87:DU87)</f>
        <v>30</v>
      </c>
      <c r="DY87" s="14" t="n">
        <v>0</v>
      </c>
      <c r="DZ87" s="14" t="n">
        <v>0</v>
      </c>
      <c r="EA87" s="14" t="n">
        <v>0</v>
      </c>
      <c r="EB87" s="14" t="n">
        <v>0</v>
      </c>
      <c r="EC87" s="14" t="n">
        <v>0</v>
      </c>
      <c r="ED87" s="14" t="n">
        <v>0</v>
      </c>
      <c r="EE87" s="14" t="n">
        <v>0</v>
      </c>
      <c r="EF87" s="14" t="n">
        <v>0</v>
      </c>
      <c r="EG87" s="14" t="n">
        <v>0</v>
      </c>
      <c r="EH87" s="14" t="n">
        <v>0</v>
      </c>
      <c r="EI87" s="14" t="n">
        <v>0</v>
      </c>
      <c r="EJ87" s="14" t="n">
        <v>0</v>
      </c>
      <c r="EK87" s="55" t="n">
        <f aca="false">+SUM(DY87:EJ87)</f>
        <v>0</v>
      </c>
      <c r="EO87" s="53" t="n">
        <f aca="false">+CU87+DJ87-DY87/2</f>
        <v>54.3</v>
      </c>
      <c r="EP87" s="53" t="n">
        <f aca="false">+CV87+DK87-DZ87/2</f>
        <v>0</v>
      </c>
      <c r="EQ87" s="53" t="n">
        <f aca="false">+CW87+DL87-EA87/2</f>
        <v>0</v>
      </c>
      <c r="ER87" s="53" t="n">
        <f aca="false">+CX87+DM87-EB87/2</f>
        <v>0</v>
      </c>
      <c r="ES87" s="53" t="n">
        <f aca="false">+CY87+DN87-EC87/2</f>
        <v>0</v>
      </c>
      <c r="ET87" s="53" t="n">
        <f aca="false">+CZ87+DO87-ED87/2</f>
        <v>0</v>
      </c>
      <c r="EU87" s="53" t="n">
        <f aca="false">+DA87+DP87-EE87/2</f>
        <v>0</v>
      </c>
      <c r="EV87" s="53" t="n">
        <f aca="false">+DB87+DQ87-EF87/2</f>
        <v>0</v>
      </c>
      <c r="EW87" s="53" t="n">
        <f aca="false">+DC87+DR87-EG87/2</f>
        <v>0</v>
      </c>
      <c r="EX87" s="53" t="n">
        <f aca="false">+DD87+DS87-EH87/2</f>
        <v>0</v>
      </c>
      <c r="EY87" s="53" t="n">
        <f aca="false">+DE87+DT87-EI87/2</f>
        <v>0</v>
      </c>
      <c r="EZ87" s="53" t="n">
        <f aca="false">+DF87+DU87-EJ87/2</f>
        <v>0</v>
      </c>
      <c r="FA87" s="55" t="n">
        <f aca="false">+SUM(EO87:EZ87)</f>
        <v>54.3</v>
      </c>
      <c r="FD87" s="53" t="n">
        <f aca="false">+AM87-EO87-DY87</f>
        <v>1105.09</v>
      </c>
      <c r="FE87" s="53" t="n">
        <f aca="false">+AN87-EP87-DZ87</f>
        <v>0</v>
      </c>
      <c r="FF87" s="53" t="n">
        <f aca="false">+AO87-EQ87-EA87</f>
        <v>0</v>
      </c>
      <c r="FG87" s="53" t="n">
        <f aca="false">+AP87-ER87-EB87</f>
        <v>0</v>
      </c>
      <c r="FH87" s="53" t="n">
        <f aca="false">+AQ87-ES87-EC87</f>
        <v>0</v>
      </c>
      <c r="FI87" s="53" t="n">
        <f aca="false">+AR87-ET87-ED87</f>
        <v>0</v>
      </c>
      <c r="FJ87" s="53" t="n">
        <f aca="false">+AS87-EU87-EE87</f>
        <v>0</v>
      </c>
      <c r="FK87" s="53" t="n">
        <f aca="false">+AT87-EV87-EF87</f>
        <v>0</v>
      </c>
      <c r="FL87" s="53" t="n">
        <f aca="false">+AU87-EW87-EG87</f>
        <v>0</v>
      </c>
      <c r="FM87" s="53" t="n">
        <f aca="false">+AV87-EX87-EH87</f>
        <v>0</v>
      </c>
      <c r="FN87" s="53" t="n">
        <f aca="false">+AW87-EY87-EI87</f>
        <v>0</v>
      </c>
      <c r="FO87" s="53" t="n">
        <f aca="false">+AX87-EZ87-EJ87</f>
        <v>0</v>
      </c>
      <c r="FP87" s="53" t="n">
        <f aca="false">+AY87-FA87</f>
        <v>1105.09</v>
      </c>
    </row>
    <row collapsed="false" customFormat="false" customHeight="true" hidden="false" ht="15" outlineLevel="2" r="88">
      <c r="A88" s="21" t="n">
        <v>12</v>
      </c>
      <c r="B88" s="21" t="s">
        <v>67</v>
      </c>
      <c r="C88" s="21" t="s">
        <v>137</v>
      </c>
      <c r="D88" s="67" t="n">
        <f aca="false">+E88</f>
        <v>10022</v>
      </c>
      <c r="E88" s="69" t="n">
        <v>10022</v>
      </c>
      <c r="F88" s="80" t="s">
        <v>428</v>
      </c>
      <c r="G88" s="21" t="s">
        <v>69</v>
      </c>
      <c r="H88" s="21" t="s">
        <v>69</v>
      </c>
      <c r="I88" s="80" t="s">
        <v>429</v>
      </c>
      <c r="J88" s="72" t="s">
        <v>430</v>
      </c>
      <c r="K88" s="72" t="s">
        <v>16</v>
      </c>
      <c r="L88" s="49" t="s">
        <v>143</v>
      </c>
      <c r="M88" s="50" t="s">
        <v>70</v>
      </c>
      <c r="N88" s="51" t="n">
        <v>0.01</v>
      </c>
      <c r="O88" s="51" t="n">
        <v>0.02</v>
      </c>
      <c r="P88" s="51" t="n">
        <v>0</v>
      </c>
      <c r="Q88" s="51" t="n">
        <v>0</v>
      </c>
      <c r="R88" s="50" t="n">
        <v>0</v>
      </c>
      <c r="S88" s="50" t="n">
        <v>0</v>
      </c>
      <c r="T88" s="50" t="n">
        <v>30</v>
      </c>
      <c r="U88" s="50"/>
      <c r="X88" s="53" t="e">
        <f aca="false">+VLOOKUP($D88,['file:///home/lab/repositories/luckia.facturador/com.luckia.biller.deploy/src/main/resources/bootstrap/info_presencial_2014.xlsx']venta_neta_cons!$a$2:$n$1048576,3,0)</f>
        <v>#VALUE!</v>
      </c>
      <c r="Y88" s="53" t="e">
        <f aca="false">+VLOOKUP($D88,['file:///home/lab/repositories/luckia.facturador/com.luckia.biller.deploy/src/main/resources/bootstrap/info_presencial_2014.xlsx']venta_neta_cons!$a$2:$n$1048576,4,0)</f>
        <v>#VALUE!</v>
      </c>
      <c r="Z88" s="53" t="e">
        <f aca="false">+VLOOKUP($D88,['file:///home/lab/repositories/luckia.facturador/com.luckia.biller.deploy/src/main/resources/bootstrap/info_presencial_2014.xlsx']venta_neta_cons!$a$2:$n$1048576,5,0)</f>
        <v>#VALUE!</v>
      </c>
      <c r="AA88" s="53" t="e">
        <f aca="false">+VLOOKUP($D88,['file:///home/lab/repositories/luckia.facturador/com.luckia.biller.deploy/src/main/resources/bootstrap/info_presencial_2014.xlsx']venta_neta_cons!$a$2:$n$1048576,6,0)</f>
        <v>#VALUE!</v>
      </c>
      <c r="AB88" s="53" t="e">
        <f aca="false">+VLOOKUP($D88,['file:///home/lab/repositories/luckia.facturador/com.luckia.biller.deploy/src/main/resources/bootstrap/info_presencial_2014.xlsx']venta_neta_cons!$a$2:$n$1048576,7,0)</f>
        <v>#VALUE!</v>
      </c>
      <c r="AC88" s="53" t="e">
        <f aca="false">+VLOOKUP($D88,['file:///home/lab/repositories/luckia.facturador/com.luckia.biller.deploy/src/main/resources/bootstrap/info_presencial_2014.xlsx']venta_neta_cons!$a$2:$n$1048576,8,0)</f>
        <v>#VALUE!</v>
      </c>
      <c r="AD88" s="53" t="e">
        <f aca="false">+VLOOKUP($D88,['file:///home/lab/repositories/luckia.facturador/com.luckia.biller.deploy/src/main/resources/bootstrap/info_presencial_2014.xlsx']venta_neta_cons!$a$2:$n$1048576,9,0)</f>
        <v>#VALUE!</v>
      </c>
      <c r="AE88" s="53" t="e">
        <f aca="false">+VLOOKUP($D88,['file:///home/lab/repositories/luckia.facturador/com.luckia.biller.deploy/src/main/resources/bootstrap/info_presencial_2014.xlsx']venta_neta_cons!$a$2:$n$1048576,10,0)</f>
        <v>#VALUE!</v>
      </c>
      <c r="AF88" s="53" t="e">
        <f aca="false">+VLOOKUP($D88,['file:///home/lab/repositories/luckia.facturador/com.luckia.biller.deploy/src/main/resources/bootstrap/info_presencial_2014.xlsx']venta_neta_cons!$a$2:$n$1048576,11,0)</f>
        <v>#VALUE!</v>
      </c>
      <c r="AG88" s="53" t="e">
        <f aca="false">+VLOOKUP($D88,['file:///home/lab/repositories/luckia.facturador/com.luckia.biller.deploy/src/main/resources/bootstrap/info_presencial_2014.xlsx']venta_neta_cons!$a$2:$n$1048576,12,0)</f>
        <v>#VALUE!</v>
      </c>
      <c r="AH88" s="53" t="e">
        <f aca="false">+VLOOKUP($D88,['file:///home/lab/repositories/luckia.facturador/com.luckia.biller.deploy/src/main/resources/bootstrap/info_presencial_2014.xlsx']venta_neta_cons!$a$2:$n$1048576,13,0)</f>
        <v>#VALUE!</v>
      </c>
      <c r="AI88" s="53" t="e">
        <f aca="false">+VLOOKUP($D88,['file:///home/lab/repositories/luckia.facturador/com.luckia.biller.deploy/src/main/resources/bootstrap/info_presencial_2014.xlsx']venta_neta_cons!$a$2:$n$1048576,14,0)</f>
        <v>#VALUE!</v>
      </c>
      <c r="AJ88" s="53" t="n">
        <f aca="false">+SUM(X88:AI88)</f>
        <v>245</v>
      </c>
      <c r="AK88" s="54" t="n">
        <f aca="false">+BB88/X88</f>
        <v>0.822285714285714</v>
      </c>
      <c r="AL88" s="53"/>
      <c r="AM88" s="53" t="e">
        <f aca="false">+VLOOKUP($D88,['file:///home/lab/repositories/luckia.facturador/com.luckia.biller.deploy/src/main/resources/bootstrap/info_presencial_2014.xlsx']saldo_cons!$a$2:$n$1048576,3,0)</f>
        <v>#VALUE!</v>
      </c>
      <c r="AN88" s="53" t="e">
        <f aca="false">+VLOOKUP($D88,['file:///home/lab/repositories/luckia.facturador/com.luckia.biller.deploy/src/main/resources/bootstrap/info_presencial_2014.xlsx']saldo_cons!$a$2:$n$1048576,4,0)</f>
        <v>#VALUE!</v>
      </c>
      <c r="AO88" s="53" t="e">
        <f aca="false">+VLOOKUP($D88,['file:///home/lab/repositories/luckia.facturador/com.luckia.biller.deploy/src/main/resources/bootstrap/info_presencial_2014.xlsx']saldo_cons!$a$2:$n$1048576,5,0)</f>
        <v>#VALUE!</v>
      </c>
      <c r="AP88" s="53" t="e">
        <f aca="false">+VLOOKUP($D88,['file:///home/lab/repositories/luckia.facturador/com.luckia.biller.deploy/src/main/resources/bootstrap/info_presencial_2014.xlsx']saldo_cons!$a$2:$n$1048576,6,0)</f>
        <v>#VALUE!</v>
      </c>
      <c r="AQ88" s="53" t="e">
        <f aca="false">+VLOOKUP($D88,['file:///home/lab/repositories/luckia.facturador/com.luckia.biller.deploy/src/main/resources/bootstrap/info_presencial_2014.xlsx']saldo_cons!$a$2:$n$1048576,7,0)</f>
        <v>#VALUE!</v>
      </c>
      <c r="AR88" s="53" t="e">
        <f aca="false">+VLOOKUP($D88,['file:///home/lab/repositories/luckia.facturador/com.luckia.biller.deploy/src/main/resources/bootstrap/info_presencial_2014.xlsx']saldo_cons!$a$2:$n$1048576,8,0)</f>
        <v>#VALUE!</v>
      </c>
      <c r="AS88" s="53" t="e">
        <f aca="false">+VLOOKUP($D88,['file:///home/lab/repositories/luckia.facturador/com.luckia.biller.deploy/src/main/resources/bootstrap/info_presencial_2014.xlsx']saldo_cons!$a$2:$n$1048576,9,0)</f>
        <v>#VALUE!</v>
      </c>
      <c r="AT88" s="53" t="e">
        <f aca="false">+VLOOKUP($D88,['file:///home/lab/repositories/luckia.facturador/com.luckia.biller.deploy/src/main/resources/bootstrap/info_presencial_2014.xlsx']saldo_cons!$a$2:$n$1048576,10,0)</f>
        <v>#VALUE!</v>
      </c>
      <c r="AU88" s="53" t="e">
        <f aca="false">+VLOOKUP($D88,['file:///home/lab/repositories/luckia.facturador/com.luckia.biller.deploy/src/main/resources/bootstrap/info_presencial_2014.xlsx']saldo_cons!$a$2:$n$1048576,11,0)</f>
        <v>#VALUE!</v>
      </c>
      <c r="AV88" s="53" t="e">
        <f aca="false">+VLOOKUP($D88,['file:///home/lab/repositories/luckia.facturador/com.luckia.biller.deploy/src/main/resources/bootstrap/info_presencial_2014.xlsx']saldo_cons!$a$2:$n$1048576,12,0)</f>
        <v>#VALUE!</v>
      </c>
      <c r="AW88" s="53" t="e">
        <f aca="false">+VLOOKUP($D88,['file:///home/lab/repositories/luckia.facturador/com.luckia.biller.deploy/src/main/resources/bootstrap/info_presencial_2014.xlsx']saldo_cons!$a$2:$n$1048576,13,0)</f>
        <v>#VALUE!</v>
      </c>
      <c r="AX88" s="53" t="e">
        <f aca="false">+VLOOKUP($D88,['file:///home/lab/repositories/luckia.facturador/com.luckia.biller.deploy/src/main/resources/bootstrap/info_presencial_2014.xlsx']saldo_cons!$a$2:$n$1048576,14,0)</f>
        <v>#VALUE!</v>
      </c>
      <c r="AY88" s="53" t="n">
        <f aca="false">+SUM(AM88:AX88)</f>
        <v>201.46</v>
      </c>
      <c r="AZ88" s="53"/>
      <c r="BA88" s="53"/>
      <c r="BB88" s="53" t="e">
        <f aca="false">+VLOOKUP($D88,['file:///home/lab/repositories/luckia.facturador/com.luckia.biller.deploy/src/main/resources/bootstrap/info_presencial_2014.xlsx']ggr_cons!$a$2:$n$1048576,3,0)</f>
        <v>#VALUE!</v>
      </c>
      <c r="BC88" s="53" t="e">
        <f aca="false">+VLOOKUP($D88,['file:///home/lab/repositories/luckia.facturador/com.luckia.biller.deploy/src/main/resources/bootstrap/info_presencial_2014.xlsx']ggr_cons!$a$2:$n$1048576,4,0)</f>
        <v>#VALUE!</v>
      </c>
      <c r="BD88" s="53" t="e">
        <f aca="false">+VLOOKUP($D88,['file:///home/lab/repositories/luckia.facturador/com.luckia.biller.deploy/src/main/resources/bootstrap/info_presencial_2014.xlsx']ggr_cons!$a$2:$n$1048576,5,0)</f>
        <v>#VALUE!</v>
      </c>
      <c r="BE88" s="53" t="e">
        <f aca="false">+VLOOKUP($D88,['file:///home/lab/repositories/luckia.facturador/com.luckia.biller.deploy/src/main/resources/bootstrap/info_presencial_2014.xlsx']ggr_cons!$a$2:$n$1048576,6,0)</f>
        <v>#VALUE!</v>
      </c>
      <c r="BF88" s="53" t="e">
        <f aca="false">+VLOOKUP($D88,['file:///home/lab/repositories/luckia.facturador/com.luckia.biller.deploy/src/main/resources/bootstrap/info_presencial_2014.xlsx']ggr_cons!$a$2:$n$1048576,7,0)</f>
        <v>#VALUE!</v>
      </c>
      <c r="BG88" s="53" t="e">
        <f aca="false">+VLOOKUP($D88,['file:///home/lab/repositories/luckia.facturador/com.luckia.biller.deploy/src/main/resources/bootstrap/info_presencial_2014.xlsx']ggr_cons!$a$2:$n$1048576,8,0)</f>
        <v>#VALUE!</v>
      </c>
      <c r="BH88" s="53" t="e">
        <f aca="false">+VLOOKUP($D88,['file:///home/lab/repositories/luckia.facturador/com.luckia.biller.deploy/src/main/resources/bootstrap/info_presencial_2014.xlsx']ggr_cons!$a$2:$n$1048576,9,0)</f>
        <v>#VALUE!</v>
      </c>
      <c r="BI88" s="53" t="e">
        <f aca="false">+VLOOKUP($D88,['file:///home/lab/repositories/luckia.facturador/com.luckia.biller.deploy/src/main/resources/bootstrap/info_presencial_2014.xlsx']ggr_cons!$a$2:$n$1048576,10,0)</f>
        <v>#VALUE!</v>
      </c>
      <c r="BJ88" s="53" t="e">
        <f aca="false">+VLOOKUP($D88,['file:///home/lab/repositories/luckia.facturador/com.luckia.biller.deploy/src/main/resources/bootstrap/info_presencial_2014.xlsx']ggr_cons!$a$2:$n$1048576,11,0)</f>
        <v>#VALUE!</v>
      </c>
      <c r="BK88" s="53" t="e">
        <f aca="false">+VLOOKUP($D88,['file:///home/lab/repositories/luckia.facturador/com.luckia.biller.deploy/src/main/resources/bootstrap/info_presencial_2014.xlsx']ggr_cons!$a$2:$n$1048576,12,0)</f>
        <v>#VALUE!</v>
      </c>
      <c r="BL88" s="53" t="e">
        <f aca="false">+VLOOKUP($D88,['file:///home/lab/repositories/luckia.facturador/com.luckia.biller.deploy/src/main/resources/bootstrap/info_presencial_2014.xlsx']ggr_cons!$a$2:$n$1048576,13,0)</f>
        <v>#VALUE!</v>
      </c>
      <c r="BM88" s="53" t="e">
        <f aca="false">+VLOOKUP($D88,['file:///home/lab/repositories/luckia.facturador/com.luckia.biller.deploy/src/main/resources/bootstrap/info_presencial_2014.xlsx']ggr_cons!$a$2:$n$1048576,14,0)</f>
        <v>#VALUE!</v>
      </c>
      <c r="BN88" s="53" t="n">
        <f aca="false">+SUM(BB88:BM88)</f>
        <v>201.46</v>
      </c>
      <c r="BO88" s="53"/>
      <c r="BP88" s="53"/>
      <c r="BQ88" s="55" t="n">
        <f aca="false">+$N88*X88</f>
        <v>2.45</v>
      </c>
      <c r="BR88" s="55" t="n">
        <f aca="false">+$N88*Y88</f>
        <v>0</v>
      </c>
      <c r="BS88" s="55" t="n">
        <f aca="false">+$N88*Z88</f>
        <v>0</v>
      </c>
      <c r="BT88" s="55" t="n">
        <f aca="false">+$N88*AA88</f>
        <v>0</v>
      </c>
      <c r="BU88" s="55" t="n">
        <f aca="false">+$N88*AB88</f>
        <v>0</v>
      </c>
      <c r="BV88" s="55" t="n">
        <f aca="false">+$N88*AC88</f>
        <v>0</v>
      </c>
      <c r="BW88" s="55" t="n">
        <f aca="false">+$N88*AD88</f>
        <v>0</v>
      </c>
      <c r="BX88" s="55" t="n">
        <f aca="false">+$N88*AE88</f>
        <v>0</v>
      </c>
      <c r="BY88" s="55" t="n">
        <f aca="false">+$N88*AF88</f>
        <v>0</v>
      </c>
      <c r="BZ88" s="55" t="n">
        <f aca="false">+$N88*AG88</f>
        <v>0</v>
      </c>
      <c r="CA88" s="55" t="n">
        <f aca="false">+$N88*AH88</f>
        <v>0</v>
      </c>
      <c r="CB88" s="55" t="n">
        <f aca="false">+$N88*AI88</f>
        <v>0</v>
      </c>
      <c r="CC88" s="55" t="n">
        <f aca="false">+SUM(BQ88:CB88)</f>
        <v>2.45</v>
      </c>
      <c r="CD88" s="53"/>
      <c r="CE88" s="55"/>
      <c r="CF88" s="55" t="n">
        <f aca="false">+BQ88/$CE$2</f>
        <v>2.02479338842975</v>
      </c>
      <c r="CG88" s="55" t="n">
        <f aca="false">+BR88/$CE$2</f>
        <v>0</v>
      </c>
      <c r="CH88" s="55" t="n">
        <f aca="false">+BS88/$CE$2</f>
        <v>0</v>
      </c>
      <c r="CI88" s="55" t="n">
        <f aca="false">+BT88/$CE$2</f>
        <v>0</v>
      </c>
      <c r="CJ88" s="55" t="n">
        <f aca="false">+BU88/$CE$2</f>
        <v>0</v>
      </c>
      <c r="CK88" s="55" t="n">
        <f aca="false">+BV88/$CE$2</f>
        <v>0</v>
      </c>
      <c r="CL88" s="55" t="n">
        <f aca="false">+BW88/$CE$2</f>
        <v>0</v>
      </c>
      <c r="CM88" s="55" t="n">
        <f aca="false">+BX88/$CE$2</f>
        <v>0</v>
      </c>
      <c r="CN88" s="55" t="n">
        <f aca="false">+BY88/$CE$2</f>
        <v>0</v>
      </c>
      <c r="CO88" s="55" t="n">
        <f aca="false">+BZ88/$CE$2</f>
        <v>0</v>
      </c>
      <c r="CP88" s="55" t="n">
        <f aca="false">+CA88/$CE$2</f>
        <v>0</v>
      </c>
      <c r="CQ88" s="55" t="n">
        <f aca="false">+CB88/$CE$2</f>
        <v>0</v>
      </c>
      <c r="CR88" s="55" t="n">
        <f aca="false">+CC88/$CE$2</f>
        <v>2.02479338842975</v>
      </c>
      <c r="CS88" s="53"/>
      <c r="CT88" s="53"/>
      <c r="CU88" s="56" t="n">
        <f aca="false">+$O88*X88+$P88*BB88+$Q88*(0.9*BB88+$S88)+$R88</f>
        <v>4.9</v>
      </c>
      <c r="CV88" s="56" t="n">
        <f aca="false">+$O88*Y88+$P88*BC88+$Q88*(0.9*BC88+$S88)+$R88</f>
        <v>0</v>
      </c>
      <c r="CW88" s="56" t="n">
        <f aca="false">+$O88*Z88+$P88*BD88+$Q88*(0.9*BD88+$S88)+$R88</f>
        <v>0</v>
      </c>
      <c r="CX88" s="56" t="n">
        <f aca="false">+$O88*AA88+$P88*BE88+$Q88*(0.9*BE88+$S88)+$R88</f>
        <v>0</v>
      </c>
      <c r="CY88" s="56" t="n">
        <f aca="false">+$O88*AB88+$P88*BF88+$Q88*(0.9*BF88+$S88)+$R88</f>
        <v>0</v>
      </c>
      <c r="CZ88" s="56" t="n">
        <f aca="false">+$O88*AC88+$P88*BG88+$Q88*(0.9*BG88+$S88)+$R88</f>
        <v>0</v>
      </c>
      <c r="DA88" s="56" t="n">
        <f aca="false">+$O88*AD88+$P88*BH88+$Q88*(0.9*BH88+$S88)+$R88</f>
        <v>0</v>
      </c>
      <c r="DB88" s="56" t="n">
        <f aca="false">+$O88*AE88+$P88*BI88+$Q88*(0.9*BI88+$S88)+$R88</f>
        <v>0</v>
      </c>
      <c r="DC88" s="56" t="n">
        <f aca="false">+$O88*AF88+$P88*BJ88+$Q88*(0.9*BJ88+$S88)+$R88</f>
        <v>0</v>
      </c>
      <c r="DD88" s="56" t="n">
        <f aca="false">+$O88*AG88+$P88*BK88+$Q88*(0.9*BK88+$S88)+$R88</f>
        <v>0</v>
      </c>
      <c r="DE88" s="56" t="n">
        <f aca="false">+$O88*AH88+$P88*BL88+$Q88*(0.9*BL88+$S88)+$R88</f>
        <v>0</v>
      </c>
      <c r="DF88" s="56" t="n">
        <f aca="false">+$O88*AI88+$P88*BM88+$Q88*(0.9*BM88+$S88)+$R88</f>
        <v>0</v>
      </c>
      <c r="DG88" s="55" t="n">
        <f aca="false">+SUM(CU88:DF88)</f>
        <v>4.9</v>
      </c>
      <c r="DH88" s="53"/>
      <c r="DJ88" s="14" t="n">
        <f aca="false">+IF(X88=0,0,$T88)</f>
        <v>30</v>
      </c>
      <c r="DK88" s="14" t="n">
        <f aca="false">+IF(Y88=0,0,$T88)</f>
        <v>0</v>
      </c>
      <c r="DL88" s="14" t="n">
        <f aca="false">+IF(Z88=0,0,$T88)</f>
        <v>0</v>
      </c>
      <c r="DM88" s="14" t="n">
        <f aca="false">+IF(AA88=0,0,$T88)</f>
        <v>0</v>
      </c>
      <c r="DN88" s="14" t="n">
        <f aca="false">+IF(AB88=0,0,$T88)</f>
        <v>0</v>
      </c>
      <c r="DO88" s="14" t="n">
        <f aca="false">+IF(AC88=0,0,$T88)</f>
        <v>0</v>
      </c>
      <c r="DP88" s="14" t="n">
        <f aca="false">+IF(AD88=0,0,$T88)</f>
        <v>0</v>
      </c>
      <c r="DQ88" s="14" t="n">
        <f aca="false">+IF(AE88=0,0,$T88)</f>
        <v>0</v>
      </c>
      <c r="DR88" s="14" t="n">
        <f aca="false">+IF(AF88=0,0,$T88)</f>
        <v>0</v>
      </c>
      <c r="DS88" s="14" t="n">
        <f aca="false">+IF(AG88=0,0,$T88)</f>
        <v>0</v>
      </c>
      <c r="DT88" s="14" t="n">
        <f aca="false">+IF(AH88=0,0,$T88)</f>
        <v>0</v>
      </c>
      <c r="DU88" s="14" t="n">
        <f aca="false">+IF(AI88=0,0,$T88)</f>
        <v>0</v>
      </c>
      <c r="DV88" s="55" t="n">
        <f aca="false">+SUM(DJ88:DU88)</f>
        <v>30</v>
      </c>
      <c r="DY88" s="14" t="n">
        <v>0</v>
      </c>
      <c r="DZ88" s="14" t="n">
        <v>0</v>
      </c>
      <c r="EA88" s="14" t="n">
        <v>0</v>
      </c>
      <c r="EB88" s="14" t="n">
        <v>0</v>
      </c>
      <c r="EC88" s="14" t="n">
        <v>0</v>
      </c>
      <c r="ED88" s="14" t="n">
        <v>0</v>
      </c>
      <c r="EE88" s="14" t="n">
        <v>0</v>
      </c>
      <c r="EF88" s="14" t="n">
        <v>0</v>
      </c>
      <c r="EG88" s="14" t="n">
        <v>0</v>
      </c>
      <c r="EH88" s="14" t="n">
        <v>0</v>
      </c>
      <c r="EI88" s="14" t="n">
        <v>0</v>
      </c>
      <c r="EJ88" s="14" t="n">
        <v>0</v>
      </c>
      <c r="EK88" s="55" t="n">
        <f aca="false">+SUM(DY88:EJ88)</f>
        <v>0</v>
      </c>
      <c r="EO88" s="53" t="n">
        <f aca="false">+CU88+DJ88-DY88/2</f>
        <v>34.9</v>
      </c>
      <c r="EP88" s="53" t="n">
        <f aca="false">+CV88+DK88-DZ88/2</f>
        <v>0</v>
      </c>
      <c r="EQ88" s="53" t="n">
        <f aca="false">+CW88+DL88-EA88/2</f>
        <v>0</v>
      </c>
      <c r="ER88" s="53" t="n">
        <f aca="false">+CX88+DM88-EB88/2</f>
        <v>0</v>
      </c>
      <c r="ES88" s="53" t="n">
        <f aca="false">+CY88+DN88-EC88/2</f>
        <v>0</v>
      </c>
      <c r="ET88" s="53" t="n">
        <f aca="false">+CZ88+DO88-ED88/2</f>
        <v>0</v>
      </c>
      <c r="EU88" s="53" t="n">
        <f aca="false">+DA88+DP88-EE88/2</f>
        <v>0</v>
      </c>
      <c r="EV88" s="53" t="n">
        <f aca="false">+DB88+DQ88-EF88/2</f>
        <v>0</v>
      </c>
      <c r="EW88" s="53" t="n">
        <f aca="false">+DC88+DR88-EG88/2</f>
        <v>0</v>
      </c>
      <c r="EX88" s="53" t="n">
        <f aca="false">+DD88+DS88-EH88/2</f>
        <v>0</v>
      </c>
      <c r="EY88" s="53" t="n">
        <f aca="false">+DE88+DT88-EI88/2</f>
        <v>0</v>
      </c>
      <c r="EZ88" s="53" t="n">
        <f aca="false">+DF88+DU88-EJ88/2</f>
        <v>0</v>
      </c>
      <c r="FA88" s="55" t="n">
        <f aca="false">+SUM(EO88:EZ88)</f>
        <v>34.9</v>
      </c>
      <c r="FD88" s="53" t="n">
        <f aca="false">+AM88-EO88-DY88</f>
        <v>166.56</v>
      </c>
      <c r="FE88" s="53" t="n">
        <f aca="false">+AN88-EP88-DZ88</f>
        <v>0</v>
      </c>
      <c r="FF88" s="53" t="n">
        <f aca="false">+AO88-EQ88-EA88</f>
        <v>0</v>
      </c>
      <c r="FG88" s="53" t="n">
        <f aca="false">+AP88-ER88-EB88</f>
        <v>0</v>
      </c>
      <c r="FH88" s="53" t="n">
        <f aca="false">+AQ88-ES88-EC88</f>
        <v>0</v>
      </c>
      <c r="FI88" s="53" t="n">
        <f aca="false">+AR88-ET88-ED88</f>
        <v>0</v>
      </c>
      <c r="FJ88" s="53" t="n">
        <f aca="false">+AS88-EU88-EE88</f>
        <v>0</v>
      </c>
      <c r="FK88" s="53" t="n">
        <f aca="false">+AT88-EV88-EF88</f>
        <v>0</v>
      </c>
      <c r="FL88" s="53" t="n">
        <f aca="false">+AU88-EW88-EG88</f>
        <v>0</v>
      </c>
      <c r="FM88" s="53" t="n">
        <f aca="false">+AV88-EX88-EH88</f>
        <v>0</v>
      </c>
      <c r="FN88" s="53" t="n">
        <f aca="false">+AW88-EY88-EI88</f>
        <v>0</v>
      </c>
      <c r="FO88" s="53" t="n">
        <f aca="false">+AX88-EZ88-EJ88</f>
        <v>0</v>
      </c>
      <c r="FP88" s="53" t="n">
        <f aca="false">+AY88-FA88</f>
        <v>166.56</v>
      </c>
    </row>
    <row collapsed="false" customFormat="false" customHeight="true" hidden="false" ht="15" outlineLevel="2" r="89">
      <c r="A89" s="21" t="n">
        <v>12</v>
      </c>
      <c r="B89" s="21" t="s">
        <v>67</v>
      </c>
      <c r="C89" s="21" t="s">
        <v>137</v>
      </c>
      <c r="D89" s="67" t="n">
        <f aca="false">+E89</f>
        <v>10031</v>
      </c>
      <c r="E89" s="69" t="n">
        <v>10031</v>
      </c>
      <c r="F89" s="80" t="s">
        <v>431</v>
      </c>
      <c r="G89" s="21" t="s">
        <v>69</v>
      </c>
      <c r="H89" s="21" t="s">
        <v>69</v>
      </c>
      <c r="I89" s="80" t="s">
        <v>432</v>
      </c>
      <c r="J89" s="76" t="s">
        <v>417</v>
      </c>
      <c r="K89" s="72" t="s">
        <v>16</v>
      </c>
      <c r="L89" s="49" t="s">
        <v>143</v>
      </c>
      <c r="M89" s="50" t="s">
        <v>70</v>
      </c>
      <c r="N89" s="51" t="n">
        <v>0.01</v>
      </c>
      <c r="O89" s="51" t="n">
        <v>0.02</v>
      </c>
      <c r="P89" s="51" t="n">
        <v>0</v>
      </c>
      <c r="Q89" s="51" t="n">
        <v>0</v>
      </c>
      <c r="R89" s="50" t="n">
        <v>0</v>
      </c>
      <c r="S89" s="50" t="n">
        <v>0</v>
      </c>
      <c r="T89" s="50" t="n">
        <v>30</v>
      </c>
      <c r="U89" s="50"/>
      <c r="X89" s="53" t="e">
        <f aca="false">+VLOOKUP($D89,['file:///home/lab/repositories/luckia.facturador/com.luckia.biller.deploy/src/main/resources/bootstrap/info_presencial_2014.xlsx']venta_neta_cons!$a$2:$n$1048576,3,0)</f>
        <v>#VALUE!</v>
      </c>
      <c r="Y89" s="53" t="e">
        <f aca="false">+VLOOKUP($D89,['file:///home/lab/repositories/luckia.facturador/com.luckia.biller.deploy/src/main/resources/bootstrap/info_presencial_2014.xlsx']venta_neta_cons!$a$2:$n$1048576,4,0)</f>
        <v>#VALUE!</v>
      </c>
      <c r="Z89" s="53" t="e">
        <f aca="false">+VLOOKUP($D89,['file:///home/lab/repositories/luckia.facturador/com.luckia.biller.deploy/src/main/resources/bootstrap/info_presencial_2014.xlsx']venta_neta_cons!$a$2:$n$1048576,5,0)</f>
        <v>#VALUE!</v>
      </c>
      <c r="AA89" s="53" t="e">
        <f aca="false">+VLOOKUP($D89,['file:///home/lab/repositories/luckia.facturador/com.luckia.biller.deploy/src/main/resources/bootstrap/info_presencial_2014.xlsx']venta_neta_cons!$a$2:$n$1048576,6,0)</f>
        <v>#VALUE!</v>
      </c>
      <c r="AB89" s="53" t="e">
        <f aca="false">+VLOOKUP($D89,['file:///home/lab/repositories/luckia.facturador/com.luckia.biller.deploy/src/main/resources/bootstrap/info_presencial_2014.xlsx']venta_neta_cons!$a$2:$n$1048576,7,0)</f>
        <v>#VALUE!</v>
      </c>
      <c r="AC89" s="53" t="e">
        <f aca="false">+VLOOKUP($D89,['file:///home/lab/repositories/luckia.facturador/com.luckia.biller.deploy/src/main/resources/bootstrap/info_presencial_2014.xlsx']venta_neta_cons!$a$2:$n$1048576,8,0)</f>
        <v>#VALUE!</v>
      </c>
      <c r="AD89" s="53" t="e">
        <f aca="false">+VLOOKUP($D89,['file:///home/lab/repositories/luckia.facturador/com.luckia.biller.deploy/src/main/resources/bootstrap/info_presencial_2014.xlsx']venta_neta_cons!$a$2:$n$1048576,9,0)</f>
        <v>#VALUE!</v>
      </c>
      <c r="AE89" s="53" t="e">
        <f aca="false">+VLOOKUP($D89,['file:///home/lab/repositories/luckia.facturador/com.luckia.biller.deploy/src/main/resources/bootstrap/info_presencial_2014.xlsx']venta_neta_cons!$a$2:$n$1048576,10,0)</f>
        <v>#VALUE!</v>
      </c>
      <c r="AF89" s="53" t="e">
        <f aca="false">+VLOOKUP($D89,['file:///home/lab/repositories/luckia.facturador/com.luckia.biller.deploy/src/main/resources/bootstrap/info_presencial_2014.xlsx']venta_neta_cons!$a$2:$n$1048576,11,0)</f>
        <v>#VALUE!</v>
      </c>
      <c r="AG89" s="53" t="e">
        <f aca="false">+VLOOKUP($D89,['file:///home/lab/repositories/luckia.facturador/com.luckia.biller.deploy/src/main/resources/bootstrap/info_presencial_2014.xlsx']venta_neta_cons!$a$2:$n$1048576,12,0)</f>
        <v>#VALUE!</v>
      </c>
      <c r="AH89" s="53" t="e">
        <f aca="false">+VLOOKUP($D89,['file:///home/lab/repositories/luckia.facturador/com.luckia.biller.deploy/src/main/resources/bootstrap/info_presencial_2014.xlsx']venta_neta_cons!$a$2:$n$1048576,13,0)</f>
        <v>#VALUE!</v>
      </c>
      <c r="AI89" s="53" t="e">
        <f aca="false">+VLOOKUP($D89,['file:///home/lab/repositories/luckia.facturador/com.luckia.biller.deploy/src/main/resources/bootstrap/info_presencial_2014.xlsx']venta_neta_cons!$a$2:$n$1048576,14,0)</f>
        <v>#VALUE!</v>
      </c>
      <c r="AJ89" s="53" t="n">
        <f aca="false">+SUM(X89:AI89)</f>
        <v>3478</v>
      </c>
      <c r="AK89" s="54" t="n">
        <f aca="false">+BB89/X89</f>
        <v>0.288349626221967</v>
      </c>
      <c r="AL89" s="53"/>
      <c r="AM89" s="53" t="e">
        <f aca="false">+VLOOKUP($D89,['file:///home/lab/repositories/luckia.facturador/com.luckia.biller.deploy/src/main/resources/bootstrap/info_presencial_2014.xlsx']saldo_cons!$a$2:$n$1048576,3,0)</f>
        <v>#VALUE!</v>
      </c>
      <c r="AN89" s="53" t="e">
        <f aca="false">+VLOOKUP($D89,['file:///home/lab/repositories/luckia.facturador/com.luckia.biller.deploy/src/main/resources/bootstrap/info_presencial_2014.xlsx']saldo_cons!$a$2:$n$1048576,4,0)</f>
        <v>#VALUE!</v>
      </c>
      <c r="AO89" s="53" t="e">
        <f aca="false">+VLOOKUP($D89,['file:///home/lab/repositories/luckia.facturador/com.luckia.biller.deploy/src/main/resources/bootstrap/info_presencial_2014.xlsx']saldo_cons!$a$2:$n$1048576,5,0)</f>
        <v>#VALUE!</v>
      </c>
      <c r="AP89" s="53" t="e">
        <f aca="false">+VLOOKUP($D89,['file:///home/lab/repositories/luckia.facturador/com.luckia.biller.deploy/src/main/resources/bootstrap/info_presencial_2014.xlsx']saldo_cons!$a$2:$n$1048576,6,0)</f>
        <v>#VALUE!</v>
      </c>
      <c r="AQ89" s="53" t="e">
        <f aca="false">+VLOOKUP($D89,['file:///home/lab/repositories/luckia.facturador/com.luckia.biller.deploy/src/main/resources/bootstrap/info_presencial_2014.xlsx']saldo_cons!$a$2:$n$1048576,7,0)</f>
        <v>#VALUE!</v>
      </c>
      <c r="AR89" s="53" t="e">
        <f aca="false">+VLOOKUP($D89,['file:///home/lab/repositories/luckia.facturador/com.luckia.biller.deploy/src/main/resources/bootstrap/info_presencial_2014.xlsx']saldo_cons!$a$2:$n$1048576,8,0)</f>
        <v>#VALUE!</v>
      </c>
      <c r="AS89" s="53" t="e">
        <f aca="false">+VLOOKUP($D89,['file:///home/lab/repositories/luckia.facturador/com.luckia.biller.deploy/src/main/resources/bootstrap/info_presencial_2014.xlsx']saldo_cons!$a$2:$n$1048576,9,0)</f>
        <v>#VALUE!</v>
      </c>
      <c r="AT89" s="53" t="e">
        <f aca="false">+VLOOKUP($D89,['file:///home/lab/repositories/luckia.facturador/com.luckia.biller.deploy/src/main/resources/bootstrap/info_presencial_2014.xlsx']saldo_cons!$a$2:$n$1048576,10,0)</f>
        <v>#VALUE!</v>
      </c>
      <c r="AU89" s="53" t="e">
        <f aca="false">+VLOOKUP($D89,['file:///home/lab/repositories/luckia.facturador/com.luckia.biller.deploy/src/main/resources/bootstrap/info_presencial_2014.xlsx']saldo_cons!$a$2:$n$1048576,11,0)</f>
        <v>#VALUE!</v>
      </c>
      <c r="AV89" s="53" t="e">
        <f aca="false">+VLOOKUP($D89,['file:///home/lab/repositories/luckia.facturador/com.luckia.biller.deploy/src/main/resources/bootstrap/info_presencial_2014.xlsx']saldo_cons!$a$2:$n$1048576,12,0)</f>
        <v>#VALUE!</v>
      </c>
      <c r="AW89" s="53" t="e">
        <f aca="false">+VLOOKUP($D89,['file:///home/lab/repositories/luckia.facturador/com.luckia.biller.deploy/src/main/resources/bootstrap/info_presencial_2014.xlsx']saldo_cons!$a$2:$n$1048576,13,0)</f>
        <v>#VALUE!</v>
      </c>
      <c r="AX89" s="53" t="e">
        <f aca="false">+VLOOKUP($D89,['file:///home/lab/repositories/luckia.facturador/com.luckia.biller.deploy/src/main/resources/bootstrap/info_presencial_2014.xlsx']saldo_cons!$a$2:$n$1048576,14,0)</f>
        <v>#VALUE!</v>
      </c>
      <c r="AY89" s="53" t="n">
        <f aca="false">+SUM(AM89:AX89)</f>
        <v>3016.68</v>
      </c>
      <c r="AZ89" s="53"/>
      <c r="BA89" s="53"/>
      <c r="BB89" s="53" t="e">
        <f aca="false">+VLOOKUP($D89,['file:///home/lab/repositories/luckia.facturador/com.luckia.biller.deploy/src/main/resources/bootstrap/info_presencial_2014.xlsx']ggr_cons!$a$2:$n$1048576,3,0)</f>
        <v>#VALUE!</v>
      </c>
      <c r="BC89" s="53" t="e">
        <f aca="false">+VLOOKUP($D89,['file:///home/lab/repositories/luckia.facturador/com.luckia.biller.deploy/src/main/resources/bootstrap/info_presencial_2014.xlsx']ggr_cons!$a$2:$n$1048576,4,0)</f>
        <v>#VALUE!</v>
      </c>
      <c r="BD89" s="53" t="e">
        <f aca="false">+VLOOKUP($D89,['file:///home/lab/repositories/luckia.facturador/com.luckia.biller.deploy/src/main/resources/bootstrap/info_presencial_2014.xlsx']ggr_cons!$a$2:$n$1048576,5,0)</f>
        <v>#VALUE!</v>
      </c>
      <c r="BE89" s="53" t="e">
        <f aca="false">+VLOOKUP($D89,['file:///home/lab/repositories/luckia.facturador/com.luckia.biller.deploy/src/main/resources/bootstrap/info_presencial_2014.xlsx']ggr_cons!$a$2:$n$1048576,6,0)</f>
        <v>#VALUE!</v>
      </c>
      <c r="BF89" s="53" t="e">
        <f aca="false">+VLOOKUP($D89,['file:///home/lab/repositories/luckia.facturador/com.luckia.biller.deploy/src/main/resources/bootstrap/info_presencial_2014.xlsx']ggr_cons!$a$2:$n$1048576,7,0)</f>
        <v>#VALUE!</v>
      </c>
      <c r="BG89" s="53" t="e">
        <f aca="false">+VLOOKUP($D89,['file:///home/lab/repositories/luckia.facturador/com.luckia.biller.deploy/src/main/resources/bootstrap/info_presencial_2014.xlsx']ggr_cons!$a$2:$n$1048576,8,0)</f>
        <v>#VALUE!</v>
      </c>
      <c r="BH89" s="53" t="e">
        <f aca="false">+VLOOKUP($D89,['file:///home/lab/repositories/luckia.facturador/com.luckia.biller.deploy/src/main/resources/bootstrap/info_presencial_2014.xlsx']ggr_cons!$a$2:$n$1048576,9,0)</f>
        <v>#VALUE!</v>
      </c>
      <c r="BI89" s="53" t="e">
        <f aca="false">+VLOOKUP($D89,['file:///home/lab/repositories/luckia.facturador/com.luckia.biller.deploy/src/main/resources/bootstrap/info_presencial_2014.xlsx']ggr_cons!$a$2:$n$1048576,10,0)</f>
        <v>#VALUE!</v>
      </c>
      <c r="BJ89" s="53" t="e">
        <f aca="false">+VLOOKUP($D89,['file:///home/lab/repositories/luckia.facturador/com.luckia.biller.deploy/src/main/resources/bootstrap/info_presencial_2014.xlsx']ggr_cons!$a$2:$n$1048576,11,0)</f>
        <v>#VALUE!</v>
      </c>
      <c r="BK89" s="53" t="e">
        <f aca="false">+VLOOKUP($D89,['file:///home/lab/repositories/luckia.facturador/com.luckia.biller.deploy/src/main/resources/bootstrap/info_presencial_2014.xlsx']ggr_cons!$a$2:$n$1048576,12,0)</f>
        <v>#VALUE!</v>
      </c>
      <c r="BL89" s="53" t="e">
        <f aca="false">+VLOOKUP($D89,['file:///home/lab/repositories/luckia.facturador/com.luckia.biller.deploy/src/main/resources/bootstrap/info_presencial_2014.xlsx']ggr_cons!$a$2:$n$1048576,13,0)</f>
        <v>#VALUE!</v>
      </c>
      <c r="BM89" s="53" t="e">
        <f aca="false">+VLOOKUP($D89,['file:///home/lab/repositories/luckia.facturador/com.luckia.biller.deploy/src/main/resources/bootstrap/info_presencial_2014.xlsx']ggr_cons!$a$2:$n$1048576,14,0)</f>
        <v>#VALUE!</v>
      </c>
      <c r="BN89" s="53" t="n">
        <f aca="false">+SUM(BB89:BM89)</f>
        <v>1002.88</v>
      </c>
      <c r="BO89" s="53"/>
      <c r="BP89" s="53"/>
      <c r="BQ89" s="55" t="n">
        <f aca="false">+$N89*X89</f>
        <v>34.78</v>
      </c>
      <c r="BR89" s="55" t="n">
        <f aca="false">+$N89*Y89</f>
        <v>0</v>
      </c>
      <c r="BS89" s="55" t="n">
        <f aca="false">+$N89*Z89</f>
        <v>0</v>
      </c>
      <c r="BT89" s="55" t="n">
        <f aca="false">+$N89*AA89</f>
        <v>0</v>
      </c>
      <c r="BU89" s="55" t="n">
        <f aca="false">+$N89*AB89</f>
        <v>0</v>
      </c>
      <c r="BV89" s="55" t="n">
        <f aca="false">+$N89*AC89</f>
        <v>0</v>
      </c>
      <c r="BW89" s="55" t="n">
        <f aca="false">+$N89*AD89</f>
        <v>0</v>
      </c>
      <c r="BX89" s="55" t="n">
        <f aca="false">+$N89*AE89</f>
        <v>0</v>
      </c>
      <c r="BY89" s="55" t="n">
        <f aca="false">+$N89*AF89</f>
        <v>0</v>
      </c>
      <c r="BZ89" s="55" t="n">
        <f aca="false">+$N89*AG89</f>
        <v>0</v>
      </c>
      <c r="CA89" s="55" t="n">
        <f aca="false">+$N89*AH89</f>
        <v>0</v>
      </c>
      <c r="CB89" s="55" t="n">
        <f aca="false">+$N89*AI89</f>
        <v>0</v>
      </c>
      <c r="CC89" s="55" t="n">
        <f aca="false">+SUM(BQ89:CB89)</f>
        <v>34.78</v>
      </c>
      <c r="CD89" s="53"/>
      <c r="CE89" s="55"/>
      <c r="CF89" s="55" t="n">
        <f aca="false">+BQ89/$CE$2</f>
        <v>28.7438016528926</v>
      </c>
      <c r="CG89" s="55" t="n">
        <f aca="false">+BR89/$CE$2</f>
        <v>0</v>
      </c>
      <c r="CH89" s="55" t="n">
        <f aca="false">+BS89/$CE$2</f>
        <v>0</v>
      </c>
      <c r="CI89" s="55" t="n">
        <f aca="false">+BT89/$CE$2</f>
        <v>0</v>
      </c>
      <c r="CJ89" s="55" t="n">
        <f aca="false">+BU89/$CE$2</f>
        <v>0</v>
      </c>
      <c r="CK89" s="55" t="n">
        <f aca="false">+BV89/$CE$2</f>
        <v>0</v>
      </c>
      <c r="CL89" s="55" t="n">
        <f aca="false">+BW89/$CE$2</f>
        <v>0</v>
      </c>
      <c r="CM89" s="55" t="n">
        <f aca="false">+BX89/$CE$2</f>
        <v>0</v>
      </c>
      <c r="CN89" s="55" t="n">
        <f aca="false">+BY89/$CE$2</f>
        <v>0</v>
      </c>
      <c r="CO89" s="55" t="n">
        <f aca="false">+BZ89/$CE$2</f>
        <v>0</v>
      </c>
      <c r="CP89" s="55" t="n">
        <f aca="false">+CA89/$CE$2</f>
        <v>0</v>
      </c>
      <c r="CQ89" s="55" t="n">
        <f aca="false">+CB89/$CE$2</f>
        <v>0</v>
      </c>
      <c r="CR89" s="55" t="n">
        <f aca="false">+CC89/$CE$2</f>
        <v>28.7438016528926</v>
      </c>
      <c r="CS89" s="53"/>
      <c r="CT89" s="53"/>
      <c r="CU89" s="56" t="n">
        <f aca="false">+$O89*X89+$P89*BB89+$Q89*(0.9*BB89+$S89)+$R89</f>
        <v>69.56</v>
      </c>
      <c r="CV89" s="56" t="n">
        <f aca="false">+$O89*Y89+$P89*BC89+$Q89*(0.9*BC89+$S89)+$R89</f>
        <v>0</v>
      </c>
      <c r="CW89" s="56" t="n">
        <f aca="false">+$O89*Z89+$P89*BD89+$Q89*(0.9*BD89+$S89)+$R89</f>
        <v>0</v>
      </c>
      <c r="CX89" s="56" t="n">
        <f aca="false">+$O89*AA89+$P89*BE89+$Q89*(0.9*BE89+$S89)+$R89</f>
        <v>0</v>
      </c>
      <c r="CY89" s="56" t="n">
        <f aca="false">+$O89*AB89+$P89*BF89+$Q89*(0.9*BF89+$S89)+$R89</f>
        <v>0</v>
      </c>
      <c r="CZ89" s="56" t="n">
        <f aca="false">+$O89*AC89+$P89*BG89+$Q89*(0.9*BG89+$S89)+$R89</f>
        <v>0</v>
      </c>
      <c r="DA89" s="56" t="n">
        <f aca="false">+$O89*AD89+$P89*BH89+$Q89*(0.9*BH89+$S89)+$R89</f>
        <v>0</v>
      </c>
      <c r="DB89" s="56" t="n">
        <f aca="false">+$O89*AE89+$P89*BI89+$Q89*(0.9*BI89+$S89)+$R89</f>
        <v>0</v>
      </c>
      <c r="DC89" s="56" t="n">
        <f aca="false">+$O89*AF89+$P89*BJ89+$Q89*(0.9*BJ89+$S89)+$R89</f>
        <v>0</v>
      </c>
      <c r="DD89" s="56" t="n">
        <f aca="false">+$O89*AG89+$P89*BK89+$Q89*(0.9*BK89+$S89)+$R89</f>
        <v>0</v>
      </c>
      <c r="DE89" s="56" t="n">
        <f aca="false">+$O89*AH89+$P89*BL89+$Q89*(0.9*BL89+$S89)+$R89</f>
        <v>0</v>
      </c>
      <c r="DF89" s="56" t="n">
        <f aca="false">+$O89*AI89+$P89*BM89+$Q89*(0.9*BM89+$S89)+$R89</f>
        <v>0</v>
      </c>
      <c r="DG89" s="55" t="n">
        <f aca="false">+SUM(CU89:DF89)</f>
        <v>69.56</v>
      </c>
      <c r="DH89" s="53"/>
      <c r="DJ89" s="14" t="n">
        <f aca="false">+IF(X89=0,0,$T89)</f>
        <v>30</v>
      </c>
      <c r="DK89" s="14" t="n">
        <f aca="false">+IF(Y89=0,0,$T89)</f>
        <v>0</v>
      </c>
      <c r="DL89" s="14" t="n">
        <f aca="false">+IF(Z89=0,0,$T89)</f>
        <v>0</v>
      </c>
      <c r="DM89" s="14" t="n">
        <f aca="false">+IF(AA89=0,0,$T89)</f>
        <v>0</v>
      </c>
      <c r="DN89" s="14" t="n">
        <f aca="false">+IF(AB89=0,0,$T89)</f>
        <v>0</v>
      </c>
      <c r="DO89" s="14" t="n">
        <f aca="false">+IF(AC89=0,0,$T89)</f>
        <v>0</v>
      </c>
      <c r="DP89" s="14" t="n">
        <f aca="false">+IF(AD89=0,0,$T89)</f>
        <v>0</v>
      </c>
      <c r="DQ89" s="14" t="n">
        <f aca="false">+IF(AE89=0,0,$T89)</f>
        <v>0</v>
      </c>
      <c r="DR89" s="14" t="n">
        <f aca="false">+IF(AF89=0,0,$T89)</f>
        <v>0</v>
      </c>
      <c r="DS89" s="14" t="n">
        <f aca="false">+IF(AG89=0,0,$T89)</f>
        <v>0</v>
      </c>
      <c r="DT89" s="14" t="n">
        <f aca="false">+IF(AH89=0,0,$T89)</f>
        <v>0</v>
      </c>
      <c r="DU89" s="14" t="n">
        <f aca="false">+IF(AI89=0,0,$T89)</f>
        <v>0</v>
      </c>
      <c r="DV89" s="55" t="n">
        <f aca="false">+SUM(DJ89:DU89)</f>
        <v>30</v>
      </c>
      <c r="DY89" s="14" t="n">
        <v>0</v>
      </c>
      <c r="DZ89" s="14" t="n">
        <v>0</v>
      </c>
      <c r="EA89" s="14" t="n">
        <v>0</v>
      </c>
      <c r="EB89" s="14" t="n">
        <v>0</v>
      </c>
      <c r="EC89" s="14" t="n">
        <v>0</v>
      </c>
      <c r="ED89" s="14" t="n">
        <v>0</v>
      </c>
      <c r="EE89" s="14" t="n">
        <v>0</v>
      </c>
      <c r="EF89" s="14" t="n">
        <v>0</v>
      </c>
      <c r="EG89" s="14" t="n">
        <v>0</v>
      </c>
      <c r="EH89" s="14" t="n">
        <v>0</v>
      </c>
      <c r="EI89" s="14" t="n">
        <v>0</v>
      </c>
      <c r="EJ89" s="14" t="n">
        <v>0</v>
      </c>
      <c r="EK89" s="55" t="n">
        <f aca="false">+SUM(DY89:EJ89)</f>
        <v>0</v>
      </c>
      <c r="EO89" s="53" t="n">
        <f aca="false">+CU89+DJ89-DY89/2</f>
        <v>99.56</v>
      </c>
      <c r="EP89" s="53" t="n">
        <f aca="false">+CV89+DK89-DZ89/2</f>
        <v>0</v>
      </c>
      <c r="EQ89" s="53" t="n">
        <f aca="false">+CW89+DL89-EA89/2</f>
        <v>0</v>
      </c>
      <c r="ER89" s="53" t="n">
        <f aca="false">+CX89+DM89-EB89/2</f>
        <v>0</v>
      </c>
      <c r="ES89" s="53" t="n">
        <f aca="false">+CY89+DN89-EC89/2</f>
        <v>0</v>
      </c>
      <c r="ET89" s="53" t="n">
        <f aca="false">+CZ89+DO89-ED89/2</f>
        <v>0</v>
      </c>
      <c r="EU89" s="53" t="n">
        <f aca="false">+DA89+DP89-EE89/2</f>
        <v>0</v>
      </c>
      <c r="EV89" s="53" t="n">
        <f aca="false">+DB89+DQ89-EF89/2</f>
        <v>0</v>
      </c>
      <c r="EW89" s="53" t="n">
        <f aca="false">+DC89+DR89-EG89/2</f>
        <v>0</v>
      </c>
      <c r="EX89" s="53" t="n">
        <f aca="false">+DD89+DS89-EH89/2</f>
        <v>0</v>
      </c>
      <c r="EY89" s="53" t="n">
        <f aca="false">+DE89+DT89-EI89/2</f>
        <v>0</v>
      </c>
      <c r="EZ89" s="53" t="n">
        <f aca="false">+DF89+DU89-EJ89/2</f>
        <v>0</v>
      </c>
      <c r="FA89" s="55" t="n">
        <f aca="false">+SUM(EO89:EZ89)</f>
        <v>99.56</v>
      </c>
      <c r="FD89" s="53" t="n">
        <f aca="false">+AM89-EO89-DY89</f>
        <v>2917.12</v>
      </c>
      <c r="FE89" s="53" t="n">
        <f aca="false">+AN89-EP89-DZ89</f>
        <v>0</v>
      </c>
      <c r="FF89" s="53" t="n">
        <f aca="false">+AO89-EQ89-EA89</f>
        <v>0</v>
      </c>
      <c r="FG89" s="53" t="n">
        <f aca="false">+AP89-ER89-EB89</f>
        <v>0</v>
      </c>
      <c r="FH89" s="53" t="n">
        <f aca="false">+AQ89-ES89-EC89</f>
        <v>0</v>
      </c>
      <c r="FI89" s="53" t="n">
        <f aca="false">+AR89-ET89-ED89</f>
        <v>0</v>
      </c>
      <c r="FJ89" s="53" t="n">
        <f aca="false">+AS89-EU89-EE89</f>
        <v>0</v>
      </c>
      <c r="FK89" s="53" t="n">
        <f aca="false">+AT89-EV89-EF89</f>
        <v>0</v>
      </c>
      <c r="FL89" s="53" t="n">
        <f aca="false">+AU89-EW89-EG89</f>
        <v>0</v>
      </c>
      <c r="FM89" s="53" t="n">
        <f aca="false">+AV89-EX89-EH89</f>
        <v>0</v>
      </c>
      <c r="FN89" s="53" t="n">
        <f aca="false">+AW89-EY89-EI89</f>
        <v>0</v>
      </c>
      <c r="FO89" s="53" t="n">
        <f aca="false">+AX89-EZ89-EJ89</f>
        <v>0</v>
      </c>
      <c r="FP89" s="53" t="n">
        <f aca="false">+AY89-FA89</f>
        <v>2917.12</v>
      </c>
    </row>
    <row collapsed="false" customFormat="false" customHeight="true" hidden="false" ht="15" outlineLevel="2" r="90">
      <c r="A90" s="21" t="n">
        <v>12</v>
      </c>
      <c r="B90" s="21" t="s">
        <v>67</v>
      </c>
      <c r="C90" s="21" t="s">
        <v>137</v>
      </c>
      <c r="D90" s="67" t="n">
        <f aca="false">+E90</f>
        <v>10028</v>
      </c>
      <c r="E90" s="69" t="n">
        <v>10028</v>
      </c>
      <c r="F90" s="21" t="s">
        <v>433</v>
      </c>
      <c r="G90" s="21" t="s">
        <v>69</v>
      </c>
      <c r="H90" s="21" t="s">
        <v>69</v>
      </c>
      <c r="I90" s="72" t="s">
        <v>434</v>
      </c>
      <c r="J90" s="24" t="s">
        <v>435</v>
      </c>
      <c r="K90" s="72" t="s">
        <v>16</v>
      </c>
      <c r="L90" s="49" t="s">
        <v>143</v>
      </c>
      <c r="M90" s="50" t="s">
        <v>70</v>
      </c>
      <c r="N90" s="51" t="n">
        <v>0.01</v>
      </c>
      <c r="O90" s="51" t="n">
        <v>0.02</v>
      </c>
      <c r="P90" s="51" t="n">
        <v>0</v>
      </c>
      <c r="Q90" s="51" t="n">
        <v>0</v>
      </c>
      <c r="R90" s="50" t="n">
        <v>0</v>
      </c>
      <c r="S90" s="50" t="n">
        <v>0</v>
      </c>
      <c r="T90" s="50" t="n">
        <v>30</v>
      </c>
      <c r="U90" s="50"/>
      <c r="X90" s="53" t="e">
        <f aca="false">+VLOOKUP($D90,['file:///home/lab/repositories/luckia.facturador/com.luckia.biller.deploy/src/main/resources/bootstrap/info_presencial_2014.xlsx']venta_neta_cons!$a$2:$n$1048576,3,0)</f>
        <v>#VALUE!</v>
      </c>
      <c r="Y90" s="53" t="e">
        <f aca="false">+VLOOKUP($D90,['file:///home/lab/repositories/luckia.facturador/com.luckia.biller.deploy/src/main/resources/bootstrap/info_presencial_2014.xlsx']venta_neta_cons!$a$2:$n$1048576,4,0)</f>
        <v>#VALUE!</v>
      </c>
      <c r="Z90" s="53" t="e">
        <f aca="false">+VLOOKUP($D90,['file:///home/lab/repositories/luckia.facturador/com.luckia.biller.deploy/src/main/resources/bootstrap/info_presencial_2014.xlsx']venta_neta_cons!$a$2:$n$1048576,5,0)</f>
        <v>#VALUE!</v>
      </c>
      <c r="AA90" s="53" t="e">
        <f aca="false">+VLOOKUP($D90,['file:///home/lab/repositories/luckia.facturador/com.luckia.biller.deploy/src/main/resources/bootstrap/info_presencial_2014.xlsx']venta_neta_cons!$a$2:$n$1048576,6,0)</f>
        <v>#VALUE!</v>
      </c>
      <c r="AB90" s="53" t="e">
        <f aca="false">+VLOOKUP($D90,['file:///home/lab/repositories/luckia.facturador/com.luckia.biller.deploy/src/main/resources/bootstrap/info_presencial_2014.xlsx']venta_neta_cons!$a$2:$n$1048576,7,0)</f>
        <v>#VALUE!</v>
      </c>
      <c r="AC90" s="53" t="e">
        <f aca="false">+VLOOKUP($D90,['file:///home/lab/repositories/luckia.facturador/com.luckia.biller.deploy/src/main/resources/bootstrap/info_presencial_2014.xlsx']venta_neta_cons!$a$2:$n$1048576,8,0)</f>
        <v>#VALUE!</v>
      </c>
      <c r="AD90" s="53" t="e">
        <f aca="false">+VLOOKUP($D90,['file:///home/lab/repositories/luckia.facturador/com.luckia.biller.deploy/src/main/resources/bootstrap/info_presencial_2014.xlsx']venta_neta_cons!$a$2:$n$1048576,9,0)</f>
        <v>#VALUE!</v>
      </c>
      <c r="AE90" s="53" t="e">
        <f aca="false">+VLOOKUP($D90,['file:///home/lab/repositories/luckia.facturador/com.luckia.biller.deploy/src/main/resources/bootstrap/info_presencial_2014.xlsx']venta_neta_cons!$a$2:$n$1048576,10,0)</f>
        <v>#VALUE!</v>
      </c>
      <c r="AF90" s="53" t="e">
        <f aca="false">+VLOOKUP($D90,['file:///home/lab/repositories/luckia.facturador/com.luckia.biller.deploy/src/main/resources/bootstrap/info_presencial_2014.xlsx']venta_neta_cons!$a$2:$n$1048576,11,0)</f>
        <v>#VALUE!</v>
      </c>
      <c r="AG90" s="53" t="e">
        <f aca="false">+VLOOKUP($D90,['file:///home/lab/repositories/luckia.facturador/com.luckia.biller.deploy/src/main/resources/bootstrap/info_presencial_2014.xlsx']venta_neta_cons!$a$2:$n$1048576,12,0)</f>
        <v>#VALUE!</v>
      </c>
      <c r="AH90" s="53" t="e">
        <f aca="false">+VLOOKUP($D90,['file:///home/lab/repositories/luckia.facturador/com.luckia.biller.deploy/src/main/resources/bootstrap/info_presencial_2014.xlsx']venta_neta_cons!$a$2:$n$1048576,13,0)</f>
        <v>#VALUE!</v>
      </c>
      <c r="AI90" s="53" t="e">
        <f aca="false">+VLOOKUP($D90,['file:///home/lab/repositories/luckia.facturador/com.luckia.biller.deploy/src/main/resources/bootstrap/info_presencial_2014.xlsx']venta_neta_cons!$a$2:$n$1048576,14,0)</f>
        <v>#VALUE!</v>
      </c>
      <c r="AJ90" s="53" t="n">
        <f aca="false">+SUM(X90:AI90)</f>
        <v>588</v>
      </c>
      <c r="AK90" s="54" t="n">
        <f aca="false">+BB90/X90</f>
        <v>0.497755102040816</v>
      </c>
      <c r="AL90" s="53"/>
      <c r="AM90" s="53" t="e">
        <f aca="false">+VLOOKUP($D90,['file:///home/lab/repositories/luckia.facturador/com.luckia.biller.deploy/src/main/resources/bootstrap/info_presencial_2014.xlsx']saldo_cons!$a$2:$n$1048576,3,0)</f>
        <v>#VALUE!</v>
      </c>
      <c r="AN90" s="53" t="e">
        <f aca="false">+VLOOKUP($D90,['file:///home/lab/repositories/luckia.facturador/com.luckia.biller.deploy/src/main/resources/bootstrap/info_presencial_2014.xlsx']saldo_cons!$a$2:$n$1048576,4,0)</f>
        <v>#VALUE!</v>
      </c>
      <c r="AO90" s="53" t="e">
        <f aca="false">+VLOOKUP($D90,['file:///home/lab/repositories/luckia.facturador/com.luckia.biller.deploy/src/main/resources/bootstrap/info_presencial_2014.xlsx']saldo_cons!$a$2:$n$1048576,5,0)</f>
        <v>#VALUE!</v>
      </c>
      <c r="AP90" s="53" t="e">
        <f aca="false">+VLOOKUP($D90,['file:///home/lab/repositories/luckia.facturador/com.luckia.biller.deploy/src/main/resources/bootstrap/info_presencial_2014.xlsx']saldo_cons!$a$2:$n$1048576,6,0)</f>
        <v>#VALUE!</v>
      </c>
      <c r="AQ90" s="53" t="e">
        <f aca="false">+VLOOKUP($D90,['file:///home/lab/repositories/luckia.facturador/com.luckia.biller.deploy/src/main/resources/bootstrap/info_presencial_2014.xlsx']saldo_cons!$a$2:$n$1048576,7,0)</f>
        <v>#VALUE!</v>
      </c>
      <c r="AR90" s="53" t="e">
        <f aca="false">+VLOOKUP($D90,['file:///home/lab/repositories/luckia.facturador/com.luckia.biller.deploy/src/main/resources/bootstrap/info_presencial_2014.xlsx']saldo_cons!$a$2:$n$1048576,8,0)</f>
        <v>#VALUE!</v>
      </c>
      <c r="AS90" s="53" t="e">
        <f aca="false">+VLOOKUP($D90,['file:///home/lab/repositories/luckia.facturador/com.luckia.biller.deploy/src/main/resources/bootstrap/info_presencial_2014.xlsx']saldo_cons!$a$2:$n$1048576,9,0)</f>
        <v>#VALUE!</v>
      </c>
      <c r="AT90" s="53" t="e">
        <f aca="false">+VLOOKUP($D90,['file:///home/lab/repositories/luckia.facturador/com.luckia.biller.deploy/src/main/resources/bootstrap/info_presencial_2014.xlsx']saldo_cons!$a$2:$n$1048576,10,0)</f>
        <v>#VALUE!</v>
      </c>
      <c r="AU90" s="53" t="e">
        <f aca="false">+VLOOKUP($D90,['file:///home/lab/repositories/luckia.facturador/com.luckia.biller.deploy/src/main/resources/bootstrap/info_presencial_2014.xlsx']saldo_cons!$a$2:$n$1048576,11,0)</f>
        <v>#VALUE!</v>
      </c>
      <c r="AV90" s="53" t="e">
        <f aca="false">+VLOOKUP($D90,['file:///home/lab/repositories/luckia.facturador/com.luckia.biller.deploy/src/main/resources/bootstrap/info_presencial_2014.xlsx']saldo_cons!$a$2:$n$1048576,12,0)</f>
        <v>#VALUE!</v>
      </c>
      <c r="AW90" s="53" t="e">
        <f aca="false">+VLOOKUP($D90,['file:///home/lab/repositories/luckia.facturador/com.luckia.biller.deploy/src/main/resources/bootstrap/info_presencial_2014.xlsx']saldo_cons!$a$2:$n$1048576,13,0)</f>
        <v>#VALUE!</v>
      </c>
      <c r="AX90" s="53" t="e">
        <f aca="false">+VLOOKUP($D90,['file:///home/lab/repositories/luckia.facturador/com.luckia.biller.deploy/src/main/resources/bootstrap/info_presencial_2014.xlsx']saldo_cons!$a$2:$n$1048576,14,0)</f>
        <v>#VALUE!</v>
      </c>
      <c r="AY90" s="53" t="n">
        <f aca="false">+SUM(AM90:AX90)</f>
        <v>292.68</v>
      </c>
      <c r="AZ90" s="53"/>
      <c r="BA90" s="53"/>
      <c r="BB90" s="53" t="e">
        <f aca="false">+VLOOKUP($D90,['file:///home/lab/repositories/luckia.facturador/com.luckia.biller.deploy/src/main/resources/bootstrap/info_presencial_2014.xlsx']ggr_cons!$a$2:$n$1048576,3,0)</f>
        <v>#VALUE!</v>
      </c>
      <c r="BC90" s="53" t="e">
        <f aca="false">+VLOOKUP($D90,['file:///home/lab/repositories/luckia.facturador/com.luckia.biller.deploy/src/main/resources/bootstrap/info_presencial_2014.xlsx']ggr_cons!$a$2:$n$1048576,4,0)</f>
        <v>#VALUE!</v>
      </c>
      <c r="BD90" s="53" t="e">
        <f aca="false">+VLOOKUP($D90,['file:///home/lab/repositories/luckia.facturador/com.luckia.biller.deploy/src/main/resources/bootstrap/info_presencial_2014.xlsx']ggr_cons!$a$2:$n$1048576,5,0)</f>
        <v>#VALUE!</v>
      </c>
      <c r="BE90" s="53" t="e">
        <f aca="false">+VLOOKUP($D90,['file:///home/lab/repositories/luckia.facturador/com.luckia.biller.deploy/src/main/resources/bootstrap/info_presencial_2014.xlsx']ggr_cons!$a$2:$n$1048576,6,0)</f>
        <v>#VALUE!</v>
      </c>
      <c r="BF90" s="53" t="e">
        <f aca="false">+VLOOKUP($D90,['file:///home/lab/repositories/luckia.facturador/com.luckia.biller.deploy/src/main/resources/bootstrap/info_presencial_2014.xlsx']ggr_cons!$a$2:$n$1048576,7,0)</f>
        <v>#VALUE!</v>
      </c>
      <c r="BG90" s="53" t="e">
        <f aca="false">+VLOOKUP($D90,['file:///home/lab/repositories/luckia.facturador/com.luckia.biller.deploy/src/main/resources/bootstrap/info_presencial_2014.xlsx']ggr_cons!$a$2:$n$1048576,8,0)</f>
        <v>#VALUE!</v>
      </c>
      <c r="BH90" s="53" t="e">
        <f aca="false">+VLOOKUP($D90,['file:///home/lab/repositories/luckia.facturador/com.luckia.biller.deploy/src/main/resources/bootstrap/info_presencial_2014.xlsx']ggr_cons!$a$2:$n$1048576,9,0)</f>
        <v>#VALUE!</v>
      </c>
      <c r="BI90" s="53" t="e">
        <f aca="false">+VLOOKUP($D90,['file:///home/lab/repositories/luckia.facturador/com.luckia.biller.deploy/src/main/resources/bootstrap/info_presencial_2014.xlsx']ggr_cons!$a$2:$n$1048576,10,0)</f>
        <v>#VALUE!</v>
      </c>
      <c r="BJ90" s="53" t="e">
        <f aca="false">+VLOOKUP($D90,['file:///home/lab/repositories/luckia.facturador/com.luckia.biller.deploy/src/main/resources/bootstrap/info_presencial_2014.xlsx']ggr_cons!$a$2:$n$1048576,11,0)</f>
        <v>#VALUE!</v>
      </c>
      <c r="BK90" s="53" t="e">
        <f aca="false">+VLOOKUP($D90,['file:///home/lab/repositories/luckia.facturador/com.luckia.biller.deploy/src/main/resources/bootstrap/info_presencial_2014.xlsx']ggr_cons!$a$2:$n$1048576,12,0)</f>
        <v>#VALUE!</v>
      </c>
      <c r="BL90" s="53" t="e">
        <f aca="false">+VLOOKUP($D90,['file:///home/lab/repositories/luckia.facturador/com.luckia.biller.deploy/src/main/resources/bootstrap/info_presencial_2014.xlsx']ggr_cons!$a$2:$n$1048576,13,0)</f>
        <v>#VALUE!</v>
      </c>
      <c r="BM90" s="53" t="e">
        <f aca="false">+VLOOKUP($D90,['file:///home/lab/repositories/luckia.facturador/com.luckia.biller.deploy/src/main/resources/bootstrap/info_presencial_2014.xlsx']ggr_cons!$a$2:$n$1048576,14,0)</f>
        <v>#VALUE!</v>
      </c>
      <c r="BN90" s="53" t="n">
        <f aca="false">+SUM(BB90:BM90)</f>
        <v>292.68</v>
      </c>
      <c r="BO90" s="53"/>
      <c r="BP90" s="53"/>
      <c r="BQ90" s="55" t="n">
        <f aca="false">+$N90*X90</f>
        <v>5.88</v>
      </c>
      <c r="BR90" s="55" t="n">
        <f aca="false">+$N90*Y90</f>
        <v>0</v>
      </c>
      <c r="BS90" s="55" t="n">
        <f aca="false">+$N90*Z90</f>
        <v>0</v>
      </c>
      <c r="BT90" s="55" t="n">
        <f aca="false">+$N90*AA90</f>
        <v>0</v>
      </c>
      <c r="BU90" s="55" t="n">
        <f aca="false">+$N90*AB90</f>
        <v>0</v>
      </c>
      <c r="BV90" s="55" t="n">
        <f aca="false">+$N90*AC90</f>
        <v>0</v>
      </c>
      <c r="BW90" s="55" t="n">
        <f aca="false">+$N90*AD90</f>
        <v>0</v>
      </c>
      <c r="BX90" s="55" t="n">
        <f aca="false">+$N90*AE90</f>
        <v>0</v>
      </c>
      <c r="BY90" s="55" t="n">
        <f aca="false">+$N90*AF90</f>
        <v>0</v>
      </c>
      <c r="BZ90" s="55" t="n">
        <f aca="false">+$N90*AG90</f>
        <v>0</v>
      </c>
      <c r="CA90" s="55" t="n">
        <f aca="false">+$N90*AH90</f>
        <v>0</v>
      </c>
      <c r="CB90" s="55" t="n">
        <f aca="false">+$N90*AI90</f>
        <v>0</v>
      </c>
      <c r="CC90" s="55" t="n">
        <f aca="false">+SUM(BQ90:CB90)</f>
        <v>5.88</v>
      </c>
      <c r="CD90" s="53"/>
      <c r="CE90" s="55"/>
      <c r="CF90" s="55" t="n">
        <f aca="false">+BQ90/$CE$2</f>
        <v>4.85950413223141</v>
      </c>
      <c r="CG90" s="55" t="n">
        <f aca="false">+BR90/$CE$2</f>
        <v>0</v>
      </c>
      <c r="CH90" s="55" t="n">
        <f aca="false">+BS90/$CE$2</f>
        <v>0</v>
      </c>
      <c r="CI90" s="55" t="n">
        <f aca="false">+BT90/$CE$2</f>
        <v>0</v>
      </c>
      <c r="CJ90" s="55" t="n">
        <f aca="false">+BU90/$CE$2</f>
        <v>0</v>
      </c>
      <c r="CK90" s="55" t="n">
        <f aca="false">+BV90/$CE$2</f>
        <v>0</v>
      </c>
      <c r="CL90" s="55" t="n">
        <f aca="false">+BW90/$CE$2</f>
        <v>0</v>
      </c>
      <c r="CM90" s="55" t="n">
        <f aca="false">+BX90/$CE$2</f>
        <v>0</v>
      </c>
      <c r="CN90" s="55" t="n">
        <f aca="false">+BY90/$CE$2</f>
        <v>0</v>
      </c>
      <c r="CO90" s="55" t="n">
        <f aca="false">+BZ90/$CE$2</f>
        <v>0</v>
      </c>
      <c r="CP90" s="55" t="n">
        <f aca="false">+CA90/$CE$2</f>
        <v>0</v>
      </c>
      <c r="CQ90" s="55" t="n">
        <f aca="false">+CB90/$CE$2</f>
        <v>0</v>
      </c>
      <c r="CR90" s="55" t="n">
        <f aca="false">+CC90/$CE$2</f>
        <v>4.85950413223141</v>
      </c>
      <c r="CS90" s="53"/>
      <c r="CT90" s="53"/>
      <c r="CU90" s="56" t="n">
        <f aca="false">+$O90*X90+$P90*BB90+$Q90*(0.9*BB90+$S90)+$R90</f>
        <v>11.76</v>
      </c>
      <c r="CV90" s="56" t="n">
        <f aca="false">+$O90*Y90+$P90*BC90+$Q90*(0.9*BC90+$S90)+$R90</f>
        <v>0</v>
      </c>
      <c r="CW90" s="56" t="n">
        <f aca="false">+$O90*Z90+$P90*BD90+$Q90*(0.9*BD90+$S90)+$R90</f>
        <v>0</v>
      </c>
      <c r="CX90" s="56" t="n">
        <f aca="false">+$O90*AA90+$P90*BE90+$Q90*(0.9*BE90+$S90)+$R90</f>
        <v>0</v>
      </c>
      <c r="CY90" s="56" t="n">
        <f aca="false">+$O90*AB90+$P90*BF90+$Q90*(0.9*BF90+$S90)+$R90</f>
        <v>0</v>
      </c>
      <c r="CZ90" s="56" t="n">
        <f aca="false">+$O90*AC90+$P90*BG90+$Q90*(0.9*BG90+$S90)+$R90</f>
        <v>0</v>
      </c>
      <c r="DA90" s="56" t="n">
        <f aca="false">+$O90*AD90+$P90*BH90+$Q90*(0.9*BH90+$S90)+$R90</f>
        <v>0</v>
      </c>
      <c r="DB90" s="56" t="n">
        <f aca="false">+$O90*AE90+$P90*BI90+$Q90*(0.9*BI90+$S90)+$R90</f>
        <v>0</v>
      </c>
      <c r="DC90" s="56" t="n">
        <f aca="false">+$O90*AF90+$P90*BJ90+$Q90*(0.9*BJ90+$S90)+$R90</f>
        <v>0</v>
      </c>
      <c r="DD90" s="56" t="n">
        <f aca="false">+$O90*AG90+$P90*BK90+$Q90*(0.9*BK90+$S90)+$R90</f>
        <v>0</v>
      </c>
      <c r="DE90" s="56" t="n">
        <f aca="false">+$O90*AH90+$P90*BL90+$Q90*(0.9*BL90+$S90)+$R90</f>
        <v>0</v>
      </c>
      <c r="DF90" s="56" t="n">
        <f aca="false">+$O90*AI90+$P90*BM90+$Q90*(0.9*BM90+$S90)+$R90</f>
        <v>0</v>
      </c>
      <c r="DG90" s="55" t="n">
        <f aca="false">+SUM(CU90:DF90)</f>
        <v>11.76</v>
      </c>
      <c r="DH90" s="53"/>
      <c r="DJ90" s="14" t="n">
        <f aca="false">+IF(X90=0,0,$T90)</f>
        <v>30</v>
      </c>
      <c r="DK90" s="14" t="n">
        <f aca="false">+IF(Y90=0,0,$T90)</f>
        <v>0</v>
      </c>
      <c r="DL90" s="14" t="n">
        <f aca="false">+IF(Z90=0,0,$T90)</f>
        <v>0</v>
      </c>
      <c r="DM90" s="14" t="n">
        <f aca="false">+IF(AA90=0,0,$T90)</f>
        <v>0</v>
      </c>
      <c r="DN90" s="14" t="n">
        <f aca="false">+IF(AB90=0,0,$T90)</f>
        <v>0</v>
      </c>
      <c r="DO90" s="14" t="n">
        <f aca="false">+IF(AC90=0,0,$T90)</f>
        <v>0</v>
      </c>
      <c r="DP90" s="14" t="n">
        <f aca="false">+IF(AD90=0,0,$T90)</f>
        <v>0</v>
      </c>
      <c r="DQ90" s="14" t="n">
        <f aca="false">+IF(AE90=0,0,$T90)</f>
        <v>0</v>
      </c>
      <c r="DR90" s="14" t="n">
        <f aca="false">+IF(AF90=0,0,$T90)</f>
        <v>0</v>
      </c>
      <c r="DS90" s="14" t="n">
        <f aca="false">+IF(AG90=0,0,$T90)</f>
        <v>0</v>
      </c>
      <c r="DT90" s="14" t="n">
        <f aca="false">+IF(AH90=0,0,$T90)</f>
        <v>0</v>
      </c>
      <c r="DU90" s="14" t="n">
        <f aca="false">+IF(AI90=0,0,$T90)</f>
        <v>0</v>
      </c>
      <c r="DV90" s="55" t="n">
        <f aca="false">+SUM(DJ90:DU90)</f>
        <v>30</v>
      </c>
      <c r="DY90" s="14" t="n">
        <v>0</v>
      </c>
      <c r="DZ90" s="14" t="n">
        <v>0</v>
      </c>
      <c r="EA90" s="14" t="n">
        <v>0</v>
      </c>
      <c r="EB90" s="14" t="n">
        <v>0</v>
      </c>
      <c r="EC90" s="14" t="n">
        <v>0</v>
      </c>
      <c r="ED90" s="14" t="n">
        <v>0</v>
      </c>
      <c r="EE90" s="14" t="n">
        <v>0</v>
      </c>
      <c r="EF90" s="14" t="n">
        <v>0</v>
      </c>
      <c r="EG90" s="14" t="n">
        <v>0</v>
      </c>
      <c r="EH90" s="14" t="n">
        <v>0</v>
      </c>
      <c r="EI90" s="14" t="n">
        <v>0</v>
      </c>
      <c r="EJ90" s="14" t="n">
        <v>0</v>
      </c>
      <c r="EK90" s="55" t="n">
        <f aca="false">+SUM(DY90:EJ90)</f>
        <v>0</v>
      </c>
      <c r="EO90" s="53" t="n">
        <f aca="false">+CU90+DJ90-DY90/2</f>
        <v>41.76</v>
      </c>
      <c r="EP90" s="53" t="n">
        <f aca="false">+CV90+DK90-DZ90/2</f>
        <v>0</v>
      </c>
      <c r="EQ90" s="53" t="n">
        <f aca="false">+CW90+DL90-EA90/2</f>
        <v>0</v>
      </c>
      <c r="ER90" s="53" t="n">
        <f aca="false">+CX90+DM90-EB90/2</f>
        <v>0</v>
      </c>
      <c r="ES90" s="53" t="n">
        <f aca="false">+CY90+DN90-EC90/2</f>
        <v>0</v>
      </c>
      <c r="ET90" s="53" t="n">
        <f aca="false">+CZ90+DO90-ED90/2</f>
        <v>0</v>
      </c>
      <c r="EU90" s="53" t="n">
        <f aca="false">+DA90+DP90-EE90/2</f>
        <v>0</v>
      </c>
      <c r="EV90" s="53" t="n">
        <f aca="false">+DB90+DQ90-EF90/2</f>
        <v>0</v>
      </c>
      <c r="EW90" s="53" t="n">
        <f aca="false">+DC90+DR90-EG90/2</f>
        <v>0</v>
      </c>
      <c r="EX90" s="53" t="n">
        <f aca="false">+DD90+DS90-EH90/2</f>
        <v>0</v>
      </c>
      <c r="EY90" s="53" t="n">
        <f aca="false">+DE90+DT90-EI90/2</f>
        <v>0</v>
      </c>
      <c r="EZ90" s="53" t="n">
        <f aca="false">+DF90+DU90-EJ90/2</f>
        <v>0</v>
      </c>
      <c r="FA90" s="55" t="n">
        <f aca="false">+SUM(EO90:EZ90)</f>
        <v>41.76</v>
      </c>
      <c r="FD90" s="53" t="n">
        <f aca="false">+AM90-EO90-DY90</f>
        <v>250.92</v>
      </c>
      <c r="FE90" s="53" t="n">
        <f aca="false">+AN90-EP90-DZ90</f>
        <v>0</v>
      </c>
      <c r="FF90" s="53" t="n">
        <f aca="false">+AO90-EQ90-EA90</f>
        <v>0</v>
      </c>
      <c r="FG90" s="53" t="n">
        <f aca="false">+AP90-ER90-EB90</f>
        <v>0</v>
      </c>
      <c r="FH90" s="53" t="n">
        <f aca="false">+AQ90-ES90-EC90</f>
        <v>0</v>
      </c>
      <c r="FI90" s="53" t="n">
        <f aca="false">+AR90-ET90-ED90</f>
        <v>0</v>
      </c>
      <c r="FJ90" s="53" t="n">
        <f aca="false">+AS90-EU90-EE90</f>
        <v>0</v>
      </c>
      <c r="FK90" s="53" t="n">
        <f aca="false">+AT90-EV90-EF90</f>
        <v>0</v>
      </c>
      <c r="FL90" s="53" t="n">
        <f aca="false">+AU90-EW90-EG90</f>
        <v>0</v>
      </c>
      <c r="FM90" s="53" t="n">
        <f aca="false">+AV90-EX90-EH90</f>
        <v>0</v>
      </c>
      <c r="FN90" s="53" t="n">
        <f aca="false">+AW90-EY90-EI90</f>
        <v>0</v>
      </c>
      <c r="FO90" s="53" t="n">
        <f aca="false">+AX90-EZ90-EJ90</f>
        <v>0</v>
      </c>
      <c r="FP90" s="53" t="n">
        <f aca="false">+AY90-FA90</f>
        <v>250.92</v>
      </c>
    </row>
    <row collapsed="false" customFormat="false" customHeight="true" hidden="false" ht="15" outlineLevel="2" r="91">
      <c r="A91" s="21" t="n">
        <v>12</v>
      </c>
      <c r="B91" s="21" t="s">
        <v>67</v>
      </c>
      <c r="C91" s="21" t="s">
        <v>137</v>
      </c>
      <c r="D91" s="67" t="n">
        <f aca="false">+E91</f>
        <v>10033</v>
      </c>
      <c r="E91" s="69" t="n">
        <v>10033</v>
      </c>
      <c r="F91" s="72" t="s">
        <v>436</v>
      </c>
      <c r="G91" s="21" t="s">
        <v>69</v>
      </c>
      <c r="H91" s="21" t="s">
        <v>69</v>
      </c>
      <c r="I91" s="72" t="s">
        <v>437</v>
      </c>
      <c r="J91" s="76" t="s">
        <v>438</v>
      </c>
      <c r="K91" s="76" t="s">
        <v>16</v>
      </c>
      <c r="L91" s="49" t="s">
        <v>143</v>
      </c>
      <c r="M91" s="50" t="s">
        <v>70</v>
      </c>
      <c r="N91" s="51" t="n">
        <v>0.01</v>
      </c>
      <c r="O91" s="51" t="n">
        <v>0.02</v>
      </c>
      <c r="P91" s="51" t="n">
        <v>0</v>
      </c>
      <c r="Q91" s="51" t="n">
        <v>0</v>
      </c>
      <c r="R91" s="50" t="n">
        <v>0</v>
      </c>
      <c r="S91" s="50" t="n">
        <v>0</v>
      </c>
      <c r="T91" s="50" t="n">
        <v>30</v>
      </c>
      <c r="U91" s="50"/>
      <c r="X91" s="53" t="e">
        <f aca="false">+VLOOKUP($D91,['file:///home/lab/repositories/luckia.facturador/com.luckia.biller.deploy/src/main/resources/bootstrap/info_presencial_2014.xlsx']venta_neta_cons!$a$2:$n$1048576,3,0)</f>
        <v>#VALUE!</v>
      </c>
      <c r="Y91" s="53" t="e">
        <f aca="false">+VLOOKUP($D91,['file:///home/lab/repositories/luckia.facturador/com.luckia.biller.deploy/src/main/resources/bootstrap/info_presencial_2014.xlsx']venta_neta_cons!$a$2:$n$1048576,4,0)</f>
        <v>#VALUE!</v>
      </c>
      <c r="Z91" s="53" t="e">
        <f aca="false">+VLOOKUP($D91,['file:///home/lab/repositories/luckia.facturador/com.luckia.biller.deploy/src/main/resources/bootstrap/info_presencial_2014.xlsx']venta_neta_cons!$a$2:$n$1048576,5,0)</f>
        <v>#VALUE!</v>
      </c>
      <c r="AA91" s="53" t="e">
        <f aca="false">+VLOOKUP($D91,['file:///home/lab/repositories/luckia.facturador/com.luckia.biller.deploy/src/main/resources/bootstrap/info_presencial_2014.xlsx']venta_neta_cons!$a$2:$n$1048576,6,0)</f>
        <v>#VALUE!</v>
      </c>
      <c r="AB91" s="53" t="e">
        <f aca="false">+VLOOKUP($D91,['file:///home/lab/repositories/luckia.facturador/com.luckia.biller.deploy/src/main/resources/bootstrap/info_presencial_2014.xlsx']venta_neta_cons!$a$2:$n$1048576,7,0)</f>
        <v>#VALUE!</v>
      </c>
      <c r="AC91" s="53" t="e">
        <f aca="false">+VLOOKUP($D91,['file:///home/lab/repositories/luckia.facturador/com.luckia.biller.deploy/src/main/resources/bootstrap/info_presencial_2014.xlsx']venta_neta_cons!$a$2:$n$1048576,8,0)</f>
        <v>#VALUE!</v>
      </c>
      <c r="AD91" s="53" t="e">
        <f aca="false">+VLOOKUP($D91,['file:///home/lab/repositories/luckia.facturador/com.luckia.biller.deploy/src/main/resources/bootstrap/info_presencial_2014.xlsx']venta_neta_cons!$a$2:$n$1048576,9,0)</f>
        <v>#VALUE!</v>
      </c>
      <c r="AE91" s="53" t="e">
        <f aca="false">+VLOOKUP($D91,['file:///home/lab/repositories/luckia.facturador/com.luckia.biller.deploy/src/main/resources/bootstrap/info_presencial_2014.xlsx']venta_neta_cons!$a$2:$n$1048576,10,0)</f>
        <v>#VALUE!</v>
      </c>
      <c r="AF91" s="53" t="e">
        <f aca="false">+VLOOKUP($D91,['file:///home/lab/repositories/luckia.facturador/com.luckia.biller.deploy/src/main/resources/bootstrap/info_presencial_2014.xlsx']venta_neta_cons!$a$2:$n$1048576,11,0)</f>
        <v>#VALUE!</v>
      </c>
      <c r="AG91" s="53" t="e">
        <f aca="false">+VLOOKUP($D91,['file:///home/lab/repositories/luckia.facturador/com.luckia.biller.deploy/src/main/resources/bootstrap/info_presencial_2014.xlsx']venta_neta_cons!$a$2:$n$1048576,12,0)</f>
        <v>#VALUE!</v>
      </c>
      <c r="AH91" s="53" t="e">
        <f aca="false">+VLOOKUP($D91,['file:///home/lab/repositories/luckia.facturador/com.luckia.biller.deploy/src/main/resources/bootstrap/info_presencial_2014.xlsx']venta_neta_cons!$a$2:$n$1048576,13,0)</f>
        <v>#VALUE!</v>
      </c>
      <c r="AI91" s="53" t="e">
        <f aca="false">+VLOOKUP($D91,['file:///home/lab/repositories/luckia.facturador/com.luckia.biller.deploy/src/main/resources/bootstrap/info_presencial_2014.xlsx']venta_neta_cons!$a$2:$n$1048576,14,0)</f>
        <v>#VALUE!</v>
      </c>
      <c r="AJ91" s="53" t="n">
        <f aca="false">+SUM(X91:AI91)</f>
        <v>3182</v>
      </c>
      <c r="AK91" s="54" t="n">
        <f aca="false">+BB91/X91</f>
        <v>0.4911282212445</v>
      </c>
      <c r="AL91" s="53"/>
      <c r="AM91" s="53" t="e">
        <f aca="false">+VLOOKUP($D91,['file:///home/lab/repositories/luckia.facturador/com.luckia.biller.deploy/src/main/resources/bootstrap/info_presencial_2014.xlsx']saldo_cons!$a$2:$n$1048576,3,0)</f>
        <v>#VALUE!</v>
      </c>
      <c r="AN91" s="53" t="e">
        <f aca="false">+VLOOKUP($D91,['file:///home/lab/repositories/luckia.facturador/com.luckia.biller.deploy/src/main/resources/bootstrap/info_presencial_2014.xlsx']saldo_cons!$a$2:$n$1048576,4,0)</f>
        <v>#VALUE!</v>
      </c>
      <c r="AO91" s="53" t="e">
        <f aca="false">+VLOOKUP($D91,['file:///home/lab/repositories/luckia.facturador/com.luckia.biller.deploy/src/main/resources/bootstrap/info_presencial_2014.xlsx']saldo_cons!$a$2:$n$1048576,5,0)</f>
        <v>#VALUE!</v>
      </c>
      <c r="AP91" s="53" t="e">
        <f aca="false">+VLOOKUP($D91,['file:///home/lab/repositories/luckia.facturador/com.luckia.biller.deploy/src/main/resources/bootstrap/info_presencial_2014.xlsx']saldo_cons!$a$2:$n$1048576,6,0)</f>
        <v>#VALUE!</v>
      </c>
      <c r="AQ91" s="53" t="e">
        <f aca="false">+VLOOKUP($D91,['file:///home/lab/repositories/luckia.facturador/com.luckia.biller.deploy/src/main/resources/bootstrap/info_presencial_2014.xlsx']saldo_cons!$a$2:$n$1048576,7,0)</f>
        <v>#VALUE!</v>
      </c>
      <c r="AR91" s="53" t="e">
        <f aca="false">+VLOOKUP($D91,['file:///home/lab/repositories/luckia.facturador/com.luckia.biller.deploy/src/main/resources/bootstrap/info_presencial_2014.xlsx']saldo_cons!$a$2:$n$1048576,8,0)</f>
        <v>#VALUE!</v>
      </c>
      <c r="AS91" s="53" t="e">
        <f aca="false">+VLOOKUP($D91,['file:///home/lab/repositories/luckia.facturador/com.luckia.biller.deploy/src/main/resources/bootstrap/info_presencial_2014.xlsx']saldo_cons!$a$2:$n$1048576,9,0)</f>
        <v>#VALUE!</v>
      </c>
      <c r="AT91" s="53" t="e">
        <f aca="false">+VLOOKUP($D91,['file:///home/lab/repositories/luckia.facturador/com.luckia.biller.deploy/src/main/resources/bootstrap/info_presencial_2014.xlsx']saldo_cons!$a$2:$n$1048576,10,0)</f>
        <v>#VALUE!</v>
      </c>
      <c r="AU91" s="53" t="e">
        <f aca="false">+VLOOKUP($D91,['file:///home/lab/repositories/luckia.facturador/com.luckia.biller.deploy/src/main/resources/bootstrap/info_presencial_2014.xlsx']saldo_cons!$a$2:$n$1048576,11,0)</f>
        <v>#VALUE!</v>
      </c>
      <c r="AV91" s="53" t="e">
        <f aca="false">+VLOOKUP($D91,['file:///home/lab/repositories/luckia.facturador/com.luckia.biller.deploy/src/main/resources/bootstrap/info_presencial_2014.xlsx']saldo_cons!$a$2:$n$1048576,12,0)</f>
        <v>#VALUE!</v>
      </c>
      <c r="AW91" s="53" t="e">
        <f aca="false">+VLOOKUP($D91,['file:///home/lab/repositories/luckia.facturador/com.luckia.biller.deploy/src/main/resources/bootstrap/info_presencial_2014.xlsx']saldo_cons!$a$2:$n$1048576,13,0)</f>
        <v>#VALUE!</v>
      </c>
      <c r="AX91" s="53" t="e">
        <f aca="false">+VLOOKUP($D91,['file:///home/lab/repositories/luckia.facturador/com.luckia.biller.deploy/src/main/resources/bootstrap/info_presencial_2014.xlsx']saldo_cons!$a$2:$n$1048576,14,0)</f>
        <v>#VALUE!</v>
      </c>
      <c r="AY91" s="53" t="n">
        <f aca="false">+SUM(AM91:AX91)</f>
        <v>2985.69</v>
      </c>
      <c r="AZ91" s="53"/>
      <c r="BA91" s="53"/>
      <c r="BB91" s="53" t="e">
        <f aca="false">+VLOOKUP($D91,['file:///home/lab/repositories/luckia.facturador/com.luckia.biller.deploy/src/main/resources/bootstrap/info_presencial_2014.xlsx']ggr_cons!$a$2:$n$1048576,3,0)</f>
        <v>#VALUE!</v>
      </c>
      <c r="BC91" s="53" t="e">
        <f aca="false">+VLOOKUP($D91,['file:///home/lab/repositories/luckia.facturador/com.luckia.biller.deploy/src/main/resources/bootstrap/info_presencial_2014.xlsx']ggr_cons!$a$2:$n$1048576,4,0)</f>
        <v>#VALUE!</v>
      </c>
      <c r="BD91" s="53" t="e">
        <f aca="false">+VLOOKUP($D91,['file:///home/lab/repositories/luckia.facturador/com.luckia.biller.deploy/src/main/resources/bootstrap/info_presencial_2014.xlsx']ggr_cons!$a$2:$n$1048576,5,0)</f>
        <v>#VALUE!</v>
      </c>
      <c r="BE91" s="53" t="e">
        <f aca="false">+VLOOKUP($D91,['file:///home/lab/repositories/luckia.facturador/com.luckia.biller.deploy/src/main/resources/bootstrap/info_presencial_2014.xlsx']ggr_cons!$a$2:$n$1048576,6,0)</f>
        <v>#VALUE!</v>
      </c>
      <c r="BF91" s="53" t="e">
        <f aca="false">+VLOOKUP($D91,['file:///home/lab/repositories/luckia.facturador/com.luckia.biller.deploy/src/main/resources/bootstrap/info_presencial_2014.xlsx']ggr_cons!$a$2:$n$1048576,7,0)</f>
        <v>#VALUE!</v>
      </c>
      <c r="BG91" s="53" t="e">
        <f aca="false">+VLOOKUP($D91,['file:///home/lab/repositories/luckia.facturador/com.luckia.biller.deploy/src/main/resources/bootstrap/info_presencial_2014.xlsx']ggr_cons!$a$2:$n$1048576,8,0)</f>
        <v>#VALUE!</v>
      </c>
      <c r="BH91" s="53" t="e">
        <f aca="false">+VLOOKUP($D91,['file:///home/lab/repositories/luckia.facturador/com.luckia.biller.deploy/src/main/resources/bootstrap/info_presencial_2014.xlsx']ggr_cons!$a$2:$n$1048576,9,0)</f>
        <v>#VALUE!</v>
      </c>
      <c r="BI91" s="53" t="e">
        <f aca="false">+VLOOKUP($D91,['file:///home/lab/repositories/luckia.facturador/com.luckia.biller.deploy/src/main/resources/bootstrap/info_presencial_2014.xlsx']ggr_cons!$a$2:$n$1048576,10,0)</f>
        <v>#VALUE!</v>
      </c>
      <c r="BJ91" s="53" t="e">
        <f aca="false">+VLOOKUP($D91,['file:///home/lab/repositories/luckia.facturador/com.luckia.biller.deploy/src/main/resources/bootstrap/info_presencial_2014.xlsx']ggr_cons!$a$2:$n$1048576,11,0)</f>
        <v>#VALUE!</v>
      </c>
      <c r="BK91" s="53" t="e">
        <f aca="false">+VLOOKUP($D91,['file:///home/lab/repositories/luckia.facturador/com.luckia.biller.deploy/src/main/resources/bootstrap/info_presencial_2014.xlsx']ggr_cons!$a$2:$n$1048576,12,0)</f>
        <v>#VALUE!</v>
      </c>
      <c r="BL91" s="53" t="e">
        <f aca="false">+VLOOKUP($D91,['file:///home/lab/repositories/luckia.facturador/com.luckia.biller.deploy/src/main/resources/bootstrap/info_presencial_2014.xlsx']ggr_cons!$a$2:$n$1048576,13,0)</f>
        <v>#VALUE!</v>
      </c>
      <c r="BM91" s="53" t="e">
        <f aca="false">+VLOOKUP($D91,['file:///home/lab/repositories/luckia.facturador/com.luckia.biller.deploy/src/main/resources/bootstrap/info_presencial_2014.xlsx']ggr_cons!$a$2:$n$1048576,14,0)</f>
        <v>#VALUE!</v>
      </c>
      <c r="BN91" s="53" t="n">
        <f aca="false">+SUM(BB91:BM91)</f>
        <v>1562.77</v>
      </c>
      <c r="BO91" s="53"/>
      <c r="BP91" s="53"/>
      <c r="BQ91" s="55" t="n">
        <f aca="false">+$N91*X91</f>
        <v>31.82</v>
      </c>
      <c r="BR91" s="55" t="n">
        <f aca="false">+$N91*Y91</f>
        <v>0</v>
      </c>
      <c r="BS91" s="55" t="n">
        <f aca="false">+$N91*Z91</f>
        <v>0</v>
      </c>
      <c r="BT91" s="55" t="n">
        <f aca="false">+$N91*AA91</f>
        <v>0</v>
      </c>
      <c r="BU91" s="55" t="n">
        <f aca="false">+$N91*AB91</f>
        <v>0</v>
      </c>
      <c r="BV91" s="55" t="n">
        <f aca="false">+$N91*AC91</f>
        <v>0</v>
      </c>
      <c r="BW91" s="55" t="n">
        <f aca="false">+$N91*AD91</f>
        <v>0</v>
      </c>
      <c r="BX91" s="55" t="n">
        <f aca="false">+$N91*AE91</f>
        <v>0</v>
      </c>
      <c r="BY91" s="55" t="n">
        <f aca="false">+$N91*AF91</f>
        <v>0</v>
      </c>
      <c r="BZ91" s="55" t="n">
        <f aca="false">+$N91*AG91</f>
        <v>0</v>
      </c>
      <c r="CA91" s="55" t="n">
        <f aca="false">+$N91*AH91</f>
        <v>0</v>
      </c>
      <c r="CB91" s="55" t="n">
        <f aca="false">+$N91*AI91</f>
        <v>0</v>
      </c>
      <c r="CC91" s="55" t="n">
        <f aca="false">+SUM(BQ91:CB91)</f>
        <v>31.82</v>
      </c>
      <c r="CD91" s="53"/>
      <c r="CE91" s="55"/>
      <c r="CF91" s="55" t="n">
        <f aca="false">+BQ91/$CE$2</f>
        <v>26.297520661157</v>
      </c>
      <c r="CG91" s="55" t="n">
        <f aca="false">+BR91/$CE$2</f>
        <v>0</v>
      </c>
      <c r="CH91" s="55" t="n">
        <f aca="false">+BS91/$CE$2</f>
        <v>0</v>
      </c>
      <c r="CI91" s="55" t="n">
        <f aca="false">+BT91/$CE$2</f>
        <v>0</v>
      </c>
      <c r="CJ91" s="55" t="n">
        <f aca="false">+BU91/$CE$2</f>
        <v>0</v>
      </c>
      <c r="CK91" s="55" t="n">
        <f aca="false">+BV91/$CE$2</f>
        <v>0</v>
      </c>
      <c r="CL91" s="55" t="n">
        <f aca="false">+BW91/$CE$2</f>
        <v>0</v>
      </c>
      <c r="CM91" s="55" t="n">
        <f aca="false">+BX91/$CE$2</f>
        <v>0</v>
      </c>
      <c r="CN91" s="55" t="n">
        <f aca="false">+BY91/$CE$2</f>
        <v>0</v>
      </c>
      <c r="CO91" s="55" t="n">
        <f aca="false">+BZ91/$CE$2</f>
        <v>0</v>
      </c>
      <c r="CP91" s="55" t="n">
        <f aca="false">+CA91/$CE$2</f>
        <v>0</v>
      </c>
      <c r="CQ91" s="55" t="n">
        <f aca="false">+CB91/$CE$2</f>
        <v>0</v>
      </c>
      <c r="CR91" s="55" t="n">
        <f aca="false">+CC91/$CE$2</f>
        <v>26.297520661157</v>
      </c>
      <c r="CS91" s="53"/>
      <c r="CT91" s="53"/>
      <c r="CU91" s="56" t="n">
        <f aca="false">+$O91*X91+$P91*BB91+$Q91*(0.9*BB91+$S91)+$R91</f>
        <v>63.64</v>
      </c>
      <c r="CV91" s="56" t="n">
        <f aca="false">+$O91*Y91+$P91*BC91+$Q91*(0.9*BC91+$S91)+$R91</f>
        <v>0</v>
      </c>
      <c r="CW91" s="56" t="n">
        <f aca="false">+$O91*Z91+$P91*BD91+$Q91*(0.9*BD91+$S91)+$R91</f>
        <v>0</v>
      </c>
      <c r="CX91" s="56" t="n">
        <f aca="false">+$O91*AA91+$P91*BE91+$Q91*(0.9*BE91+$S91)+$R91</f>
        <v>0</v>
      </c>
      <c r="CY91" s="56" t="n">
        <f aca="false">+$O91*AB91+$P91*BF91+$Q91*(0.9*BF91+$S91)+$R91</f>
        <v>0</v>
      </c>
      <c r="CZ91" s="56" t="n">
        <f aca="false">+$O91*AC91+$P91*BG91+$Q91*(0.9*BG91+$S91)+$R91</f>
        <v>0</v>
      </c>
      <c r="DA91" s="56" t="n">
        <f aca="false">+$O91*AD91+$P91*BH91+$Q91*(0.9*BH91+$S91)+$R91</f>
        <v>0</v>
      </c>
      <c r="DB91" s="56" t="n">
        <f aca="false">+$O91*AE91+$P91*BI91+$Q91*(0.9*BI91+$S91)+$R91</f>
        <v>0</v>
      </c>
      <c r="DC91" s="56" t="n">
        <f aca="false">+$O91*AF91+$P91*BJ91+$Q91*(0.9*BJ91+$S91)+$R91</f>
        <v>0</v>
      </c>
      <c r="DD91" s="56" t="n">
        <f aca="false">+$O91*AG91+$P91*BK91+$Q91*(0.9*BK91+$S91)+$R91</f>
        <v>0</v>
      </c>
      <c r="DE91" s="56" t="n">
        <f aca="false">+$O91*AH91+$P91*BL91+$Q91*(0.9*BL91+$S91)+$R91</f>
        <v>0</v>
      </c>
      <c r="DF91" s="56" t="n">
        <f aca="false">+$O91*AI91+$P91*BM91+$Q91*(0.9*BM91+$S91)+$R91</f>
        <v>0</v>
      </c>
      <c r="DG91" s="55" t="n">
        <f aca="false">+SUM(CU91:DF91)</f>
        <v>63.64</v>
      </c>
      <c r="DH91" s="53"/>
      <c r="DJ91" s="14" t="n">
        <f aca="false">+IF(X91=0,0,$T91)</f>
        <v>30</v>
      </c>
      <c r="DK91" s="14" t="n">
        <f aca="false">+IF(Y91=0,0,$T91)</f>
        <v>0</v>
      </c>
      <c r="DL91" s="14" t="n">
        <f aca="false">+IF(Z91=0,0,$T91)</f>
        <v>0</v>
      </c>
      <c r="DM91" s="14" t="n">
        <f aca="false">+IF(AA91=0,0,$T91)</f>
        <v>0</v>
      </c>
      <c r="DN91" s="14" t="n">
        <f aca="false">+IF(AB91=0,0,$T91)</f>
        <v>0</v>
      </c>
      <c r="DO91" s="14" t="n">
        <f aca="false">+IF(AC91=0,0,$T91)</f>
        <v>0</v>
      </c>
      <c r="DP91" s="14" t="n">
        <f aca="false">+IF(AD91=0,0,$T91)</f>
        <v>0</v>
      </c>
      <c r="DQ91" s="14" t="n">
        <f aca="false">+IF(AE91=0,0,$T91)</f>
        <v>0</v>
      </c>
      <c r="DR91" s="14" t="n">
        <f aca="false">+IF(AF91=0,0,$T91)</f>
        <v>0</v>
      </c>
      <c r="DS91" s="14" t="n">
        <f aca="false">+IF(AG91=0,0,$T91)</f>
        <v>0</v>
      </c>
      <c r="DT91" s="14" t="n">
        <f aca="false">+IF(AH91=0,0,$T91)</f>
        <v>0</v>
      </c>
      <c r="DU91" s="14" t="n">
        <f aca="false">+IF(AI91=0,0,$T91)</f>
        <v>0</v>
      </c>
      <c r="DV91" s="55" t="n">
        <f aca="false">+SUM(DJ91:DU91)</f>
        <v>30</v>
      </c>
      <c r="DY91" s="14" t="n">
        <v>0</v>
      </c>
      <c r="DZ91" s="14" t="n">
        <v>0</v>
      </c>
      <c r="EA91" s="14" t="n">
        <v>0</v>
      </c>
      <c r="EB91" s="14" t="n">
        <v>0</v>
      </c>
      <c r="EC91" s="14" t="n">
        <v>0</v>
      </c>
      <c r="ED91" s="14" t="n">
        <v>0</v>
      </c>
      <c r="EE91" s="14" t="n">
        <v>0</v>
      </c>
      <c r="EF91" s="14" t="n">
        <v>0</v>
      </c>
      <c r="EG91" s="14" t="n">
        <v>0</v>
      </c>
      <c r="EH91" s="14" t="n">
        <v>0</v>
      </c>
      <c r="EI91" s="14" t="n">
        <v>0</v>
      </c>
      <c r="EJ91" s="14" t="n">
        <v>0</v>
      </c>
      <c r="EK91" s="55" t="n">
        <f aca="false">+SUM(DY91:EJ91)</f>
        <v>0</v>
      </c>
      <c r="EO91" s="53" t="n">
        <f aca="false">+CU91+DJ91-DY91/2</f>
        <v>93.64</v>
      </c>
      <c r="EP91" s="53" t="n">
        <f aca="false">+CV91+DK91-DZ91/2</f>
        <v>0</v>
      </c>
      <c r="EQ91" s="53" t="n">
        <f aca="false">+CW91+DL91-EA91/2</f>
        <v>0</v>
      </c>
      <c r="ER91" s="53" t="n">
        <f aca="false">+CX91+DM91-EB91/2</f>
        <v>0</v>
      </c>
      <c r="ES91" s="53" t="n">
        <f aca="false">+CY91+DN91-EC91/2</f>
        <v>0</v>
      </c>
      <c r="ET91" s="53" t="n">
        <f aca="false">+CZ91+DO91-ED91/2</f>
        <v>0</v>
      </c>
      <c r="EU91" s="53" t="n">
        <f aca="false">+DA91+DP91-EE91/2</f>
        <v>0</v>
      </c>
      <c r="EV91" s="53" t="n">
        <f aca="false">+DB91+DQ91-EF91/2</f>
        <v>0</v>
      </c>
      <c r="EW91" s="53" t="n">
        <f aca="false">+DC91+DR91-EG91/2</f>
        <v>0</v>
      </c>
      <c r="EX91" s="53" t="n">
        <f aca="false">+DD91+DS91-EH91/2</f>
        <v>0</v>
      </c>
      <c r="EY91" s="53" t="n">
        <f aca="false">+DE91+DT91-EI91/2</f>
        <v>0</v>
      </c>
      <c r="EZ91" s="53" t="n">
        <f aca="false">+DF91+DU91-EJ91/2</f>
        <v>0</v>
      </c>
      <c r="FA91" s="55" t="n">
        <f aca="false">+SUM(EO91:EZ91)</f>
        <v>93.64</v>
      </c>
      <c r="FD91" s="53" t="n">
        <f aca="false">+AM91-EO91-DY91</f>
        <v>2892.05</v>
      </c>
      <c r="FE91" s="53" t="n">
        <f aca="false">+AN91-EP91-DZ91</f>
        <v>0</v>
      </c>
      <c r="FF91" s="53" t="n">
        <f aca="false">+AO91-EQ91-EA91</f>
        <v>0</v>
      </c>
      <c r="FG91" s="53" t="n">
        <f aca="false">+AP91-ER91-EB91</f>
        <v>0</v>
      </c>
      <c r="FH91" s="53" t="n">
        <f aca="false">+AQ91-ES91-EC91</f>
        <v>0</v>
      </c>
      <c r="FI91" s="53" t="n">
        <f aca="false">+AR91-ET91-ED91</f>
        <v>0</v>
      </c>
      <c r="FJ91" s="53" t="n">
        <f aca="false">+AS91-EU91-EE91</f>
        <v>0</v>
      </c>
      <c r="FK91" s="53" t="n">
        <f aca="false">+AT91-EV91-EF91</f>
        <v>0</v>
      </c>
      <c r="FL91" s="53" t="n">
        <f aca="false">+AU91-EW91-EG91</f>
        <v>0</v>
      </c>
      <c r="FM91" s="53" t="n">
        <f aca="false">+AV91-EX91-EH91</f>
        <v>0</v>
      </c>
      <c r="FN91" s="53" t="n">
        <f aca="false">+AW91-EY91-EI91</f>
        <v>0</v>
      </c>
      <c r="FO91" s="53" t="n">
        <f aca="false">+AX91-EZ91-EJ91</f>
        <v>0</v>
      </c>
      <c r="FP91" s="53" t="n">
        <f aca="false">+AY91-FA91</f>
        <v>2892.05</v>
      </c>
    </row>
    <row collapsed="false" customFormat="false" customHeight="true" hidden="false" ht="15" outlineLevel="2" r="92">
      <c r="A92" s="21" t="n">
        <v>12</v>
      </c>
      <c r="B92" s="21" t="s">
        <v>67</v>
      </c>
      <c r="C92" s="21" t="s">
        <v>137</v>
      </c>
      <c r="D92" s="67" t="n">
        <f aca="false">+E92</f>
        <v>10040</v>
      </c>
      <c r="E92" s="69" t="n">
        <v>10040</v>
      </c>
      <c r="F92" s="72" t="s">
        <v>439</v>
      </c>
      <c r="G92" s="21" t="s">
        <v>69</v>
      </c>
      <c r="H92" s="21" t="s">
        <v>69</v>
      </c>
      <c r="I92" s="72" t="s">
        <v>440</v>
      </c>
      <c r="J92" s="76" t="s">
        <v>16</v>
      </c>
      <c r="K92" s="76" t="s">
        <v>16</v>
      </c>
      <c r="L92" s="49" t="s">
        <v>143</v>
      </c>
      <c r="M92" s="50" t="s">
        <v>70</v>
      </c>
      <c r="N92" s="51" t="n">
        <v>0.01</v>
      </c>
      <c r="O92" s="51" t="n">
        <v>0.02</v>
      </c>
      <c r="P92" s="51" t="n">
        <v>0</v>
      </c>
      <c r="Q92" s="51" t="n">
        <v>0</v>
      </c>
      <c r="R92" s="50" t="n">
        <v>0</v>
      </c>
      <c r="S92" s="50" t="n">
        <v>0</v>
      </c>
      <c r="T92" s="50" t="n">
        <v>30</v>
      </c>
      <c r="U92" s="50"/>
      <c r="X92" s="53" t="e">
        <f aca="false">+VLOOKUP($D92,['file:///home/lab/repositories/luckia.facturador/com.luckia.biller.deploy/src/main/resources/bootstrap/info_presencial_2014.xlsx']venta_neta_cons!$a$2:$n$1048576,3,0)</f>
        <v>#VALUE!</v>
      </c>
      <c r="Y92" s="53" t="e">
        <f aca="false">+VLOOKUP($D92,['file:///home/lab/repositories/luckia.facturador/com.luckia.biller.deploy/src/main/resources/bootstrap/info_presencial_2014.xlsx']venta_neta_cons!$a$2:$n$1048576,4,0)</f>
        <v>#VALUE!</v>
      </c>
      <c r="Z92" s="53" t="e">
        <f aca="false">+VLOOKUP($D92,['file:///home/lab/repositories/luckia.facturador/com.luckia.biller.deploy/src/main/resources/bootstrap/info_presencial_2014.xlsx']venta_neta_cons!$a$2:$n$1048576,5,0)</f>
        <v>#VALUE!</v>
      </c>
      <c r="AA92" s="53" t="e">
        <f aca="false">+VLOOKUP($D92,['file:///home/lab/repositories/luckia.facturador/com.luckia.biller.deploy/src/main/resources/bootstrap/info_presencial_2014.xlsx']venta_neta_cons!$a$2:$n$1048576,6,0)</f>
        <v>#VALUE!</v>
      </c>
      <c r="AB92" s="53" t="e">
        <f aca="false">+VLOOKUP($D92,['file:///home/lab/repositories/luckia.facturador/com.luckia.biller.deploy/src/main/resources/bootstrap/info_presencial_2014.xlsx']venta_neta_cons!$a$2:$n$1048576,7,0)</f>
        <v>#VALUE!</v>
      </c>
      <c r="AC92" s="53" t="e">
        <f aca="false">+VLOOKUP($D92,['file:///home/lab/repositories/luckia.facturador/com.luckia.biller.deploy/src/main/resources/bootstrap/info_presencial_2014.xlsx']venta_neta_cons!$a$2:$n$1048576,8,0)</f>
        <v>#VALUE!</v>
      </c>
      <c r="AD92" s="53" t="e">
        <f aca="false">+VLOOKUP($D92,['file:///home/lab/repositories/luckia.facturador/com.luckia.biller.deploy/src/main/resources/bootstrap/info_presencial_2014.xlsx']venta_neta_cons!$a$2:$n$1048576,9,0)</f>
        <v>#VALUE!</v>
      </c>
      <c r="AE92" s="53" t="e">
        <f aca="false">+VLOOKUP($D92,['file:///home/lab/repositories/luckia.facturador/com.luckia.biller.deploy/src/main/resources/bootstrap/info_presencial_2014.xlsx']venta_neta_cons!$a$2:$n$1048576,10,0)</f>
        <v>#VALUE!</v>
      </c>
      <c r="AF92" s="53" t="e">
        <f aca="false">+VLOOKUP($D92,['file:///home/lab/repositories/luckia.facturador/com.luckia.biller.deploy/src/main/resources/bootstrap/info_presencial_2014.xlsx']venta_neta_cons!$a$2:$n$1048576,11,0)</f>
        <v>#VALUE!</v>
      </c>
      <c r="AG92" s="53" t="e">
        <f aca="false">+VLOOKUP($D92,['file:///home/lab/repositories/luckia.facturador/com.luckia.biller.deploy/src/main/resources/bootstrap/info_presencial_2014.xlsx']venta_neta_cons!$a$2:$n$1048576,12,0)</f>
        <v>#VALUE!</v>
      </c>
      <c r="AH92" s="53" t="e">
        <f aca="false">+VLOOKUP($D92,['file:///home/lab/repositories/luckia.facturador/com.luckia.biller.deploy/src/main/resources/bootstrap/info_presencial_2014.xlsx']venta_neta_cons!$a$2:$n$1048576,13,0)</f>
        <v>#VALUE!</v>
      </c>
      <c r="AI92" s="53" t="e">
        <f aca="false">+VLOOKUP($D92,['file:///home/lab/repositories/luckia.facturador/com.luckia.biller.deploy/src/main/resources/bootstrap/info_presencial_2014.xlsx']venta_neta_cons!$a$2:$n$1048576,14,0)</f>
        <v>#VALUE!</v>
      </c>
      <c r="AJ92" s="53" t="n">
        <f aca="false">+SUM(X92:AI92)</f>
        <v>0</v>
      </c>
      <c r="AK92" s="54" t="e">
        <f aca="false">+BB92/X92</f>
        <v>#VALUE!</v>
      </c>
      <c r="AL92" s="53"/>
      <c r="AM92" s="53" t="e">
        <f aca="false">+VLOOKUP($D92,['file:///home/lab/repositories/luckia.facturador/com.luckia.biller.deploy/src/main/resources/bootstrap/info_presencial_2014.xlsx']saldo_cons!$a$2:$n$1048576,3,0)</f>
        <v>#VALUE!</v>
      </c>
      <c r="AN92" s="53" t="e">
        <f aca="false">+VLOOKUP($D92,['file:///home/lab/repositories/luckia.facturador/com.luckia.biller.deploy/src/main/resources/bootstrap/info_presencial_2014.xlsx']saldo_cons!$a$2:$n$1048576,4,0)</f>
        <v>#VALUE!</v>
      </c>
      <c r="AO92" s="53" t="e">
        <f aca="false">+VLOOKUP($D92,['file:///home/lab/repositories/luckia.facturador/com.luckia.biller.deploy/src/main/resources/bootstrap/info_presencial_2014.xlsx']saldo_cons!$a$2:$n$1048576,5,0)</f>
        <v>#VALUE!</v>
      </c>
      <c r="AP92" s="53" t="e">
        <f aca="false">+VLOOKUP($D92,['file:///home/lab/repositories/luckia.facturador/com.luckia.biller.deploy/src/main/resources/bootstrap/info_presencial_2014.xlsx']saldo_cons!$a$2:$n$1048576,6,0)</f>
        <v>#VALUE!</v>
      </c>
      <c r="AQ92" s="53" t="e">
        <f aca="false">+VLOOKUP($D92,['file:///home/lab/repositories/luckia.facturador/com.luckia.biller.deploy/src/main/resources/bootstrap/info_presencial_2014.xlsx']saldo_cons!$a$2:$n$1048576,7,0)</f>
        <v>#VALUE!</v>
      </c>
      <c r="AR92" s="53" t="e">
        <f aca="false">+VLOOKUP($D92,['file:///home/lab/repositories/luckia.facturador/com.luckia.biller.deploy/src/main/resources/bootstrap/info_presencial_2014.xlsx']saldo_cons!$a$2:$n$1048576,8,0)</f>
        <v>#VALUE!</v>
      </c>
      <c r="AS92" s="53" t="e">
        <f aca="false">+VLOOKUP($D92,['file:///home/lab/repositories/luckia.facturador/com.luckia.biller.deploy/src/main/resources/bootstrap/info_presencial_2014.xlsx']saldo_cons!$a$2:$n$1048576,9,0)</f>
        <v>#VALUE!</v>
      </c>
      <c r="AT92" s="53" t="e">
        <f aca="false">+VLOOKUP($D92,['file:///home/lab/repositories/luckia.facturador/com.luckia.biller.deploy/src/main/resources/bootstrap/info_presencial_2014.xlsx']saldo_cons!$a$2:$n$1048576,10,0)</f>
        <v>#VALUE!</v>
      </c>
      <c r="AU92" s="53" t="e">
        <f aca="false">+VLOOKUP($D92,['file:///home/lab/repositories/luckia.facturador/com.luckia.biller.deploy/src/main/resources/bootstrap/info_presencial_2014.xlsx']saldo_cons!$a$2:$n$1048576,11,0)</f>
        <v>#VALUE!</v>
      </c>
      <c r="AV92" s="53" t="e">
        <f aca="false">+VLOOKUP($D92,['file:///home/lab/repositories/luckia.facturador/com.luckia.biller.deploy/src/main/resources/bootstrap/info_presencial_2014.xlsx']saldo_cons!$a$2:$n$1048576,12,0)</f>
        <v>#VALUE!</v>
      </c>
      <c r="AW92" s="53" t="e">
        <f aca="false">+VLOOKUP($D92,['file:///home/lab/repositories/luckia.facturador/com.luckia.biller.deploy/src/main/resources/bootstrap/info_presencial_2014.xlsx']saldo_cons!$a$2:$n$1048576,13,0)</f>
        <v>#VALUE!</v>
      </c>
      <c r="AX92" s="53" t="e">
        <f aca="false">+VLOOKUP($D92,['file:///home/lab/repositories/luckia.facturador/com.luckia.biller.deploy/src/main/resources/bootstrap/info_presencial_2014.xlsx']saldo_cons!$a$2:$n$1048576,14,0)</f>
        <v>#VALUE!</v>
      </c>
      <c r="AY92" s="53" t="n">
        <f aca="false">+SUM(AM92:AX92)</f>
        <v>0</v>
      </c>
      <c r="AZ92" s="53"/>
      <c r="BA92" s="53"/>
      <c r="BB92" s="53" t="e">
        <f aca="false">+VLOOKUP($D92,['file:///home/lab/repositories/luckia.facturador/com.luckia.biller.deploy/src/main/resources/bootstrap/info_presencial_2014.xlsx']ggr_cons!$a$2:$n$1048576,3,0)</f>
        <v>#VALUE!</v>
      </c>
      <c r="BC92" s="53" t="e">
        <f aca="false">+VLOOKUP($D92,['file:///home/lab/repositories/luckia.facturador/com.luckia.biller.deploy/src/main/resources/bootstrap/info_presencial_2014.xlsx']ggr_cons!$a$2:$n$1048576,4,0)</f>
        <v>#VALUE!</v>
      </c>
      <c r="BD92" s="53" t="e">
        <f aca="false">+VLOOKUP($D92,['file:///home/lab/repositories/luckia.facturador/com.luckia.biller.deploy/src/main/resources/bootstrap/info_presencial_2014.xlsx']ggr_cons!$a$2:$n$1048576,5,0)</f>
        <v>#VALUE!</v>
      </c>
      <c r="BE92" s="53" t="e">
        <f aca="false">+VLOOKUP($D92,['file:///home/lab/repositories/luckia.facturador/com.luckia.biller.deploy/src/main/resources/bootstrap/info_presencial_2014.xlsx']ggr_cons!$a$2:$n$1048576,6,0)</f>
        <v>#VALUE!</v>
      </c>
      <c r="BF92" s="53" t="e">
        <f aca="false">+VLOOKUP($D92,['file:///home/lab/repositories/luckia.facturador/com.luckia.biller.deploy/src/main/resources/bootstrap/info_presencial_2014.xlsx']ggr_cons!$a$2:$n$1048576,7,0)</f>
        <v>#VALUE!</v>
      </c>
      <c r="BG92" s="53" t="e">
        <f aca="false">+VLOOKUP($D92,['file:///home/lab/repositories/luckia.facturador/com.luckia.biller.deploy/src/main/resources/bootstrap/info_presencial_2014.xlsx']ggr_cons!$a$2:$n$1048576,8,0)</f>
        <v>#VALUE!</v>
      </c>
      <c r="BH92" s="53" t="e">
        <f aca="false">+VLOOKUP($D92,['file:///home/lab/repositories/luckia.facturador/com.luckia.biller.deploy/src/main/resources/bootstrap/info_presencial_2014.xlsx']ggr_cons!$a$2:$n$1048576,9,0)</f>
        <v>#VALUE!</v>
      </c>
      <c r="BI92" s="53" t="e">
        <f aca="false">+VLOOKUP($D92,['file:///home/lab/repositories/luckia.facturador/com.luckia.biller.deploy/src/main/resources/bootstrap/info_presencial_2014.xlsx']ggr_cons!$a$2:$n$1048576,10,0)</f>
        <v>#VALUE!</v>
      </c>
      <c r="BJ92" s="53" t="e">
        <f aca="false">+VLOOKUP($D92,['file:///home/lab/repositories/luckia.facturador/com.luckia.biller.deploy/src/main/resources/bootstrap/info_presencial_2014.xlsx']ggr_cons!$a$2:$n$1048576,11,0)</f>
        <v>#VALUE!</v>
      </c>
      <c r="BK92" s="53" t="e">
        <f aca="false">+VLOOKUP($D92,['file:///home/lab/repositories/luckia.facturador/com.luckia.biller.deploy/src/main/resources/bootstrap/info_presencial_2014.xlsx']ggr_cons!$a$2:$n$1048576,12,0)</f>
        <v>#VALUE!</v>
      </c>
      <c r="BL92" s="53" t="e">
        <f aca="false">+VLOOKUP($D92,['file:///home/lab/repositories/luckia.facturador/com.luckia.biller.deploy/src/main/resources/bootstrap/info_presencial_2014.xlsx']ggr_cons!$a$2:$n$1048576,13,0)</f>
        <v>#VALUE!</v>
      </c>
      <c r="BM92" s="53" t="e">
        <f aca="false">+VLOOKUP($D92,['file:///home/lab/repositories/luckia.facturador/com.luckia.biller.deploy/src/main/resources/bootstrap/info_presencial_2014.xlsx']ggr_cons!$a$2:$n$1048576,14,0)</f>
        <v>#VALUE!</v>
      </c>
      <c r="BN92" s="53" t="n">
        <f aca="false">+SUM(BB92:BM92)</f>
        <v>0</v>
      </c>
      <c r="BO92" s="53"/>
      <c r="BP92" s="53"/>
      <c r="BQ92" s="55" t="n">
        <f aca="false">+$N92*X92</f>
        <v>0</v>
      </c>
      <c r="BR92" s="55" t="n">
        <f aca="false">+$N92*Y92</f>
        <v>0</v>
      </c>
      <c r="BS92" s="55" t="n">
        <f aca="false">+$N92*Z92</f>
        <v>0</v>
      </c>
      <c r="BT92" s="55" t="n">
        <f aca="false">+$N92*AA92</f>
        <v>0</v>
      </c>
      <c r="BU92" s="55" t="n">
        <f aca="false">+$N92*AB92</f>
        <v>0</v>
      </c>
      <c r="BV92" s="55" t="n">
        <f aca="false">+$N92*AC92</f>
        <v>0</v>
      </c>
      <c r="BW92" s="55" t="n">
        <f aca="false">+$N92*AD92</f>
        <v>0</v>
      </c>
      <c r="BX92" s="55" t="n">
        <f aca="false">+$N92*AE92</f>
        <v>0</v>
      </c>
      <c r="BY92" s="55" t="n">
        <f aca="false">+$N92*AF92</f>
        <v>0</v>
      </c>
      <c r="BZ92" s="55" t="n">
        <f aca="false">+$N92*AG92</f>
        <v>0</v>
      </c>
      <c r="CA92" s="55" t="n">
        <f aca="false">+$N92*AH92</f>
        <v>0</v>
      </c>
      <c r="CB92" s="55" t="n">
        <f aca="false">+$N92*AI92</f>
        <v>0</v>
      </c>
      <c r="CC92" s="55" t="n">
        <f aca="false">+SUM(BQ92:CB92)</f>
        <v>0</v>
      </c>
      <c r="CD92" s="53"/>
      <c r="CE92" s="55"/>
      <c r="CF92" s="55" t="n">
        <f aca="false">+BQ92/$CE$2</f>
        <v>0</v>
      </c>
      <c r="CG92" s="55" t="n">
        <f aca="false">+BR92/$CE$2</f>
        <v>0</v>
      </c>
      <c r="CH92" s="55" t="n">
        <f aca="false">+BS92/$CE$2</f>
        <v>0</v>
      </c>
      <c r="CI92" s="55" t="n">
        <f aca="false">+BT92/$CE$2</f>
        <v>0</v>
      </c>
      <c r="CJ92" s="55" t="n">
        <f aca="false">+BU92/$CE$2</f>
        <v>0</v>
      </c>
      <c r="CK92" s="55" t="n">
        <f aca="false">+BV92/$CE$2</f>
        <v>0</v>
      </c>
      <c r="CL92" s="55" t="n">
        <f aca="false">+BW92/$CE$2</f>
        <v>0</v>
      </c>
      <c r="CM92" s="55" t="n">
        <f aca="false">+BX92/$CE$2</f>
        <v>0</v>
      </c>
      <c r="CN92" s="55" t="n">
        <f aca="false">+BY92/$CE$2</f>
        <v>0</v>
      </c>
      <c r="CO92" s="55" t="n">
        <f aca="false">+BZ92/$CE$2</f>
        <v>0</v>
      </c>
      <c r="CP92" s="55" t="n">
        <f aca="false">+CA92/$CE$2</f>
        <v>0</v>
      </c>
      <c r="CQ92" s="55" t="n">
        <f aca="false">+CB92/$CE$2</f>
        <v>0</v>
      </c>
      <c r="CR92" s="55" t="n">
        <f aca="false">+CC92/$CE$2</f>
        <v>0</v>
      </c>
      <c r="CS92" s="53"/>
      <c r="CT92" s="53"/>
      <c r="CU92" s="56" t="n">
        <f aca="false">+$O92*X92+$P92*BB92+$Q92*(0.9*BB92+$S92)+$R92</f>
        <v>0</v>
      </c>
      <c r="CV92" s="56" t="n">
        <f aca="false">+$O92*Y92+$P92*BC92+$Q92*(0.9*BC92+$S92)+$R92</f>
        <v>0</v>
      </c>
      <c r="CW92" s="56" t="n">
        <f aca="false">+$O92*Z92+$P92*BD92+$Q92*(0.9*BD92+$S92)+$R92</f>
        <v>0</v>
      </c>
      <c r="CX92" s="56" t="n">
        <f aca="false">+$O92*AA92+$P92*BE92+$Q92*(0.9*BE92+$S92)+$R92</f>
        <v>0</v>
      </c>
      <c r="CY92" s="56" t="n">
        <f aca="false">+$O92*AB92+$P92*BF92+$Q92*(0.9*BF92+$S92)+$R92</f>
        <v>0</v>
      </c>
      <c r="CZ92" s="56" t="n">
        <f aca="false">+$O92*AC92+$P92*BG92+$Q92*(0.9*BG92+$S92)+$R92</f>
        <v>0</v>
      </c>
      <c r="DA92" s="56" t="n">
        <f aca="false">+$O92*AD92+$P92*BH92+$Q92*(0.9*BH92+$S92)+$R92</f>
        <v>0</v>
      </c>
      <c r="DB92" s="56" t="n">
        <f aca="false">+$O92*AE92+$P92*BI92+$Q92*(0.9*BI92+$S92)+$R92</f>
        <v>0</v>
      </c>
      <c r="DC92" s="56" t="n">
        <f aca="false">+$O92*AF92+$P92*BJ92+$Q92*(0.9*BJ92+$S92)+$R92</f>
        <v>0</v>
      </c>
      <c r="DD92" s="56" t="n">
        <f aca="false">+$O92*AG92+$P92*BK92+$Q92*(0.9*BK92+$S92)+$R92</f>
        <v>0</v>
      </c>
      <c r="DE92" s="56" t="n">
        <f aca="false">+$O92*AH92+$P92*BL92+$Q92*(0.9*BL92+$S92)+$R92</f>
        <v>0</v>
      </c>
      <c r="DF92" s="56" t="n">
        <f aca="false">+$O92*AI92+$P92*BM92+$Q92*(0.9*BM92+$S92)+$R92</f>
        <v>0</v>
      </c>
      <c r="DG92" s="55" t="n">
        <f aca="false">+SUM(CU92:DF92)</f>
        <v>0</v>
      </c>
      <c r="DH92" s="53"/>
      <c r="DJ92" s="14" t="n">
        <f aca="false">+IF(X92=0,0,$T92)</f>
        <v>0</v>
      </c>
      <c r="DK92" s="14" t="n">
        <f aca="false">+IF(Y92=0,0,$T92)</f>
        <v>0</v>
      </c>
      <c r="DL92" s="14" t="n">
        <f aca="false">+IF(Z92=0,0,$T92)</f>
        <v>0</v>
      </c>
      <c r="DM92" s="14" t="n">
        <f aca="false">+IF(AA92=0,0,$T92)</f>
        <v>0</v>
      </c>
      <c r="DN92" s="14" t="n">
        <f aca="false">+IF(AB92=0,0,$T92)</f>
        <v>0</v>
      </c>
      <c r="DO92" s="14" t="n">
        <f aca="false">+IF(AC92=0,0,$T92)</f>
        <v>0</v>
      </c>
      <c r="DP92" s="14" t="n">
        <f aca="false">+IF(AD92=0,0,$T92)</f>
        <v>0</v>
      </c>
      <c r="DQ92" s="14" t="n">
        <f aca="false">+IF(AE92=0,0,$T92)</f>
        <v>0</v>
      </c>
      <c r="DR92" s="14" t="n">
        <f aca="false">+IF(AF92=0,0,$T92)</f>
        <v>0</v>
      </c>
      <c r="DS92" s="14" t="n">
        <f aca="false">+IF(AG92=0,0,$T92)</f>
        <v>0</v>
      </c>
      <c r="DT92" s="14" t="n">
        <f aca="false">+IF(AH92=0,0,$T92)</f>
        <v>0</v>
      </c>
      <c r="DU92" s="14" t="n">
        <f aca="false">+IF(AI92=0,0,$T92)</f>
        <v>0</v>
      </c>
      <c r="DV92" s="55" t="n">
        <f aca="false">+SUM(DJ92:DU92)</f>
        <v>0</v>
      </c>
      <c r="DY92" s="14" t="n">
        <v>0</v>
      </c>
      <c r="DZ92" s="14" t="n">
        <v>0</v>
      </c>
      <c r="EA92" s="14" t="n">
        <v>0</v>
      </c>
      <c r="EB92" s="14" t="n">
        <v>0</v>
      </c>
      <c r="EC92" s="14" t="n">
        <v>0</v>
      </c>
      <c r="ED92" s="14" t="n">
        <v>0</v>
      </c>
      <c r="EE92" s="14" t="n">
        <v>0</v>
      </c>
      <c r="EF92" s="14" t="n">
        <v>0</v>
      </c>
      <c r="EG92" s="14" t="n">
        <v>0</v>
      </c>
      <c r="EH92" s="14" t="n">
        <v>0</v>
      </c>
      <c r="EI92" s="14" t="n">
        <v>0</v>
      </c>
      <c r="EJ92" s="14" t="n">
        <v>0</v>
      </c>
      <c r="EK92" s="55" t="n">
        <f aca="false">+SUM(DY92:EJ92)</f>
        <v>0</v>
      </c>
      <c r="EO92" s="53" t="n">
        <f aca="false">+CU92+DJ92-DY92/2</f>
        <v>0</v>
      </c>
      <c r="EP92" s="53" t="n">
        <f aca="false">+CV92+DK92-DZ92/2</f>
        <v>0</v>
      </c>
      <c r="EQ92" s="53" t="n">
        <f aca="false">+CW92+DL92-EA92/2</f>
        <v>0</v>
      </c>
      <c r="ER92" s="53" t="n">
        <f aca="false">+CX92+DM92-EB92/2</f>
        <v>0</v>
      </c>
      <c r="ES92" s="53" t="n">
        <f aca="false">+CY92+DN92-EC92/2</f>
        <v>0</v>
      </c>
      <c r="ET92" s="53" t="n">
        <f aca="false">+CZ92+DO92-ED92/2</f>
        <v>0</v>
      </c>
      <c r="EU92" s="53" t="n">
        <f aca="false">+DA92+DP92-EE92/2</f>
        <v>0</v>
      </c>
      <c r="EV92" s="53" t="n">
        <f aca="false">+DB92+DQ92-EF92/2</f>
        <v>0</v>
      </c>
      <c r="EW92" s="53" t="n">
        <f aca="false">+DC92+DR92-EG92/2</f>
        <v>0</v>
      </c>
      <c r="EX92" s="53" t="n">
        <f aca="false">+DD92+DS92-EH92/2</f>
        <v>0</v>
      </c>
      <c r="EY92" s="53" t="n">
        <f aca="false">+DE92+DT92-EI92/2</f>
        <v>0</v>
      </c>
      <c r="EZ92" s="53" t="n">
        <f aca="false">+DF92+DU92-EJ92/2</f>
        <v>0</v>
      </c>
      <c r="FA92" s="55" t="n">
        <f aca="false">+SUM(EO92:EZ92)</f>
        <v>0</v>
      </c>
      <c r="FD92" s="53" t="n">
        <f aca="false">+AM92-EO92-DY92</f>
        <v>0</v>
      </c>
      <c r="FE92" s="53" t="n">
        <f aca="false">+AN92-EP92-DZ92</f>
        <v>0</v>
      </c>
      <c r="FF92" s="53" t="n">
        <f aca="false">+AO92-EQ92-EA92</f>
        <v>0</v>
      </c>
      <c r="FG92" s="53" t="n">
        <f aca="false">+AP92-ER92-EB92</f>
        <v>0</v>
      </c>
      <c r="FH92" s="53" t="n">
        <f aca="false">+AQ92-ES92-EC92</f>
        <v>0</v>
      </c>
      <c r="FI92" s="53" t="n">
        <f aca="false">+AR92-ET92-ED92</f>
        <v>0</v>
      </c>
      <c r="FJ92" s="53" t="n">
        <f aca="false">+AS92-EU92-EE92</f>
        <v>0</v>
      </c>
      <c r="FK92" s="53" t="n">
        <f aca="false">+AT92-EV92-EF92</f>
        <v>0</v>
      </c>
      <c r="FL92" s="53" t="n">
        <f aca="false">+AU92-EW92-EG92</f>
        <v>0</v>
      </c>
      <c r="FM92" s="53" t="n">
        <f aca="false">+AV92-EX92-EH92</f>
        <v>0</v>
      </c>
      <c r="FN92" s="53" t="n">
        <f aca="false">+AW92-EY92-EI92</f>
        <v>0</v>
      </c>
      <c r="FO92" s="53" t="n">
        <f aca="false">+AX92-EZ92-EJ92</f>
        <v>0</v>
      </c>
      <c r="FP92" s="53" t="n">
        <f aca="false">+AY92-FA92</f>
        <v>0</v>
      </c>
    </row>
    <row collapsed="false" customFormat="false" customHeight="true" hidden="false" ht="15" outlineLevel="2" r="93">
      <c r="A93" s="21" t="n">
        <v>12</v>
      </c>
      <c r="B93" s="21" t="s">
        <v>67</v>
      </c>
      <c r="C93" s="21" t="s">
        <v>137</v>
      </c>
      <c r="D93" s="67" t="n">
        <f aca="false">+E93</f>
        <v>10035</v>
      </c>
      <c r="E93" s="69" t="n">
        <v>10035</v>
      </c>
      <c r="F93" s="72" t="s">
        <v>441</v>
      </c>
      <c r="G93" s="21" t="s">
        <v>69</v>
      </c>
      <c r="H93" s="21" t="s">
        <v>69</v>
      </c>
      <c r="I93" s="72" t="s">
        <v>442</v>
      </c>
      <c r="J93" s="76" t="s">
        <v>16</v>
      </c>
      <c r="K93" s="76" t="s">
        <v>16</v>
      </c>
      <c r="L93" s="49" t="s">
        <v>143</v>
      </c>
      <c r="M93" s="50" t="s">
        <v>70</v>
      </c>
      <c r="N93" s="51" t="n">
        <v>0.01</v>
      </c>
      <c r="O93" s="51" t="n">
        <v>0.02</v>
      </c>
      <c r="P93" s="51" t="n">
        <v>0</v>
      </c>
      <c r="Q93" s="51" t="n">
        <v>0</v>
      </c>
      <c r="R93" s="50" t="n">
        <v>0</v>
      </c>
      <c r="S93" s="50" t="n">
        <v>0</v>
      </c>
      <c r="T93" s="50" t="n">
        <v>30</v>
      </c>
      <c r="U93" s="50"/>
      <c r="X93" s="53" t="e">
        <f aca="false">+VLOOKUP($D93,['file:///home/lab/repositories/luckia.facturador/com.luckia.biller.deploy/src/main/resources/bootstrap/info_presencial_2014.xlsx']venta_neta_cons!$a$2:$n$1048576,3,0)</f>
        <v>#VALUE!</v>
      </c>
      <c r="Y93" s="53" t="e">
        <f aca="false">+VLOOKUP($D93,['file:///home/lab/repositories/luckia.facturador/com.luckia.biller.deploy/src/main/resources/bootstrap/info_presencial_2014.xlsx']venta_neta_cons!$a$2:$n$1048576,4,0)</f>
        <v>#VALUE!</v>
      </c>
      <c r="Z93" s="53" t="e">
        <f aca="false">+VLOOKUP($D93,['file:///home/lab/repositories/luckia.facturador/com.luckia.biller.deploy/src/main/resources/bootstrap/info_presencial_2014.xlsx']venta_neta_cons!$a$2:$n$1048576,5,0)</f>
        <v>#VALUE!</v>
      </c>
      <c r="AA93" s="53" t="e">
        <f aca="false">+VLOOKUP($D93,['file:///home/lab/repositories/luckia.facturador/com.luckia.biller.deploy/src/main/resources/bootstrap/info_presencial_2014.xlsx']venta_neta_cons!$a$2:$n$1048576,6,0)</f>
        <v>#VALUE!</v>
      </c>
      <c r="AB93" s="53" t="e">
        <f aca="false">+VLOOKUP($D93,['file:///home/lab/repositories/luckia.facturador/com.luckia.biller.deploy/src/main/resources/bootstrap/info_presencial_2014.xlsx']venta_neta_cons!$a$2:$n$1048576,7,0)</f>
        <v>#VALUE!</v>
      </c>
      <c r="AC93" s="53" t="e">
        <f aca="false">+VLOOKUP($D93,['file:///home/lab/repositories/luckia.facturador/com.luckia.biller.deploy/src/main/resources/bootstrap/info_presencial_2014.xlsx']venta_neta_cons!$a$2:$n$1048576,8,0)</f>
        <v>#VALUE!</v>
      </c>
      <c r="AD93" s="53" t="e">
        <f aca="false">+VLOOKUP($D93,['file:///home/lab/repositories/luckia.facturador/com.luckia.biller.deploy/src/main/resources/bootstrap/info_presencial_2014.xlsx']venta_neta_cons!$a$2:$n$1048576,9,0)</f>
        <v>#VALUE!</v>
      </c>
      <c r="AE93" s="53" t="e">
        <f aca="false">+VLOOKUP($D93,['file:///home/lab/repositories/luckia.facturador/com.luckia.biller.deploy/src/main/resources/bootstrap/info_presencial_2014.xlsx']venta_neta_cons!$a$2:$n$1048576,10,0)</f>
        <v>#VALUE!</v>
      </c>
      <c r="AF93" s="53" t="e">
        <f aca="false">+VLOOKUP($D93,['file:///home/lab/repositories/luckia.facturador/com.luckia.biller.deploy/src/main/resources/bootstrap/info_presencial_2014.xlsx']venta_neta_cons!$a$2:$n$1048576,11,0)</f>
        <v>#VALUE!</v>
      </c>
      <c r="AG93" s="53" t="e">
        <f aca="false">+VLOOKUP($D93,['file:///home/lab/repositories/luckia.facturador/com.luckia.biller.deploy/src/main/resources/bootstrap/info_presencial_2014.xlsx']venta_neta_cons!$a$2:$n$1048576,12,0)</f>
        <v>#VALUE!</v>
      </c>
      <c r="AH93" s="53" t="e">
        <f aca="false">+VLOOKUP($D93,['file:///home/lab/repositories/luckia.facturador/com.luckia.biller.deploy/src/main/resources/bootstrap/info_presencial_2014.xlsx']venta_neta_cons!$a$2:$n$1048576,13,0)</f>
        <v>#VALUE!</v>
      </c>
      <c r="AI93" s="53" t="e">
        <f aca="false">+VLOOKUP($D93,['file:///home/lab/repositories/luckia.facturador/com.luckia.biller.deploy/src/main/resources/bootstrap/info_presencial_2014.xlsx']venta_neta_cons!$a$2:$n$1048576,14,0)</f>
        <v>#VALUE!</v>
      </c>
      <c r="AJ93" s="53" t="n">
        <f aca="false">+SUM(X93:AI93)</f>
        <v>1373</v>
      </c>
      <c r="AK93" s="54" t="n">
        <f aca="false">+BB93/X93</f>
        <v>-0.979410050983248</v>
      </c>
      <c r="AL93" s="53"/>
      <c r="AM93" s="53" t="e">
        <f aca="false">+VLOOKUP($D93,['file:///home/lab/repositories/luckia.facturador/com.luckia.biller.deploy/src/main/resources/bootstrap/info_presencial_2014.xlsx']saldo_cons!$a$2:$n$1048576,3,0)</f>
        <v>#VALUE!</v>
      </c>
      <c r="AN93" s="53" t="e">
        <f aca="false">+VLOOKUP($D93,['file:///home/lab/repositories/luckia.facturador/com.luckia.biller.deploy/src/main/resources/bootstrap/info_presencial_2014.xlsx']saldo_cons!$a$2:$n$1048576,4,0)</f>
        <v>#VALUE!</v>
      </c>
      <c r="AO93" s="53" t="e">
        <f aca="false">+VLOOKUP($D93,['file:///home/lab/repositories/luckia.facturador/com.luckia.biller.deploy/src/main/resources/bootstrap/info_presencial_2014.xlsx']saldo_cons!$a$2:$n$1048576,5,0)</f>
        <v>#VALUE!</v>
      </c>
      <c r="AP93" s="53" t="e">
        <f aca="false">+VLOOKUP($D93,['file:///home/lab/repositories/luckia.facturador/com.luckia.biller.deploy/src/main/resources/bootstrap/info_presencial_2014.xlsx']saldo_cons!$a$2:$n$1048576,6,0)</f>
        <v>#VALUE!</v>
      </c>
      <c r="AQ93" s="53" t="e">
        <f aca="false">+VLOOKUP($D93,['file:///home/lab/repositories/luckia.facturador/com.luckia.biller.deploy/src/main/resources/bootstrap/info_presencial_2014.xlsx']saldo_cons!$a$2:$n$1048576,7,0)</f>
        <v>#VALUE!</v>
      </c>
      <c r="AR93" s="53" t="e">
        <f aca="false">+VLOOKUP($D93,['file:///home/lab/repositories/luckia.facturador/com.luckia.biller.deploy/src/main/resources/bootstrap/info_presencial_2014.xlsx']saldo_cons!$a$2:$n$1048576,8,0)</f>
        <v>#VALUE!</v>
      </c>
      <c r="AS93" s="53" t="e">
        <f aca="false">+VLOOKUP($D93,['file:///home/lab/repositories/luckia.facturador/com.luckia.biller.deploy/src/main/resources/bootstrap/info_presencial_2014.xlsx']saldo_cons!$a$2:$n$1048576,9,0)</f>
        <v>#VALUE!</v>
      </c>
      <c r="AT93" s="53" t="e">
        <f aca="false">+VLOOKUP($D93,['file:///home/lab/repositories/luckia.facturador/com.luckia.biller.deploy/src/main/resources/bootstrap/info_presencial_2014.xlsx']saldo_cons!$a$2:$n$1048576,10,0)</f>
        <v>#VALUE!</v>
      </c>
      <c r="AU93" s="53" t="e">
        <f aca="false">+VLOOKUP($D93,['file:///home/lab/repositories/luckia.facturador/com.luckia.biller.deploy/src/main/resources/bootstrap/info_presencial_2014.xlsx']saldo_cons!$a$2:$n$1048576,11,0)</f>
        <v>#VALUE!</v>
      </c>
      <c r="AV93" s="53" t="e">
        <f aca="false">+VLOOKUP($D93,['file:///home/lab/repositories/luckia.facturador/com.luckia.biller.deploy/src/main/resources/bootstrap/info_presencial_2014.xlsx']saldo_cons!$a$2:$n$1048576,12,0)</f>
        <v>#VALUE!</v>
      </c>
      <c r="AW93" s="53" t="e">
        <f aca="false">+VLOOKUP($D93,['file:///home/lab/repositories/luckia.facturador/com.luckia.biller.deploy/src/main/resources/bootstrap/info_presencial_2014.xlsx']saldo_cons!$a$2:$n$1048576,13,0)</f>
        <v>#VALUE!</v>
      </c>
      <c r="AX93" s="53" t="e">
        <f aca="false">+VLOOKUP($D93,['file:///home/lab/repositories/luckia.facturador/com.luckia.biller.deploy/src/main/resources/bootstrap/info_presencial_2014.xlsx']saldo_cons!$a$2:$n$1048576,14,0)</f>
        <v>#VALUE!</v>
      </c>
      <c r="AY93" s="53" t="n">
        <f aca="false">+SUM(AM93:AX93)</f>
        <v>-1219.06</v>
      </c>
      <c r="AZ93" s="53"/>
      <c r="BA93" s="53"/>
      <c r="BB93" s="53" t="e">
        <f aca="false">+VLOOKUP($D93,['file:///home/lab/repositories/luckia.facturador/com.luckia.biller.deploy/src/main/resources/bootstrap/info_presencial_2014.xlsx']ggr_cons!$a$2:$n$1048576,3,0)</f>
        <v>#VALUE!</v>
      </c>
      <c r="BC93" s="53" t="e">
        <f aca="false">+VLOOKUP($D93,['file:///home/lab/repositories/luckia.facturador/com.luckia.biller.deploy/src/main/resources/bootstrap/info_presencial_2014.xlsx']ggr_cons!$a$2:$n$1048576,4,0)</f>
        <v>#VALUE!</v>
      </c>
      <c r="BD93" s="53" t="e">
        <f aca="false">+VLOOKUP($D93,['file:///home/lab/repositories/luckia.facturador/com.luckia.biller.deploy/src/main/resources/bootstrap/info_presencial_2014.xlsx']ggr_cons!$a$2:$n$1048576,5,0)</f>
        <v>#VALUE!</v>
      </c>
      <c r="BE93" s="53" t="e">
        <f aca="false">+VLOOKUP($D93,['file:///home/lab/repositories/luckia.facturador/com.luckia.biller.deploy/src/main/resources/bootstrap/info_presencial_2014.xlsx']ggr_cons!$a$2:$n$1048576,6,0)</f>
        <v>#VALUE!</v>
      </c>
      <c r="BF93" s="53" t="e">
        <f aca="false">+VLOOKUP($D93,['file:///home/lab/repositories/luckia.facturador/com.luckia.biller.deploy/src/main/resources/bootstrap/info_presencial_2014.xlsx']ggr_cons!$a$2:$n$1048576,7,0)</f>
        <v>#VALUE!</v>
      </c>
      <c r="BG93" s="53" t="e">
        <f aca="false">+VLOOKUP($D93,['file:///home/lab/repositories/luckia.facturador/com.luckia.biller.deploy/src/main/resources/bootstrap/info_presencial_2014.xlsx']ggr_cons!$a$2:$n$1048576,8,0)</f>
        <v>#VALUE!</v>
      </c>
      <c r="BH93" s="53" t="e">
        <f aca="false">+VLOOKUP($D93,['file:///home/lab/repositories/luckia.facturador/com.luckia.biller.deploy/src/main/resources/bootstrap/info_presencial_2014.xlsx']ggr_cons!$a$2:$n$1048576,9,0)</f>
        <v>#VALUE!</v>
      </c>
      <c r="BI93" s="53" t="e">
        <f aca="false">+VLOOKUP($D93,['file:///home/lab/repositories/luckia.facturador/com.luckia.biller.deploy/src/main/resources/bootstrap/info_presencial_2014.xlsx']ggr_cons!$a$2:$n$1048576,10,0)</f>
        <v>#VALUE!</v>
      </c>
      <c r="BJ93" s="53" t="e">
        <f aca="false">+VLOOKUP($D93,['file:///home/lab/repositories/luckia.facturador/com.luckia.biller.deploy/src/main/resources/bootstrap/info_presencial_2014.xlsx']ggr_cons!$a$2:$n$1048576,11,0)</f>
        <v>#VALUE!</v>
      </c>
      <c r="BK93" s="53" t="e">
        <f aca="false">+VLOOKUP($D93,['file:///home/lab/repositories/luckia.facturador/com.luckia.biller.deploy/src/main/resources/bootstrap/info_presencial_2014.xlsx']ggr_cons!$a$2:$n$1048576,12,0)</f>
        <v>#VALUE!</v>
      </c>
      <c r="BL93" s="53" t="e">
        <f aca="false">+VLOOKUP($D93,['file:///home/lab/repositories/luckia.facturador/com.luckia.biller.deploy/src/main/resources/bootstrap/info_presencial_2014.xlsx']ggr_cons!$a$2:$n$1048576,13,0)</f>
        <v>#VALUE!</v>
      </c>
      <c r="BM93" s="53" t="e">
        <f aca="false">+VLOOKUP($D93,['file:///home/lab/repositories/luckia.facturador/com.luckia.biller.deploy/src/main/resources/bootstrap/info_presencial_2014.xlsx']ggr_cons!$a$2:$n$1048576,14,0)</f>
        <v>#VALUE!</v>
      </c>
      <c r="BN93" s="53" t="n">
        <f aca="false">+SUM(BB93:BM93)</f>
        <v>-1344.73</v>
      </c>
      <c r="BO93" s="53"/>
      <c r="BP93" s="53"/>
      <c r="BQ93" s="55" t="n">
        <f aca="false">+$N93*X93</f>
        <v>13.73</v>
      </c>
      <c r="BR93" s="55" t="n">
        <f aca="false">+$N93*Y93</f>
        <v>0</v>
      </c>
      <c r="BS93" s="55" t="n">
        <f aca="false">+$N93*Z93</f>
        <v>0</v>
      </c>
      <c r="BT93" s="55" t="n">
        <f aca="false">+$N93*AA93</f>
        <v>0</v>
      </c>
      <c r="BU93" s="55" t="n">
        <f aca="false">+$N93*AB93</f>
        <v>0</v>
      </c>
      <c r="BV93" s="55" t="n">
        <f aca="false">+$N93*AC93</f>
        <v>0</v>
      </c>
      <c r="BW93" s="55" t="n">
        <f aca="false">+$N93*AD93</f>
        <v>0</v>
      </c>
      <c r="BX93" s="55" t="n">
        <f aca="false">+$N93*AE93</f>
        <v>0</v>
      </c>
      <c r="BY93" s="55" t="n">
        <f aca="false">+$N93*AF93</f>
        <v>0</v>
      </c>
      <c r="BZ93" s="55" t="n">
        <f aca="false">+$N93*AG93</f>
        <v>0</v>
      </c>
      <c r="CA93" s="55" t="n">
        <f aca="false">+$N93*AH93</f>
        <v>0</v>
      </c>
      <c r="CB93" s="55" t="n">
        <f aca="false">+$N93*AI93</f>
        <v>0</v>
      </c>
      <c r="CC93" s="55" t="n">
        <f aca="false">+SUM(BQ93:CB93)</f>
        <v>13.73</v>
      </c>
      <c r="CD93" s="53"/>
      <c r="CE93" s="55"/>
      <c r="CF93" s="55" t="n">
        <f aca="false">+BQ93/$CE$2</f>
        <v>11.3471074380165</v>
      </c>
      <c r="CG93" s="55" t="n">
        <f aca="false">+BR93/$CE$2</f>
        <v>0</v>
      </c>
      <c r="CH93" s="55" t="n">
        <f aca="false">+BS93/$CE$2</f>
        <v>0</v>
      </c>
      <c r="CI93" s="55" t="n">
        <f aca="false">+BT93/$CE$2</f>
        <v>0</v>
      </c>
      <c r="CJ93" s="55" t="n">
        <f aca="false">+BU93/$CE$2</f>
        <v>0</v>
      </c>
      <c r="CK93" s="55" t="n">
        <f aca="false">+BV93/$CE$2</f>
        <v>0</v>
      </c>
      <c r="CL93" s="55" t="n">
        <f aca="false">+BW93/$CE$2</f>
        <v>0</v>
      </c>
      <c r="CM93" s="55" t="n">
        <f aca="false">+BX93/$CE$2</f>
        <v>0</v>
      </c>
      <c r="CN93" s="55" t="n">
        <f aca="false">+BY93/$CE$2</f>
        <v>0</v>
      </c>
      <c r="CO93" s="55" t="n">
        <f aca="false">+BZ93/$CE$2</f>
        <v>0</v>
      </c>
      <c r="CP93" s="55" t="n">
        <f aca="false">+CA93/$CE$2</f>
        <v>0</v>
      </c>
      <c r="CQ93" s="55" t="n">
        <f aca="false">+CB93/$CE$2</f>
        <v>0</v>
      </c>
      <c r="CR93" s="55" t="n">
        <f aca="false">+CC93/$CE$2</f>
        <v>11.3471074380165</v>
      </c>
      <c r="CS93" s="53"/>
      <c r="CT93" s="53"/>
      <c r="CU93" s="56" t="n">
        <f aca="false">+$O93*X93+$P93*BB93+$Q93*(0.9*BB93+$S93)+$R93</f>
        <v>27.46</v>
      </c>
      <c r="CV93" s="56" t="n">
        <f aca="false">+$O93*Y93+$P93*BC93+$Q93*(0.9*BC93+$S93)+$R93</f>
        <v>0</v>
      </c>
      <c r="CW93" s="56" t="n">
        <f aca="false">+$O93*Z93+$P93*BD93+$Q93*(0.9*BD93+$S93)+$R93</f>
        <v>0</v>
      </c>
      <c r="CX93" s="56" t="n">
        <f aca="false">+$O93*AA93+$P93*BE93+$Q93*(0.9*BE93+$S93)+$R93</f>
        <v>0</v>
      </c>
      <c r="CY93" s="56" t="n">
        <f aca="false">+$O93*AB93+$P93*BF93+$Q93*(0.9*BF93+$S93)+$R93</f>
        <v>0</v>
      </c>
      <c r="CZ93" s="56" t="n">
        <f aca="false">+$O93*AC93+$P93*BG93+$Q93*(0.9*BG93+$S93)+$R93</f>
        <v>0</v>
      </c>
      <c r="DA93" s="56" t="n">
        <f aca="false">+$O93*AD93+$P93*BH93+$Q93*(0.9*BH93+$S93)+$R93</f>
        <v>0</v>
      </c>
      <c r="DB93" s="56" t="n">
        <f aca="false">+$O93*AE93+$P93*BI93+$Q93*(0.9*BI93+$S93)+$R93</f>
        <v>0</v>
      </c>
      <c r="DC93" s="56" t="n">
        <f aca="false">+$O93*AF93+$P93*BJ93+$Q93*(0.9*BJ93+$S93)+$R93</f>
        <v>0</v>
      </c>
      <c r="DD93" s="56" t="n">
        <f aca="false">+$O93*AG93+$P93*BK93+$Q93*(0.9*BK93+$S93)+$R93</f>
        <v>0</v>
      </c>
      <c r="DE93" s="56" t="n">
        <f aca="false">+$O93*AH93+$P93*BL93+$Q93*(0.9*BL93+$S93)+$R93</f>
        <v>0</v>
      </c>
      <c r="DF93" s="56" t="n">
        <f aca="false">+$O93*AI93+$P93*BM93+$Q93*(0.9*BM93+$S93)+$R93</f>
        <v>0</v>
      </c>
      <c r="DG93" s="55" t="n">
        <f aca="false">+SUM(CU93:DF93)</f>
        <v>27.46</v>
      </c>
      <c r="DH93" s="53"/>
      <c r="DJ93" s="14" t="n">
        <f aca="false">+IF(X93=0,0,$T93)</f>
        <v>30</v>
      </c>
      <c r="DK93" s="14" t="n">
        <f aca="false">+IF(Y93=0,0,$T93)</f>
        <v>0</v>
      </c>
      <c r="DL93" s="14" t="n">
        <f aca="false">+IF(Z93=0,0,$T93)</f>
        <v>0</v>
      </c>
      <c r="DM93" s="14" t="n">
        <f aca="false">+IF(AA93=0,0,$T93)</f>
        <v>0</v>
      </c>
      <c r="DN93" s="14" t="n">
        <f aca="false">+IF(AB93=0,0,$T93)</f>
        <v>0</v>
      </c>
      <c r="DO93" s="14" t="n">
        <f aca="false">+IF(AC93=0,0,$T93)</f>
        <v>0</v>
      </c>
      <c r="DP93" s="14" t="n">
        <f aca="false">+IF(AD93=0,0,$T93)</f>
        <v>0</v>
      </c>
      <c r="DQ93" s="14" t="n">
        <f aca="false">+IF(AE93=0,0,$T93)</f>
        <v>0</v>
      </c>
      <c r="DR93" s="14" t="n">
        <f aca="false">+IF(AF93=0,0,$T93)</f>
        <v>0</v>
      </c>
      <c r="DS93" s="14" t="n">
        <f aca="false">+IF(AG93=0,0,$T93)</f>
        <v>0</v>
      </c>
      <c r="DT93" s="14" t="n">
        <f aca="false">+IF(AH93=0,0,$T93)</f>
        <v>0</v>
      </c>
      <c r="DU93" s="14" t="n">
        <f aca="false">+IF(AI93=0,0,$T93)</f>
        <v>0</v>
      </c>
      <c r="DV93" s="55" t="n">
        <f aca="false">+SUM(DJ93:DU93)</f>
        <v>30</v>
      </c>
      <c r="DY93" s="14" t="n">
        <v>0</v>
      </c>
      <c r="DZ93" s="14" t="n">
        <v>0</v>
      </c>
      <c r="EA93" s="14" t="n">
        <v>0</v>
      </c>
      <c r="EB93" s="14" t="n">
        <v>0</v>
      </c>
      <c r="EC93" s="14" t="n">
        <v>0</v>
      </c>
      <c r="ED93" s="14" t="n">
        <v>0</v>
      </c>
      <c r="EE93" s="14" t="n">
        <v>0</v>
      </c>
      <c r="EF93" s="14" t="n">
        <v>0</v>
      </c>
      <c r="EG93" s="14" t="n">
        <v>0</v>
      </c>
      <c r="EH93" s="14" t="n">
        <v>0</v>
      </c>
      <c r="EI93" s="14" t="n">
        <v>0</v>
      </c>
      <c r="EJ93" s="14" t="n">
        <v>0</v>
      </c>
      <c r="EK93" s="55" t="n">
        <f aca="false">+SUM(DY93:EJ93)</f>
        <v>0</v>
      </c>
      <c r="EO93" s="53" t="n">
        <f aca="false">+CU93+DJ93-DY93/2</f>
        <v>57.46</v>
      </c>
      <c r="EP93" s="53" t="n">
        <f aca="false">+CV93+DK93-DZ93/2</f>
        <v>0</v>
      </c>
      <c r="EQ93" s="53" t="n">
        <f aca="false">+CW93+DL93-EA93/2</f>
        <v>0</v>
      </c>
      <c r="ER93" s="53" t="n">
        <f aca="false">+CX93+DM93-EB93/2</f>
        <v>0</v>
      </c>
      <c r="ES93" s="53" t="n">
        <f aca="false">+CY93+DN93-EC93/2</f>
        <v>0</v>
      </c>
      <c r="ET93" s="53" t="n">
        <f aca="false">+CZ93+DO93-ED93/2</f>
        <v>0</v>
      </c>
      <c r="EU93" s="53" t="n">
        <f aca="false">+DA93+DP93-EE93/2</f>
        <v>0</v>
      </c>
      <c r="EV93" s="53" t="n">
        <f aca="false">+DB93+DQ93-EF93/2</f>
        <v>0</v>
      </c>
      <c r="EW93" s="53" t="n">
        <f aca="false">+DC93+DR93-EG93/2</f>
        <v>0</v>
      </c>
      <c r="EX93" s="53" t="n">
        <f aca="false">+DD93+DS93-EH93/2</f>
        <v>0</v>
      </c>
      <c r="EY93" s="53" t="n">
        <f aca="false">+DE93+DT93-EI93/2</f>
        <v>0</v>
      </c>
      <c r="EZ93" s="53" t="n">
        <f aca="false">+DF93+DU93-EJ93/2</f>
        <v>0</v>
      </c>
      <c r="FA93" s="55" t="n">
        <f aca="false">+SUM(EO93:EZ93)</f>
        <v>57.46</v>
      </c>
      <c r="FD93" s="53" t="n">
        <f aca="false">+AM93-EO93-DY93</f>
        <v>-1276.52</v>
      </c>
      <c r="FE93" s="53" t="n">
        <f aca="false">+AN93-EP93-DZ93</f>
        <v>0</v>
      </c>
      <c r="FF93" s="53" t="n">
        <f aca="false">+AO93-EQ93-EA93</f>
        <v>0</v>
      </c>
      <c r="FG93" s="53" t="n">
        <f aca="false">+AP93-ER93-EB93</f>
        <v>0</v>
      </c>
      <c r="FH93" s="53" t="n">
        <f aca="false">+AQ93-ES93-EC93</f>
        <v>0</v>
      </c>
      <c r="FI93" s="53" t="n">
        <f aca="false">+AR93-ET93-ED93</f>
        <v>0</v>
      </c>
      <c r="FJ93" s="53" t="n">
        <f aca="false">+AS93-EU93-EE93</f>
        <v>0</v>
      </c>
      <c r="FK93" s="53" t="n">
        <f aca="false">+AT93-EV93-EF93</f>
        <v>0</v>
      </c>
      <c r="FL93" s="53" t="n">
        <f aca="false">+AU93-EW93-EG93</f>
        <v>0</v>
      </c>
      <c r="FM93" s="53" t="n">
        <f aca="false">+AV93-EX93-EH93</f>
        <v>0</v>
      </c>
      <c r="FN93" s="53" t="n">
        <f aca="false">+AW93-EY93-EI93</f>
        <v>0</v>
      </c>
      <c r="FO93" s="53" t="n">
        <f aca="false">+AX93-EZ93-EJ93</f>
        <v>0</v>
      </c>
      <c r="FP93" s="53" t="n">
        <f aca="false">+AY93-FA93</f>
        <v>-1276.52</v>
      </c>
    </row>
    <row collapsed="false" customFormat="false" customHeight="true" hidden="false" ht="15" outlineLevel="2" r="94">
      <c r="A94" s="21" t="n">
        <v>12</v>
      </c>
      <c r="B94" s="21" t="s">
        <v>67</v>
      </c>
      <c r="C94" s="21" t="s">
        <v>137</v>
      </c>
      <c r="D94" s="67" t="n">
        <f aca="false">+E94</f>
        <v>10034</v>
      </c>
      <c r="E94" s="69" t="n">
        <v>10034</v>
      </c>
      <c r="F94" s="21" t="s">
        <v>443</v>
      </c>
      <c r="G94" s="21" t="s">
        <v>69</v>
      </c>
      <c r="H94" s="21" t="s">
        <v>69</v>
      </c>
      <c r="I94" s="72" t="s">
        <v>444</v>
      </c>
      <c r="J94" s="76" t="s">
        <v>445</v>
      </c>
      <c r="K94" s="76" t="s">
        <v>16</v>
      </c>
      <c r="L94" s="49" t="s">
        <v>143</v>
      </c>
      <c r="M94" s="50" t="s">
        <v>70</v>
      </c>
      <c r="N94" s="51" t="n">
        <v>0.01</v>
      </c>
      <c r="O94" s="51" t="n">
        <v>0.02</v>
      </c>
      <c r="P94" s="51" t="n">
        <v>0</v>
      </c>
      <c r="Q94" s="51" t="n">
        <v>0</v>
      </c>
      <c r="R94" s="50" t="n">
        <v>0</v>
      </c>
      <c r="S94" s="50" t="n">
        <v>0</v>
      </c>
      <c r="T94" s="50" t="n">
        <v>30</v>
      </c>
      <c r="U94" s="50"/>
      <c r="X94" s="53" t="e">
        <f aca="false">+VLOOKUP($D94,['file:///home/lab/repositories/luckia.facturador/com.luckia.biller.deploy/src/main/resources/bootstrap/info_presencial_2014.xlsx']venta_neta_cons!$a$2:$n$1048576,3,0)</f>
        <v>#VALUE!</v>
      </c>
      <c r="Y94" s="53" t="e">
        <f aca="false">+VLOOKUP($D94,['file:///home/lab/repositories/luckia.facturador/com.luckia.biller.deploy/src/main/resources/bootstrap/info_presencial_2014.xlsx']venta_neta_cons!$a$2:$n$1048576,4,0)</f>
        <v>#VALUE!</v>
      </c>
      <c r="Z94" s="53" t="e">
        <f aca="false">+VLOOKUP($D94,['file:///home/lab/repositories/luckia.facturador/com.luckia.biller.deploy/src/main/resources/bootstrap/info_presencial_2014.xlsx']venta_neta_cons!$a$2:$n$1048576,5,0)</f>
        <v>#VALUE!</v>
      </c>
      <c r="AA94" s="53" t="e">
        <f aca="false">+VLOOKUP($D94,['file:///home/lab/repositories/luckia.facturador/com.luckia.biller.deploy/src/main/resources/bootstrap/info_presencial_2014.xlsx']venta_neta_cons!$a$2:$n$1048576,6,0)</f>
        <v>#VALUE!</v>
      </c>
      <c r="AB94" s="53" t="e">
        <f aca="false">+VLOOKUP($D94,['file:///home/lab/repositories/luckia.facturador/com.luckia.biller.deploy/src/main/resources/bootstrap/info_presencial_2014.xlsx']venta_neta_cons!$a$2:$n$1048576,7,0)</f>
        <v>#VALUE!</v>
      </c>
      <c r="AC94" s="53" t="e">
        <f aca="false">+VLOOKUP($D94,['file:///home/lab/repositories/luckia.facturador/com.luckia.biller.deploy/src/main/resources/bootstrap/info_presencial_2014.xlsx']venta_neta_cons!$a$2:$n$1048576,8,0)</f>
        <v>#VALUE!</v>
      </c>
      <c r="AD94" s="53" t="e">
        <f aca="false">+VLOOKUP($D94,['file:///home/lab/repositories/luckia.facturador/com.luckia.biller.deploy/src/main/resources/bootstrap/info_presencial_2014.xlsx']venta_neta_cons!$a$2:$n$1048576,9,0)</f>
        <v>#VALUE!</v>
      </c>
      <c r="AE94" s="53" t="e">
        <f aca="false">+VLOOKUP($D94,['file:///home/lab/repositories/luckia.facturador/com.luckia.biller.deploy/src/main/resources/bootstrap/info_presencial_2014.xlsx']venta_neta_cons!$a$2:$n$1048576,10,0)</f>
        <v>#VALUE!</v>
      </c>
      <c r="AF94" s="53" t="e">
        <f aca="false">+VLOOKUP($D94,['file:///home/lab/repositories/luckia.facturador/com.luckia.biller.deploy/src/main/resources/bootstrap/info_presencial_2014.xlsx']venta_neta_cons!$a$2:$n$1048576,11,0)</f>
        <v>#VALUE!</v>
      </c>
      <c r="AG94" s="53" t="e">
        <f aca="false">+VLOOKUP($D94,['file:///home/lab/repositories/luckia.facturador/com.luckia.biller.deploy/src/main/resources/bootstrap/info_presencial_2014.xlsx']venta_neta_cons!$a$2:$n$1048576,12,0)</f>
        <v>#VALUE!</v>
      </c>
      <c r="AH94" s="53" t="e">
        <f aca="false">+VLOOKUP($D94,['file:///home/lab/repositories/luckia.facturador/com.luckia.biller.deploy/src/main/resources/bootstrap/info_presencial_2014.xlsx']venta_neta_cons!$a$2:$n$1048576,13,0)</f>
        <v>#VALUE!</v>
      </c>
      <c r="AI94" s="53" t="e">
        <f aca="false">+VLOOKUP($D94,['file:///home/lab/repositories/luckia.facturador/com.luckia.biller.deploy/src/main/resources/bootstrap/info_presencial_2014.xlsx']venta_neta_cons!$a$2:$n$1048576,14,0)</f>
        <v>#VALUE!</v>
      </c>
      <c r="AJ94" s="53" t="n">
        <f aca="false">+SUM(X94:AI94)</f>
        <v>3423</v>
      </c>
      <c r="AK94" s="54" t="n">
        <f aca="false">+BB94/X94</f>
        <v>0.503832895121239</v>
      </c>
      <c r="AL94" s="53"/>
      <c r="AM94" s="53" t="e">
        <f aca="false">+VLOOKUP($D94,['file:///home/lab/repositories/luckia.facturador/com.luckia.biller.deploy/src/main/resources/bootstrap/info_presencial_2014.xlsx']saldo_cons!$a$2:$n$1048576,3,0)</f>
        <v>#VALUE!</v>
      </c>
      <c r="AN94" s="53" t="e">
        <f aca="false">+VLOOKUP($D94,['file:///home/lab/repositories/luckia.facturador/com.luckia.biller.deploy/src/main/resources/bootstrap/info_presencial_2014.xlsx']saldo_cons!$a$2:$n$1048576,4,0)</f>
        <v>#VALUE!</v>
      </c>
      <c r="AO94" s="53" t="e">
        <f aca="false">+VLOOKUP($D94,['file:///home/lab/repositories/luckia.facturador/com.luckia.biller.deploy/src/main/resources/bootstrap/info_presencial_2014.xlsx']saldo_cons!$a$2:$n$1048576,5,0)</f>
        <v>#VALUE!</v>
      </c>
      <c r="AP94" s="53" t="e">
        <f aca="false">+VLOOKUP($D94,['file:///home/lab/repositories/luckia.facturador/com.luckia.biller.deploy/src/main/resources/bootstrap/info_presencial_2014.xlsx']saldo_cons!$a$2:$n$1048576,6,0)</f>
        <v>#VALUE!</v>
      </c>
      <c r="AQ94" s="53" t="e">
        <f aca="false">+VLOOKUP($D94,['file:///home/lab/repositories/luckia.facturador/com.luckia.biller.deploy/src/main/resources/bootstrap/info_presencial_2014.xlsx']saldo_cons!$a$2:$n$1048576,7,0)</f>
        <v>#VALUE!</v>
      </c>
      <c r="AR94" s="53" t="e">
        <f aca="false">+VLOOKUP($D94,['file:///home/lab/repositories/luckia.facturador/com.luckia.biller.deploy/src/main/resources/bootstrap/info_presencial_2014.xlsx']saldo_cons!$a$2:$n$1048576,8,0)</f>
        <v>#VALUE!</v>
      </c>
      <c r="AS94" s="53" t="e">
        <f aca="false">+VLOOKUP($D94,['file:///home/lab/repositories/luckia.facturador/com.luckia.biller.deploy/src/main/resources/bootstrap/info_presencial_2014.xlsx']saldo_cons!$a$2:$n$1048576,9,0)</f>
        <v>#VALUE!</v>
      </c>
      <c r="AT94" s="53" t="e">
        <f aca="false">+VLOOKUP($D94,['file:///home/lab/repositories/luckia.facturador/com.luckia.biller.deploy/src/main/resources/bootstrap/info_presencial_2014.xlsx']saldo_cons!$a$2:$n$1048576,10,0)</f>
        <v>#VALUE!</v>
      </c>
      <c r="AU94" s="53" t="e">
        <f aca="false">+VLOOKUP($D94,['file:///home/lab/repositories/luckia.facturador/com.luckia.biller.deploy/src/main/resources/bootstrap/info_presencial_2014.xlsx']saldo_cons!$a$2:$n$1048576,11,0)</f>
        <v>#VALUE!</v>
      </c>
      <c r="AV94" s="53" t="e">
        <f aca="false">+VLOOKUP($D94,['file:///home/lab/repositories/luckia.facturador/com.luckia.biller.deploy/src/main/resources/bootstrap/info_presencial_2014.xlsx']saldo_cons!$a$2:$n$1048576,12,0)</f>
        <v>#VALUE!</v>
      </c>
      <c r="AW94" s="53" t="e">
        <f aca="false">+VLOOKUP($D94,['file:///home/lab/repositories/luckia.facturador/com.luckia.biller.deploy/src/main/resources/bootstrap/info_presencial_2014.xlsx']saldo_cons!$a$2:$n$1048576,13,0)</f>
        <v>#VALUE!</v>
      </c>
      <c r="AX94" s="53" t="e">
        <f aca="false">+VLOOKUP($D94,['file:///home/lab/repositories/luckia.facturador/com.luckia.biller.deploy/src/main/resources/bootstrap/info_presencial_2014.xlsx']saldo_cons!$a$2:$n$1048576,14,0)</f>
        <v>#VALUE!</v>
      </c>
      <c r="AY94" s="53" t="n">
        <f aca="false">+SUM(AM94:AX94)</f>
        <v>1784.1</v>
      </c>
      <c r="AZ94" s="53"/>
      <c r="BA94" s="53"/>
      <c r="BB94" s="53" t="e">
        <f aca="false">+VLOOKUP($D94,['file:///home/lab/repositories/luckia.facturador/com.luckia.biller.deploy/src/main/resources/bootstrap/info_presencial_2014.xlsx']ggr_cons!$a$2:$n$1048576,3,0)</f>
        <v>#VALUE!</v>
      </c>
      <c r="BC94" s="53" t="e">
        <f aca="false">+VLOOKUP($D94,['file:///home/lab/repositories/luckia.facturador/com.luckia.biller.deploy/src/main/resources/bootstrap/info_presencial_2014.xlsx']ggr_cons!$a$2:$n$1048576,4,0)</f>
        <v>#VALUE!</v>
      </c>
      <c r="BD94" s="53" t="e">
        <f aca="false">+VLOOKUP($D94,['file:///home/lab/repositories/luckia.facturador/com.luckia.biller.deploy/src/main/resources/bootstrap/info_presencial_2014.xlsx']ggr_cons!$a$2:$n$1048576,5,0)</f>
        <v>#VALUE!</v>
      </c>
      <c r="BE94" s="53" t="e">
        <f aca="false">+VLOOKUP($D94,['file:///home/lab/repositories/luckia.facturador/com.luckia.biller.deploy/src/main/resources/bootstrap/info_presencial_2014.xlsx']ggr_cons!$a$2:$n$1048576,6,0)</f>
        <v>#VALUE!</v>
      </c>
      <c r="BF94" s="53" t="e">
        <f aca="false">+VLOOKUP($D94,['file:///home/lab/repositories/luckia.facturador/com.luckia.biller.deploy/src/main/resources/bootstrap/info_presencial_2014.xlsx']ggr_cons!$a$2:$n$1048576,7,0)</f>
        <v>#VALUE!</v>
      </c>
      <c r="BG94" s="53" t="e">
        <f aca="false">+VLOOKUP($D94,['file:///home/lab/repositories/luckia.facturador/com.luckia.biller.deploy/src/main/resources/bootstrap/info_presencial_2014.xlsx']ggr_cons!$a$2:$n$1048576,8,0)</f>
        <v>#VALUE!</v>
      </c>
      <c r="BH94" s="53" t="e">
        <f aca="false">+VLOOKUP($D94,['file:///home/lab/repositories/luckia.facturador/com.luckia.biller.deploy/src/main/resources/bootstrap/info_presencial_2014.xlsx']ggr_cons!$a$2:$n$1048576,9,0)</f>
        <v>#VALUE!</v>
      </c>
      <c r="BI94" s="53" t="e">
        <f aca="false">+VLOOKUP($D94,['file:///home/lab/repositories/luckia.facturador/com.luckia.biller.deploy/src/main/resources/bootstrap/info_presencial_2014.xlsx']ggr_cons!$a$2:$n$1048576,10,0)</f>
        <v>#VALUE!</v>
      </c>
      <c r="BJ94" s="53" t="e">
        <f aca="false">+VLOOKUP($D94,['file:///home/lab/repositories/luckia.facturador/com.luckia.biller.deploy/src/main/resources/bootstrap/info_presencial_2014.xlsx']ggr_cons!$a$2:$n$1048576,11,0)</f>
        <v>#VALUE!</v>
      </c>
      <c r="BK94" s="53" t="e">
        <f aca="false">+VLOOKUP($D94,['file:///home/lab/repositories/luckia.facturador/com.luckia.biller.deploy/src/main/resources/bootstrap/info_presencial_2014.xlsx']ggr_cons!$a$2:$n$1048576,12,0)</f>
        <v>#VALUE!</v>
      </c>
      <c r="BL94" s="53" t="e">
        <f aca="false">+VLOOKUP($D94,['file:///home/lab/repositories/luckia.facturador/com.luckia.biller.deploy/src/main/resources/bootstrap/info_presencial_2014.xlsx']ggr_cons!$a$2:$n$1048576,13,0)</f>
        <v>#VALUE!</v>
      </c>
      <c r="BM94" s="53" t="e">
        <f aca="false">+VLOOKUP($D94,['file:///home/lab/repositories/luckia.facturador/com.luckia.biller.deploy/src/main/resources/bootstrap/info_presencial_2014.xlsx']ggr_cons!$a$2:$n$1048576,14,0)</f>
        <v>#VALUE!</v>
      </c>
      <c r="BN94" s="53" t="n">
        <f aca="false">+SUM(BB94:BM94)</f>
        <v>1724.62</v>
      </c>
      <c r="BO94" s="53"/>
      <c r="BP94" s="53"/>
      <c r="BQ94" s="55" t="n">
        <f aca="false">+$N94*X94</f>
        <v>34.23</v>
      </c>
      <c r="BR94" s="55" t="n">
        <f aca="false">+$N94*Y94</f>
        <v>0</v>
      </c>
      <c r="BS94" s="55" t="n">
        <f aca="false">+$N94*Z94</f>
        <v>0</v>
      </c>
      <c r="BT94" s="55" t="n">
        <f aca="false">+$N94*AA94</f>
        <v>0</v>
      </c>
      <c r="BU94" s="55" t="n">
        <f aca="false">+$N94*AB94</f>
        <v>0</v>
      </c>
      <c r="BV94" s="55" t="n">
        <f aca="false">+$N94*AC94</f>
        <v>0</v>
      </c>
      <c r="BW94" s="55" t="n">
        <f aca="false">+$N94*AD94</f>
        <v>0</v>
      </c>
      <c r="BX94" s="55" t="n">
        <f aca="false">+$N94*AE94</f>
        <v>0</v>
      </c>
      <c r="BY94" s="55" t="n">
        <f aca="false">+$N94*AF94</f>
        <v>0</v>
      </c>
      <c r="BZ94" s="55" t="n">
        <f aca="false">+$N94*AG94</f>
        <v>0</v>
      </c>
      <c r="CA94" s="55" t="n">
        <f aca="false">+$N94*AH94</f>
        <v>0</v>
      </c>
      <c r="CB94" s="55" t="n">
        <f aca="false">+$N94*AI94</f>
        <v>0</v>
      </c>
      <c r="CC94" s="55" t="n">
        <f aca="false">+SUM(BQ94:CB94)</f>
        <v>34.23</v>
      </c>
      <c r="CD94" s="53"/>
      <c r="CE94" s="55"/>
      <c r="CF94" s="55" t="n">
        <f aca="false">+BQ94/$CE$2</f>
        <v>28.2892561983471</v>
      </c>
      <c r="CG94" s="55" t="n">
        <f aca="false">+BR94/$CE$2</f>
        <v>0</v>
      </c>
      <c r="CH94" s="55" t="n">
        <f aca="false">+BS94/$CE$2</f>
        <v>0</v>
      </c>
      <c r="CI94" s="55" t="n">
        <f aca="false">+BT94/$CE$2</f>
        <v>0</v>
      </c>
      <c r="CJ94" s="55" t="n">
        <f aca="false">+BU94/$CE$2</f>
        <v>0</v>
      </c>
      <c r="CK94" s="55" t="n">
        <f aca="false">+BV94/$CE$2</f>
        <v>0</v>
      </c>
      <c r="CL94" s="55" t="n">
        <f aca="false">+BW94/$CE$2</f>
        <v>0</v>
      </c>
      <c r="CM94" s="55" t="n">
        <f aca="false">+BX94/$CE$2</f>
        <v>0</v>
      </c>
      <c r="CN94" s="55" t="n">
        <f aca="false">+BY94/$CE$2</f>
        <v>0</v>
      </c>
      <c r="CO94" s="55" t="n">
        <f aca="false">+BZ94/$CE$2</f>
        <v>0</v>
      </c>
      <c r="CP94" s="55" t="n">
        <f aca="false">+CA94/$CE$2</f>
        <v>0</v>
      </c>
      <c r="CQ94" s="55" t="n">
        <f aca="false">+CB94/$CE$2</f>
        <v>0</v>
      </c>
      <c r="CR94" s="55" t="n">
        <f aca="false">+CC94/$CE$2</f>
        <v>28.2892561983471</v>
      </c>
      <c r="CS94" s="53"/>
      <c r="CT94" s="53"/>
      <c r="CU94" s="56" t="n">
        <f aca="false">+$O94*X94+$P94*BB94+$Q94*(0.9*BB94+$S94)+$R94</f>
        <v>68.46</v>
      </c>
      <c r="CV94" s="56" t="n">
        <f aca="false">+$O94*Y94+$P94*BC94+$Q94*(0.9*BC94+$S94)+$R94</f>
        <v>0</v>
      </c>
      <c r="CW94" s="56" t="n">
        <f aca="false">+$O94*Z94+$P94*BD94+$Q94*(0.9*BD94+$S94)+$R94</f>
        <v>0</v>
      </c>
      <c r="CX94" s="56" t="n">
        <f aca="false">+$O94*AA94+$P94*BE94+$Q94*(0.9*BE94+$S94)+$R94</f>
        <v>0</v>
      </c>
      <c r="CY94" s="56" t="n">
        <f aca="false">+$O94*AB94+$P94*BF94+$Q94*(0.9*BF94+$S94)+$R94</f>
        <v>0</v>
      </c>
      <c r="CZ94" s="56" t="n">
        <f aca="false">+$O94*AC94+$P94*BG94+$Q94*(0.9*BG94+$S94)+$R94</f>
        <v>0</v>
      </c>
      <c r="DA94" s="56" t="n">
        <f aca="false">+$O94*AD94+$P94*BH94+$Q94*(0.9*BH94+$S94)+$R94</f>
        <v>0</v>
      </c>
      <c r="DB94" s="56" t="n">
        <f aca="false">+$O94*AE94+$P94*BI94+$Q94*(0.9*BI94+$S94)+$R94</f>
        <v>0</v>
      </c>
      <c r="DC94" s="56" t="n">
        <f aca="false">+$O94*AF94+$P94*BJ94+$Q94*(0.9*BJ94+$S94)+$R94</f>
        <v>0</v>
      </c>
      <c r="DD94" s="56" t="n">
        <f aca="false">+$O94*AG94+$P94*BK94+$Q94*(0.9*BK94+$S94)+$R94</f>
        <v>0</v>
      </c>
      <c r="DE94" s="56" t="n">
        <f aca="false">+$O94*AH94+$P94*BL94+$Q94*(0.9*BL94+$S94)+$R94</f>
        <v>0</v>
      </c>
      <c r="DF94" s="56" t="n">
        <f aca="false">+$O94*AI94+$P94*BM94+$Q94*(0.9*BM94+$S94)+$R94</f>
        <v>0</v>
      </c>
      <c r="DG94" s="55" t="n">
        <f aca="false">+SUM(CU94:DF94)</f>
        <v>68.46</v>
      </c>
      <c r="DH94" s="53"/>
      <c r="DJ94" s="14" t="n">
        <f aca="false">+IF(X94=0,0,$T94)</f>
        <v>30</v>
      </c>
      <c r="DK94" s="14" t="n">
        <f aca="false">+IF(Y94=0,0,$T94)</f>
        <v>0</v>
      </c>
      <c r="DL94" s="14" t="n">
        <f aca="false">+IF(Z94=0,0,$T94)</f>
        <v>0</v>
      </c>
      <c r="DM94" s="14" t="n">
        <f aca="false">+IF(AA94=0,0,$T94)</f>
        <v>0</v>
      </c>
      <c r="DN94" s="14" t="n">
        <f aca="false">+IF(AB94=0,0,$T94)</f>
        <v>0</v>
      </c>
      <c r="DO94" s="14" t="n">
        <f aca="false">+IF(AC94=0,0,$T94)</f>
        <v>0</v>
      </c>
      <c r="DP94" s="14" t="n">
        <f aca="false">+IF(AD94=0,0,$T94)</f>
        <v>0</v>
      </c>
      <c r="DQ94" s="14" t="n">
        <f aca="false">+IF(AE94=0,0,$T94)</f>
        <v>0</v>
      </c>
      <c r="DR94" s="14" t="n">
        <f aca="false">+IF(AF94=0,0,$T94)</f>
        <v>0</v>
      </c>
      <c r="DS94" s="14" t="n">
        <f aca="false">+IF(AG94=0,0,$T94)</f>
        <v>0</v>
      </c>
      <c r="DT94" s="14" t="n">
        <f aca="false">+IF(AH94=0,0,$T94)</f>
        <v>0</v>
      </c>
      <c r="DU94" s="14" t="n">
        <f aca="false">+IF(AI94=0,0,$T94)</f>
        <v>0</v>
      </c>
      <c r="DV94" s="55" t="n">
        <f aca="false">+SUM(DJ94:DU94)</f>
        <v>30</v>
      </c>
      <c r="DY94" s="14" t="n">
        <v>0</v>
      </c>
      <c r="DZ94" s="14" t="n">
        <v>0</v>
      </c>
      <c r="EA94" s="14" t="n">
        <v>0</v>
      </c>
      <c r="EB94" s="14" t="n">
        <v>0</v>
      </c>
      <c r="EC94" s="14" t="n">
        <v>0</v>
      </c>
      <c r="ED94" s="14" t="n">
        <v>0</v>
      </c>
      <c r="EE94" s="14" t="n">
        <v>0</v>
      </c>
      <c r="EF94" s="14" t="n">
        <v>0</v>
      </c>
      <c r="EG94" s="14" t="n">
        <v>0</v>
      </c>
      <c r="EH94" s="14" t="n">
        <v>0</v>
      </c>
      <c r="EI94" s="14" t="n">
        <v>0</v>
      </c>
      <c r="EJ94" s="14" t="n">
        <v>0</v>
      </c>
      <c r="EK94" s="55" t="n">
        <f aca="false">+SUM(DY94:EJ94)</f>
        <v>0</v>
      </c>
      <c r="EO94" s="53" t="n">
        <f aca="false">+CU94+DJ94-DY94/2</f>
        <v>98.46</v>
      </c>
      <c r="EP94" s="53" t="n">
        <f aca="false">+CV94+DK94-DZ94/2</f>
        <v>0</v>
      </c>
      <c r="EQ94" s="53" t="n">
        <f aca="false">+CW94+DL94-EA94/2</f>
        <v>0</v>
      </c>
      <c r="ER94" s="53" t="n">
        <f aca="false">+CX94+DM94-EB94/2</f>
        <v>0</v>
      </c>
      <c r="ES94" s="53" t="n">
        <f aca="false">+CY94+DN94-EC94/2</f>
        <v>0</v>
      </c>
      <c r="ET94" s="53" t="n">
        <f aca="false">+CZ94+DO94-ED94/2</f>
        <v>0</v>
      </c>
      <c r="EU94" s="53" t="n">
        <f aca="false">+DA94+DP94-EE94/2</f>
        <v>0</v>
      </c>
      <c r="EV94" s="53" t="n">
        <f aca="false">+DB94+DQ94-EF94/2</f>
        <v>0</v>
      </c>
      <c r="EW94" s="53" t="n">
        <f aca="false">+DC94+DR94-EG94/2</f>
        <v>0</v>
      </c>
      <c r="EX94" s="53" t="n">
        <f aca="false">+DD94+DS94-EH94/2</f>
        <v>0</v>
      </c>
      <c r="EY94" s="53" t="n">
        <f aca="false">+DE94+DT94-EI94/2</f>
        <v>0</v>
      </c>
      <c r="EZ94" s="53" t="n">
        <f aca="false">+DF94+DU94-EJ94/2</f>
        <v>0</v>
      </c>
      <c r="FA94" s="55" t="n">
        <f aca="false">+SUM(EO94:EZ94)</f>
        <v>98.46</v>
      </c>
      <c r="FD94" s="53" t="n">
        <f aca="false">+AM94-EO94-DY94</f>
        <v>1685.64</v>
      </c>
      <c r="FE94" s="53" t="n">
        <f aca="false">+AN94-EP94-DZ94</f>
        <v>0</v>
      </c>
      <c r="FF94" s="53" t="n">
        <f aca="false">+AO94-EQ94-EA94</f>
        <v>0</v>
      </c>
      <c r="FG94" s="53" t="n">
        <f aca="false">+AP94-ER94-EB94</f>
        <v>0</v>
      </c>
      <c r="FH94" s="53" t="n">
        <f aca="false">+AQ94-ES94-EC94</f>
        <v>0</v>
      </c>
      <c r="FI94" s="53" t="n">
        <f aca="false">+AR94-ET94-ED94</f>
        <v>0</v>
      </c>
      <c r="FJ94" s="53" t="n">
        <f aca="false">+AS94-EU94-EE94</f>
        <v>0</v>
      </c>
      <c r="FK94" s="53" t="n">
        <f aca="false">+AT94-EV94-EF94</f>
        <v>0</v>
      </c>
      <c r="FL94" s="53" t="n">
        <f aca="false">+AU94-EW94-EG94</f>
        <v>0</v>
      </c>
      <c r="FM94" s="53" t="n">
        <f aca="false">+AV94-EX94-EH94</f>
        <v>0</v>
      </c>
      <c r="FN94" s="53" t="n">
        <f aca="false">+AW94-EY94-EI94</f>
        <v>0</v>
      </c>
      <c r="FO94" s="53" t="n">
        <f aca="false">+AX94-EZ94-EJ94</f>
        <v>0</v>
      </c>
      <c r="FP94" s="53" t="n">
        <f aca="false">+AY94-FA94</f>
        <v>1685.64</v>
      </c>
    </row>
    <row collapsed="false" customFormat="false" customHeight="true" hidden="false" ht="15" outlineLevel="2" r="95">
      <c r="A95" s="21" t="n">
        <v>12</v>
      </c>
      <c r="B95" s="21" t="s">
        <v>67</v>
      </c>
      <c r="C95" s="21" t="s">
        <v>137</v>
      </c>
      <c r="D95" s="67" t="n">
        <f aca="false">+E95</f>
        <v>10037</v>
      </c>
      <c r="E95" s="69" t="n">
        <v>10037</v>
      </c>
      <c r="F95" s="21" t="s">
        <v>446</v>
      </c>
      <c r="G95" s="21" t="s">
        <v>69</v>
      </c>
      <c r="H95" s="21" t="s">
        <v>69</v>
      </c>
      <c r="I95" s="72" t="s">
        <v>447</v>
      </c>
      <c r="J95" s="76" t="s">
        <v>16</v>
      </c>
      <c r="K95" s="76" t="s">
        <v>16</v>
      </c>
      <c r="L95" s="49" t="s">
        <v>143</v>
      </c>
      <c r="M95" s="50" t="s">
        <v>70</v>
      </c>
      <c r="N95" s="51" t="n">
        <v>0.01</v>
      </c>
      <c r="O95" s="51" t="n">
        <v>0.02</v>
      </c>
      <c r="P95" s="51" t="n">
        <v>0</v>
      </c>
      <c r="Q95" s="51" t="n">
        <v>0</v>
      </c>
      <c r="R95" s="50" t="n">
        <v>0</v>
      </c>
      <c r="S95" s="50" t="n">
        <v>0</v>
      </c>
      <c r="T95" s="50" t="n">
        <v>30</v>
      </c>
      <c r="U95" s="50"/>
      <c r="X95" s="53" t="e">
        <f aca="false">+VLOOKUP($D95,['file:///home/lab/repositories/luckia.facturador/com.luckia.biller.deploy/src/main/resources/bootstrap/info_presencial_2014.xlsx']venta_neta_cons!$a$2:$n$1048576,3,0)</f>
        <v>#VALUE!</v>
      </c>
      <c r="Y95" s="53" t="e">
        <f aca="false">+VLOOKUP($D95,['file:///home/lab/repositories/luckia.facturador/com.luckia.biller.deploy/src/main/resources/bootstrap/info_presencial_2014.xlsx']venta_neta_cons!$a$2:$n$1048576,4,0)</f>
        <v>#VALUE!</v>
      </c>
      <c r="Z95" s="53" t="e">
        <f aca="false">+VLOOKUP($D95,['file:///home/lab/repositories/luckia.facturador/com.luckia.biller.deploy/src/main/resources/bootstrap/info_presencial_2014.xlsx']venta_neta_cons!$a$2:$n$1048576,5,0)</f>
        <v>#VALUE!</v>
      </c>
      <c r="AA95" s="53" t="e">
        <f aca="false">+VLOOKUP($D95,['file:///home/lab/repositories/luckia.facturador/com.luckia.biller.deploy/src/main/resources/bootstrap/info_presencial_2014.xlsx']venta_neta_cons!$a$2:$n$1048576,6,0)</f>
        <v>#VALUE!</v>
      </c>
      <c r="AB95" s="53" t="e">
        <f aca="false">+VLOOKUP($D95,['file:///home/lab/repositories/luckia.facturador/com.luckia.biller.deploy/src/main/resources/bootstrap/info_presencial_2014.xlsx']venta_neta_cons!$a$2:$n$1048576,7,0)</f>
        <v>#VALUE!</v>
      </c>
      <c r="AC95" s="53" t="e">
        <f aca="false">+VLOOKUP($D95,['file:///home/lab/repositories/luckia.facturador/com.luckia.biller.deploy/src/main/resources/bootstrap/info_presencial_2014.xlsx']venta_neta_cons!$a$2:$n$1048576,8,0)</f>
        <v>#VALUE!</v>
      </c>
      <c r="AD95" s="53" t="e">
        <f aca="false">+VLOOKUP($D95,['file:///home/lab/repositories/luckia.facturador/com.luckia.biller.deploy/src/main/resources/bootstrap/info_presencial_2014.xlsx']venta_neta_cons!$a$2:$n$1048576,9,0)</f>
        <v>#VALUE!</v>
      </c>
      <c r="AE95" s="53" t="e">
        <f aca="false">+VLOOKUP($D95,['file:///home/lab/repositories/luckia.facturador/com.luckia.biller.deploy/src/main/resources/bootstrap/info_presencial_2014.xlsx']venta_neta_cons!$a$2:$n$1048576,10,0)</f>
        <v>#VALUE!</v>
      </c>
      <c r="AF95" s="53" t="e">
        <f aca="false">+VLOOKUP($D95,['file:///home/lab/repositories/luckia.facturador/com.luckia.biller.deploy/src/main/resources/bootstrap/info_presencial_2014.xlsx']venta_neta_cons!$a$2:$n$1048576,11,0)</f>
        <v>#VALUE!</v>
      </c>
      <c r="AG95" s="53" t="e">
        <f aca="false">+VLOOKUP($D95,['file:///home/lab/repositories/luckia.facturador/com.luckia.biller.deploy/src/main/resources/bootstrap/info_presencial_2014.xlsx']venta_neta_cons!$a$2:$n$1048576,12,0)</f>
        <v>#VALUE!</v>
      </c>
      <c r="AH95" s="53" t="e">
        <f aca="false">+VLOOKUP($D95,['file:///home/lab/repositories/luckia.facturador/com.luckia.biller.deploy/src/main/resources/bootstrap/info_presencial_2014.xlsx']venta_neta_cons!$a$2:$n$1048576,13,0)</f>
        <v>#VALUE!</v>
      </c>
      <c r="AI95" s="53" t="e">
        <f aca="false">+VLOOKUP($D95,['file:///home/lab/repositories/luckia.facturador/com.luckia.biller.deploy/src/main/resources/bootstrap/info_presencial_2014.xlsx']venta_neta_cons!$a$2:$n$1048576,14,0)</f>
        <v>#VALUE!</v>
      </c>
      <c r="AJ95" s="53" t="n">
        <f aca="false">+SUM(X95:AI95)</f>
        <v>239</v>
      </c>
      <c r="AK95" s="54" t="n">
        <f aca="false">+BB95/X95</f>
        <v>0.984518828451883</v>
      </c>
      <c r="AL95" s="53"/>
      <c r="AM95" s="53" t="e">
        <f aca="false">+VLOOKUP($D95,['file:///home/lab/repositories/luckia.facturador/com.luckia.biller.deploy/src/main/resources/bootstrap/info_presencial_2014.xlsx']saldo_cons!$a$2:$n$1048576,3,0)</f>
        <v>#VALUE!</v>
      </c>
      <c r="AN95" s="53" t="e">
        <f aca="false">+VLOOKUP($D95,['file:///home/lab/repositories/luckia.facturador/com.luckia.biller.deploy/src/main/resources/bootstrap/info_presencial_2014.xlsx']saldo_cons!$a$2:$n$1048576,4,0)</f>
        <v>#VALUE!</v>
      </c>
      <c r="AO95" s="53" t="e">
        <f aca="false">+VLOOKUP($D95,['file:///home/lab/repositories/luckia.facturador/com.luckia.biller.deploy/src/main/resources/bootstrap/info_presencial_2014.xlsx']saldo_cons!$a$2:$n$1048576,5,0)</f>
        <v>#VALUE!</v>
      </c>
      <c r="AP95" s="53" t="e">
        <f aca="false">+VLOOKUP($D95,['file:///home/lab/repositories/luckia.facturador/com.luckia.biller.deploy/src/main/resources/bootstrap/info_presencial_2014.xlsx']saldo_cons!$a$2:$n$1048576,6,0)</f>
        <v>#VALUE!</v>
      </c>
      <c r="AQ95" s="53" t="e">
        <f aca="false">+VLOOKUP($D95,['file:///home/lab/repositories/luckia.facturador/com.luckia.biller.deploy/src/main/resources/bootstrap/info_presencial_2014.xlsx']saldo_cons!$a$2:$n$1048576,7,0)</f>
        <v>#VALUE!</v>
      </c>
      <c r="AR95" s="53" t="e">
        <f aca="false">+VLOOKUP($D95,['file:///home/lab/repositories/luckia.facturador/com.luckia.biller.deploy/src/main/resources/bootstrap/info_presencial_2014.xlsx']saldo_cons!$a$2:$n$1048576,8,0)</f>
        <v>#VALUE!</v>
      </c>
      <c r="AS95" s="53" t="e">
        <f aca="false">+VLOOKUP($D95,['file:///home/lab/repositories/luckia.facturador/com.luckia.biller.deploy/src/main/resources/bootstrap/info_presencial_2014.xlsx']saldo_cons!$a$2:$n$1048576,9,0)</f>
        <v>#VALUE!</v>
      </c>
      <c r="AT95" s="53" t="e">
        <f aca="false">+VLOOKUP($D95,['file:///home/lab/repositories/luckia.facturador/com.luckia.biller.deploy/src/main/resources/bootstrap/info_presencial_2014.xlsx']saldo_cons!$a$2:$n$1048576,10,0)</f>
        <v>#VALUE!</v>
      </c>
      <c r="AU95" s="53" t="e">
        <f aca="false">+VLOOKUP($D95,['file:///home/lab/repositories/luckia.facturador/com.luckia.biller.deploy/src/main/resources/bootstrap/info_presencial_2014.xlsx']saldo_cons!$a$2:$n$1048576,11,0)</f>
        <v>#VALUE!</v>
      </c>
      <c r="AV95" s="53" t="e">
        <f aca="false">+VLOOKUP($D95,['file:///home/lab/repositories/luckia.facturador/com.luckia.biller.deploy/src/main/resources/bootstrap/info_presencial_2014.xlsx']saldo_cons!$a$2:$n$1048576,12,0)</f>
        <v>#VALUE!</v>
      </c>
      <c r="AW95" s="53" t="e">
        <f aca="false">+VLOOKUP($D95,['file:///home/lab/repositories/luckia.facturador/com.luckia.biller.deploy/src/main/resources/bootstrap/info_presencial_2014.xlsx']saldo_cons!$a$2:$n$1048576,13,0)</f>
        <v>#VALUE!</v>
      </c>
      <c r="AX95" s="53" t="e">
        <f aca="false">+VLOOKUP($D95,['file:///home/lab/repositories/luckia.facturador/com.luckia.biller.deploy/src/main/resources/bootstrap/info_presencial_2014.xlsx']saldo_cons!$a$2:$n$1048576,14,0)</f>
        <v>#VALUE!</v>
      </c>
      <c r="AY95" s="53" t="n">
        <f aca="false">+SUM(AM95:AX95)</f>
        <v>239</v>
      </c>
      <c r="AZ95" s="53"/>
      <c r="BA95" s="53"/>
      <c r="BB95" s="53" t="e">
        <f aca="false">+VLOOKUP($D95,['file:///home/lab/repositories/luckia.facturador/com.luckia.biller.deploy/src/main/resources/bootstrap/info_presencial_2014.xlsx']ggr_cons!$a$2:$n$1048576,3,0)</f>
        <v>#VALUE!</v>
      </c>
      <c r="BC95" s="53" t="e">
        <f aca="false">+VLOOKUP($D95,['file:///home/lab/repositories/luckia.facturador/com.luckia.biller.deploy/src/main/resources/bootstrap/info_presencial_2014.xlsx']ggr_cons!$a$2:$n$1048576,4,0)</f>
        <v>#VALUE!</v>
      </c>
      <c r="BD95" s="53" t="e">
        <f aca="false">+VLOOKUP($D95,['file:///home/lab/repositories/luckia.facturador/com.luckia.biller.deploy/src/main/resources/bootstrap/info_presencial_2014.xlsx']ggr_cons!$a$2:$n$1048576,5,0)</f>
        <v>#VALUE!</v>
      </c>
      <c r="BE95" s="53" t="e">
        <f aca="false">+VLOOKUP($D95,['file:///home/lab/repositories/luckia.facturador/com.luckia.biller.deploy/src/main/resources/bootstrap/info_presencial_2014.xlsx']ggr_cons!$a$2:$n$1048576,6,0)</f>
        <v>#VALUE!</v>
      </c>
      <c r="BF95" s="53" t="e">
        <f aca="false">+VLOOKUP($D95,['file:///home/lab/repositories/luckia.facturador/com.luckia.biller.deploy/src/main/resources/bootstrap/info_presencial_2014.xlsx']ggr_cons!$a$2:$n$1048576,7,0)</f>
        <v>#VALUE!</v>
      </c>
      <c r="BG95" s="53" t="e">
        <f aca="false">+VLOOKUP($D95,['file:///home/lab/repositories/luckia.facturador/com.luckia.biller.deploy/src/main/resources/bootstrap/info_presencial_2014.xlsx']ggr_cons!$a$2:$n$1048576,8,0)</f>
        <v>#VALUE!</v>
      </c>
      <c r="BH95" s="53" t="e">
        <f aca="false">+VLOOKUP($D95,['file:///home/lab/repositories/luckia.facturador/com.luckia.biller.deploy/src/main/resources/bootstrap/info_presencial_2014.xlsx']ggr_cons!$a$2:$n$1048576,9,0)</f>
        <v>#VALUE!</v>
      </c>
      <c r="BI95" s="53" t="e">
        <f aca="false">+VLOOKUP($D95,['file:///home/lab/repositories/luckia.facturador/com.luckia.biller.deploy/src/main/resources/bootstrap/info_presencial_2014.xlsx']ggr_cons!$a$2:$n$1048576,10,0)</f>
        <v>#VALUE!</v>
      </c>
      <c r="BJ95" s="53" t="e">
        <f aca="false">+VLOOKUP($D95,['file:///home/lab/repositories/luckia.facturador/com.luckia.biller.deploy/src/main/resources/bootstrap/info_presencial_2014.xlsx']ggr_cons!$a$2:$n$1048576,11,0)</f>
        <v>#VALUE!</v>
      </c>
      <c r="BK95" s="53" t="e">
        <f aca="false">+VLOOKUP($D95,['file:///home/lab/repositories/luckia.facturador/com.luckia.biller.deploy/src/main/resources/bootstrap/info_presencial_2014.xlsx']ggr_cons!$a$2:$n$1048576,12,0)</f>
        <v>#VALUE!</v>
      </c>
      <c r="BL95" s="53" t="e">
        <f aca="false">+VLOOKUP($D95,['file:///home/lab/repositories/luckia.facturador/com.luckia.biller.deploy/src/main/resources/bootstrap/info_presencial_2014.xlsx']ggr_cons!$a$2:$n$1048576,13,0)</f>
        <v>#VALUE!</v>
      </c>
      <c r="BM95" s="53" t="e">
        <f aca="false">+VLOOKUP($D95,['file:///home/lab/repositories/luckia.facturador/com.luckia.biller.deploy/src/main/resources/bootstrap/info_presencial_2014.xlsx']ggr_cons!$a$2:$n$1048576,14,0)</f>
        <v>#VALUE!</v>
      </c>
      <c r="BN95" s="53" t="n">
        <f aca="false">+SUM(BB95:BM95)</f>
        <v>235.3</v>
      </c>
      <c r="BO95" s="53"/>
      <c r="BP95" s="53"/>
      <c r="BQ95" s="55" t="n">
        <f aca="false">+$N95*X95</f>
        <v>2.39</v>
      </c>
      <c r="BR95" s="55" t="n">
        <f aca="false">+$N95*Y95</f>
        <v>0</v>
      </c>
      <c r="BS95" s="55" t="n">
        <f aca="false">+$N95*Z95</f>
        <v>0</v>
      </c>
      <c r="BT95" s="55" t="n">
        <f aca="false">+$N95*AA95</f>
        <v>0</v>
      </c>
      <c r="BU95" s="55" t="n">
        <f aca="false">+$N95*AB95</f>
        <v>0</v>
      </c>
      <c r="BV95" s="55" t="n">
        <f aca="false">+$N95*AC95</f>
        <v>0</v>
      </c>
      <c r="BW95" s="55" t="n">
        <f aca="false">+$N95*AD95</f>
        <v>0</v>
      </c>
      <c r="BX95" s="55" t="n">
        <f aca="false">+$N95*AE95</f>
        <v>0</v>
      </c>
      <c r="BY95" s="55" t="n">
        <f aca="false">+$N95*AF95</f>
        <v>0</v>
      </c>
      <c r="BZ95" s="55" t="n">
        <f aca="false">+$N95*AG95</f>
        <v>0</v>
      </c>
      <c r="CA95" s="55" t="n">
        <f aca="false">+$N95*AH95</f>
        <v>0</v>
      </c>
      <c r="CB95" s="55" t="n">
        <f aca="false">+$N95*AI95</f>
        <v>0</v>
      </c>
      <c r="CC95" s="55" t="n">
        <f aca="false">+SUM(BQ95:CB95)</f>
        <v>2.39</v>
      </c>
      <c r="CD95" s="53"/>
      <c r="CE95" s="55"/>
      <c r="CF95" s="55" t="n">
        <f aca="false">+BQ95/$CE$2</f>
        <v>1.97520661157025</v>
      </c>
      <c r="CG95" s="55" t="n">
        <f aca="false">+BR95/$CE$2</f>
        <v>0</v>
      </c>
      <c r="CH95" s="55" t="n">
        <f aca="false">+BS95/$CE$2</f>
        <v>0</v>
      </c>
      <c r="CI95" s="55" t="n">
        <f aca="false">+BT95/$CE$2</f>
        <v>0</v>
      </c>
      <c r="CJ95" s="55" t="n">
        <f aca="false">+BU95/$CE$2</f>
        <v>0</v>
      </c>
      <c r="CK95" s="55" t="n">
        <f aca="false">+BV95/$CE$2</f>
        <v>0</v>
      </c>
      <c r="CL95" s="55" t="n">
        <f aca="false">+BW95/$CE$2</f>
        <v>0</v>
      </c>
      <c r="CM95" s="55" t="n">
        <f aca="false">+BX95/$CE$2</f>
        <v>0</v>
      </c>
      <c r="CN95" s="55" t="n">
        <f aca="false">+BY95/$CE$2</f>
        <v>0</v>
      </c>
      <c r="CO95" s="55" t="n">
        <f aca="false">+BZ95/$CE$2</f>
        <v>0</v>
      </c>
      <c r="CP95" s="55" t="n">
        <f aca="false">+CA95/$CE$2</f>
        <v>0</v>
      </c>
      <c r="CQ95" s="55" t="n">
        <f aca="false">+CB95/$CE$2</f>
        <v>0</v>
      </c>
      <c r="CR95" s="55" t="n">
        <f aca="false">+CC95/$CE$2</f>
        <v>1.97520661157025</v>
      </c>
      <c r="CS95" s="53"/>
      <c r="CT95" s="53"/>
      <c r="CU95" s="56" t="n">
        <f aca="false">+$O95*X95+$P95*BB95+$Q95*(0.9*BB95+$S95)+$R95</f>
        <v>4.78</v>
      </c>
      <c r="CV95" s="56" t="n">
        <f aca="false">+$O95*Y95+$P95*BC95+$Q95*(0.9*BC95+$S95)+$R95</f>
        <v>0</v>
      </c>
      <c r="CW95" s="56" t="n">
        <f aca="false">+$O95*Z95+$P95*BD95+$Q95*(0.9*BD95+$S95)+$R95</f>
        <v>0</v>
      </c>
      <c r="CX95" s="56" t="n">
        <f aca="false">+$O95*AA95+$P95*BE95+$Q95*(0.9*BE95+$S95)+$R95</f>
        <v>0</v>
      </c>
      <c r="CY95" s="56" t="n">
        <f aca="false">+$O95*AB95+$P95*BF95+$Q95*(0.9*BF95+$S95)+$R95</f>
        <v>0</v>
      </c>
      <c r="CZ95" s="56" t="n">
        <f aca="false">+$O95*AC95+$P95*BG95+$Q95*(0.9*BG95+$S95)+$R95</f>
        <v>0</v>
      </c>
      <c r="DA95" s="56" t="n">
        <f aca="false">+$O95*AD95+$P95*BH95+$Q95*(0.9*BH95+$S95)+$R95</f>
        <v>0</v>
      </c>
      <c r="DB95" s="56" t="n">
        <f aca="false">+$O95*AE95+$P95*BI95+$Q95*(0.9*BI95+$S95)+$R95</f>
        <v>0</v>
      </c>
      <c r="DC95" s="56" t="n">
        <f aca="false">+$O95*AF95+$P95*BJ95+$Q95*(0.9*BJ95+$S95)+$R95</f>
        <v>0</v>
      </c>
      <c r="DD95" s="56" t="n">
        <f aca="false">+$O95*AG95+$P95*BK95+$Q95*(0.9*BK95+$S95)+$R95</f>
        <v>0</v>
      </c>
      <c r="DE95" s="56" t="n">
        <f aca="false">+$O95*AH95+$P95*BL95+$Q95*(0.9*BL95+$S95)+$R95</f>
        <v>0</v>
      </c>
      <c r="DF95" s="56" t="n">
        <f aca="false">+$O95*AI95+$P95*BM95+$Q95*(0.9*BM95+$S95)+$R95</f>
        <v>0</v>
      </c>
      <c r="DG95" s="55" t="n">
        <f aca="false">+SUM(CU95:DF95)</f>
        <v>4.78</v>
      </c>
      <c r="DH95" s="53"/>
      <c r="DJ95" s="14" t="n">
        <f aca="false">+IF(X95=0,0,$T95)</f>
        <v>30</v>
      </c>
      <c r="DK95" s="14" t="n">
        <f aca="false">+IF(Y95=0,0,$T95)</f>
        <v>0</v>
      </c>
      <c r="DL95" s="14" t="n">
        <f aca="false">+IF(Z95=0,0,$T95)</f>
        <v>0</v>
      </c>
      <c r="DM95" s="14" t="n">
        <f aca="false">+IF(AA95=0,0,$T95)</f>
        <v>0</v>
      </c>
      <c r="DN95" s="14" t="n">
        <f aca="false">+IF(AB95=0,0,$T95)</f>
        <v>0</v>
      </c>
      <c r="DO95" s="14" t="n">
        <f aca="false">+IF(AC95=0,0,$T95)</f>
        <v>0</v>
      </c>
      <c r="DP95" s="14" t="n">
        <f aca="false">+IF(AD95=0,0,$T95)</f>
        <v>0</v>
      </c>
      <c r="DQ95" s="14" t="n">
        <f aca="false">+IF(AE95=0,0,$T95)</f>
        <v>0</v>
      </c>
      <c r="DR95" s="14" t="n">
        <f aca="false">+IF(AF95=0,0,$T95)</f>
        <v>0</v>
      </c>
      <c r="DS95" s="14" t="n">
        <f aca="false">+IF(AG95=0,0,$T95)</f>
        <v>0</v>
      </c>
      <c r="DT95" s="14" t="n">
        <f aca="false">+IF(AH95=0,0,$T95)</f>
        <v>0</v>
      </c>
      <c r="DU95" s="14" t="n">
        <f aca="false">+IF(AI95=0,0,$T95)</f>
        <v>0</v>
      </c>
      <c r="DV95" s="55" t="n">
        <f aca="false">+SUM(DJ95:DU95)</f>
        <v>30</v>
      </c>
      <c r="DY95" s="14" t="n">
        <v>0</v>
      </c>
      <c r="DZ95" s="14" t="n">
        <v>0</v>
      </c>
      <c r="EA95" s="14" t="n">
        <v>0</v>
      </c>
      <c r="EB95" s="14" t="n">
        <v>0</v>
      </c>
      <c r="EC95" s="14" t="n">
        <v>0</v>
      </c>
      <c r="ED95" s="14" t="n">
        <v>0</v>
      </c>
      <c r="EE95" s="14" t="n">
        <v>0</v>
      </c>
      <c r="EF95" s="14" t="n">
        <v>0</v>
      </c>
      <c r="EG95" s="14" t="n">
        <v>0</v>
      </c>
      <c r="EH95" s="14" t="n">
        <v>0</v>
      </c>
      <c r="EI95" s="14" t="n">
        <v>0</v>
      </c>
      <c r="EJ95" s="14" t="n">
        <v>0</v>
      </c>
      <c r="EK95" s="55" t="n">
        <f aca="false">+SUM(DY95:EJ95)</f>
        <v>0</v>
      </c>
      <c r="EO95" s="53" t="n">
        <f aca="false">+CU95+DJ95-DY95/2</f>
        <v>34.78</v>
      </c>
      <c r="EP95" s="53" t="n">
        <f aca="false">+CV95+DK95-DZ95/2</f>
        <v>0</v>
      </c>
      <c r="EQ95" s="53" t="n">
        <f aca="false">+CW95+DL95-EA95/2</f>
        <v>0</v>
      </c>
      <c r="ER95" s="53" t="n">
        <f aca="false">+CX95+DM95-EB95/2</f>
        <v>0</v>
      </c>
      <c r="ES95" s="53" t="n">
        <f aca="false">+CY95+DN95-EC95/2</f>
        <v>0</v>
      </c>
      <c r="ET95" s="53" t="n">
        <f aca="false">+CZ95+DO95-ED95/2</f>
        <v>0</v>
      </c>
      <c r="EU95" s="53" t="n">
        <f aca="false">+DA95+DP95-EE95/2</f>
        <v>0</v>
      </c>
      <c r="EV95" s="53" t="n">
        <f aca="false">+DB95+DQ95-EF95/2</f>
        <v>0</v>
      </c>
      <c r="EW95" s="53" t="n">
        <f aca="false">+DC95+DR95-EG95/2</f>
        <v>0</v>
      </c>
      <c r="EX95" s="53" t="n">
        <f aca="false">+DD95+DS95-EH95/2</f>
        <v>0</v>
      </c>
      <c r="EY95" s="53" t="n">
        <f aca="false">+DE95+DT95-EI95/2</f>
        <v>0</v>
      </c>
      <c r="EZ95" s="53" t="n">
        <f aca="false">+DF95+DU95-EJ95/2</f>
        <v>0</v>
      </c>
      <c r="FA95" s="55" t="n">
        <f aca="false">+SUM(EO95:EZ95)</f>
        <v>34.78</v>
      </c>
      <c r="FD95" s="53" t="n">
        <f aca="false">+AM95-EO95-DY95</f>
        <v>204.22</v>
      </c>
      <c r="FE95" s="53" t="n">
        <f aca="false">+AN95-EP95-DZ95</f>
        <v>0</v>
      </c>
      <c r="FF95" s="53" t="n">
        <f aca="false">+AO95-EQ95-EA95</f>
        <v>0</v>
      </c>
      <c r="FG95" s="53" t="n">
        <f aca="false">+AP95-ER95-EB95</f>
        <v>0</v>
      </c>
      <c r="FH95" s="53" t="n">
        <f aca="false">+AQ95-ES95-EC95</f>
        <v>0</v>
      </c>
      <c r="FI95" s="53" t="n">
        <f aca="false">+AR95-ET95-ED95</f>
        <v>0</v>
      </c>
      <c r="FJ95" s="53" t="n">
        <f aca="false">+AS95-EU95-EE95</f>
        <v>0</v>
      </c>
      <c r="FK95" s="53" t="n">
        <f aca="false">+AT95-EV95-EF95</f>
        <v>0</v>
      </c>
      <c r="FL95" s="53" t="n">
        <f aca="false">+AU95-EW95-EG95</f>
        <v>0</v>
      </c>
      <c r="FM95" s="53" t="n">
        <f aca="false">+AV95-EX95-EH95</f>
        <v>0</v>
      </c>
      <c r="FN95" s="53" t="n">
        <f aca="false">+AW95-EY95-EI95</f>
        <v>0</v>
      </c>
      <c r="FO95" s="53" t="n">
        <f aca="false">+AX95-EZ95-EJ95</f>
        <v>0</v>
      </c>
      <c r="FP95" s="53" t="n">
        <f aca="false">+AY95-FA95</f>
        <v>204.22</v>
      </c>
    </row>
    <row collapsed="false" customFormat="false" customHeight="true" hidden="false" ht="15" outlineLevel="2" r="96">
      <c r="A96" s="21" t="n">
        <v>12</v>
      </c>
      <c r="B96" s="21" t="s">
        <v>67</v>
      </c>
      <c r="C96" s="21" t="s">
        <v>137</v>
      </c>
      <c r="D96" s="67" t="n">
        <f aca="false">+E96</f>
        <v>10044</v>
      </c>
      <c r="E96" s="69" t="n">
        <v>10044</v>
      </c>
      <c r="F96" s="72" t="s">
        <v>448</v>
      </c>
      <c r="G96" s="21" t="s">
        <v>69</v>
      </c>
      <c r="H96" s="21" t="s">
        <v>69</v>
      </c>
      <c r="I96" s="72" t="s">
        <v>449</v>
      </c>
      <c r="J96" s="76" t="s">
        <v>399</v>
      </c>
      <c r="K96" s="76" t="s">
        <v>16</v>
      </c>
      <c r="L96" s="49" t="s">
        <v>143</v>
      </c>
      <c r="M96" s="50" t="s">
        <v>70</v>
      </c>
      <c r="N96" s="51" t="n">
        <v>0.01</v>
      </c>
      <c r="O96" s="51" t="n">
        <v>0.02</v>
      </c>
      <c r="P96" s="51" t="n">
        <v>0</v>
      </c>
      <c r="Q96" s="51" t="n">
        <v>0</v>
      </c>
      <c r="R96" s="50" t="n">
        <v>0</v>
      </c>
      <c r="S96" s="50" t="n">
        <v>0</v>
      </c>
      <c r="T96" s="50" t="n">
        <v>30</v>
      </c>
      <c r="U96" s="50"/>
      <c r="X96" s="53" t="e">
        <f aca="false">+VLOOKUP($D96,['file:///home/lab/repositories/luckia.facturador/com.luckia.biller.deploy/src/main/resources/bootstrap/info_presencial_2014.xlsx']venta_neta_cons!$a$2:$n$1048576,3,0)</f>
        <v>#VALUE!</v>
      </c>
      <c r="Y96" s="53" t="e">
        <f aca="false">+VLOOKUP($D96,['file:///home/lab/repositories/luckia.facturador/com.luckia.biller.deploy/src/main/resources/bootstrap/info_presencial_2014.xlsx']venta_neta_cons!$a$2:$n$1048576,4,0)</f>
        <v>#VALUE!</v>
      </c>
      <c r="Z96" s="53" t="e">
        <f aca="false">+VLOOKUP($D96,['file:///home/lab/repositories/luckia.facturador/com.luckia.biller.deploy/src/main/resources/bootstrap/info_presencial_2014.xlsx']venta_neta_cons!$a$2:$n$1048576,5,0)</f>
        <v>#VALUE!</v>
      </c>
      <c r="AA96" s="53" t="e">
        <f aca="false">+VLOOKUP($D96,['file:///home/lab/repositories/luckia.facturador/com.luckia.biller.deploy/src/main/resources/bootstrap/info_presencial_2014.xlsx']venta_neta_cons!$a$2:$n$1048576,6,0)</f>
        <v>#VALUE!</v>
      </c>
      <c r="AB96" s="53" t="e">
        <f aca="false">+VLOOKUP($D96,['file:///home/lab/repositories/luckia.facturador/com.luckia.biller.deploy/src/main/resources/bootstrap/info_presencial_2014.xlsx']venta_neta_cons!$a$2:$n$1048576,7,0)</f>
        <v>#VALUE!</v>
      </c>
      <c r="AC96" s="53" t="e">
        <f aca="false">+VLOOKUP($D96,['file:///home/lab/repositories/luckia.facturador/com.luckia.biller.deploy/src/main/resources/bootstrap/info_presencial_2014.xlsx']venta_neta_cons!$a$2:$n$1048576,8,0)</f>
        <v>#VALUE!</v>
      </c>
      <c r="AD96" s="53" t="e">
        <f aca="false">+VLOOKUP($D96,['file:///home/lab/repositories/luckia.facturador/com.luckia.biller.deploy/src/main/resources/bootstrap/info_presencial_2014.xlsx']venta_neta_cons!$a$2:$n$1048576,9,0)</f>
        <v>#VALUE!</v>
      </c>
      <c r="AE96" s="53" t="e">
        <f aca="false">+VLOOKUP($D96,['file:///home/lab/repositories/luckia.facturador/com.luckia.biller.deploy/src/main/resources/bootstrap/info_presencial_2014.xlsx']venta_neta_cons!$a$2:$n$1048576,10,0)</f>
        <v>#VALUE!</v>
      </c>
      <c r="AF96" s="53" t="e">
        <f aca="false">+VLOOKUP($D96,['file:///home/lab/repositories/luckia.facturador/com.luckia.biller.deploy/src/main/resources/bootstrap/info_presencial_2014.xlsx']venta_neta_cons!$a$2:$n$1048576,11,0)</f>
        <v>#VALUE!</v>
      </c>
      <c r="AG96" s="53" t="e">
        <f aca="false">+VLOOKUP($D96,['file:///home/lab/repositories/luckia.facturador/com.luckia.biller.deploy/src/main/resources/bootstrap/info_presencial_2014.xlsx']venta_neta_cons!$a$2:$n$1048576,12,0)</f>
        <v>#VALUE!</v>
      </c>
      <c r="AH96" s="53" t="e">
        <f aca="false">+VLOOKUP($D96,['file:///home/lab/repositories/luckia.facturador/com.luckia.biller.deploy/src/main/resources/bootstrap/info_presencial_2014.xlsx']venta_neta_cons!$a$2:$n$1048576,13,0)</f>
        <v>#VALUE!</v>
      </c>
      <c r="AI96" s="53" t="e">
        <f aca="false">+VLOOKUP($D96,['file:///home/lab/repositories/luckia.facturador/com.luckia.biller.deploy/src/main/resources/bootstrap/info_presencial_2014.xlsx']venta_neta_cons!$a$2:$n$1048576,14,0)</f>
        <v>#VALUE!</v>
      </c>
      <c r="AJ96" s="53" t="n">
        <f aca="false">+SUM(X96:AI96)</f>
        <v>2237</v>
      </c>
      <c r="AK96" s="54" t="n">
        <f aca="false">+BB96/X96</f>
        <v>0.141028162717926</v>
      </c>
      <c r="AL96" s="53"/>
      <c r="AM96" s="53" t="e">
        <f aca="false">+VLOOKUP($D96,['file:///home/lab/repositories/luckia.facturador/com.luckia.biller.deploy/src/main/resources/bootstrap/info_presencial_2014.xlsx']saldo_cons!$a$2:$n$1048576,3,0)</f>
        <v>#VALUE!</v>
      </c>
      <c r="AN96" s="53" t="e">
        <f aca="false">+VLOOKUP($D96,['file:///home/lab/repositories/luckia.facturador/com.luckia.biller.deploy/src/main/resources/bootstrap/info_presencial_2014.xlsx']saldo_cons!$a$2:$n$1048576,4,0)</f>
        <v>#VALUE!</v>
      </c>
      <c r="AO96" s="53" t="e">
        <f aca="false">+VLOOKUP($D96,['file:///home/lab/repositories/luckia.facturador/com.luckia.biller.deploy/src/main/resources/bootstrap/info_presencial_2014.xlsx']saldo_cons!$a$2:$n$1048576,5,0)</f>
        <v>#VALUE!</v>
      </c>
      <c r="AP96" s="53" t="e">
        <f aca="false">+VLOOKUP($D96,['file:///home/lab/repositories/luckia.facturador/com.luckia.biller.deploy/src/main/resources/bootstrap/info_presencial_2014.xlsx']saldo_cons!$a$2:$n$1048576,6,0)</f>
        <v>#VALUE!</v>
      </c>
      <c r="AQ96" s="53" t="e">
        <f aca="false">+VLOOKUP($D96,['file:///home/lab/repositories/luckia.facturador/com.luckia.biller.deploy/src/main/resources/bootstrap/info_presencial_2014.xlsx']saldo_cons!$a$2:$n$1048576,7,0)</f>
        <v>#VALUE!</v>
      </c>
      <c r="AR96" s="53" t="e">
        <f aca="false">+VLOOKUP($D96,['file:///home/lab/repositories/luckia.facturador/com.luckia.biller.deploy/src/main/resources/bootstrap/info_presencial_2014.xlsx']saldo_cons!$a$2:$n$1048576,8,0)</f>
        <v>#VALUE!</v>
      </c>
      <c r="AS96" s="53" t="e">
        <f aca="false">+VLOOKUP($D96,['file:///home/lab/repositories/luckia.facturador/com.luckia.biller.deploy/src/main/resources/bootstrap/info_presencial_2014.xlsx']saldo_cons!$a$2:$n$1048576,9,0)</f>
        <v>#VALUE!</v>
      </c>
      <c r="AT96" s="53" t="e">
        <f aca="false">+VLOOKUP($D96,['file:///home/lab/repositories/luckia.facturador/com.luckia.biller.deploy/src/main/resources/bootstrap/info_presencial_2014.xlsx']saldo_cons!$a$2:$n$1048576,10,0)</f>
        <v>#VALUE!</v>
      </c>
      <c r="AU96" s="53" t="e">
        <f aca="false">+VLOOKUP($D96,['file:///home/lab/repositories/luckia.facturador/com.luckia.biller.deploy/src/main/resources/bootstrap/info_presencial_2014.xlsx']saldo_cons!$a$2:$n$1048576,11,0)</f>
        <v>#VALUE!</v>
      </c>
      <c r="AV96" s="53" t="e">
        <f aca="false">+VLOOKUP($D96,['file:///home/lab/repositories/luckia.facturador/com.luckia.biller.deploy/src/main/resources/bootstrap/info_presencial_2014.xlsx']saldo_cons!$a$2:$n$1048576,12,0)</f>
        <v>#VALUE!</v>
      </c>
      <c r="AW96" s="53" t="e">
        <f aca="false">+VLOOKUP($D96,['file:///home/lab/repositories/luckia.facturador/com.luckia.biller.deploy/src/main/resources/bootstrap/info_presencial_2014.xlsx']saldo_cons!$a$2:$n$1048576,13,0)</f>
        <v>#VALUE!</v>
      </c>
      <c r="AX96" s="53" t="e">
        <f aca="false">+VLOOKUP($D96,['file:///home/lab/repositories/luckia.facturador/com.luckia.biller.deploy/src/main/resources/bootstrap/info_presencial_2014.xlsx']saldo_cons!$a$2:$n$1048576,14,0)</f>
        <v>#VALUE!</v>
      </c>
      <c r="AY96" s="53" t="n">
        <f aca="false">+SUM(AM96:AX96)</f>
        <v>315.48</v>
      </c>
      <c r="AZ96" s="53"/>
      <c r="BA96" s="53"/>
      <c r="BB96" s="53" t="e">
        <f aca="false">+VLOOKUP($D96,['file:///home/lab/repositories/luckia.facturador/com.luckia.biller.deploy/src/main/resources/bootstrap/info_presencial_2014.xlsx']ggr_cons!$a$2:$n$1048576,3,0)</f>
        <v>#VALUE!</v>
      </c>
      <c r="BC96" s="53" t="e">
        <f aca="false">+VLOOKUP($D96,['file:///home/lab/repositories/luckia.facturador/com.luckia.biller.deploy/src/main/resources/bootstrap/info_presencial_2014.xlsx']ggr_cons!$a$2:$n$1048576,4,0)</f>
        <v>#VALUE!</v>
      </c>
      <c r="BD96" s="53" t="e">
        <f aca="false">+VLOOKUP($D96,['file:///home/lab/repositories/luckia.facturador/com.luckia.biller.deploy/src/main/resources/bootstrap/info_presencial_2014.xlsx']ggr_cons!$a$2:$n$1048576,5,0)</f>
        <v>#VALUE!</v>
      </c>
      <c r="BE96" s="53" t="e">
        <f aca="false">+VLOOKUP($D96,['file:///home/lab/repositories/luckia.facturador/com.luckia.biller.deploy/src/main/resources/bootstrap/info_presencial_2014.xlsx']ggr_cons!$a$2:$n$1048576,6,0)</f>
        <v>#VALUE!</v>
      </c>
      <c r="BF96" s="53" t="e">
        <f aca="false">+VLOOKUP($D96,['file:///home/lab/repositories/luckia.facturador/com.luckia.biller.deploy/src/main/resources/bootstrap/info_presencial_2014.xlsx']ggr_cons!$a$2:$n$1048576,7,0)</f>
        <v>#VALUE!</v>
      </c>
      <c r="BG96" s="53" t="e">
        <f aca="false">+VLOOKUP($D96,['file:///home/lab/repositories/luckia.facturador/com.luckia.biller.deploy/src/main/resources/bootstrap/info_presencial_2014.xlsx']ggr_cons!$a$2:$n$1048576,8,0)</f>
        <v>#VALUE!</v>
      </c>
      <c r="BH96" s="53" t="e">
        <f aca="false">+VLOOKUP($D96,['file:///home/lab/repositories/luckia.facturador/com.luckia.biller.deploy/src/main/resources/bootstrap/info_presencial_2014.xlsx']ggr_cons!$a$2:$n$1048576,9,0)</f>
        <v>#VALUE!</v>
      </c>
      <c r="BI96" s="53" t="e">
        <f aca="false">+VLOOKUP($D96,['file:///home/lab/repositories/luckia.facturador/com.luckia.biller.deploy/src/main/resources/bootstrap/info_presencial_2014.xlsx']ggr_cons!$a$2:$n$1048576,10,0)</f>
        <v>#VALUE!</v>
      </c>
      <c r="BJ96" s="53" t="e">
        <f aca="false">+VLOOKUP($D96,['file:///home/lab/repositories/luckia.facturador/com.luckia.biller.deploy/src/main/resources/bootstrap/info_presencial_2014.xlsx']ggr_cons!$a$2:$n$1048576,11,0)</f>
        <v>#VALUE!</v>
      </c>
      <c r="BK96" s="53" t="e">
        <f aca="false">+VLOOKUP($D96,['file:///home/lab/repositories/luckia.facturador/com.luckia.biller.deploy/src/main/resources/bootstrap/info_presencial_2014.xlsx']ggr_cons!$a$2:$n$1048576,12,0)</f>
        <v>#VALUE!</v>
      </c>
      <c r="BL96" s="53" t="e">
        <f aca="false">+VLOOKUP($D96,['file:///home/lab/repositories/luckia.facturador/com.luckia.biller.deploy/src/main/resources/bootstrap/info_presencial_2014.xlsx']ggr_cons!$a$2:$n$1048576,13,0)</f>
        <v>#VALUE!</v>
      </c>
      <c r="BM96" s="53" t="e">
        <f aca="false">+VLOOKUP($D96,['file:///home/lab/repositories/luckia.facturador/com.luckia.biller.deploy/src/main/resources/bootstrap/info_presencial_2014.xlsx']ggr_cons!$a$2:$n$1048576,14,0)</f>
        <v>#VALUE!</v>
      </c>
      <c r="BN96" s="53" t="n">
        <f aca="false">+SUM(BB96:BM96)</f>
        <v>315.48</v>
      </c>
      <c r="BO96" s="53"/>
      <c r="BP96" s="53"/>
      <c r="BQ96" s="55" t="n">
        <f aca="false">+$N96*X96</f>
        <v>22.37</v>
      </c>
      <c r="BR96" s="55" t="n">
        <f aca="false">+$N96*Y96</f>
        <v>0</v>
      </c>
      <c r="BS96" s="55" t="n">
        <f aca="false">+$N96*Z96</f>
        <v>0</v>
      </c>
      <c r="BT96" s="55" t="n">
        <f aca="false">+$N96*AA96</f>
        <v>0</v>
      </c>
      <c r="BU96" s="55" t="n">
        <f aca="false">+$N96*AB96</f>
        <v>0</v>
      </c>
      <c r="BV96" s="55" t="n">
        <f aca="false">+$N96*AC96</f>
        <v>0</v>
      </c>
      <c r="BW96" s="55" t="n">
        <f aca="false">+$N96*AD96</f>
        <v>0</v>
      </c>
      <c r="BX96" s="55" t="n">
        <f aca="false">+$N96*AE96</f>
        <v>0</v>
      </c>
      <c r="BY96" s="55" t="n">
        <f aca="false">+$N96*AF96</f>
        <v>0</v>
      </c>
      <c r="BZ96" s="55" t="n">
        <f aca="false">+$N96*AG96</f>
        <v>0</v>
      </c>
      <c r="CA96" s="55" t="n">
        <f aca="false">+$N96*AH96</f>
        <v>0</v>
      </c>
      <c r="CB96" s="55" t="n">
        <f aca="false">+$N96*AI96</f>
        <v>0</v>
      </c>
      <c r="CC96" s="55" t="n">
        <f aca="false">+SUM(BQ96:CB96)</f>
        <v>22.37</v>
      </c>
      <c r="CD96" s="53"/>
      <c r="CE96" s="55"/>
      <c r="CF96" s="55" t="n">
        <f aca="false">+BQ96/$CE$2</f>
        <v>18.4876033057851</v>
      </c>
      <c r="CG96" s="55" t="n">
        <f aca="false">+BR96/$CE$2</f>
        <v>0</v>
      </c>
      <c r="CH96" s="55" t="n">
        <f aca="false">+BS96/$CE$2</f>
        <v>0</v>
      </c>
      <c r="CI96" s="55" t="n">
        <f aca="false">+BT96/$CE$2</f>
        <v>0</v>
      </c>
      <c r="CJ96" s="55" t="n">
        <f aca="false">+BU96/$CE$2</f>
        <v>0</v>
      </c>
      <c r="CK96" s="55" t="n">
        <f aca="false">+BV96/$CE$2</f>
        <v>0</v>
      </c>
      <c r="CL96" s="55" t="n">
        <f aca="false">+BW96/$CE$2</f>
        <v>0</v>
      </c>
      <c r="CM96" s="55" t="n">
        <f aca="false">+BX96/$CE$2</f>
        <v>0</v>
      </c>
      <c r="CN96" s="55" t="n">
        <f aca="false">+BY96/$CE$2</f>
        <v>0</v>
      </c>
      <c r="CO96" s="55" t="n">
        <f aca="false">+BZ96/$CE$2</f>
        <v>0</v>
      </c>
      <c r="CP96" s="55" t="n">
        <f aca="false">+CA96/$CE$2</f>
        <v>0</v>
      </c>
      <c r="CQ96" s="55" t="n">
        <f aca="false">+CB96/$CE$2</f>
        <v>0</v>
      </c>
      <c r="CR96" s="55" t="n">
        <f aca="false">+CC96/$CE$2</f>
        <v>18.4876033057851</v>
      </c>
      <c r="CS96" s="53"/>
      <c r="CT96" s="53"/>
      <c r="CU96" s="56" t="n">
        <f aca="false">+$O96*X96+$P96*BB96+$Q96*(0.9*BB96+$S96)+$R96</f>
        <v>44.74</v>
      </c>
      <c r="CV96" s="56" t="n">
        <f aca="false">+$O96*Y96+$P96*BC96+$Q96*(0.9*BC96+$S96)+$R96</f>
        <v>0</v>
      </c>
      <c r="CW96" s="56" t="n">
        <f aca="false">+$O96*Z96+$P96*BD96+$Q96*(0.9*BD96+$S96)+$R96</f>
        <v>0</v>
      </c>
      <c r="CX96" s="56" t="n">
        <f aca="false">+$O96*AA96+$P96*BE96+$Q96*(0.9*BE96+$S96)+$R96</f>
        <v>0</v>
      </c>
      <c r="CY96" s="56" t="n">
        <f aca="false">+$O96*AB96+$P96*BF96+$Q96*(0.9*BF96+$S96)+$R96</f>
        <v>0</v>
      </c>
      <c r="CZ96" s="56" t="n">
        <f aca="false">+$O96*AC96+$P96*BG96+$Q96*(0.9*BG96+$S96)+$R96</f>
        <v>0</v>
      </c>
      <c r="DA96" s="56" t="n">
        <f aca="false">+$O96*AD96+$P96*BH96+$Q96*(0.9*BH96+$S96)+$R96</f>
        <v>0</v>
      </c>
      <c r="DB96" s="56" t="n">
        <f aca="false">+$O96*AE96+$P96*BI96+$Q96*(0.9*BI96+$S96)+$R96</f>
        <v>0</v>
      </c>
      <c r="DC96" s="56" t="n">
        <f aca="false">+$O96*AF96+$P96*BJ96+$Q96*(0.9*BJ96+$S96)+$R96</f>
        <v>0</v>
      </c>
      <c r="DD96" s="56" t="n">
        <f aca="false">+$O96*AG96+$P96*BK96+$Q96*(0.9*BK96+$S96)+$R96</f>
        <v>0</v>
      </c>
      <c r="DE96" s="56" t="n">
        <f aca="false">+$O96*AH96+$P96*BL96+$Q96*(0.9*BL96+$S96)+$R96</f>
        <v>0</v>
      </c>
      <c r="DF96" s="56" t="n">
        <f aca="false">+$O96*AI96+$P96*BM96+$Q96*(0.9*BM96+$S96)+$R96</f>
        <v>0</v>
      </c>
      <c r="DG96" s="55" t="n">
        <f aca="false">+SUM(CU96:DF96)</f>
        <v>44.74</v>
      </c>
      <c r="DH96" s="53"/>
      <c r="DJ96" s="14" t="n">
        <f aca="false">+IF(X96=0,0,$T96)</f>
        <v>30</v>
      </c>
      <c r="DK96" s="14" t="n">
        <f aca="false">+IF(Y96=0,0,$T96)</f>
        <v>0</v>
      </c>
      <c r="DL96" s="14" t="n">
        <f aca="false">+IF(Z96=0,0,$T96)</f>
        <v>0</v>
      </c>
      <c r="DM96" s="14" t="n">
        <f aca="false">+IF(AA96=0,0,$T96)</f>
        <v>0</v>
      </c>
      <c r="DN96" s="14" t="n">
        <f aca="false">+IF(AB96=0,0,$T96)</f>
        <v>0</v>
      </c>
      <c r="DO96" s="14" t="n">
        <f aca="false">+IF(AC96=0,0,$T96)</f>
        <v>0</v>
      </c>
      <c r="DP96" s="14" t="n">
        <f aca="false">+IF(AD96=0,0,$T96)</f>
        <v>0</v>
      </c>
      <c r="DQ96" s="14" t="n">
        <f aca="false">+IF(AE96=0,0,$T96)</f>
        <v>0</v>
      </c>
      <c r="DR96" s="14" t="n">
        <f aca="false">+IF(AF96=0,0,$T96)</f>
        <v>0</v>
      </c>
      <c r="DS96" s="14" t="n">
        <f aca="false">+IF(AG96=0,0,$T96)</f>
        <v>0</v>
      </c>
      <c r="DT96" s="14" t="n">
        <f aca="false">+IF(AH96=0,0,$T96)</f>
        <v>0</v>
      </c>
      <c r="DU96" s="14" t="n">
        <f aca="false">+IF(AI96=0,0,$T96)</f>
        <v>0</v>
      </c>
      <c r="DV96" s="55" t="n">
        <f aca="false">+SUM(DJ96:DU96)</f>
        <v>30</v>
      </c>
      <c r="DY96" s="14" t="n">
        <v>0</v>
      </c>
      <c r="DZ96" s="14" t="n">
        <v>0</v>
      </c>
      <c r="EA96" s="14" t="n">
        <v>0</v>
      </c>
      <c r="EB96" s="14" t="n">
        <v>0</v>
      </c>
      <c r="EC96" s="14" t="n">
        <v>0</v>
      </c>
      <c r="ED96" s="14" t="n">
        <v>0</v>
      </c>
      <c r="EE96" s="14" t="n">
        <v>0</v>
      </c>
      <c r="EF96" s="14" t="n">
        <v>0</v>
      </c>
      <c r="EG96" s="14" t="n">
        <v>0</v>
      </c>
      <c r="EH96" s="14" t="n">
        <v>0</v>
      </c>
      <c r="EI96" s="14" t="n">
        <v>0</v>
      </c>
      <c r="EJ96" s="14" t="n">
        <v>0</v>
      </c>
      <c r="EK96" s="55" t="n">
        <f aca="false">+SUM(DY96:EJ96)</f>
        <v>0</v>
      </c>
      <c r="EO96" s="53" t="n">
        <f aca="false">+CU96+DJ96-DY96/2</f>
        <v>74.74</v>
      </c>
      <c r="EP96" s="53" t="n">
        <f aca="false">+CV96+DK96-DZ96/2</f>
        <v>0</v>
      </c>
      <c r="EQ96" s="53" t="n">
        <f aca="false">+CW96+DL96-EA96/2</f>
        <v>0</v>
      </c>
      <c r="ER96" s="53" t="n">
        <f aca="false">+CX96+DM96-EB96/2</f>
        <v>0</v>
      </c>
      <c r="ES96" s="53" t="n">
        <f aca="false">+CY96+DN96-EC96/2</f>
        <v>0</v>
      </c>
      <c r="ET96" s="53" t="n">
        <f aca="false">+CZ96+DO96-ED96/2</f>
        <v>0</v>
      </c>
      <c r="EU96" s="53" t="n">
        <f aca="false">+DA96+DP96-EE96/2</f>
        <v>0</v>
      </c>
      <c r="EV96" s="53" t="n">
        <f aca="false">+DB96+DQ96-EF96/2</f>
        <v>0</v>
      </c>
      <c r="EW96" s="53" t="n">
        <f aca="false">+DC96+DR96-EG96/2</f>
        <v>0</v>
      </c>
      <c r="EX96" s="53" t="n">
        <f aca="false">+DD96+DS96-EH96/2</f>
        <v>0</v>
      </c>
      <c r="EY96" s="53" t="n">
        <f aca="false">+DE96+DT96-EI96/2</f>
        <v>0</v>
      </c>
      <c r="EZ96" s="53" t="n">
        <f aca="false">+DF96+DU96-EJ96/2</f>
        <v>0</v>
      </c>
      <c r="FA96" s="55" t="n">
        <f aca="false">+SUM(EO96:EZ96)</f>
        <v>74.74</v>
      </c>
      <c r="FD96" s="53" t="n">
        <f aca="false">+AM96-EO96-DY96</f>
        <v>240.74</v>
      </c>
      <c r="FE96" s="53" t="n">
        <f aca="false">+AN96-EP96-DZ96</f>
        <v>0</v>
      </c>
      <c r="FF96" s="53" t="n">
        <f aca="false">+AO96-EQ96-EA96</f>
        <v>0</v>
      </c>
      <c r="FG96" s="53" t="n">
        <f aca="false">+AP96-ER96-EB96</f>
        <v>0</v>
      </c>
      <c r="FH96" s="53" t="n">
        <f aca="false">+AQ96-ES96-EC96</f>
        <v>0</v>
      </c>
      <c r="FI96" s="53" t="n">
        <f aca="false">+AR96-ET96-ED96</f>
        <v>0</v>
      </c>
      <c r="FJ96" s="53" t="n">
        <f aca="false">+AS96-EU96-EE96</f>
        <v>0</v>
      </c>
      <c r="FK96" s="53" t="n">
        <f aca="false">+AT96-EV96-EF96</f>
        <v>0</v>
      </c>
      <c r="FL96" s="53" t="n">
        <f aca="false">+AU96-EW96-EG96</f>
        <v>0</v>
      </c>
      <c r="FM96" s="53" t="n">
        <f aca="false">+AV96-EX96-EH96</f>
        <v>0</v>
      </c>
      <c r="FN96" s="53" t="n">
        <f aca="false">+AW96-EY96-EI96</f>
        <v>0</v>
      </c>
      <c r="FO96" s="53" t="n">
        <f aca="false">+AX96-EZ96-EJ96</f>
        <v>0</v>
      </c>
      <c r="FP96" s="53" t="n">
        <f aca="false">+AY96-FA96</f>
        <v>240.74</v>
      </c>
    </row>
    <row collapsed="false" customFormat="false" customHeight="true" hidden="false" ht="15" outlineLevel="2" r="97">
      <c r="A97" s="21" t="n">
        <v>12</v>
      </c>
      <c r="B97" s="21" t="s">
        <v>67</v>
      </c>
      <c r="C97" s="21" t="s">
        <v>137</v>
      </c>
      <c r="D97" s="67" t="n">
        <f aca="false">+E97</f>
        <v>10032</v>
      </c>
      <c r="E97" s="69" t="n">
        <v>10032</v>
      </c>
      <c r="F97" s="72" t="s">
        <v>450</v>
      </c>
      <c r="G97" s="21" t="s">
        <v>69</v>
      </c>
      <c r="H97" s="21" t="s">
        <v>69</v>
      </c>
      <c r="I97" s="72" t="s">
        <v>451</v>
      </c>
      <c r="J97" s="76" t="s">
        <v>417</v>
      </c>
      <c r="K97" s="76" t="s">
        <v>16</v>
      </c>
      <c r="L97" s="49" t="s">
        <v>143</v>
      </c>
      <c r="M97" s="50" t="s">
        <v>70</v>
      </c>
      <c r="N97" s="51" t="n">
        <v>0.01</v>
      </c>
      <c r="O97" s="51" t="n">
        <v>0.02</v>
      </c>
      <c r="P97" s="51" t="n">
        <v>0</v>
      </c>
      <c r="Q97" s="51" t="n">
        <v>0</v>
      </c>
      <c r="R97" s="50" t="n">
        <v>0</v>
      </c>
      <c r="S97" s="50" t="n">
        <v>0</v>
      </c>
      <c r="T97" s="50" t="n">
        <v>30</v>
      </c>
      <c r="U97" s="50"/>
      <c r="X97" s="53" t="e">
        <f aca="false">+VLOOKUP($D97,['file:///home/lab/repositories/luckia.facturador/com.luckia.biller.deploy/src/main/resources/bootstrap/info_presencial_2014.xlsx']venta_neta_cons!$a$2:$n$1048576,3,0)</f>
        <v>#VALUE!</v>
      </c>
      <c r="Y97" s="53" t="e">
        <f aca="false">+VLOOKUP($D97,['file:///home/lab/repositories/luckia.facturador/com.luckia.biller.deploy/src/main/resources/bootstrap/info_presencial_2014.xlsx']venta_neta_cons!$a$2:$n$1048576,4,0)</f>
        <v>#VALUE!</v>
      </c>
      <c r="Z97" s="53" t="e">
        <f aca="false">+VLOOKUP($D97,['file:///home/lab/repositories/luckia.facturador/com.luckia.biller.deploy/src/main/resources/bootstrap/info_presencial_2014.xlsx']venta_neta_cons!$a$2:$n$1048576,5,0)</f>
        <v>#VALUE!</v>
      </c>
      <c r="AA97" s="53" t="e">
        <f aca="false">+VLOOKUP($D97,['file:///home/lab/repositories/luckia.facturador/com.luckia.biller.deploy/src/main/resources/bootstrap/info_presencial_2014.xlsx']venta_neta_cons!$a$2:$n$1048576,6,0)</f>
        <v>#VALUE!</v>
      </c>
      <c r="AB97" s="53" t="e">
        <f aca="false">+VLOOKUP($D97,['file:///home/lab/repositories/luckia.facturador/com.luckia.biller.deploy/src/main/resources/bootstrap/info_presencial_2014.xlsx']venta_neta_cons!$a$2:$n$1048576,7,0)</f>
        <v>#VALUE!</v>
      </c>
      <c r="AC97" s="53" t="e">
        <f aca="false">+VLOOKUP($D97,['file:///home/lab/repositories/luckia.facturador/com.luckia.biller.deploy/src/main/resources/bootstrap/info_presencial_2014.xlsx']venta_neta_cons!$a$2:$n$1048576,8,0)</f>
        <v>#VALUE!</v>
      </c>
      <c r="AD97" s="53" t="e">
        <f aca="false">+VLOOKUP($D97,['file:///home/lab/repositories/luckia.facturador/com.luckia.biller.deploy/src/main/resources/bootstrap/info_presencial_2014.xlsx']venta_neta_cons!$a$2:$n$1048576,9,0)</f>
        <v>#VALUE!</v>
      </c>
      <c r="AE97" s="53" t="e">
        <f aca="false">+VLOOKUP($D97,['file:///home/lab/repositories/luckia.facturador/com.luckia.biller.deploy/src/main/resources/bootstrap/info_presencial_2014.xlsx']venta_neta_cons!$a$2:$n$1048576,10,0)</f>
        <v>#VALUE!</v>
      </c>
      <c r="AF97" s="53" t="e">
        <f aca="false">+VLOOKUP($D97,['file:///home/lab/repositories/luckia.facturador/com.luckia.biller.deploy/src/main/resources/bootstrap/info_presencial_2014.xlsx']venta_neta_cons!$a$2:$n$1048576,11,0)</f>
        <v>#VALUE!</v>
      </c>
      <c r="AG97" s="53" t="e">
        <f aca="false">+VLOOKUP($D97,['file:///home/lab/repositories/luckia.facturador/com.luckia.biller.deploy/src/main/resources/bootstrap/info_presencial_2014.xlsx']venta_neta_cons!$a$2:$n$1048576,12,0)</f>
        <v>#VALUE!</v>
      </c>
      <c r="AH97" s="53" t="e">
        <f aca="false">+VLOOKUP($D97,['file:///home/lab/repositories/luckia.facturador/com.luckia.biller.deploy/src/main/resources/bootstrap/info_presencial_2014.xlsx']venta_neta_cons!$a$2:$n$1048576,13,0)</f>
        <v>#VALUE!</v>
      </c>
      <c r="AI97" s="53" t="e">
        <f aca="false">+VLOOKUP($D97,['file:///home/lab/repositories/luckia.facturador/com.luckia.biller.deploy/src/main/resources/bootstrap/info_presencial_2014.xlsx']venta_neta_cons!$a$2:$n$1048576,14,0)</f>
        <v>#VALUE!</v>
      </c>
      <c r="AJ97" s="53" t="n">
        <f aca="false">+SUM(X97:AI97)</f>
        <v>0</v>
      </c>
      <c r="AK97" s="54" t="e">
        <f aca="false">+BB97/X97</f>
        <v>#VALUE!</v>
      </c>
      <c r="AL97" s="53"/>
      <c r="AM97" s="53" t="e">
        <f aca="false">+VLOOKUP($D97,['file:///home/lab/repositories/luckia.facturador/com.luckia.biller.deploy/src/main/resources/bootstrap/info_presencial_2014.xlsx']saldo_cons!$a$2:$n$1048576,3,0)</f>
        <v>#VALUE!</v>
      </c>
      <c r="AN97" s="53" t="e">
        <f aca="false">+VLOOKUP($D97,['file:///home/lab/repositories/luckia.facturador/com.luckia.biller.deploy/src/main/resources/bootstrap/info_presencial_2014.xlsx']saldo_cons!$a$2:$n$1048576,4,0)</f>
        <v>#VALUE!</v>
      </c>
      <c r="AO97" s="53" t="e">
        <f aca="false">+VLOOKUP($D97,['file:///home/lab/repositories/luckia.facturador/com.luckia.biller.deploy/src/main/resources/bootstrap/info_presencial_2014.xlsx']saldo_cons!$a$2:$n$1048576,5,0)</f>
        <v>#VALUE!</v>
      </c>
      <c r="AP97" s="53" t="e">
        <f aca="false">+VLOOKUP($D97,['file:///home/lab/repositories/luckia.facturador/com.luckia.biller.deploy/src/main/resources/bootstrap/info_presencial_2014.xlsx']saldo_cons!$a$2:$n$1048576,6,0)</f>
        <v>#VALUE!</v>
      </c>
      <c r="AQ97" s="53" t="e">
        <f aca="false">+VLOOKUP($D97,['file:///home/lab/repositories/luckia.facturador/com.luckia.biller.deploy/src/main/resources/bootstrap/info_presencial_2014.xlsx']saldo_cons!$a$2:$n$1048576,7,0)</f>
        <v>#VALUE!</v>
      </c>
      <c r="AR97" s="53" t="e">
        <f aca="false">+VLOOKUP($D97,['file:///home/lab/repositories/luckia.facturador/com.luckia.biller.deploy/src/main/resources/bootstrap/info_presencial_2014.xlsx']saldo_cons!$a$2:$n$1048576,8,0)</f>
        <v>#VALUE!</v>
      </c>
      <c r="AS97" s="53" t="e">
        <f aca="false">+VLOOKUP($D97,['file:///home/lab/repositories/luckia.facturador/com.luckia.biller.deploy/src/main/resources/bootstrap/info_presencial_2014.xlsx']saldo_cons!$a$2:$n$1048576,9,0)</f>
        <v>#VALUE!</v>
      </c>
      <c r="AT97" s="53" t="e">
        <f aca="false">+VLOOKUP($D97,['file:///home/lab/repositories/luckia.facturador/com.luckia.biller.deploy/src/main/resources/bootstrap/info_presencial_2014.xlsx']saldo_cons!$a$2:$n$1048576,10,0)</f>
        <v>#VALUE!</v>
      </c>
      <c r="AU97" s="53" t="e">
        <f aca="false">+VLOOKUP($D97,['file:///home/lab/repositories/luckia.facturador/com.luckia.biller.deploy/src/main/resources/bootstrap/info_presencial_2014.xlsx']saldo_cons!$a$2:$n$1048576,11,0)</f>
        <v>#VALUE!</v>
      </c>
      <c r="AV97" s="53" t="e">
        <f aca="false">+VLOOKUP($D97,['file:///home/lab/repositories/luckia.facturador/com.luckia.biller.deploy/src/main/resources/bootstrap/info_presencial_2014.xlsx']saldo_cons!$a$2:$n$1048576,12,0)</f>
        <v>#VALUE!</v>
      </c>
      <c r="AW97" s="53" t="e">
        <f aca="false">+VLOOKUP($D97,['file:///home/lab/repositories/luckia.facturador/com.luckia.biller.deploy/src/main/resources/bootstrap/info_presencial_2014.xlsx']saldo_cons!$a$2:$n$1048576,13,0)</f>
        <v>#VALUE!</v>
      </c>
      <c r="AX97" s="53" t="e">
        <f aca="false">+VLOOKUP($D97,['file:///home/lab/repositories/luckia.facturador/com.luckia.biller.deploy/src/main/resources/bootstrap/info_presencial_2014.xlsx']saldo_cons!$a$2:$n$1048576,14,0)</f>
        <v>#VALUE!</v>
      </c>
      <c r="AY97" s="53" t="n">
        <f aca="false">+SUM(AM97:AX97)</f>
        <v>0</v>
      </c>
      <c r="AZ97" s="53"/>
      <c r="BA97" s="53"/>
      <c r="BB97" s="53" t="e">
        <f aca="false">+VLOOKUP($D97,['file:///home/lab/repositories/luckia.facturador/com.luckia.biller.deploy/src/main/resources/bootstrap/info_presencial_2014.xlsx']ggr_cons!$a$2:$n$1048576,3,0)</f>
        <v>#VALUE!</v>
      </c>
      <c r="BC97" s="53" t="e">
        <f aca="false">+VLOOKUP($D97,['file:///home/lab/repositories/luckia.facturador/com.luckia.biller.deploy/src/main/resources/bootstrap/info_presencial_2014.xlsx']ggr_cons!$a$2:$n$1048576,4,0)</f>
        <v>#VALUE!</v>
      </c>
      <c r="BD97" s="53" t="e">
        <f aca="false">+VLOOKUP($D97,['file:///home/lab/repositories/luckia.facturador/com.luckia.biller.deploy/src/main/resources/bootstrap/info_presencial_2014.xlsx']ggr_cons!$a$2:$n$1048576,5,0)</f>
        <v>#VALUE!</v>
      </c>
      <c r="BE97" s="53" t="e">
        <f aca="false">+VLOOKUP($D97,['file:///home/lab/repositories/luckia.facturador/com.luckia.biller.deploy/src/main/resources/bootstrap/info_presencial_2014.xlsx']ggr_cons!$a$2:$n$1048576,6,0)</f>
        <v>#VALUE!</v>
      </c>
      <c r="BF97" s="53" t="e">
        <f aca="false">+VLOOKUP($D97,['file:///home/lab/repositories/luckia.facturador/com.luckia.biller.deploy/src/main/resources/bootstrap/info_presencial_2014.xlsx']ggr_cons!$a$2:$n$1048576,7,0)</f>
        <v>#VALUE!</v>
      </c>
      <c r="BG97" s="53" t="e">
        <f aca="false">+VLOOKUP($D97,['file:///home/lab/repositories/luckia.facturador/com.luckia.biller.deploy/src/main/resources/bootstrap/info_presencial_2014.xlsx']ggr_cons!$a$2:$n$1048576,8,0)</f>
        <v>#VALUE!</v>
      </c>
      <c r="BH97" s="53" t="e">
        <f aca="false">+VLOOKUP($D97,['file:///home/lab/repositories/luckia.facturador/com.luckia.biller.deploy/src/main/resources/bootstrap/info_presencial_2014.xlsx']ggr_cons!$a$2:$n$1048576,9,0)</f>
        <v>#VALUE!</v>
      </c>
      <c r="BI97" s="53" t="e">
        <f aca="false">+VLOOKUP($D97,['file:///home/lab/repositories/luckia.facturador/com.luckia.biller.deploy/src/main/resources/bootstrap/info_presencial_2014.xlsx']ggr_cons!$a$2:$n$1048576,10,0)</f>
        <v>#VALUE!</v>
      </c>
      <c r="BJ97" s="53" t="e">
        <f aca="false">+VLOOKUP($D97,['file:///home/lab/repositories/luckia.facturador/com.luckia.biller.deploy/src/main/resources/bootstrap/info_presencial_2014.xlsx']ggr_cons!$a$2:$n$1048576,11,0)</f>
        <v>#VALUE!</v>
      </c>
      <c r="BK97" s="53" t="e">
        <f aca="false">+VLOOKUP($D97,['file:///home/lab/repositories/luckia.facturador/com.luckia.biller.deploy/src/main/resources/bootstrap/info_presencial_2014.xlsx']ggr_cons!$a$2:$n$1048576,12,0)</f>
        <v>#VALUE!</v>
      </c>
      <c r="BL97" s="53" t="e">
        <f aca="false">+VLOOKUP($D97,['file:///home/lab/repositories/luckia.facturador/com.luckia.biller.deploy/src/main/resources/bootstrap/info_presencial_2014.xlsx']ggr_cons!$a$2:$n$1048576,13,0)</f>
        <v>#VALUE!</v>
      </c>
      <c r="BM97" s="53" t="e">
        <f aca="false">+VLOOKUP($D97,['file:///home/lab/repositories/luckia.facturador/com.luckia.biller.deploy/src/main/resources/bootstrap/info_presencial_2014.xlsx']ggr_cons!$a$2:$n$1048576,14,0)</f>
        <v>#VALUE!</v>
      </c>
      <c r="BN97" s="53" t="n">
        <f aca="false">+SUM(BB97:BM97)</f>
        <v>0</v>
      </c>
      <c r="BO97" s="53"/>
      <c r="BP97" s="53"/>
      <c r="BQ97" s="55" t="n">
        <f aca="false">+$N97*X97</f>
        <v>0</v>
      </c>
      <c r="BR97" s="55" t="n">
        <f aca="false">+$N97*Y97</f>
        <v>0</v>
      </c>
      <c r="BS97" s="55" t="n">
        <f aca="false">+$N97*Z97</f>
        <v>0</v>
      </c>
      <c r="BT97" s="55" t="n">
        <f aca="false">+$N97*AA97</f>
        <v>0</v>
      </c>
      <c r="BU97" s="55" t="n">
        <f aca="false">+$N97*AB97</f>
        <v>0</v>
      </c>
      <c r="BV97" s="55" t="n">
        <f aca="false">+$N97*AC97</f>
        <v>0</v>
      </c>
      <c r="BW97" s="55" t="n">
        <f aca="false">+$N97*AD97</f>
        <v>0</v>
      </c>
      <c r="BX97" s="55" t="n">
        <f aca="false">+$N97*AE97</f>
        <v>0</v>
      </c>
      <c r="BY97" s="55" t="n">
        <f aca="false">+$N97*AF97</f>
        <v>0</v>
      </c>
      <c r="BZ97" s="55" t="n">
        <f aca="false">+$N97*AG97</f>
        <v>0</v>
      </c>
      <c r="CA97" s="55" t="n">
        <f aca="false">+$N97*AH97</f>
        <v>0</v>
      </c>
      <c r="CB97" s="55" t="n">
        <f aca="false">+$N97*AI97</f>
        <v>0</v>
      </c>
      <c r="CC97" s="55" t="n">
        <f aca="false">+SUM(BQ97:CB97)</f>
        <v>0</v>
      </c>
      <c r="CD97" s="53"/>
      <c r="CE97" s="55"/>
      <c r="CF97" s="55" t="n">
        <f aca="false">+BQ97/$CE$2</f>
        <v>0</v>
      </c>
      <c r="CG97" s="55" t="n">
        <f aca="false">+BR97/$CE$2</f>
        <v>0</v>
      </c>
      <c r="CH97" s="55" t="n">
        <f aca="false">+BS97/$CE$2</f>
        <v>0</v>
      </c>
      <c r="CI97" s="55" t="n">
        <f aca="false">+BT97/$CE$2</f>
        <v>0</v>
      </c>
      <c r="CJ97" s="55" t="n">
        <f aca="false">+BU97/$CE$2</f>
        <v>0</v>
      </c>
      <c r="CK97" s="55" t="n">
        <f aca="false">+BV97/$CE$2</f>
        <v>0</v>
      </c>
      <c r="CL97" s="55" t="n">
        <f aca="false">+BW97/$CE$2</f>
        <v>0</v>
      </c>
      <c r="CM97" s="55" t="n">
        <f aca="false">+BX97/$CE$2</f>
        <v>0</v>
      </c>
      <c r="CN97" s="55" t="n">
        <f aca="false">+BY97/$CE$2</f>
        <v>0</v>
      </c>
      <c r="CO97" s="55" t="n">
        <f aca="false">+BZ97/$CE$2</f>
        <v>0</v>
      </c>
      <c r="CP97" s="55" t="n">
        <f aca="false">+CA97/$CE$2</f>
        <v>0</v>
      </c>
      <c r="CQ97" s="55" t="n">
        <f aca="false">+CB97/$CE$2</f>
        <v>0</v>
      </c>
      <c r="CR97" s="55" t="n">
        <f aca="false">+CC97/$CE$2</f>
        <v>0</v>
      </c>
      <c r="CS97" s="53"/>
      <c r="CT97" s="53"/>
      <c r="CU97" s="56" t="n">
        <f aca="false">+$O97*X97+$P97*BB97+$Q97*(0.9*BB97+$S97)+$R97</f>
        <v>0</v>
      </c>
      <c r="CV97" s="56" t="n">
        <f aca="false">+$O97*Y97+$P97*BC97+$Q97*(0.9*BC97+$S97)+$R97</f>
        <v>0</v>
      </c>
      <c r="CW97" s="56" t="n">
        <f aca="false">+$O97*Z97+$P97*BD97+$Q97*(0.9*BD97+$S97)+$R97</f>
        <v>0</v>
      </c>
      <c r="CX97" s="56" t="n">
        <f aca="false">+$O97*AA97+$P97*BE97+$Q97*(0.9*BE97+$S97)+$R97</f>
        <v>0</v>
      </c>
      <c r="CY97" s="56" t="n">
        <f aca="false">+$O97*AB97+$P97*BF97+$Q97*(0.9*BF97+$S97)+$R97</f>
        <v>0</v>
      </c>
      <c r="CZ97" s="56" t="n">
        <f aca="false">+$O97*AC97+$P97*BG97+$Q97*(0.9*BG97+$S97)+$R97</f>
        <v>0</v>
      </c>
      <c r="DA97" s="56" t="n">
        <f aca="false">+$O97*AD97+$P97*BH97+$Q97*(0.9*BH97+$S97)+$R97</f>
        <v>0</v>
      </c>
      <c r="DB97" s="56" t="n">
        <f aca="false">+$O97*AE97+$P97*BI97+$Q97*(0.9*BI97+$S97)+$R97</f>
        <v>0</v>
      </c>
      <c r="DC97" s="56" t="n">
        <f aca="false">+$O97*AF97+$P97*BJ97+$Q97*(0.9*BJ97+$S97)+$R97</f>
        <v>0</v>
      </c>
      <c r="DD97" s="56" t="n">
        <f aca="false">+$O97*AG97+$P97*BK97+$Q97*(0.9*BK97+$S97)+$R97</f>
        <v>0</v>
      </c>
      <c r="DE97" s="56" t="n">
        <f aca="false">+$O97*AH97+$P97*BL97+$Q97*(0.9*BL97+$S97)+$R97</f>
        <v>0</v>
      </c>
      <c r="DF97" s="56" t="n">
        <f aca="false">+$O97*AI97+$P97*BM97+$Q97*(0.9*BM97+$S97)+$R97</f>
        <v>0</v>
      </c>
      <c r="DG97" s="55" t="n">
        <f aca="false">+SUM(CU97:DF97)</f>
        <v>0</v>
      </c>
      <c r="DH97" s="53"/>
      <c r="DJ97" s="14" t="n">
        <f aca="false">+IF(X97=0,0,$T97)</f>
        <v>0</v>
      </c>
      <c r="DK97" s="14" t="n">
        <f aca="false">+IF(Y97=0,0,$T97)</f>
        <v>0</v>
      </c>
      <c r="DL97" s="14" t="n">
        <f aca="false">+IF(Z97=0,0,$T97)</f>
        <v>0</v>
      </c>
      <c r="DM97" s="14" t="n">
        <f aca="false">+IF(AA97=0,0,$T97)</f>
        <v>0</v>
      </c>
      <c r="DN97" s="14" t="n">
        <f aca="false">+IF(AB97=0,0,$T97)</f>
        <v>0</v>
      </c>
      <c r="DO97" s="14" t="n">
        <f aca="false">+IF(AC97=0,0,$T97)</f>
        <v>0</v>
      </c>
      <c r="DP97" s="14" t="n">
        <f aca="false">+IF(AD97=0,0,$T97)</f>
        <v>0</v>
      </c>
      <c r="DQ97" s="14" t="n">
        <f aca="false">+IF(AE97=0,0,$T97)</f>
        <v>0</v>
      </c>
      <c r="DR97" s="14" t="n">
        <f aca="false">+IF(AF97=0,0,$T97)</f>
        <v>0</v>
      </c>
      <c r="DS97" s="14" t="n">
        <f aca="false">+IF(AG97=0,0,$T97)</f>
        <v>0</v>
      </c>
      <c r="DT97" s="14" t="n">
        <f aca="false">+IF(AH97=0,0,$T97)</f>
        <v>0</v>
      </c>
      <c r="DU97" s="14" t="n">
        <f aca="false">+IF(AI97=0,0,$T97)</f>
        <v>0</v>
      </c>
      <c r="DV97" s="55" t="n">
        <f aca="false">+SUM(DJ97:DU97)</f>
        <v>0</v>
      </c>
      <c r="DY97" s="14" t="n">
        <v>0</v>
      </c>
      <c r="DZ97" s="14" t="n">
        <v>0</v>
      </c>
      <c r="EA97" s="14" t="n">
        <v>0</v>
      </c>
      <c r="EB97" s="14" t="n">
        <v>0</v>
      </c>
      <c r="EC97" s="14" t="n">
        <v>0</v>
      </c>
      <c r="ED97" s="14" t="n">
        <v>0</v>
      </c>
      <c r="EE97" s="14" t="n">
        <v>0</v>
      </c>
      <c r="EF97" s="14" t="n">
        <v>0</v>
      </c>
      <c r="EG97" s="14" t="n">
        <v>0</v>
      </c>
      <c r="EH97" s="14" t="n">
        <v>0</v>
      </c>
      <c r="EI97" s="14" t="n">
        <v>0</v>
      </c>
      <c r="EJ97" s="14" t="n">
        <v>0</v>
      </c>
      <c r="EK97" s="55" t="n">
        <f aca="false">+SUM(DY97:EJ97)</f>
        <v>0</v>
      </c>
      <c r="EO97" s="53" t="n">
        <f aca="false">+CU97+DJ97-DY97/2</f>
        <v>0</v>
      </c>
      <c r="EP97" s="53" t="n">
        <f aca="false">+CV97+DK97-DZ97/2</f>
        <v>0</v>
      </c>
      <c r="EQ97" s="53" t="n">
        <f aca="false">+CW97+DL97-EA97/2</f>
        <v>0</v>
      </c>
      <c r="ER97" s="53" t="n">
        <f aca="false">+CX97+DM97-EB97/2</f>
        <v>0</v>
      </c>
      <c r="ES97" s="53" t="n">
        <f aca="false">+CY97+DN97-EC97/2</f>
        <v>0</v>
      </c>
      <c r="ET97" s="53" t="n">
        <f aca="false">+CZ97+DO97-ED97/2</f>
        <v>0</v>
      </c>
      <c r="EU97" s="53" t="n">
        <f aca="false">+DA97+DP97-EE97/2</f>
        <v>0</v>
      </c>
      <c r="EV97" s="53" t="n">
        <f aca="false">+DB97+DQ97-EF97/2</f>
        <v>0</v>
      </c>
      <c r="EW97" s="53" t="n">
        <f aca="false">+DC97+DR97-EG97/2</f>
        <v>0</v>
      </c>
      <c r="EX97" s="53" t="n">
        <f aca="false">+DD97+DS97-EH97/2</f>
        <v>0</v>
      </c>
      <c r="EY97" s="53" t="n">
        <f aca="false">+DE97+DT97-EI97/2</f>
        <v>0</v>
      </c>
      <c r="EZ97" s="53" t="n">
        <f aca="false">+DF97+DU97-EJ97/2</f>
        <v>0</v>
      </c>
      <c r="FA97" s="55" t="n">
        <f aca="false">+SUM(EO97:EZ97)</f>
        <v>0</v>
      </c>
      <c r="FD97" s="53" t="n">
        <f aca="false">+AM97-EO97-DY97</f>
        <v>0</v>
      </c>
      <c r="FE97" s="53" t="n">
        <f aca="false">+AN97-EP97-DZ97</f>
        <v>0</v>
      </c>
      <c r="FF97" s="53" t="n">
        <f aca="false">+AO97-EQ97-EA97</f>
        <v>0</v>
      </c>
      <c r="FG97" s="53" t="n">
        <f aca="false">+AP97-ER97-EB97</f>
        <v>0</v>
      </c>
      <c r="FH97" s="53" t="n">
        <f aca="false">+AQ97-ES97-EC97</f>
        <v>0</v>
      </c>
      <c r="FI97" s="53" t="n">
        <f aca="false">+AR97-ET97-ED97</f>
        <v>0</v>
      </c>
      <c r="FJ97" s="53" t="n">
        <f aca="false">+AS97-EU97-EE97</f>
        <v>0</v>
      </c>
      <c r="FK97" s="53" t="n">
        <f aca="false">+AT97-EV97-EF97</f>
        <v>0</v>
      </c>
      <c r="FL97" s="53" t="n">
        <f aca="false">+AU97-EW97-EG97</f>
        <v>0</v>
      </c>
      <c r="FM97" s="53" t="n">
        <f aca="false">+AV97-EX97-EH97</f>
        <v>0</v>
      </c>
      <c r="FN97" s="53" t="n">
        <f aca="false">+AW97-EY97-EI97</f>
        <v>0</v>
      </c>
      <c r="FO97" s="53" t="n">
        <f aca="false">+AX97-EZ97-EJ97</f>
        <v>0</v>
      </c>
      <c r="FP97" s="53" t="n">
        <f aca="false">+AY97-FA97</f>
        <v>0</v>
      </c>
    </row>
    <row collapsed="false" customFormat="false" customHeight="true" hidden="false" ht="15" outlineLevel="2" r="98">
      <c r="A98" s="21" t="n">
        <v>12</v>
      </c>
      <c r="B98" s="21" t="s">
        <v>67</v>
      </c>
      <c r="C98" s="21" t="s">
        <v>137</v>
      </c>
      <c r="D98" s="67" t="n">
        <f aca="false">+E98</f>
        <v>10043</v>
      </c>
      <c r="E98" s="69" t="n">
        <v>10043</v>
      </c>
      <c r="F98" s="72" t="s">
        <v>452</v>
      </c>
      <c r="G98" s="21" t="s">
        <v>69</v>
      </c>
      <c r="H98" s="21" t="s">
        <v>69</v>
      </c>
      <c r="I98" s="72" t="s">
        <v>453</v>
      </c>
      <c r="J98" s="76" t="s">
        <v>454</v>
      </c>
      <c r="K98" s="76" t="s">
        <v>16</v>
      </c>
      <c r="L98" s="49" t="s">
        <v>143</v>
      </c>
      <c r="M98" s="50" t="s">
        <v>70</v>
      </c>
      <c r="N98" s="51" t="n">
        <v>0.01</v>
      </c>
      <c r="O98" s="51" t="n">
        <v>0.02</v>
      </c>
      <c r="P98" s="51" t="n">
        <v>0</v>
      </c>
      <c r="Q98" s="51" t="n">
        <v>0</v>
      </c>
      <c r="R98" s="50" t="n">
        <v>0</v>
      </c>
      <c r="S98" s="50" t="n">
        <v>0</v>
      </c>
      <c r="T98" s="50" t="n">
        <v>30</v>
      </c>
      <c r="U98" s="50"/>
      <c r="X98" s="53" t="e">
        <f aca="false">+VLOOKUP($D98,['file:///home/lab/repositories/luckia.facturador/com.luckia.biller.deploy/src/main/resources/bootstrap/info_presencial_2014.xlsx']venta_neta_cons!$a$2:$n$1048576,3,0)</f>
        <v>#VALUE!</v>
      </c>
      <c r="Y98" s="53" t="e">
        <f aca="false">+VLOOKUP($D98,['file:///home/lab/repositories/luckia.facturador/com.luckia.biller.deploy/src/main/resources/bootstrap/info_presencial_2014.xlsx']venta_neta_cons!$a$2:$n$1048576,4,0)</f>
        <v>#VALUE!</v>
      </c>
      <c r="Z98" s="53" t="e">
        <f aca="false">+VLOOKUP($D98,['file:///home/lab/repositories/luckia.facturador/com.luckia.biller.deploy/src/main/resources/bootstrap/info_presencial_2014.xlsx']venta_neta_cons!$a$2:$n$1048576,5,0)</f>
        <v>#VALUE!</v>
      </c>
      <c r="AA98" s="53" t="e">
        <f aca="false">+VLOOKUP($D98,['file:///home/lab/repositories/luckia.facturador/com.luckia.biller.deploy/src/main/resources/bootstrap/info_presencial_2014.xlsx']venta_neta_cons!$a$2:$n$1048576,6,0)</f>
        <v>#VALUE!</v>
      </c>
      <c r="AB98" s="53" t="e">
        <f aca="false">+VLOOKUP($D98,['file:///home/lab/repositories/luckia.facturador/com.luckia.biller.deploy/src/main/resources/bootstrap/info_presencial_2014.xlsx']venta_neta_cons!$a$2:$n$1048576,7,0)</f>
        <v>#VALUE!</v>
      </c>
      <c r="AC98" s="53" t="e">
        <f aca="false">+VLOOKUP($D98,['file:///home/lab/repositories/luckia.facturador/com.luckia.biller.deploy/src/main/resources/bootstrap/info_presencial_2014.xlsx']venta_neta_cons!$a$2:$n$1048576,8,0)</f>
        <v>#VALUE!</v>
      </c>
      <c r="AD98" s="53" t="e">
        <f aca="false">+VLOOKUP($D98,['file:///home/lab/repositories/luckia.facturador/com.luckia.biller.deploy/src/main/resources/bootstrap/info_presencial_2014.xlsx']venta_neta_cons!$a$2:$n$1048576,9,0)</f>
        <v>#VALUE!</v>
      </c>
      <c r="AE98" s="53" t="e">
        <f aca="false">+VLOOKUP($D98,['file:///home/lab/repositories/luckia.facturador/com.luckia.biller.deploy/src/main/resources/bootstrap/info_presencial_2014.xlsx']venta_neta_cons!$a$2:$n$1048576,10,0)</f>
        <v>#VALUE!</v>
      </c>
      <c r="AF98" s="53" t="e">
        <f aca="false">+VLOOKUP($D98,['file:///home/lab/repositories/luckia.facturador/com.luckia.biller.deploy/src/main/resources/bootstrap/info_presencial_2014.xlsx']venta_neta_cons!$a$2:$n$1048576,11,0)</f>
        <v>#VALUE!</v>
      </c>
      <c r="AG98" s="53" t="e">
        <f aca="false">+VLOOKUP($D98,['file:///home/lab/repositories/luckia.facturador/com.luckia.biller.deploy/src/main/resources/bootstrap/info_presencial_2014.xlsx']venta_neta_cons!$a$2:$n$1048576,12,0)</f>
        <v>#VALUE!</v>
      </c>
      <c r="AH98" s="53" t="e">
        <f aca="false">+VLOOKUP($D98,['file:///home/lab/repositories/luckia.facturador/com.luckia.biller.deploy/src/main/resources/bootstrap/info_presencial_2014.xlsx']venta_neta_cons!$a$2:$n$1048576,13,0)</f>
        <v>#VALUE!</v>
      </c>
      <c r="AI98" s="53" t="e">
        <f aca="false">+VLOOKUP($D98,['file:///home/lab/repositories/luckia.facturador/com.luckia.biller.deploy/src/main/resources/bootstrap/info_presencial_2014.xlsx']venta_neta_cons!$a$2:$n$1048576,14,0)</f>
        <v>#VALUE!</v>
      </c>
      <c r="AJ98" s="53" t="n">
        <f aca="false">+SUM(X98:AI98)</f>
        <v>1250</v>
      </c>
      <c r="AK98" s="54" t="n">
        <f aca="false">+BB98/X98</f>
        <v>-0.253376</v>
      </c>
      <c r="AL98" s="53"/>
      <c r="AM98" s="53" t="e">
        <f aca="false">+VLOOKUP($D98,['file:///home/lab/repositories/luckia.facturador/com.luckia.biller.deploy/src/main/resources/bootstrap/info_presencial_2014.xlsx']saldo_cons!$a$2:$n$1048576,3,0)</f>
        <v>#VALUE!</v>
      </c>
      <c r="AN98" s="53" t="e">
        <f aca="false">+VLOOKUP($D98,['file:///home/lab/repositories/luckia.facturador/com.luckia.biller.deploy/src/main/resources/bootstrap/info_presencial_2014.xlsx']saldo_cons!$a$2:$n$1048576,4,0)</f>
        <v>#VALUE!</v>
      </c>
      <c r="AO98" s="53" t="e">
        <f aca="false">+VLOOKUP($D98,['file:///home/lab/repositories/luckia.facturador/com.luckia.biller.deploy/src/main/resources/bootstrap/info_presencial_2014.xlsx']saldo_cons!$a$2:$n$1048576,5,0)</f>
        <v>#VALUE!</v>
      </c>
      <c r="AP98" s="53" t="e">
        <f aca="false">+VLOOKUP($D98,['file:///home/lab/repositories/luckia.facturador/com.luckia.biller.deploy/src/main/resources/bootstrap/info_presencial_2014.xlsx']saldo_cons!$a$2:$n$1048576,6,0)</f>
        <v>#VALUE!</v>
      </c>
      <c r="AQ98" s="53" t="e">
        <f aca="false">+VLOOKUP($D98,['file:///home/lab/repositories/luckia.facturador/com.luckia.biller.deploy/src/main/resources/bootstrap/info_presencial_2014.xlsx']saldo_cons!$a$2:$n$1048576,7,0)</f>
        <v>#VALUE!</v>
      </c>
      <c r="AR98" s="53" t="e">
        <f aca="false">+VLOOKUP($D98,['file:///home/lab/repositories/luckia.facturador/com.luckia.biller.deploy/src/main/resources/bootstrap/info_presencial_2014.xlsx']saldo_cons!$a$2:$n$1048576,8,0)</f>
        <v>#VALUE!</v>
      </c>
      <c r="AS98" s="53" t="e">
        <f aca="false">+VLOOKUP($D98,['file:///home/lab/repositories/luckia.facturador/com.luckia.biller.deploy/src/main/resources/bootstrap/info_presencial_2014.xlsx']saldo_cons!$a$2:$n$1048576,9,0)</f>
        <v>#VALUE!</v>
      </c>
      <c r="AT98" s="53" t="e">
        <f aca="false">+VLOOKUP($D98,['file:///home/lab/repositories/luckia.facturador/com.luckia.biller.deploy/src/main/resources/bootstrap/info_presencial_2014.xlsx']saldo_cons!$a$2:$n$1048576,10,0)</f>
        <v>#VALUE!</v>
      </c>
      <c r="AU98" s="53" t="e">
        <f aca="false">+VLOOKUP($D98,['file:///home/lab/repositories/luckia.facturador/com.luckia.biller.deploy/src/main/resources/bootstrap/info_presencial_2014.xlsx']saldo_cons!$a$2:$n$1048576,11,0)</f>
        <v>#VALUE!</v>
      </c>
      <c r="AV98" s="53" t="e">
        <f aca="false">+VLOOKUP($D98,['file:///home/lab/repositories/luckia.facturador/com.luckia.biller.deploy/src/main/resources/bootstrap/info_presencial_2014.xlsx']saldo_cons!$a$2:$n$1048576,12,0)</f>
        <v>#VALUE!</v>
      </c>
      <c r="AW98" s="53" t="e">
        <f aca="false">+VLOOKUP($D98,['file:///home/lab/repositories/luckia.facturador/com.luckia.biller.deploy/src/main/resources/bootstrap/info_presencial_2014.xlsx']saldo_cons!$a$2:$n$1048576,13,0)</f>
        <v>#VALUE!</v>
      </c>
      <c r="AX98" s="53" t="e">
        <f aca="false">+VLOOKUP($D98,['file:///home/lab/repositories/luckia.facturador/com.luckia.biller.deploy/src/main/resources/bootstrap/info_presencial_2014.xlsx']saldo_cons!$a$2:$n$1048576,14,0)</f>
        <v>#VALUE!</v>
      </c>
      <c r="AY98" s="53" t="n">
        <f aca="false">+SUM(AM98:AX98)</f>
        <v>-316.72</v>
      </c>
      <c r="AZ98" s="53"/>
      <c r="BA98" s="53"/>
      <c r="BB98" s="53" t="e">
        <f aca="false">+VLOOKUP($D98,['file:///home/lab/repositories/luckia.facturador/com.luckia.biller.deploy/src/main/resources/bootstrap/info_presencial_2014.xlsx']ggr_cons!$a$2:$n$1048576,3,0)</f>
        <v>#VALUE!</v>
      </c>
      <c r="BC98" s="53" t="e">
        <f aca="false">+VLOOKUP($D98,['file:///home/lab/repositories/luckia.facturador/com.luckia.biller.deploy/src/main/resources/bootstrap/info_presencial_2014.xlsx']ggr_cons!$a$2:$n$1048576,4,0)</f>
        <v>#VALUE!</v>
      </c>
      <c r="BD98" s="53" t="e">
        <f aca="false">+VLOOKUP($D98,['file:///home/lab/repositories/luckia.facturador/com.luckia.biller.deploy/src/main/resources/bootstrap/info_presencial_2014.xlsx']ggr_cons!$a$2:$n$1048576,5,0)</f>
        <v>#VALUE!</v>
      </c>
      <c r="BE98" s="53" t="e">
        <f aca="false">+VLOOKUP($D98,['file:///home/lab/repositories/luckia.facturador/com.luckia.biller.deploy/src/main/resources/bootstrap/info_presencial_2014.xlsx']ggr_cons!$a$2:$n$1048576,6,0)</f>
        <v>#VALUE!</v>
      </c>
      <c r="BF98" s="53" t="e">
        <f aca="false">+VLOOKUP($D98,['file:///home/lab/repositories/luckia.facturador/com.luckia.biller.deploy/src/main/resources/bootstrap/info_presencial_2014.xlsx']ggr_cons!$a$2:$n$1048576,7,0)</f>
        <v>#VALUE!</v>
      </c>
      <c r="BG98" s="53" t="e">
        <f aca="false">+VLOOKUP($D98,['file:///home/lab/repositories/luckia.facturador/com.luckia.biller.deploy/src/main/resources/bootstrap/info_presencial_2014.xlsx']ggr_cons!$a$2:$n$1048576,8,0)</f>
        <v>#VALUE!</v>
      </c>
      <c r="BH98" s="53" t="e">
        <f aca="false">+VLOOKUP($D98,['file:///home/lab/repositories/luckia.facturador/com.luckia.biller.deploy/src/main/resources/bootstrap/info_presencial_2014.xlsx']ggr_cons!$a$2:$n$1048576,9,0)</f>
        <v>#VALUE!</v>
      </c>
      <c r="BI98" s="53" t="e">
        <f aca="false">+VLOOKUP($D98,['file:///home/lab/repositories/luckia.facturador/com.luckia.biller.deploy/src/main/resources/bootstrap/info_presencial_2014.xlsx']ggr_cons!$a$2:$n$1048576,10,0)</f>
        <v>#VALUE!</v>
      </c>
      <c r="BJ98" s="53" t="e">
        <f aca="false">+VLOOKUP($D98,['file:///home/lab/repositories/luckia.facturador/com.luckia.biller.deploy/src/main/resources/bootstrap/info_presencial_2014.xlsx']ggr_cons!$a$2:$n$1048576,11,0)</f>
        <v>#VALUE!</v>
      </c>
      <c r="BK98" s="53" t="e">
        <f aca="false">+VLOOKUP($D98,['file:///home/lab/repositories/luckia.facturador/com.luckia.biller.deploy/src/main/resources/bootstrap/info_presencial_2014.xlsx']ggr_cons!$a$2:$n$1048576,12,0)</f>
        <v>#VALUE!</v>
      </c>
      <c r="BL98" s="53" t="e">
        <f aca="false">+VLOOKUP($D98,['file:///home/lab/repositories/luckia.facturador/com.luckia.biller.deploy/src/main/resources/bootstrap/info_presencial_2014.xlsx']ggr_cons!$a$2:$n$1048576,13,0)</f>
        <v>#VALUE!</v>
      </c>
      <c r="BM98" s="53" t="e">
        <f aca="false">+VLOOKUP($D98,['file:///home/lab/repositories/luckia.facturador/com.luckia.biller.deploy/src/main/resources/bootstrap/info_presencial_2014.xlsx']ggr_cons!$a$2:$n$1048576,14,0)</f>
        <v>#VALUE!</v>
      </c>
      <c r="BN98" s="53" t="n">
        <f aca="false">+SUM(BB98:BM98)</f>
        <v>-316.72</v>
      </c>
      <c r="BO98" s="53"/>
      <c r="BP98" s="53"/>
      <c r="BQ98" s="55" t="n">
        <f aca="false">+$N98*X98</f>
        <v>12.5</v>
      </c>
      <c r="BR98" s="55" t="n">
        <f aca="false">+$N98*Y98</f>
        <v>0</v>
      </c>
      <c r="BS98" s="55" t="n">
        <f aca="false">+$N98*Z98</f>
        <v>0</v>
      </c>
      <c r="BT98" s="55" t="n">
        <f aca="false">+$N98*AA98</f>
        <v>0</v>
      </c>
      <c r="BU98" s="55" t="n">
        <f aca="false">+$N98*AB98</f>
        <v>0</v>
      </c>
      <c r="BV98" s="55" t="n">
        <f aca="false">+$N98*AC98</f>
        <v>0</v>
      </c>
      <c r="BW98" s="55" t="n">
        <f aca="false">+$N98*AD98</f>
        <v>0</v>
      </c>
      <c r="BX98" s="55" t="n">
        <f aca="false">+$N98*AE98</f>
        <v>0</v>
      </c>
      <c r="BY98" s="55" t="n">
        <f aca="false">+$N98*AF98</f>
        <v>0</v>
      </c>
      <c r="BZ98" s="55" t="n">
        <f aca="false">+$N98*AG98</f>
        <v>0</v>
      </c>
      <c r="CA98" s="55" t="n">
        <f aca="false">+$N98*AH98</f>
        <v>0</v>
      </c>
      <c r="CB98" s="55" t="n">
        <f aca="false">+$N98*AI98</f>
        <v>0</v>
      </c>
      <c r="CC98" s="55" t="n">
        <f aca="false">+SUM(BQ98:CB98)</f>
        <v>12.5</v>
      </c>
      <c r="CD98" s="53"/>
      <c r="CE98" s="55"/>
      <c r="CF98" s="55" t="n">
        <f aca="false">+BQ98/$CE$2</f>
        <v>10.3305785123967</v>
      </c>
      <c r="CG98" s="55" t="n">
        <f aca="false">+BR98/$CE$2</f>
        <v>0</v>
      </c>
      <c r="CH98" s="55" t="n">
        <f aca="false">+BS98/$CE$2</f>
        <v>0</v>
      </c>
      <c r="CI98" s="55" t="n">
        <f aca="false">+BT98/$CE$2</f>
        <v>0</v>
      </c>
      <c r="CJ98" s="55" t="n">
        <f aca="false">+BU98/$CE$2</f>
        <v>0</v>
      </c>
      <c r="CK98" s="55" t="n">
        <f aca="false">+BV98/$CE$2</f>
        <v>0</v>
      </c>
      <c r="CL98" s="55" t="n">
        <f aca="false">+BW98/$CE$2</f>
        <v>0</v>
      </c>
      <c r="CM98" s="55" t="n">
        <f aca="false">+BX98/$CE$2</f>
        <v>0</v>
      </c>
      <c r="CN98" s="55" t="n">
        <f aca="false">+BY98/$CE$2</f>
        <v>0</v>
      </c>
      <c r="CO98" s="55" t="n">
        <f aca="false">+BZ98/$CE$2</f>
        <v>0</v>
      </c>
      <c r="CP98" s="55" t="n">
        <f aca="false">+CA98/$CE$2</f>
        <v>0</v>
      </c>
      <c r="CQ98" s="55" t="n">
        <f aca="false">+CB98/$CE$2</f>
        <v>0</v>
      </c>
      <c r="CR98" s="55" t="n">
        <f aca="false">+CC98/$CE$2</f>
        <v>10.3305785123967</v>
      </c>
      <c r="CS98" s="53"/>
      <c r="CT98" s="53"/>
      <c r="CU98" s="56" t="n">
        <f aca="false">+$O98*X98+$P98*BB98+$Q98*(0.9*BB98+$S98)+$R98</f>
        <v>25</v>
      </c>
      <c r="CV98" s="56" t="n">
        <f aca="false">+$O98*Y98+$P98*BC98+$Q98*(0.9*BC98+$S98)+$R98</f>
        <v>0</v>
      </c>
      <c r="CW98" s="56" t="n">
        <f aca="false">+$O98*Z98+$P98*BD98+$Q98*(0.9*BD98+$S98)+$R98</f>
        <v>0</v>
      </c>
      <c r="CX98" s="56" t="n">
        <f aca="false">+$O98*AA98+$P98*BE98+$Q98*(0.9*BE98+$S98)+$R98</f>
        <v>0</v>
      </c>
      <c r="CY98" s="56" t="n">
        <f aca="false">+$O98*AB98+$P98*BF98+$Q98*(0.9*BF98+$S98)+$R98</f>
        <v>0</v>
      </c>
      <c r="CZ98" s="56" t="n">
        <f aca="false">+$O98*AC98+$P98*BG98+$Q98*(0.9*BG98+$S98)+$R98</f>
        <v>0</v>
      </c>
      <c r="DA98" s="56" t="n">
        <f aca="false">+$O98*AD98+$P98*BH98+$Q98*(0.9*BH98+$S98)+$R98</f>
        <v>0</v>
      </c>
      <c r="DB98" s="56" t="n">
        <f aca="false">+$O98*AE98+$P98*BI98+$Q98*(0.9*BI98+$S98)+$R98</f>
        <v>0</v>
      </c>
      <c r="DC98" s="56" t="n">
        <f aca="false">+$O98*AF98+$P98*BJ98+$Q98*(0.9*BJ98+$S98)+$R98</f>
        <v>0</v>
      </c>
      <c r="DD98" s="56" t="n">
        <f aca="false">+$O98*AG98+$P98*BK98+$Q98*(0.9*BK98+$S98)+$R98</f>
        <v>0</v>
      </c>
      <c r="DE98" s="56" t="n">
        <f aca="false">+$O98*AH98+$P98*BL98+$Q98*(0.9*BL98+$S98)+$R98</f>
        <v>0</v>
      </c>
      <c r="DF98" s="56" t="n">
        <f aca="false">+$O98*AI98+$P98*BM98+$Q98*(0.9*BM98+$S98)+$R98</f>
        <v>0</v>
      </c>
      <c r="DG98" s="55" t="n">
        <f aca="false">+SUM(CU98:DF98)</f>
        <v>25</v>
      </c>
      <c r="DH98" s="53"/>
      <c r="DJ98" s="14" t="n">
        <f aca="false">+IF(X98=0,0,$T98)</f>
        <v>30</v>
      </c>
      <c r="DK98" s="14" t="n">
        <f aca="false">+IF(Y98=0,0,$T98)</f>
        <v>0</v>
      </c>
      <c r="DL98" s="14" t="n">
        <f aca="false">+IF(Z98=0,0,$T98)</f>
        <v>0</v>
      </c>
      <c r="DM98" s="14" t="n">
        <f aca="false">+IF(AA98=0,0,$T98)</f>
        <v>0</v>
      </c>
      <c r="DN98" s="14" t="n">
        <f aca="false">+IF(AB98=0,0,$T98)</f>
        <v>0</v>
      </c>
      <c r="DO98" s="14" t="n">
        <f aca="false">+IF(AC98=0,0,$T98)</f>
        <v>0</v>
      </c>
      <c r="DP98" s="14" t="n">
        <f aca="false">+IF(AD98=0,0,$T98)</f>
        <v>0</v>
      </c>
      <c r="DQ98" s="14" t="n">
        <f aca="false">+IF(AE98=0,0,$T98)</f>
        <v>0</v>
      </c>
      <c r="DR98" s="14" t="n">
        <f aca="false">+IF(AF98=0,0,$T98)</f>
        <v>0</v>
      </c>
      <c r="DS98" s="14" t="n">
        <f aca="false">+IF(AG98=0,0,$T98)</f>
        <v>0</v>
      </c>
      <c r="DT98" s="14" t="n">
        <f aca="false">+IF(AH98=0,0,$T98)</f>
        <v>0</v>
      </c>
      <c r="DU98" s="14" t="n">
        <f aca="false">+IF(AI98=0,0,$T98)</f>
        <v>0</v>
      </c>
      <c r="DV98" s="55" t="n">
        <f aca="false">+SUM(DJ98:DU98)</f>
        <v>30</v>
      </c>
      <c r="DY98" s="14" t="n">
        <v>0</v>
      </c>
      <c r="DZ98" s="14" t="n">
        <v>0</v>
      </c>
      <c r="EA98" s="14" t="n">
        <v>0</v>
      </c>
      <c r="EB98" s="14" t="n">
        <v>0</v>
      </c>
      <c r="EC98" s="14" t="n">
        <v>0</v>
      </c>
      <c r="ED98" s="14" t="n">
        <v>0</v>
      </c>
      <c r="EE98" s="14" t="n">
        <v>0</v>
      </c>
      <c r="EF98" s="14" t="n">
        <v>0</v>
      </c>
      <c r="EG98" s="14" t="n">
        <v>0</v>
      </c>
      <c r="EH98" s="14" t="n">
        <v>0</v>
      </c>
      <c r="EI98" s="14" t="n">
        <v>0</v>
      </c>
      <c r="EJ98" s="14" t="n">
        <v>0</v>
      </c>
      <c r="EK98" s="55" t="n">
        <f aca="false">+SUM(DY98:EJ98)</f>
        <v>0</v>
      </c>
      <c r="EO98" s="53" t="n">
        <f aca="false">+CU98+DJ98-DY98/2</f>
        <v>55</v>
      </c>
      <c r="EP98" s="53" t="n">
        <f aca="false">+CV98+DK98-DZ98/2</f>
        <v>0</v>
      </c>
      <c r="EQ98" s="53" t="n">
        <f aca="false">+CW98+DL98-EA98/2</f>
        <v>0</v>
      </c>
      <c r="ER98" s="53" t="n">
        <f aca="false">+CX98+DM98-EB98/2</f>
        <v>0</v>
      </c>
      <c r="ES98" s="53" t="n">
        <f aca="false">+CY98+DN98-EC98/2</f>
        <v>0</v>
      </c>
      <c r="ET98" s="53" t="n">
        <f aca="false">+CZ98+DO98-ED98/2</f>
        <v>0</v>
      </c>
      <c r="EU98" s="53" t="n">
        <f aca="false">+DA98+DP98-EE98/2</f>
        <v>0</v>
      </c>
      <c r="EV98" s="53" t="n">
        <f aca="false">+DB98+DQ98-EF98/2</f>
        <v>0</v>
      </c>
      <c r="EW98" s="53" t="n">
        <f aca="false">+DC98+DR98-EG98/2</f>
        <v>0</v>
      </c>
      <c r="EX98" s="53" t="n">
        <f aca="false">+DD98+DS98-EH98/2</f>
        <v>0</v>
      </c>
      <c r="EY98" s="53" t="n">
        <f aca="false">+DE98+DT98-EI98/2</f>
        <v>0</v>
      </c>
      <c r="EZ98" s="53" t="n">
        <f aca="false">+DF98+DU98-EJ98/2</f>
        <v>0</v>
      </c>
      <c r="FA98" s="55" t="n">
        <f aca="false">+SUM(EO98:EZ98)</f>
        <v>55</v>
      </c>
      <c r="FD98" s="53" t="n">
        <f aca="false">+AM98-EO98-DY98</f>
        <v>-371.72</v>
      </c>
      <c r="FE98" s="53" t="n">
        <f aca="false">+AN98-EP98-DZ98</f>
        <v>0</v>
      </c>
      <c r="FF98" s="53" t="n">
        <f aca="false">+AO98-EQ98-EA98</f>
        <v>0</v>
      </c>
      <c r="FG98" s="53" t="n">
        <f aca="false">+AP98-ER98-EB98</f>
        <v>0</v>
      </c>
      <c r="FH98" s="53" t="n">
        <f aca="false">+AQ98-ES98-EC98</f>
        <v>0</v>
      </c>
      <c r="FI98" s="53" t="n">
        <f aca="false">+AR98-ET98-ED98</f>
        <v>0</v>
      </c>
      <c r="FJ98" s="53" t="n">
        <f aca="false">+AS98-EU98-EE98</f>
        <v>0</v>
      </c>
      <c r="FK98" s="53" t="n">
        <f aca="false">+AT98-EV98-EF98</f>
        <v>0</v>
      </c>
      <c r="FL98" s="53" t="n">
        <f aca="false">+AU98-EW98-EG98</f>
        <v>0</v>
      </c>
      <c r="FM98" s="53" t="n">
        <f aca="false">+AV98-EX98-EH98</f>
        <v>0</v>
      </c>
      <c r="FN98" s="53" t="n">
        <f aca="false">+AW98-EY98-EI98</f>
        <v>0</v>
      </c>
      <c r="FO98" s="53" t="n">
        <f aca="false">+AX98-EZ98-EJ98</f>
        <v>0</v>
      </c>
      <c r="FP98" s="53" t="n">
        <f aca="false">+AY98-FA98</f>
        <v>-371.72</v>
      </c>
    </row>
    <row collapsed="false" customFormat="false" customHeight="true" hidden="false" ht="15" outlineLevel="2" r="99">
      <c r="A99" s="21" t="n">
        <v>12</v>
      </c>
      <c r="B99" s="21" t="s">
        <v>67</v>
      </c>
      <c r="C99" s="21" t="s">
        <v>137</v>
      </c>
      <c r="D99" s="67" t="n">
        <f aca="false">+E99</f>
        <v>10041</v>
      </c>
      <c r="E99" s="68" t="n">
        <v>10041</v>
      </c>
      <c r="F99" s="72" t="s">
        <v>455</v>
      </c>
      <c r="G99" s="21" t="s">
        <v>69</v>
      </c>
      <c r="H99" s="21" t="s">
        <v>69</v>
      </c>
      <c r="I99" s="72" t="s">
        <v>456</v>
      </c>
      <c r="J99" s="76" t="s">
        <v>457</v>
      </c>
      <c r="K99" s="76" t="s">
        <v>16</v>
      </c>
      <c r="L99" s="49" t="s">
        <v>143</v>
      </c>
      <c r="M99" s="50" t="s">
        <v>70</v>
      </c>
      <c r="N99" s="51" t="n">
        <v>0.01</v>
      </c>
      <c r="O99" s="51" t="n">
        <v>0.02</v>
      </c>
      <c r="P99" s="51" t="n">
        <v>0</v>
      </c>
      <c r="Q99" s="51" t="n">
        <v>0</v>
      </c>
      <c r="R99" s="50" t="n">
        <v>0</v>
      </c>
      <c r="S99" s="50" t="n">
        <v>0</v>
      </c>
      <c r="T99" s="50" t="n">
        <v>30</v>
      </c>
      <c r="U99" s="50"/>
      <c r="X99" s="53" t="e">
        <f aca="false">+VLOOKUP($D99,['file:///home/lab/repositories/luckia.facturador/com.luckia.biller.deploy/src/main/resources/bootstrap/info_presencial_2014.xlsx']venta_neta_cons!$a$2:$n$1048576,3,0)</f>
        <v>#VALUE!</v>
      </c>
      <c r="Y99" s="53" t="e">
        <f aca="false">+VLOOKUP($D99,['file:///home/lab/repositories/luckia.facturador/com.luckia.biller.deploy/src/main/resources/bootstrap/info_presencial_2014.xlsx']venta_neta_cons!$a$2:$n$1048576,4,0)</f>
        <v>#VALUE!</v>
      </c>
      <c r="Z99" s="53" t="e">
        <f aca="false">+VLOOKUP($D99,['file:///home/lab/repositories/luckia.facturador/com.luckia.biller.deploy/src/main/resources/bootstrap/info_presencial_2014.xlsx']venta_neta_cons!$a$2:$n$1048576,5,0)</f>
        <v>#VALUE!</v>
      </c>
      <c r="AA99" s="53" t="e">
        <f aca="false">+VLOOKUP($D99,['file:///home/lab/repositories/luckia.facturador/com.luckia.biller.deploy/src/main/resources/bootstrap/info_presencial_2014.xlsx']venta_neta_cons!$a$2:$n$1048576,6,0)</f>
        <v>#VALUE!</v>
      </c>
      <c r="AB99" s="53" t="e">
        <f aca="false">+VLOOKUP($D99,['file:///home/lab/repositories/luckia.facturador/com.luckia.biller.deploy/src/main/resources/bootstrap/info_presencial_2014.xlsx']venta_neta_cons!$a$2:$n$1048576,7,0)</f>
        <v>#VALUE!</v>
      </c>
      <c r="AC99" s="53" t="e">
        <f aca="false">+VLOOKUP($D99,['file:///home/lab/repositories/luckia.facturador/com.luckia.biller.deploy/src/main/resources/bootstrap/info_presencial_2014.xlsx']venta_neta_cons!$a$2:$n$1048576,8,0)</f>
        <v>#VALUE!</v>
      </c>
      <c r="AD99" s="53" t="e">
        <f aca="false">+VLOOKUP($D99,['file:///home/lab/repositories/luckia.facturador/com.luckia.biller.deploy/src/main/resources/bootstrap/info_presencial_2014.xlsx']venta_neta_cons!$a$2:$n$1048576,9,0)</f>
        <v>#VALUE!</v>
      </c>
      <c r="AE99" s="53" t="e">
        <f aca="false">+VLOOKUP($D99,['file:///home/lab/repositories/luckia.facturador/com.luckia.biller.deploy/src/main/resources/bootstrap/info_presencial_2014.xlsx']venta_neta_cons!$a$2:$n$1048576,10,0)</f>
        <v>#VALUE!</v>
      </c>
      <c r="AF99" s="53" t="e">
        <f aca="false">+VLOOKUP($D99,['file:///home/lab/repositories/luckia.facturador/com.luckia.biller.deploy/src/main/resources/bootstrap/info_presencial_2014.xlsx']venta_neta_cons!$a$2:$n$1048576,11,0)</f>
        <v>#VALUE!</v>
      </c>
      <c r="AG99" s="53" t="e">
        <f aca="false">+VLOOKUP($D99,['file:///home/lab/repositories/luckia.facturador/com.luckia.biller.deploy/src/main/resources/bootstrap/info_presencial_2014.xlsx']venta_neta_cons!$a$2:$n$1048576,12,0)</f>
        <v>#VALUE!</v>
      </c>
      <c r="AH99" s="53" t="e">
        <f aca="false">+VLOOKUP($D99,['file:///home/lab/repositories/luckia.facturador/com.luckia.biller.deploy/src/main/resources/bootstrap/info_presencial_2014.xlsx']venta_neta_cons!$a$2:$n$1048576,13,0)</f>
        <v>#VALUE!</v>
      </c>
      <c r="AI99" s="53" t="e">
        <f aca="false">+VLOOKUP($D99,['file:///home/lab/repositories/luckia.facturador/com.luckia.biller.deploy/src/main/resources/bootstrap/info_presencial_2014.xlsx']venta_neta_cons!$a$2:$n$1048576,14,0)</f>
        <v>#VALUE!</v>
      </c>
      <c r="AJ99" s="53" t="n">
        <f aca="false">+SUM(X99:AI99)</f>
        <v>10149</v>
      </c>
      <c r="AK99" s="54" t="n">
        <f aca="false">+BB99/X99</f>
        <v>0.238103261405065</v>
      </c>
      <c r="AL99" s="53"/>
      <c r="AM99" s="53" t="e">
        <f aca="false">+VLOOKUP($D99,['file:///home/lab/repositories/luckia.facturador/com.luckia.biller.deploy/src/main/resources/bootstrap/info_presencial_2014.xlsx']saldo_cons!$a$2:$n$1048576,3,0)</f>
        <v>#VALUE!</v>
      </c>
      <c r="AN99" s="53" t="e">
        <f aca="false">+VLOOKUP($D99,['file:///home/lab/repositories/luckia.facturador/com.luckia.biller.deploy/src/main/resources/bootstrap/info_presencial_2014.xlsx']saldo_cons!$a$2:$n$1048576,4,0)</f>
        <v>#VALUE!</v>
      </c>
      <c r="AO99" s="53" t="e">
        <f aca="false">+VLOOKUP($D99,['file:///home/lab/repositories/luckia.facturador/com.luckia.biller.deploy/src/main/resources/bootstrap/info_presencial_2014.xlsx']saldo_cons!$a$2:$n$1048576,5,0)</f>
        <v>#VALUE!</v>
      </c>
      <c r="AP99" s="53" t="e">
        <f aca="false">+VLOOKUP($D99,['file:///home/lab/repositories/luckia.facturador/com.luckia.biller.deploy/src/main/resources/bootstrap/info_presencial_2014.xlsx']saldo_cons!$a$2:$n$1048576,6,0)</f>
        <v>#VALUE!</v>
      </c>
      <c r="AQ99" s="53" t="e">
        <f aca="false">+VLOOKUP($D99,['file:///home/lab/repositories/luckia.facturador/com.luckia.biller.deploy/src/main/resources/bootstrap/info_presencial_2014.xlsx']saldo_cons!$a$2:$n$1048576,7,0)</f>
        <v>#VALUE!</v>
      </c>
      <c r="AR99" s="53" t="e">
        <f aca="false">+VLOOKUP($D99,['file:///home/lab/repositories/luckia.facturador/com.luckia.biller.deploy/src/main/resources/bootstrap/info_presencial_2014.xlsx']saldo_cons!$a$2:$n$1048576,8,0)</f>
        <v>#VALUE!</v>
      </c>
      <c r="AS99" s="53" t="e">
        <f aca="false">+VLOOKUP($D99,['file:///home/lab/repositories/luckia.facturador/com.luckia.biller.deploy/src/main/resources/bootstrap/info_presencial_2014.xlsx']saldo_cons!$a$2:$n$1048576,9,0)</f>
        <v>#VALUE!</v>
      </c>
      <c r="AT99" s="53" t="e">
        <f aca="false">+VLOOKUP($D99,['file:///home/lab/repositories/luckia.facturador/com.luckia.biller.deploy/src/main/resources/bootstrap/info_presencial_2014.xlsx']saldo_cons!$a$2:$n$1048576,10,0)</f>
        <v>#VALUE!</v>
      </c>
      <c r="AU99" s="53" t="e">
        <f aca="false">+VLOOKUP($D99,['file:///home/lab/repositories/luckia.facturador/com.luckia.biller.deploy/src/main/resources/bootstrap/info_presencial_2014.xlsx']saldo_cons!$a$2:$n$1048576,11,0)</f>
        <v>#VALUE!</v>
      </c>
      <c r="AV99" s="53" t="e">
        <f aca="false">+VLOOKUP($D99,['file:///home/lab/repositories/luckia.facturador/com.luckia.biller.deploy/src/main/resources/bootstrap/info_presencial_2014.xlsx']saldo_cons!$a$2:$n$1048576,12,0)</f>
        <v>#VALUE!</v>
      </c>
      <c r="AW99" s="53" t="e">
        <f aca="false">+VLOOKUP($D99,['file:///home/lab/repositories/luckia.facturador/com.luckia.biller.deploy/src/main/resources/bootstrap/info_presencial_2014.xlsx']saldo_cons!$a$2:$n$1048576,13,0)</f>
        <v>#VALUE!</v>
      </c>
      <c r="AX99" s="53" t="e">
        <f aca="false">+VLOOKUP($D99,['file:///home/lab/repositories/luckia.facturador/com.luckia.biller.deploy/src/main/resources/bootstrap/info_presencial_2014.xlsx']saldo_cons!$a$2:$n$1048576,14,0)</f>
        <v>#VALUE!</v>
      </c>
      <c r="AY99" s="53" t="n">
        <f aca="false">+SUM(AM99:AX99)</f>
        <v>2983.03</v>
      </c>
      <c r="AZ99" s="53"/>
      <c r="BA99" s="53"/>
      <c r="BB99" s="53" t="e">
        <f aca="false">+VLOOKUP($D99,['file:///home/lab/repositories/luckia.facturador/com.luckia.biller.deploy/src/main/resources/bootstrap/info_presencial_2014.xlsx']ggr_cons!$a$2:$n$1048576,3,0)</f>
        <v>#VALUE!</v>
      </c>
      <c r="BC99" s="53" t="e">
        <f aca="false">+VLOOKUP($D99,['file:///home/lab/repositories/luckia.facturador/com.luckia.biller.deploy/src/main/resources/bootstrap/info_presencial_2014.xlsx']ggr_cons!$a$2:$n$1048576,4,0)</f>
        <v>#VALUE!</v>
      </c>
      <c r="BD99" s="53" t="e">
        <f aca="false">+VLOOKUP($D99,['file:///home/lab/repositories/luckia.facturador/com.luckia.biller.deploy/src/main/resources/bootstrap/info_presencial_2014.xlsx']ggr_cons!$a$2:$n$1048576,5,0)</f>
        <v>#VALUE!</v>
      </c>
      <c r="BE99" s="53" t="e">
        <f aca="false">+VLOOKUP($D99,['file:///home/lab/repositories/luckia.facturador/com.luckia.biller.deploy/src/main/resources/bootstrap/info_presencial_2014.xlsx']ggr_cons!$a$2:$n$1048576,6,0)</f>
        <v>#VALUE!</v>
      </c>
      <c r="BF99" s="53" t="e">
        <f aca="false">+VLOOKUP($D99,['file:///home/lab/repositories/luckia.facturador/com.luckia.biller.deploy/src/main/resources/bootstrap/info_presencial_2014.xlsx']ggr_cons!$a$2:$n$1048576,7,0)</f>
        <v>#VALUE!</v>
      </c>
      <c r="BG99" s="53" t="e">
        <f aca="false">+VLOOKUP($D99,['file:///home/lab/repositories/luckia.facturador/com.luckia.biller.deploy/src/main/resources/bootstrap/info_presencial_2014.xlsx']ggr_cons!$a$2:$n$1048576,8,0)</f>
        <v>#VALUE!</v>
      </c>
      <c r="BH99" s="53" t="e">
        <f aca="false">+VLOOKUP($D99,['file:///home/lab/repositories/luckia.facturador/com.luckia.biller.deploy/src/main/resources/bootstrap/info_presencial_2014.xlsx']ggr_cons!$a$2:$n$1048576,9,0)</f>
        <v>#VALUE!</v>
      </c>
      <c r="BI99" s="53" t="e">
        <f aca="false">+VLOOKUP($D99,['file:///home/lab/repositories/luckia.facturador/com.luckia.biller.deploy/src/main/resources/bootstrap/info_presencial_2014.xlsx']ggr_cons!$a$2:$n$1048576,10,0)</f>
        <v>#VALUE!</v>
      </c>
      <c r="BJ99" s="53" t="e">
        <f aca="false">+VLOOKUP($D99,['file:///home/lab/repositories/luckia.facturador/com.luckia.biller.deploy/src/main/resources/bootstrap/info_presencial_2014.xlsx']ggr_cons!$a$2:$n$1048576,11,0)</f>
        <v>#VALUE!</v>
      </c>
      <c r="BK99" s="53" t="e">
        <f aca="false">+VLOOKUP($D99,['file:///home/lab/repositories/luckia.facturador/com.luckia.biller.deploy/src/main/resources/bootstrap/info_presencial_2014.xlsx']ggr_cons!$a$2:$n$1048576,12,0)</f>
        <v>#VALUE!</v>
      </c>
      <c r="BL99" s="53" t="e">
        <f aca="false">+VLOOKUP($D99,['file:///home/lab/repositories/luckia.facturador/com.luckia.biller.deploy/src/main/resources/bootstrap/info_presencial_2014.xlsx']ggr_cons!$a$2:$n$1048576,13,0)</f>
        <v>#VALUE!</v>
      </c>
      <c r="BM99" s="53" t="e">
        <f aca="false">+VLOOKUP($D99,['file:///home/lab/repositories/luckia.facturador/com.luckia.biller.deploy/src/main/resources/bootstrap/info_presencial_2014.xlsx']ggr_cons!$a$2:$n$1048576,14,0)</f>
        <v>#VALUE!</v>
      </c>
      <c r="BN99" s="53" t="n">
        <f aca="false">+SUM(BB99:BM99)</f>
        <v>2416.51</v>
      </c>
      <c r="BO99" s="53"/>
      <c r="BP99" s="53"/>
      <c r="BQ99" s="55" t="n">
        <f aca="false">+$N99*X99</f>
        <v>101.49</v>
      </c>
      <c r="BR99" s="55" t="n">
        <f aca="false">+$N99*Y99</f>
        <v>0</v>
      </c>
      <c r="BS99" s="55" t="n">
        <f aca="false">+$N99*Z99</f>
        <v>0</v>
      </c>
      <c r="BT99" s="55" t="n">
        <f aca="false">+$N99*AA99</f>
        <v>0</v>
      </c>
      <c r="BU99" s="55" t="n">
        <f aca="false">+$N99*AB99</f>
        <v>0</v>
      </c>
      <c r="BV99" s="55" t="n">
        <f aca="false">+$N99*AC99</f>
        <v>0</v>
      </c>
      <c r="BW99" s="55" t="n">
        <f aca="false">+$N99*AD99</f>
        <v>0</v>
      </c>
      <c r="BX99" s="55" t="n">
        <f aca="false">+$N99*AE99</f>
        <v>0</v>
      </c>
      <c r="BY99" s="55" t="n">
        <f aca="false">+$N99*AF99</f>
        <v>0</v>
      </c>
      <c r="BZ99" s="55" t="n">
        <f aca="false">+$N99*AG99</f>
        <v>0</v>
      </c>
      <c r="CA99" s="55" t="n">
        <f aca="false">+$N99*AH99</f>
        <v>0</v>
      </c>
      <c r="CB99" s="55" t="n">
        <f aca="false">+$N99*AI99</f>
        <v>0</v>
      </c>
      <c r="CC99" s="55" t="n">
        <f aca="false">+SUM(BQ99:CB99)</f>
        <v>101.49</v>
      </c>
      <c r="CD99" s="53"/>
      <c r="CE99" s="55"/>
      <c r="CF99" s="55" t="n">
        <f aca="false">+BQ99/$CE$2</f>
        <v>83.8760330578512</v>
      </c>
      <c r="CG99" s="55" t="n">
        <f aca="false">+BR99/$CE$2</f>
        <v>0</v>
      </c>
      <c r="CH99" s="55" t="n">
        <f aca="false">+BS99/$CE$2</f>
        <v>0</v>
      </c>
      <c r="CI99" s="55" t="n">
        <f aca="false">+BT99/$CE$2</f>
        <v>0</v>
      </c>
      <c r="CJ99" s="55" t="n">
        <f aca="false">+BU99/$CE$2</f>
        <v>0</v>
      </c>
      <c r="CK99" s="55" t="n">
        <f aca="false">+BV99/$CE$2</f>
        <v>0</v>
      </c>
      <c r="CL99" s="55" t="n">
        <f aca="false">+BW99/$CE$2</f>
        <v>0</v>
      </c>
      <c r="CM99" s="55" t="n">
        <f aca="false">+BX99/$CE$2</f>
        <v>0</v>
      </c>
      <c r="CN99" s="55" t="n">
        <f aca="false">+BY99/$CE$2</f>
        <v>0</v>
      </c>
      <c r="CO99" s="55" t="n">
        <f aca="false">+BZ99/$CE$2</f>
        <v>0</v>
      </c>
      <c r="CP99" s="55" t="n">
        <f aca="false">+CA99/$CE$2</f>
        <v>0</v>
      </c>
      <c r="CQ99" s="55" t="n">
        <f aca="false">+CB99/$CE$2</f>
        <v>0</v>
      </c>
      <c r="CR99" s="55" t="n">
        <f aca="false">+CC99/$CE$2</f>
        <v>83.8760330578512</v>
      </c>
      <c r="CS99" s="53"/>
      <c r="CT99" s="53"/>
      <c r="CU99" s="56" t="n">
        <f aca="false">+$O99*X99+$P99*BB99+$Q99*(0.9*BB99+$S99)+$R99</f>
        <v>202.98</v>
      </c>
      <c r="CV99" s="56" t="n">
        <f aca="false">+$O99*Y99+$P99*BC99+$Q99*(0.9*BC99+$S99)+$R99</f>
        <v>0</v>
      </c>
      <c r="CW99" s="56" t="n">
        <f aca="false">+$O99*Z99+$P99*BD99+$Q99*(0.9*BD99+$S99)+$R99</f>
        <v>0</v>
      </c>
      <c r="CX99" s="56" t="n">
        <f aca="false">+$O99*AA99+$P99*BE99+$Q99*(0.9*BE99+$S99)+$R99</f>
        <v>0</v>
      </c>
      <c r="CY99" s="56" t="n">
        <f aca="false">+$O99*AB99+$P99*BF99+$Q99*(0.9*BF99+$S99)+$R99</f>
        <v>0</v>
      </c>
      <c r="CZ99" s="56" t="n">
        <f aca="false">+$O99*AC99+$P99*BG99+$Q99*(0.9*BG99+$S99)+$R99</f>
        <v>0</v>
      </c>
      <c r="DA99" s="56" t="n">
        <f aca="false">+$O99*AD99+$P99*BH99+$Q99*(0.9*BH99+$S99)+$R99</f>
        <v>0</v>
      </c>
      <c r="DB99" s="56" t="n">
        <f aca="false">+$O99*AE99+$P99*BI99+$Q99*(0.9*BI99+$S99)+$R99</f>
        <v>0</v>
      </c>
      <c r="DC99" s="56" t="n">
        <f aca="false">+$O99*AF99+$P99*BJ99+$Q99*(0.9*BJ99+$S99)+$R99</f>
        <v>0</v>
      </c>
      <c r="DD99" s="56" t="n">
        <f aca="false">+$O99*AG99+$P99*BK99+$Q99*(0.9*BK99+$S99)+$R99</f>
        <v>0</v>
      </c>
      <c r="DE99" s="56" t="n">
        <f aca="false">+$O99*AH99+$P99*BL99+$Q99*(0.9*BL99+$S99)+$R99</f>
        <v>0</v>
      </c>
      <c r="DF99" s="56" t="n">
        <f aca="false">+$O99*AI99+$P99*BM99+$Q99*(0.9*BM99+$S99)+$R99</f>
        <v>0</v>
      </c>
      <c r="DG99" s="55" t="n">
        <f aca="false">+SUM(CU99:DF99)</f>
        <v>202.98</v>
      </c>
      <c r="DH99" s="53"/>
      <c r="DJ99" s="14" t="n">
        <f aca="false">+IF(X99=0,0,$T99)</f>
        <v>30</v>
      </c>
      <c r="DK99" s="14" t="n">
        <f aca="false">+IF(Y99=0,0,$T99)</f>
        <v>0</v>
      </c>
      <c r="DL99" s="14" t="n">
        <f aca="false">+IF(Z99=0,0,$T99)</f>
        <v>0</v>
      </c>
      <c r="DM99" s="14" t="n">
        <f aca="false">+IF(AA99=0,0,$T99)</f>
        <v>0</v>
      </c>
      <c r="DN99" s="14" t="n">
        <f aca="false">+IF(AB99=0,0,$T99)</f>
        <v>0</v>
      </c>
      <c r="DO99" s="14" t="n">
        <f aca="false">+IF(AC99=0,0,$T99)</f>
        <v>0</v>
      </c>
      <c r="DP99" s="14" t="n">
        <f aca="false">+IF(AD99=0,0,$T99)</f>
        <v>0</v>
      </c>
      <c r="DQ99" s="14" t="n">
        <f aca="false">+IF(AE99=0,0,$T99)</f>
        <v>0</v>
      </c>
      <c r="DR99" s="14" t="n">
        <f aca="false">+IF(AF99=0,0,$T99)</f>
        <v>0</v>
      </c>
      <c r="DS99" s="14" t="n">
        <f aca="false">+IF(AG99=0,0,$T99)</f>
        <v>0</v>
      </c>
      <c r="DT99" s="14" t="n">
        <f aca="false">+IF(AH99=0,0,$T99)</f>
        <v>0</v>
      </c>
      <c r="DU99" s="14" t="n">
        <f aca="false">+IF(AI99=0,0,$T99)</f>
        <v>0</v>
      </c>
      <c r="DV99" s="55" t="n">
        <f aca="false">+SUM(DJ99:DU99)</f>
        <v>30</v>
      </c>
      <c r="DY99" s="14" t="n">
        <v>0</v>
      </c>
      <c r="DZ99" s="14" t="n">
        <v>0</v>
      </c>
      <c r="EA99" s="14" t="n">
        <v>0</v>
      </c>
      <c r="EB99" s="14" t="n">
        <v>0</v>
      </c>
      <c r="EC99" s="14" t="n">
        <v>0</v>
      </c>
      <c r="ED99" s="14" t="n">
        <v>0</v>
      </c>
      <c r="EE99" s="14" t="n">
        <v>0</v>
      </c>
      <c r="EF99" s="14" t="n">
        <v>0</v>
      </c>
      <c r="EG99" s="14" t="n">
        <v>0</v>
      </c>
      <c r="EH99" s="14" t="n">
        <v>0</v>
      </c>
      <c r="EI99" s="14" t="n">
        <v>0</v>
      </c>
      <c r="EJ99" s="14" t="n">
        <v>0</v>
      </c>
      <c r="EK99" s="55" t="n">
        <f aca="false">+SUM(DY99:EJ99)</f>
        <v>0</v>
      </c>
      <c r="EO99" s="53" t="n">
        <f aca="false">+CU99+DJ99-DY99/2</f>
        <v>232.98</v>
      </c>
      <c r="EP99" s="53" t="n">
        <f aca="false">+CV99+DK99-DZ99/2</f>
        <v>0</v>
      </c>
      <c r="EQ99" s="53" t="n">
        <f aca="false">+CW99+DL99-EA99/2</f>
        <v>0</v>
      </c>
      <c r="ER99" s="53" t="n">
        <f aca="false">+CX99+DM99-EB99/2</f>
        <v>0</v>
      </c>
      <c r="ES99" s="53" t="n">
        <f aca="false">+CY99+DN99-EC99/2</f>
        <v>0</v>
      </c>
      <c r="ET99" s="53" t="n">
        <f aca="false">+CZ99+DO99-ED99/2</f>
        <v>0</v>
      </c>
      <c r="EU99" s="53" t="n">
        <f aca="false">+DA99+DP99-EE99/2</f>
        <v>0</v>
      </c>
      <c r="EV99" s="53" t="n">
        <f aca="false">+DB99+DQ99-EF99/2</f>
        <v>0</v>
      </c>
      <c r="EW99" s="53" t="n">
        <f aca="false">+DC99+DR99-EG99/2</f>
        <v>0</v>
      </c>
      <c r="EX99" s="53" t="n">
        <f aca="false">+DD99+DS99-EH99/2</f>
        <v>0</v>
      </c>
      <c r="EY99" s="53" t="n">
        <f aca="false">+DE99+DT99-EI99/2</f>
        <v>0</v>
      </c>
      <c r="EZ99" s="53" t="n">
        <f aca="false">+DF99+DU99-EJ99/2</f>
        <v>0</v>
      </c>
      <c r="FA99" s="55" t="n">
        <f aca="false">+SUM(EO99:EZ99)</f>
        <v>232.98</v>
      </c>
      <c r="FD99" s="53" t="n">
        <f aca="false">+AM99-EO99-DY99</f>
        <v>2750.05</v>
      </c>
      <c r="FE99" s="53" t="n">
        <f aca="false">+AN99-EP99-DZ99</f>
        <v>0</v>
      </c>
      <c r="FF99" s="53" t="n">
        <f aca="false">+AO99-EQ99-EA99</f>
        <v>0</v>
      </c>
      <c r="FG99" s="53" t="n">
        <f aca="false">+AP99-ER99-EB99</f>
        <v>0</v>
      </c>
      <c r="FH99" s="53" t="n">
        <f aca="false">+AQ99-ES99-EC99</f>
        <v>0</v>
      </c>
      <c r="FI99" s="53" t="n">
        <f aca="false">+AR99-ET99-ED99</f>
        <v>0</v>
      </c>
      <c r="FJ99" s="53" t="n">
        <f aca="false">+AS99-EU99-EE99</f>
        <v>0</v>
      </c>
      <c r="FK99" s="53" t="n">
        <f aca="false">+AT99-EV99-EF99</f>
        <v>0</v>
      </c>
      <c r="FL99" s="53" t="n">
        <f aca="false">+AU99-EW99-EG99</f>
        <v>0</v>
      </c>
      <c r="FM99" s="53" t="n">
        <f aca="false">+AV99-EX99-EH99</f>
        <v>0</v>
      </c>
      <c r="FN99" s="53" t="n">
        <f aca="false">+AW99-EY99-EI99</f>
        <v>0</v>
      </c>
      <c r="FO99" s="53" t="n">
        <f aca="false">+AX99-EZ99-EJ99</f>
        <v>0</v>
      </c>
      <c r="FP99" s="53" t="n">
        <f aca="false">+AY99-FA99</f>
        <v>2750.05</v>
      </c>
    </row>
    <row collapsed="false" customFormat="false" customHeight="true" hidden="false" ht="15" outlineLevel="2" r="100">
      <c r="A100" s="21" t="n">
        <v>12</v>
      </c>
      <c r="B100" s="21" t="s">
        <v>67</v>
      </c>
      <c r="C100" s="21" t="s">
        <v>137</v>
      </c>
      <c r="D100" s="67" t="n">
        <f aca="false">+E100</f>
        <v>10058</v>
      </c>
      <c r="E100" s="68" t="n">
        <v>10058</v>
      </c>
      <c r="F100" s="72" t="s">
        <v>458</v>
      </c>
      <c r="G100" s="21" t="s">
        <v>69</v>
      </c>
      <c r="H100" s="21" t="s">
        <v>69</v>
      </c>
      <c r="I100" s="72" t="s">
        <v>459</v>
      </c>
      <c r="J100" s="76" t="s">
        <v>460</v>
      </c>
      <c r="K100" s="76" t="s">
        <v>16</v>
      </c>
      <c r="L100" s="49" t="s">
        <v>143</v>
      </c>
      <c r="M100" s="50" t="s">
        <v>70</v>
      </c>
      <c r="N100" s="51" t="n">
        <v>0.01</v>
      </c>
      <c r="O100" s="51" t="n">
        <v>0.02</v>
      </c>
      <c r="P100" s="51" t="n">
        <v>0</v>
      </c>
      <c r="Q100" s="51" t="n">
        <v>0</v>
      </c>
      <c r="R100" s="50" t="n">
        <v>0</v>
      </c>
      <c r="S100" s="50" t="n">
        <v>0</v>
      </c>
      <c r="T100" s="50" t="n">
        <v>30</v>
      </c>
      <c r="U100" s="50"/>
      <c r="X100" s="53" t="e">
        <f aca="false">+VLOOKUP($D100,['file:///home/lab/repositories/luckia.facturador/com.luckia.biller.deploy/src/main/resources/bootstrap/info_presencial_2014.xlsx']venta_neta_cons!$a$2:$n$1048576,3,0)</f>
        <v>#VALUE!</v>
      </c>
      <c r="Y100" s="53" t="e">
        <f aca="false">+VLOOKUP($D100,['file:///home/lab/repositories/luckia.facturador/com.luckia.biller.deploy/src/main/resources/bootstrap/info_presencial_2014.xlsx']venta_neta_cons!$a$2:$n$1048576,4,0)</f>
        <v>#VALUE!</v>
      </c>
      <c r="Z100" s="53" t="e">
        <f aca="false">+VLOOKUP($D100,['file:///home/lab/repositories/luckia.facturador/com.luckia.biller.deploy/src/main/resources/bootstrap/info_presencial_2014.xlsx']venta_neta_cons!$a$2:$n$1048576,5,0)</f>
        <v>#VALUE!</v>
      </c>
      <c r="AA100" s="53" t="e">
        <f aca="false">+VLOOKUP($D100,['file:///home/lab/repositories/luckia.facturador/com.luckia.biller.deploy/src/main/resources/bootstrap/info_presencial_2014.xlsx']venta_neta_cons!$a$2:$n$1048576,6,0)</f>
        <v>#VALUE!</v>
      </c>
      <c r="AB100" s="53" t="e">
        <f aca="false">+VLOOKUP($D100,['file:///home/lab/repositories/luckia.facturador/com.luckia.biller.deploy/src/main/resources/bootstrap/info_presencial_2014.xlsx']venta_neta_cons!$a$2:$n$1048576,7,0)</f>
        <v>#VALUE!</v>
      </c>
      <c r="AC100" s="53" t="e">
        <f aca="false">+VLOOKUP($D100,['file:///home/lab/repositories/luckia.facturador/com.luckia.biller.deploy/src/main/resources/bootstrap/info_presencial_2014.xlsx']venta_neta_cons!$a$2:$n$1048576,8,0)</f>
        <v>#VALUE!</v>
      </c>
      <c r="AD100" s="53" t="e">
        <f aca="false">+VLOOKUP($D100,['file:///home/lab/repositories/luckia.facturador/com.luckia.biller.deploy/src/main/resources/bootstrap/info_presencial_2014.xlsx']venta_neta_cons!$a$2:$n$1048576,9,0)</f>
        <v>#VALUE!</v>
      </c>
      <c r="AE100" s="53" t="e">
        <f aca="false">+VLOOKUP($D100,['file:///home/lab/repositories/luckia.facturador/com.luckia.biller.deploy/src/main/resources/bootstrap/info_presencial_2014.xlsx']venta_neta_cons!$a$2:$n$1048576,10,0)</f>
        <v>#VALUE!</v>
      </c>
      <c r="AF100" s="53" t="e">
        <f aca="false">+VLOOKUP($D100,['file:///home/lab/repositories/luckia.facturador/com.luckia.biller.deploy/src/main/resources/bootstrap/info_presencial_2014.xlsx']venta_neta_cons!$a$2:$n$1048576,11,0)</f>
        <v>#VALUE!</v>
      </c>
      <c r="AG100" s="53" t="e">
        <f aca="false">+VLOOKUP($D100,['file:///home/lab/repositories/luckia.facturador/com.luckia.biller.deploy/src/main/resources/bootstrap/info_presencial_2014.xlsx']venta_neta_cons!$a$2:$n$1048576,12,0)</f>
        <v>#VALUE!</v>
      </c>
      <c r="AH100" s="53" t="e">
        <f aca="false">+VLOOKUP($D100,['file:///home/lab/repositories/luckia.facturador/com.luckia.biller.deploy/src/main/resources/bootstrap/info_presencial_2014.xlsx']venta_neta_cons!$a$2:$n$1048576,13,0)</f>
        <v>#VALUE!</v>
      </c>
      <c r="AI100" s="53" t="e">
        <f aca="false">+VLOOKUP($D100,['file:///home/lab/repositories/luckia.facturador/com.luckia.biller.deploy/src/main/resources/bootstrap/info_presencial_2014.xlsx']venta_neta_cons!$a$2:$n$1048576,14,0)</f>
        <v>#VALUE!</v>
      </c>
      <c r="AJ100" s="53" t="n">
        <f aca="false">+SUM(X100:AI100)</f>
        <v>362</v>
      </c>
      <c r="AK100" s="54" t="n">
        <f aca="false">+BB100/X100</f>
        <v>0.778314917127072</v>
      </c>
      <c r="AL100" s="53"/>
      <c r="AM100" s="53" t="e">
        <f aca="false">+VLOOKUP($D100,['file:///home/lab/repositories/luckia.facturador/com.luckia.biller.deploy/src/main/resources/bootstrap/info_presencial_2014.xlsx']saldo_cons!$a$2:$n$1048576,3,0)</f>
        <v>#VALUE!</v>
      </c>
      <c r="AN100" s="53" t="e">
        <f aca="false">+VLOOKUP($D100,['file:///home/lab/repositories/luckia.facturador/com.luckia.biller.deploy/src/main/resources/bootstrap/info_presencial_2014.xlsx']saldo_cons!$a$2:$n$1048576,4,0)</f>
        <v>#VALUE!</v>
      </c>
      <c r="AO100" s="53" t="e">
        <f aca="false">+VLOOKUP($D100,['file:///home/lab/repositories/luckia.facturador/com.luckia.biller.deploy/src/main/resources/bootstrap/info_presencial_2014.xlsx']saldo_cons!$a$2:$n$1048576,5,0)</f>
        <v>#VALUE!</v>
      </c>
      <c r="AP100" s="53" t="e">
        <f aca="false">+VLOOKUP($D100,['file:///home/lab/repositories/luckia.facturador/com.luckia.biller.deploy/src/main/resources/bootstrap/info_presencial_2014.xlsx']saldo_cons!$a$2:$n$1048576,6,0)</f>
        <v>#VALUE!</v>
      </c>
      <c r="AQ100" s="53" t="e">
        <f aca="false">+VLOOKUP($D100,['file:///home/lab/repositories/luckia.facturador/com.luckia.biller.deploy/src/main/resources/bootstrap/info_presencial_2014.xlsx']saldo_cons!$a$2:$n$1048576,7,0)</f>
        <v>#VALUE!</v>
      </c>
      <c r="AR100" s="53" t="e">
        <f aca="false">+VLOOKUP($D100,['file:///home/lab/repositories/luckia.facturador/com.luckia.biller.deploy/src/main/resources/bootstrap/info_presencial_2014.xlsx']saldo_cons!$a$2:$n$1048576,8,0)</f>
        <v>#VALUE!</v>
      </c>
      <c r="AS100" s="53" t="e">
        <f aca="false">+VLOOKUP($D100,['file:///home/lab/repositories/luckia.facturador/com.luckia.biller.deploy/src/main/resources/bootstrap/info_presencial_2014.xlsx']saldo_cons!$a$2:$n$1048576,9,0)</f>
        <v>#VALUE!</v>
      </c>
      <c r="AT100" s="53" t="e">
        <f aca="false">+VLOOKUP($D100,['file:///home/lab/repositories/luckia.facturador/com.luckia.biller.deploy/src/main/resources/bootstrap/info_presencial_2014.xlsx']saldo_cons!$a$2:$n$1048576,10,0)</f>
        <v>#VALUE!</v>
      </c>
      <c r="AU100" s="53" t="e">
        <f aca="false">+VLOOKUP($D100,['file:///home/lab/repositories/luckia.facturador/com.luckia.biller.deploy/src/main/resources/bootstrap/info_presencial_2014.xlsx']saldo_cons!$a$2:$n$1048576,11,0)</f>
        <v>#VALUE!</v>
      </c>
      <c r="AV100" s="53" t="e">
        <f aca="false">+VLOOKUP($D100,['file:///home/lab/repositories/luckia.facturador/com.luckia.biller.deploy/src/main/resources/bootstrap/info_presencial_2014.xlsx']saldo_cons!$a$2:$n$1048576,12,0)</f>
        <v>#VALUE!</v>
      </c>
      <c r="AW100" s="53" t="e">
        <f aca="false">+VLOOKUP($D100,['file:///home/lab/repositories/luckia.facturador/com.luckia.biller.deploy/src/main/resources/bootstrap/info_presencial_2014.xlsx']saldo_cons!$a$2:$n$1048576,13,0)</f>
        <v>#VALUE!</v>
      </c>
      <c r="AX100" s="53" t="e">
        <f aca="false">+VLOOKUP($D100,['file:///home/lab/repositories/luckia.facturador/com.luckia.biller.deploy/src/main/resources/bootstrap/info_presencial_2014.xlsx']saldo_cons!$a$2:$n$1048576,14,0)</f>
        <v>#VALUE!</v>
      </c>
      <c r="AY100" s="53" t="n">
        <f aca="false">+SUM(AM100:AX100)</f>
        <v>281.75</v>
      </c>
      <c r="AZ100" s="53"/>
      <c r="BA100" s="53"/>
      <c r="BB100" s="53" t="e">
        <f aca="false">+VLOOKUP($D100,['file:///home/lab/repositories/luckia.facturador/com.luckia.biller.deploy/src/main/resources/bootstrap/info_presencial_2014.xlsx']ggr_cons!$a$2:$n$1048576,3,0)</f>
        <v>#VALUE!</v>
      </c>
      <c r="BC100" s="53" t="e">
        <f aca="false">+VLOOKUP($D100,['file:///home/lab/repositories/luckia.facturador/com.luckia.biller.deploy/src/main/resources/bootstrap/info_presencial_2014.xlsx']ggr_cons!$a$2:$n$1048576,4,0)</f>
        <v>#VALUE!</v>
      </c>
      <c r="BD100" s="53" t="e">
        <f aca="false">+VLOOKUP($D100,['file:///home/lab/repositories/luckia.facturador/com.luckia.biller.deploy/src/main/resources/bootstrap/info_presencial_2014.xlsx']ggr_cons!$a$2:$n$1048576,5,0)</f>
        <v>#VALUE!</v>
      </c>
      <c r="BE100" s="53" t="e">
        <f aca="false">+VLOOKUP($D100,['file:///home/lab/repositories/luckia.facturador/com.luckia.biller.deploy/src/main/resources/bootstrap/info_presencial_2014.xlsx']ggr_cons!$a$2:$n$1048576,6,0)</f>
        <v>#VALUE!</v>
      </c>
      <c r="BF100" s="53" t="e">
        <f aca="false">+VLOOKUP($D100,['file:///home/lab/repositories/luckia.facturador/com.luckia.biller.deploy/src/main/resources/bootstrap/info_presencial_2014.xlsx']ggr_cons!$a$2:$n$1048576,7,0)</f>
        <v>#VALUE!</v>
      </c>
      <c r="BG100" s="53" t="e">
        <f aca="false">+VLOOKUP($D100,['file:///home/lab/repositories/luckia.facturador/com.luckia.biller.deploy/src/main/resources/bootstrap/info_presencial_2014.xlsx']ggr_cons!$a$2:$n$1048576,8,0)</f>
        <v>#VALUE!</v>
      </c>
      <c r="BH100" s="53" t="e">
        <f aca="false">+VLOOKUP($D100,['file:///home/lab/repositories/luckia.facturador/com.luckia.biller.deploy/src/main/resources/bootstrap/info_presencial_2014.xlsx']ggr_cons!$a$2:$n$1048576,9,0)</f>
        <v>#VALUE!</v>
      </c>
      <c r="BI100" s="53" t="e">
        <f aca="false">+VLOOKUP($D100,['file:///home/lab/repositories/luckia.facturador/com.luckia.biller.deploy/src/main/resources/bootstrap/info_presencial_2014.xlsx']ggr_cons!$a$2:$n$1048576,10,0)</f>
        <v>#VALUE!</v>
      </c>
      <c r="BJ100" s="53" t="e">
        <f aca="false">+VLOOKUP($D100,['file:///home/lab/repositories/luckia.facturador/com.luckia.biller.deploy/src/main/resources/bootstrap/info_presencial_2014.xlsx']ggr_cons!$a$2:$n$1048576,11,0)</f>
        <v>#VALUE!</v>
      </c>
      <c r="BK100" s="53" t="e">
        <f aca="false">+VLOOKUP($D100,['file:///home/lab/repositories/luckia.facturador/com.luckia.biller.deploy/src/main/resources/bootstrap/info_presencial_2014.xlsx']ggr_cons!$a$2:$n$1048576,12,0)</f>
        <v>#VALUE!</v>
      </c>
      <c r="BL100" s="53" t="e">
        <f aca="false">+VLOOKUP($D100,['file:///home/lab/repositories/luckia.facturador/com.luckia.biller.deploy/src/main/resources/bootstrap/info_presencial_2014.xlsx']ggr_cons!$a$2:$n$1048576,13,0)</f>
        <v>#VALUE!</v>
      </c>
      <c r="BM100" s="53" t="e">
        <f aca="false">+VLOOKUP($D100,['file:///home/lab/repositories/luckia.facturador/com.luckia.biller.deploy/src/main/resources/bootstrap/info_presencial_2014.xlsx']ggr_cons!$a$2:$n$1048576,14,0)</f>
        <v>#VALUE!</v>
      </c>
      <c r="BN100" s="53" t="n">
        <f aca="false">+SUM(BB100:BM100)</f>
        <v>281.75</v>
      </c>
      <c r="BO100" s="53"/>
      <c r="BP100" s="53"/>
      <c r="BQ100" s="55" t="n">
        <f aca="false">+$N100*X100</f>
        <v>3.62</v>
      </c>
      <c r="BR100" s="55" t="n">
        <f aca="false">+$N100*Y100</f>
        <v>0</v>
      </c>
      <c r="BS100" s="55" t="n">
        <f aca="false">+$N100*Z100</f>
        <v>0</v>
      </c>
      <c r="BT100" s="55" t="n">
        <f aca="false">+$N100*AA100</f>
        <v>0</v>
      </c>
      <c r="BU100" s="55" t="n">
        <f aca="false">+$N100*AB100</f>
        <v>0</v>
      </c>
      <c r="BV100" s="55" t="n">
        <f aca="false">+$N100*AC100</f>
        <v>0</v>
      </c>
      <c r="BW100" s="55" t="n">
        <f aca="false">+$N100*AD100</f>
        <v>0</v>
      </c>
      <c r="BX100" s="55" t="n">
        <f aca="false">+$N100*AE100</f>
        <v>0</v>
      </c>
      <c r="BY100" s="55" t="n">
        <f aca="false">+$N100*AF100</f>
        <v>0</v>
      </c>
      <c r="BZ100" s="55" t="n">
        <f aca="false">+$N100*AG100</f>
        <v>0</v>
      </c>
      <c r="CA100" s="55" t="n">
        <f aca="false">+$N100*AH100</f>
        <v>0</v>
      </c>
      <c r="CB100" s="55" t="n">
        <f aca="false">+$N100*AI100</f>
        <v>0</v>
      </c>
      <c r="CC100" s="55" t="n">
        <f aca="false">+SUM(BQ100:CB100)</f>
        <v>3.62</v>
      </c>
      <c r="CD100" s="53"/>
      <c r="CE100" s="55"/>
      <c r="CF100" s="55" t="n">
        <f aca="false">+BQ100/$CE$2</f>
        <v>2.99173553719008</v>
      </c>
      <c r="CG100" s="55" t="n">
        <f aca="false">+BR100/$CE$2</f>
        <v>0</v>
      </c>
      <c r="CH100" s="55" t="n">
        <f aca="false">+BS100/$CE$2</f>
        <v>0</v>
      </c>
      <c r="CI100" s="55" t="n">
        <f aca="false">+BT100/$CE$2</f>
        <v>0</v>
      </c>
      <c r="CJ100" s="55" t="n">
        <f aca="false">+BU100/$CE$2</f>
        <v>0</v>
      </c>
      <c r="CK100" s="55" t="n">
        <f aca="false">+BV100/$CE$2</f>
        <v>0</v>
      </c>
      <c r="CL100" s="55" t="n">
        <f aca="false">+BW100/$CE$2</f>
        <v>0</v>
      </c>
      <c r="CM100" s="55" t="n">
        <f aca="false">+BX100/$CE$2</f>
        <v>0</v>
      </c>
      <c r="CN100" s="55" t="n">
        <f aca="false">+BY100/$CE$2</f>
        <v>0</v>
      </c>
      <c r="CO100" s="55" t="n">
        <f aca="false">+BZ100/$CE$2</f>
        <v>0</v>
      </c>
      <c r="CP100" s="55" t="n">
        <f aca="false">+CA100/$CE$2</f>
        <v>0</v>
      </c>
      <c r="CQ100" s="55" t="n">
        <f aca="false">+CB100/$CE$2</f>
        <v>0</v>
      </c>
      <c r="CR100" s="55" t="n">
        <f aca="false">+CC100/$CE$2</f>
        <v>2.99173553719008</v>
      </c>
      <c r="CS100" s="53"/>
      <c r="CT100" s="53"/>
      <c r="CU100" s="56" t="n">
        <f aca="false">+$O100*X100+$P100*BB100+$Q100*(0.9*BB100+$S100)+$R100</f>
        <v>7.24</v>
      </c>
      <c r="CV100" s="56" t="n">
        <f aca="false">+$O100*Y100+$P100*BC100+$Q100*(0.9*BC100+$S100)+$R100</f>
        <v>0</v>
      </c>
      <c r="CW100" s="56" t="n">
        <f aca="false">+$O100*Z100+$P100*BD100+$Q100*(0.9*BD100+$S100)+$R100</f>
        <v>0</v>
      </c>
      <c r="CX100" s="56" t="n">
        <f aca="false">+$O100*AA100+$P100*BE100+$Q100*(0.9*BE100+$S100)+$R100</f>
        <v>0</v>
      </c>
      <c r="CY100" s="56" t="n">
        <f aca="false">+$O100*AB100+$P100*BF100+$Q100*(0.9*BF100+$S100)+$R100</f>
        <v>0</v>
      </c>
      <c r="CZ100" s="56" t="n">
        <f aca="false">+$O100*AC100+$P100*BG100+$Q100*(0.9*BG100+$S100)+$R100</f>
        <v>0</v>
      </c>
      <c r="DA100" s="56" t="n">
        <f aca="false">+$O100*AD100+$P100*BH100+$Q100*(0.9*BH100+$S100)+$R100</f>
        <v>0</v>
      </c>
      <c r="DB100" s="56" t="n">
        <f aca="false">+$O100*AE100+$P100*BI100+$Q100*(0.9*BI100+$S100)+$R100</f>
        <v>0</v>
      </c>
      <c r="DC100" s="56" t="n">
        <f aca="false">+$O100*AF100+$P100*BJ100+$Q100*(0.9*BJ100+$S100)+$R100</f>
        <v>0</v>
      </c>
      <c r="DD100" s="56" t="n">
        <f aca="false">+$O100*AG100+$P100*BK100+$Q100*(0.9*BK100+$S100)+$R100</f>
        <v>0</v>
      </c>
      <c r="DE100" s="56" t="n">
        <f aca="false">+$O100*AH100+$P100*BL100+$Q100*(0.9*BL100+$S100)+$R100</f>
        <v>0</v>
      </c>
      <c r="DF100" s="56" t="n">
        <f aca="false">+$O100*AI100+$P100*BM100+$Q100*(0.9*BM100+$S100)+$R100</f>
        <v>0</v>
      </c>
      <c r="DG100" s="55" t="n">
        <f aca="false">+SUM(CU100:DF100)</f>
        <v>7.24</v>
      </c>
      <c r="DH100" s="53"/>
      <c r="DJ100" s="14" t="n">
        <f aca="false">+IF(X100=0,0,$T100)</f>
        <v>30</v>
      </c>
      <c r="DK100" s="14" t="n">
        <f aca="false">+IF(Y100=0,0,$T100)</f>
        <v>0</v>
      </c>
      <c r="DL100" s="14" t="n">
        <f aca="false">+IF(Z100=0,0,$T100)</f>
        <v>0</v>
      </c>
      <c r="DM100" s="14" t="n">
        <f aca="false">+IF(AA100=0,0,$T100)</f>
        <v>0</v>
      </c>
      <c r="DN100" s="14" t="n">
        <f aca="false">+IF(AB100=0,0,$T100)</f>
        <v>0</v>
      </c>
      <c r="DO100" s="14" t="n">
        <f aca="false">+IF(AC100=0,0,$T100)</f>
        <v>0</v>
      </c>
      <c r="DP100" s="14" t="n">
        <f aca="false">+IF(AD100=0,0,$T100)</f>
        <v>0</v>
      </c>
      <c r="DQ100" s="14" t="n">
        <f aca="false">+IF(AE100=0,0,$T100)</f>
        <v>0</v>
      </c>
      <c r="DR100" s="14" t="n">
        <f aca="false">+IF(AF100=0,0,$T100)</f>
        <v>0</v>
      </c>
      <c r="DS100" s="14" t="n">
        <f aca="false">+IF(AG100=0,0,$T100)</f>
        <v>0</v>
      </c>
      <c r="DT100" s="14" t="n">
        <f aca="false">+IF(AH100=0,0,$T100)</f>
        <v>0</v>
      </c>
      <c r="DU100" s="14" t="n">
        <f aca="false">+IF(AI100=0,0,$T100)</f>
        <v>0</v>
      </c>
      <c r="DV100" s="55" t="n">
        <f aca="false">+SUM(DJ100:DU100)</f>
        <v>30</v>
      </c>
      <c r="DY100" s="14" t="n">
        <v>0</v>
      </c>
      <c r="DZ100" s="14" t="n">
        <v>0</v>
      </c>
      <c r="EA100" s="14" t="n">
        <v>0</v>
      </c>
      <c r="EB100" s="14" t="n">
        <v>0</v>
      </c>
      <c r="EC100" s="14" t="n">
        <v>0</v>
      </c>
      <c r="ED100" s="14" t="n">
        <v>0</v>
      </c>
      <c r="EE100" s="14" t="n">
        <v>0</v>
      </c>
      <c r="EF100" s="14" t="n">
        <v>0</v>
      </c>
      <c r="EG100" s="14" t="n">
        <v>0</v>
      </c>
      <c r="EH100" s="14" t="n">
        <v>0</v>
      </c>
      <c r="EI100" s="14" t="n">
        <v>0</v>
      </c>
      <c r="EJ100" s="14" t="n">
        <v>0</v>
      </c>
      <c r="EK100" s="55" t="n">
        <f aca="false">+SUM(DY100:EJ100)</f>
        <v>0</v>
      </c>
      <c r="EO100" s="53" t="n">
        <f aca="false">+CU100+DJ100-DY100/2</f>
        <v>37.24</v>
      </c>
      <c r="EP100" s="53" t="n">
        <f aca="false">+CV100+DK100-DZ100/2</f>
        <v>0</v>
      </c>
      <c r="EQ100" s="53" t="n">
        <f aca="false">+CW100+DL100-EA100/2</f>
        <v>0</v>
      </c>
      <c r="ER100" s="53" t="n">
        <f aca="false">+CX100+DM100-EB100/2</f>
        <v>0</v>
      </c>
      <c r="ES100" s="53" t="n">
        <f aca="false">+CY100+DN100-EC100/2</f>
        <v>0</v>
      </c>
      <c r="ET100" s="53" t="n">
        <f aca="false">+CZ100+DO100-ED100/2</f>
        <v>0</v>
      </c>
      <c r="EU100" s="53" t="n">
        <f aca="false">+DA100+DP100-EE100/2</f>
        <v>0</v>
      </c>
      <c r="EV100" s="53" t="n">
        <f aca="false">+DB100+DQ100-EF100/2</f>
        <v>0</v>
      </c>
      <c r="EW100" s="53" t="n">
        <f aca="false">+DC100+DR100-EG100/2</f>
        <v>0</v>
      </c>
      <c r="EX100" s="53" t="n">
        <f aca="false">+DD100+DS100-EH100/2</f>
        <v>0</v>
      </c>
      <c r="EY100" s="53" t="n">
        <f aca="false">+DE100+DT100-EI100/2</f>
        <v>0</v>
      </c>
      <c r="EZ100" s="53" t="n">
        <f aca="false">+DF100+DU100-EJ100/2</f>
        <v>0</v>
      </c>
      <c r="FA100" s="55" t="n">
        <f aca="false">+SUM(EO100:EZ100)</f>
        <v>37.24</v>
      </c>
      <c r="FD100" s="53" t="n">
        <f aca="false">+AM100-EO100-DY100</f>
        <v>244.51</v>
      </c>
      <c r="FE100" s="53" t="n">
        <f aca="false">+AN100-EP100-DZ100</f>
        <v>0</v>
      </c>
      <c r="FF100" s="53" t="n">
        <f aca="false">+AO100-EQ100-EA100</f>
        <v>0</v>
      </c>
      <c r="FG100" s="53" t="n">
        <f aca="false">+AP100-ER100-EB100</f>
        <v>0</v>
      </c>
      <c r="FH100" s="53" t="n">
        <f aca="false">+AQ100-ES100-EC100</f>
        <v>0</v>
      </c>
      <c r="FI100" s="53" t="n">
        <f aca="false">+AR100-ET100-ED100</f>
        <v>0</v>
      </c>
      <c r="FJ100" s="53" t="n">
        <f aca="false">+AS100-EU100-EE100</f>
        <v>0</v>
      </c>
      <c r="FK100" s="53" t="n">
        <f aca="false">+AT100-EV100-EF100</f>
        <v>0</v>
      </c>
      <c r="FL100" s="53" t="n">
        <f aca="false">+AU100-EW100-EG100</f>
        <v>0</v>
      </c>
      <c r="FM100" s="53" t="n">
        <f aca="false">+AV100-EX100-EH100</f>
        <v>0</v>
      </c>
      <c r="FN100" s="53" t="n">
        <f aca="false">+AW100-EY100-EI100</f>
        <v>0</v>
      </c>
      <c r="FO100" s="53" t="n">
        <f aca="false">+AX100-EZ100-EJ100</f>
        <v>0</v>
      </c>
      <c r="FP100" s="53" t="n">
        <f aca="false">+AY100-FA100</f>
        <v>244.51</v>
      </c>
    </row>
    <row collapsed="false" customFormat="false" customHeight="true" hidden="false" ht="15" outlineLevel="2" r="101">
      <c r="A101" s="21" t="n">
        <v>12</v>
      </c>
      <c r="B101" s="21" t="s">
        <v>67</v>
      </c>
      <c r="C101" s="21" t="s">
        <v>137</v>
      </c>
      <c r="D101" s="67" t="n">
        <f aca="false">+E101</f>
        <v>10064</v>
      </c>
      <c r="E101" s="69" t="n">
        <v>10064</v>
      </c>
      <c r="F101" s="72" t="s">
        <v>461</v>
      </c>
      <c r="G101" s="21" t="s">
        <v>69</v>
      </c>
      <c r="H101" s="21" t="s">
        <v>69</v>
      </c>
      <c r="I101" s="72" t="s">
        <v>462</v>
      </c>
      <c r="J101" s="76" t="s">
        <v>463</v>
      </c>
      <c r="K101" s="72" t="s">
        <v>16</v>
      </c>
      <c r="L101" s="49" t="s">
        <v>143</v>
      </c>
      <c r="M101" s="50" t="s">
        <v>70</v>
      </c>
      <c r="N101" s="51" t="n">
        <v>0.01</v>
      </c>
      <c r="O101" s="51" t="n">
        <v>0.02</v>
      </c>
      <c r="P101" s="51" t="n">
        <v>0</v>
      </c>
      <c r="Q101" s="51" t="n">
        <v>0</v>
      </c>
      <c r="R101" s="50" t="n">
        <v>0</v>
      </c>
      <c r="S101" s="50" t="n">
        <v>0</v>
      </c>
      <c r="T101" s="50" t="n">
        <v>30</v>
      </c>
      <c r="U101" s="50"/>
      <c r="X101" s="53" t="e">
        <f aca="false">+VLOOKUP($D101,['file:///home/lab/repositories/luckia.facturador/com.luckia.biller.deploy/src/main/resources/bootstrap/info_presencial_2014.xlsx']venta_neta_cons!$a$2:$n$1048576,3,0)</f>
        <v>#VALUE!</v>
      </c>
      <c r="Y101" s="53" t="e">
        <f aca="false">+VLOOKUP($D101,['file:///home/lab/repositories/luckia.facturador/com.luckia.biller.deploy/src/main/resources/bootstrap/info_presencial_2014.xlsx']venta_neta_cons!$a$2:$n$1048576,4,0)</f>
        <v>#VALUE!</v>
      </c>
      <c r="Z101" s="53" t="e">
        <f aca="false">+VLOOKUP($D101,['file:///home/lab/repositories/luckia.facturador/com.luckia.biller.deploy/src/main/resources/bootstrap/info_presencial_2014.xlsx']venta_neta_cons!$a$2:$n$1048576,5,0)</f>
        <v>#VALUE!</v>
      </c>
      <c r="AA101" s="53" t="e">
        <f aca="false">+VLOOKUP($D101,['file:///home/lab/repositories/luckia.facturador/com.luckia.biller.deploy/src/main/resources/bootstrap/info_presencial_2014.xlsx']venta_neta_cons!$a$2:$n$1048576,6,0)</f>
        <v>#VALUE!</v>
      </c>
      <c r="AB101" s="53" t="e">
        <f aca="false">+VLOOKUP($D101,['file:///home/lab/repositories/luckia.facturador/com.luckia.biller.deploy/src/main/resources/bootstrap/info_presencial_2014.xlsx']venta_neta_cons!$a$2:$n$1048576,7,0)</f>
        <v>#VALUE!</v>
      </c>
      <c r="AC101" s="53" t="e">
        <f aca="false">+VLOOKUP($D101,['file:///home/lab/repositories/luckia.facturador/com.luckia.biller.deploy/src/main/resources/bootstrap/info_presencial_2014.xlsx']venta_neta_cons!$a$2:$n$1048576,8,0)</f>
        <v>#VALUE!</v>
      </c>
      <c r="AD101" s="53" t="e">
        <f aca="false">+VLOOKUP($D101,['file:///home/lab/repositories/luckia.facturador/com.luckia.biller.deploy/src/main/resources/bootstrap/info_presencial_2014.xlsx']venta_neta_cons!$a$2:$n$1048576,9,0)</f>
        <v>#VALUE!</v>
      </c>
      <c r="AE101" s="53" t="e">
        <f aca="false">+VLOOKUP($D101,['file:///home/lab/repositories/luckia.facturador/com.luckia.biller.deploy/src/main/resources/bootstrap/info_presencial_2014.xlsx']venta_neta_cons!$a$2:$n$1048576,10,0)</f>
        <v>#VALUE!</v>
      </c>
      <c r="AF101" s="53" t="e">
        <f aca="false">+VLOOKUP($D101,['file:///home/lab/repositories/luckia.facturador/com.luckia.biller.deploy/src/main/resources/bootstrap/info_presencial_2014.xlsx']venta_neta_cons!$a$2:$n$1048576,11,0)</f>
        <v>#VALUE!</v>
      </c>
      <c r="AG101" s="53" t="e">
        <f aca="false">+VLOOKUP($D101,['file:///home/lab/repositories/luckia.facturador/com.luckia.biller.deploy/src/main/resources/bootstrap/info_presencial_2014.xlsx']venta_neta_cons!$a$2:$n$1048576,12,0)</f>
        <v>#VALUE!</v>
      </c>
      <c r="AH101" s="53" t="e">
        <f aca="false">+VLOOKUP($D101,['file:///home/lab/repositories/luckia.facturador/com.luckia.biller.deploy/src/main/resources/bootstrap/info_presencial_2014.xlsx']venta_neta_cons!$a$2:$n$1048576,13,0)</f>
        <v>#VALUE!</v>
      </c>
      <c r="AI101" s="53" t="e">
        <f aca="false">+VLOOKUP($D101,['file:///home/lab/repositories/luckia.facturador/com.luckia.biller.deploy/src/main/resources/bootstrap/info_presencial_2014.xlsx']venta_neta_cons!$a$2:$n$1048576,14,0)</f>
        <v>#VALUE!</v>
      </c>
      <c r="AJ101" s="53" t="n">
        <f aca="false">+SUM(X101:AI101)</f>
        <v>523</v>
      </c>
      <c r="AK101" s="54" t="n">
        <f aca="false">+BB101/X101</f>
        <v>0.651778202676864</v>
      </c>
      <c r="AL101" s="53"/>
      <c r="AM101" s="53" t="e">
        <f aca="false">+VLOOKUP($D101,['file:///home/lab/repositories/luckia.facturador/com.luckia.biller.deploy/src/main/resources/bootstrap/info_presencial_2014.xlsx']saldo_cons!$a$2:$n$1048576,3,0)</f>
        <v>#VALUE!</v>
      </c>
      <c r="AN101" s="53" t="e">
        <f aca="false">+VLOOKUP($D101,['file:///home/lab/repositories/luckia.facturador/com.luckia.biller.deploy/src/main/resources/bootstrap/info_presencial_2014.xlsx']saldo_cons!$a$2:$n$1048576,4,0)</f>
        <v>#VALUE!</v>
      </c>
      <c r="AO101" s="53" t="e">
        <f aca="false">+VLOOKUP($D101,['file:///home/lab/repositories/luckia.facturador/com.luckia.biller.deploy/src/main/resources/bootstrap/info_presencial_2014.xlsx']saldo_cons!$a$2:$n$1048576,5,0)</f>
        <v>#VALUE!</v>
      </c>
      <c r="AP101" s="53" t="e">
        <f aca="false">+VLOOKUP($D101,['file:///home/lab/repositories/luckia.facturador/com.luckia.biller.deploy/src/main/resources/bootstrap/info_presencial_2014.xlsx']saldo_cons!$a$2:$n$1048576,6,0)</f>
        <v>#VALUE!</v>
      </c>
      <c r="AQ101" s="53" t="e">
        <f aca="false">+VLOOKUP($D101,['file:///home/lab/repositories/luckia.facturador/com.luckia.biller.deploy/src/main/resources/bootstrap/info_presencial_2014.xlsx']saldo_cons!$a$2:$n$1048576,7,0)</f>
        <v>#VALUE!</v>
      </c>
      <c r="AR101" s="53" t="e">
        <f aca="false">+VLOOKUP($D101,['file:///home/lab/repositories/luckia.facturador/com.luckia.biller.deploy/src/main/resources/bootstrap/info_presencial_2014.xlsx']saldo_cons!$a$2:$n$1048576,8,0)</f>
        <v>#VALUE!</v>
      </c>
      <c r="AS101" s="53" t="e">
        <f aca="false">+VLOOKUP($D101,['file:///home/lab/repositories/luckia.facturador/com.luckia.biller.deploy/src/main/resources/bootstrap/info_presencial_2014.xlsx']saldo_cons!$a$2:$n$1048576,9,0)</f>
        <v>#VALUE!</v>
      </c>
      <c r="AT101" s="53" t="e">
        <f aca="false">+VLOOKUP($D101,['file:///home/lab/repositories/luckia.facturador/com.luckia.biller.deploy/src/main/resources/bootstrap/info_presencial_2014.xlsx']saldo_cons!$a$2:$n$1048576,10,0)</f>
        <v>#VALUE!</v>
      </c>
      <c r="AU101" s="53" t="e">
        <f aca="false">+VLOOKUP($D101,['file:///home/lab/repositories/luckia.facturador/com.luckia.biller.deploy/src/main/resources/bootstrap/info_presencial_2014.xlsx']saldo_cons!$a$2:$n$1048576,11,0)</f>
        <v>#VALUE!</v>
      </c>
      <c r="AV101" s="53" t="e">
        <f aca="false">+VLOOKUP($D101,['file:///home/lab/repositories/luckia.facturador/com.luckia.biller.deploy/src/main/resources/bootstrap/info_presencial_2014.xlsx']saldo_cons!$a$2:$n$1048576,12,0)</f>
        <v>#VALUE!</v>
      </c>
      <c r="AW101" s="53" t="e">
        <f aca="false">+VLOOKUP($D101,['file:///home/lab/repositories/luckia.facturador/com.luckia.biller.deploy/src/main/resources/bootstrap/info_presencial_2014.xlsx']saldo_cons!$a$2:$n$1048576,13,0)</f>
        <v>#VALUE!</v>
      </c>
      <c r="AX101" s="53" t="e">
        <f aca="false">+VLOOKUP($D101,['file:///home/lab/repositories/luckia.facturador/com.luckia.biller.deploy/src/main/resources/bootstrap/info_presencial_2014.xlsx']saldo_cons!$a$2:$n$1048576,14,0)</f>
        <v>#VALUE!</v>
      </c>
      <c r="AY101" s="53" t="n">
        <f aca="false">+SUM(AM101:AX101)</f>
        <v>340.88</v>
      </c>
      <c r="AZ101" s="53"/>
      <c r="BA101" s="53"/>
      <c r="BB101" s="53" t="e">
        <f aca="false">+VLOOKUP($D101,['file:///home/lab/repositories/luckia.facturador/com.luckia.biller.deploy/src/main/resources/bootstrap/info_presencial_2014.xlsx']ggr_cons!$a$2:$n$1048576,3,0)</f>
        <v>#VALUE!</v>
      </c>
      <c r="BC101" s="53" t="e">
        <f aca="false">+VLOOKUP($D101,['file:///home/lab/repositories/luckia.facturador/com.luckia.biller.deploy/src/main/resources/bootstrap/info_presencial_2014.xlsx']ggr_cons!$a$2:$n$1048576,4,0)</f>
        <v>#VALUE!</v>
      </c>
      <c r="BD101" s="53" t="e">
        <f aca="false">+VLOOKUP($D101,['file:///home/lab/repositories/luckia.facturador/com.luckia.biller.deploy/src/main/resources/bootstrap/info_presencial_2014.xlsx']ggr_cons!$a$2:$n$1048576,5,0)</f>
        <v>#VALUE!</v>
      </c>
      <c r="BE101" s="53" t="e">
        <f aca="false">+VLOOKUP($D101,['file:///home/lab/repositories/luckia.facturador/com.luckia.biller.deploy/src/main/resources/bootstrap/info_presencial_2014.xlsx']ggr_cons!$a$2:$n$1048576,6,0)</f>
        <v>#VALUE!</v>
      </c>
      <c r="BF101" s="53" t="e">
        <f aca="false">+VLOOKUP($D101,['file:///home/lab/repositories/luckia.facturador/com.luckia.biller.deploy/src/main/resources/bootstrap/info_presencial_2014.xlsx']ggr_cons!$a$2:$n$1048576,7,0)</f>
        <v>#VALUE!</v>
      </c>
      <c r="BG101" s="53" t="e">
        <f aca="false">+VLOOKUP($D101,['file:///home/lab/repositories/luckia.facturador/com.luckia.biller.deploy/src/main/resources/bootstrap/info_presencial_2014.xlsx']ggr_cons!$a$2:$n$1048576,8,0)</f>
        <v>#VALUE!</v>
      </c>
      <c r="BH101" s="53" t="e">
        <f aca="false">+VLOOKUP($D101,['file:///home/lab/repositories/luckia.facturador/com.luckia.biller.deploy/src/main/resources/bootstrap/info_presencial_2014.xlsx']ggr_cons!$a$2:$n$1048576,9,0)</f>
        <v>#VALUE!</v>
      </c>
      <c r="BI101" s="53" t="e">
        <f aca="false">+VLOOKUP($D101,['file:///home/lab/repositories/luckia.facturador/com.luckia.biller.deploy/src/main/resources/bootstrap/info_presencial_2014.xlsx']ggr_cons!$a$2:$n$1048576,10,0)</f>
        <v>#VALUE!</v>
      </c>
      <c r="BJ101" s="53" t="e">
        <f aca="false">+VLOOKUP($D101,['file:///home/lab/repositories/luckia.facturador/com.luckia.biller.deploy/src/main/resources/bootstrap/info_presencial_2014.xlsx']ggr_cons!$a$2:$n$1048576,11,0)</f>
        <v>#VALUE!</v>
      </c>
      <c r="BK101" s="53" t="e">
        <f aca="false">+VLOOKUP($D101,['file:///home/lab/repositories/luckia.facturador/com.luckia.biller.deploy/src/main/resources/bootstrap/info_presencial_2014.xlsx']ggr_cons!$a$2:$n$1048576,12,0)</f>
        <v>#VALUE!</v>
      </c>
      <c r="BL101" s="53" t="e">
        <f aca="false">+VLOOKUP($D101,['file:///home/lab/repositories/luckia.facturador/com.luckia.biller.deploy/src/main/resources/bootstrap/info_presencial_2014.xlsx']ggr_cons!$a$2:$n$1048576,13,0)</f>
        <v>#VALUE!</v>
      </c>
      <c r="BM101" s="53" t="e">
        <f aca="false">+VLOOKUP($D101,['file:///home/lab/repositories/luckia.facturador/com.luckia.biller.deploy/src/main/resources/bootstrap/info_presencial_2014.xlsx']ggr_cons!$a$2:$n$1048576,14,0)</f>
        <v>#VALUE!</v>
      </c>
      <c r="BN101" s="53" t="n">
        <f aca="false">+SUM(BB101:BM101)</f>
        <v>340.88</v>
      </c>
      <c r="BO101" s="53"/>
      <c r="BP101" s="53"/>
      <c r="BQ101" s="55" t="n">
        <f aca="false">+$N101*X101</f>
        <v>5.23</v>
      </c>
      <c r="BR101" s="55" t="n">
        <f aca="false">+$N101*Y101</f>
        <v>0</v>
      </c>
      <c r="BS101" s="55" t="n">
        <f aca="false">+$N101*Z101</f>
        <v>0</v>
      </c>
      <c r="BT101" s="55" t="n">
        <f aca="false">+$N101*AA101</f>
        <v>0</v>
      </c>
      <c r="BU101" s="55" t="n">
        <f aca="false">+$N101*AB101</f>
        <v>0</v>
      </c>
      <c r="BV101" s="55" t="n">
        <f aca="false">+$N101*AC101</f>
        <v>0</v>
      </c>
      <c r="BW101" s="55" t="n">
        <f aca="false">+$N101*AD101</f>
        <v>0</v>
      </c>
      <c r="BX101" s="55" t="n">
        <f aca="false">+$N101*AE101</f>
        <v>0</v>
      </c>
      <c r="BY101" s="55" t="n">
        <f aca="false">+$N101*AF101</f>
        <v>0</v>
      </c>
      <c r="BZ101" s="55" t="n">
        <f aca="false">+$N101*AG101</f>
        <v>0</v>
      </c>
      <c r="CA101" s="55" t="n">
        <f aca="false">+$N101*AH101</f>
        <v>0</v>
      </c>
      <c r="CB101" s="55" t="n">
        <f aca="false">+$N101*AI101</f>
        <v>0</v>
      </c>
      <c r="CC101" s="55" t="n">
        <f aca="false">+SUM(BQ101:CB101)</f>
        <v>5.23</v>
      </c>
      <c r="CD101" s="53"/>
      <c r="CE101" s="55"/>
      <c r="CF101" s="55" t="n">
        <f aca="false">+BQ101/$CE$2</f>
        <v>4.32231404958678</v>
      </c>
      <c r="CG101" s="55" t="n">
        <f aca="false">+BR101/$CE$2</f>
        <v>0</v>
      </c>
      <c r="CH101" s="55" t="n">
        <f aca="false">+BS101/$CE$2</f>
        <v>0</v>
      </c>
      <c r="CI101" s="55" t="n">
        <f aca="false">+BT101/$CE$2</f>
        <v>0</v>
      </c>
      <c r="CJ101" s="55" t="n">
        <f aca="false">+BU101/$CE$2</f>
        <v>0</v>
      </c>
      <c r="CK101" s="55" t="n">
        <f aca="false">+BV101/$CE$2</f>
        <v>0</v>
      </c>
      <c r="CL101" s="55" t="n">
        <f aca="false">+BW101/$CE$2</f>
        <v>0</v>
      </c>
      <c r="CM101" s="55" t="n">
        <f aca="false">+BX101/$CE$2</f>
        <v>0</v>
      </c>
      <c r="CN101" s="55" t="n">
        <f aca="false">+BY101/$CE$2</f>
        <v>0</v>
      </c>
      <c r="CO101" s="55" t="n">
        <f aca="false">+BZ101/$CE$2</f>
        <v>0</v>
      </c>
      <c r="CP101" s="55" t="n">
        <f aca="false">+CA101/$CE$2</f>
        <v>0</v>
      </c>
      <c r="CQ101" s="55" t="n">
        <f aca="false">+CB101/$CE$2</f>
        <v>0</v>
      </c>
      <c r="CR101" s="55" t="n">
        <f aca="false">+CC101/$CE$2</f>
        <v>4.32231404958678</v>
      </c>
      <c r="CS101" s="53"/>
      <c r="CT101" s="53"/>
      <c r="CU101" s="56" t="n">
        <f aca="false">+$O101*X101+$P101*BB101+$Q101*(0.9*BB101+$S101)+$R101</f>
        <v>10.46</v>
      </c>
      <c r="CV101" s="56" t="n">
        <f aca="false">+$O101*Y101+$P101*BC101+$Q101*(0.9*BC101+$S101)+$R101</f>
        <v>0</v>
      </c>
      <c r="CW101" s="56" t="n">
        <f aca="false">+$O101*Z101+$P101*BD101+$Q101*(0.9*BD101+$S101)+$R101</f>
        <v>0</v>
      </c>
      <c r="CX101" s="56" t="n">
        <f aca="false">+$O101*AA101+$P101*BE101+$Q101*(0.9*BE101+$S101)+$R101</f>
        <v>0</v>
      </c>
      <c r="CY101" s="56" t="n">
        <f aca="false">+$O101*AB101+$P101*BF101+$Q101*(0.9*BF101+$S101)+$R101</f>
        <v>0</v>
      </c>
      <c r="CZ101" s="56" t="n">
        <f aca="false">+$O101*AC101+$P101*BG101+$Q101*(0.9*BG101+$S101)+$R101</f>
        <v>0</v>
      </c>
      <c r="DA101" s="56" t="n">
        <f aca="false">+$O101*AD101+$P101*BH101+$Q101*(0.9*BH101+$S101)+$R101</f>
        <v>0</v>
      </c>
      <c r="DB101" s="56" t="n">
        <f aca="false">+$O101*AE101+$P101*BI101+$Q101*(0.9*BI101+$S101)+$R101</f>
        <v>0</v>
      </c>
      <c r="DC101" s="56" t="n">
        <f aca="false">+$O101*AF101+$P101*BJ101+$Q101*(0.9*BJ101+$S101)+$R101</f>
        <v>0</v>
      </c>
      <c r="DD101" s="56" t="n">
        <f aca="false">+$O101*AG101+$P101*BK101+$Q101*(0.9*BK101+$S101)+$R101</f>
        <v>0</v>
      </c>
      <c r="DE101" s="56" t="n">
        <f aca="false">+$O101*AH101+$P101*BL101+$Q101*(0.9*BL101+$S101)+$R101</f>
        <v>0</v>
      </c>
      <c r="DF101" s="56" t="n">
        <f aca="false">+$O101*AI101+$P101*BM101+$Q101*(0.9*BM101+$S101)+$R101</f>
        <v>0</v>
      </c>
      <c r="DG101" s="55" t="n">
        <f aca="false">+SUM(CU101:DF101)</f>
        <v>10.46</v>
      </c>
      <c r="DH101" s="53"/>
      <c r="DJ101" s="14" t="n">
        <f aca="false">+IF(X101=0,0,$T101)</f>
        <v>30</v>
      </c>
      <c r="DK101" s="14" t="n">
        <f aca="false">+IF(Y101=0,0,$T101)</f>
        <v>0</v>
      </c>
      <c r="DL101" s="14" t="n">
        <f aca="false">+IF(Z101=0,0,$T101)</f>
        <v>0</v>
      </c>
      <c r="DM101" s="14" t="n">
        <f aca="false">+IF(AA101=0,0,$T101)</f>
        <v>0</v>
      </c>
      <c r="DN101" s="14" t="n">
        <f aca="false">+IF(AB101=0,0,$T101)</f>
        <v>0</v>
      </c>
      <c r="DO101" s="14" t="n">
        <f aca="false">+IF(AC101=0,0,$T101)</f>
        <v>0</v>
      </c>
      <c r="DP101" s="14" t="n">
        <f aca="false">+IF(AD101=0,0,$T101)</f>
        <v>0</v>
      </c>
      <c r="DQ101" s="14" t="n">
        <f aca="false">+IF(AE101=0,0,$T101)</f>
        <v>0</v>
      </c>
      <c r="DR101" s="14" t="n">
        <f aca="false">+IF(AF101=0,0,$T101)</f>
        <v>0</v>
      </c>
      <c r="DS101" s="14" t="n">
        <f aca="false">+IF(AG101=0,0,$T101)</f>
        <v>0</v>
      </c>
      <c r="DT101" s="14" t="n">
        <f aca="false">+IF(AH101=0,0,$T101)</f>
        <v>0</v>
      </c>
      <c r="DU101" s="14" t="n">
        <f aca="false">+IF(AI101=0,0,$T101)</f>
        <v>0</v>
      </c>
      <c r="DV101" s="55" t="n">
        <f aca="false">+SUM(DJ101:DU101)</f>
        <v>30</v>
      </c>
      <c r="DY101" s="14" t="n">
        <v>0</v>
      </c>
      <c r="DZ101" s="14" t="n">
        <v>0</v>
      </c>
      <c r="EA101" s="14" t="n">
        <v>0</v>
      </c>
      <c r="EB101" s="14" t="n">
        <v>0</v>
      </c>
      <c r="EC101" s="14" t="n">
        <v>0</v>
      </c>
      <c r="ED101" s="14" t="n">
        <v>0</v>
      </c>
      <c r="EE101" s="14" t="n">
        <v>0</v>
      </c>
      <c r="EF101" s="14" t="n">
        <v>0</v>
      </c>
      <c r="EG101" s="14" t="n">
        <v>0</v>
      </c>
      <c r="EH101" s="14" t="n">
        <v>0</v>
      </c>
      <c r="EI101" s="14" t="n">
        <v>0</v>
      </c>
      <c r="EJ101" s="14" t="n">
        <v>0</v>
      </c>
      <c r="EK101" s="55" t="n">
        <f aca="false">+SUM(DY101:EJ101)</f>
        <v>0</v>
      </c>
      <c r="EO101" s="53" t="n">
        <f aca="false">+CU101+DJ101-DY101/2</f>
        <v>40.46</v>
      </c>
      <c r="EP101" s="53" t="n">
        <f aca="false">+CV101+DK101-DZ101/2</f>
        <v>0</v>
      </c>
      <c r="EQ101" s="53" t="n">
        <f aca="false">+CW101+DL101-EA101/2</f>
        <v>0</v>
      </c>
      <c r="ER101" s="53" t="n">
        <f aca="false">+CX101+DM101-EB101/2</f>
        <v>0</v>
      </c>
      <c r="ES101" s="53" t="n">
        <f aca="false">+CY101+DN101-EC101/2</f>
        <v>0</v>
      </c>
      <c r="ET101" s="53" t="n">
        <f aca="false">+CZ101+DO101-ED101/2</f>
        <v>0</v>
      </c>
      <c r="EU101" s="53" t="n">
        <f aca="false">+DA101+DP101-EE101/2</f>
        <v>0</v>
      </c>
      <c r="EV101" s="53" t="n">
        <f aca="false">+DB101+DQ101-EF101/2</f>
        <v>0</v>
      </c>
      <c r="EW101" s="53" t="n">
        <f aca="false">+DC101+DR101-EG101/2</f>
        <v>0</v>
      </c>
      <c r="EX101" s="53" t="n">
        <f aca="false">+DD101+DS101-EH101/2</f>
        <v>0</v>
      </c>
      <c r="EY101" s="53" t="n">
        <f aca="false">+DE101+DT101-EI101/2</f>
        <v>0</v>
      </c>
      <c r="EZ101" s="53" t="n">
        <f aca="false">+DF101+DU101-EJ101/2</f>
        <v>0</v>
      </c>
      <c r="FA101" s="55" t="n">
        <f aca="false">+SUM(EO101:EZ101)</f>
        <v>40.46</v>
      </c>
      <c r="FD101" s="53" t="n">
        <f aca="false">+AM101-EO101-DY101</f>
        <v>300.42</v>
      </c>
      <c r="FE101" s="53" t="n">
        <f aca="false">+AN101-EP101-DZ101</f>
        <v>0</v>
      </c>
      <c r="FF101" s="53" t="n">
        <f aca="false">+AO101-EQ101-EA101</f>
        <v>0</v>
      </c>
      <c r="FG101" s="53" t="n">
        <f aca="false">+AP101-ER101-EB101</f>
        <v>0</v>
      </c>
      <c r="FH101" s="53" t="n">
        <f aca="false">+AQ101-ES101-EC101</f>
        <v>0</v>
      </c>
      <c r="FI101" s="53" t="n">
        <f aca="false">+AR101-ET101-ED101</f>
        <v>0</v>
      </c>
      <c r="FJ101" s="53" t="n">
        <f aca="false">+AS101-EU101-EE101</f>
        <v>0</v>
      </c>
      <c r="FK101" s="53" t="n">
        <f aca="false">+AT101-EV101-EF101</f>
        <v>0</v>
      </c>
      <c r="FL101" s="53" t="n">
        <f aca="false">+AU101-EW101-EG101</f>
        <v>0</v>
      </c>
      <c r="FM101" s="53" t="n">
        <f aca="false">+AV101-EX101-EH101</f>
        <v>0</v>
      </c>
      <c r="FN101" s="53" t="n">
        <f aca="false">+AW101-EY101-EI101</f>
        <v>0</v>
      </c>
      <c r="FO101" s="53" t="n">
        <f aca="false">+AX101-EZ101-EJ101</f>
        <v>0</v>
      </c>
      <c r="FP101" s="53" t="n">
        <f aca="false">+AY101-FA101</f>
        <v>300.42</v>
      </c>
    </row>
    <row collapsed="false" customFormat="false" customHeight="true" hidden="false" ht="15" outlineLevel="2" r="102">
      <c r="A102" s="21" t="n">
        <v>12</v>
      </c>
      <c r="B102" s="21" t="s">
        <v>67</v>
      </c>
      <c r="C102" s="21" t="s">
        <v>137</v>
      </c>
      <c r="D102" s="67" t="n">
        <f aca="false">+E102</f>
        <v>10067</v>
      </c>
      <c r="E102" s="68" t="n">
        <v>10067</v>
      </c>
      <c r="F102" s="72" t="s">
        <v>464</v>
      </c>
      <c r="G102" s="21" t="s">
        <v>69</v>
      </c>
      <c r="H102" s="21" t="s">
        <v>69</v>
      </c>
      <c r="I102" s="72" t="s">
        <v>465</v>
      </c>
      <c r="J102" s="76" t="s">
        <v>466</v>
      </c>
      <c r="K102" s="72" t="s">
        <v>16</v>
      </c>
      <c r="L102" s="49" t="s">
        <v>143</v>
      </c>
      <c r="M102" s="50" t="s">
        <v>70</v>
      </c>
      <c r="N102" s="51" t="n">
        <v>0.01</v>
      </c>
      <c r="O102" s="51" t="n">
        <v>0.02</v>
      </c>
      <c r="P102" s="51" t="n">
        <v>0</v>
      </c>
      <c r="Q102" s="51" t="n">
        <v>0</v>
      </c>
      <c r="R102" s="50" t="n">
        <v>0</v>
      </c>
      <c r="S102" s="50" t="n">
        <v>0</v>
      </c>
      <c r="T102" s="50" t="n">
        <v>30</v>
      </c>
      <c r="U102" s="50"/>
      <c r="X102" s="53" t="e">
        <f aca="false">+VLOOKUP($D102,['file:///home/lab/repositories/luckia.facturador/com.luckia.biller.deploy/src/main/resources/bootstrap/info_presencial_2014.xlsx']venta_neta_cons!$a$2:$n$1048576,3,0)</f>
        <v>#VALUE!</v>
      </c>
      <c r="Y102" s="53" t="e">
        <f aca="false">+VLOOKUP($D102,['file:///home/lab/repositories/luckia.facturador/com.luckia.biller.deploy/src/main/resources/bootstrap/info_presencial_2014.xlsx']venta_neta_cons!$a$2:$n$1048576,4,0)</f>
        <v>#VALUE!</v>
      </c>
      <c r="Z102" s="53" t="e">
        <f aca="false">+VLOOKUP($D102,['file:///home/lab/repositories/luckia.facturador/com.luckia.biller.deploy/src/main/resources/bootstrap/info_presencial_2014.xlsx']venta_neta_cons!$a$2:$n$1048576,5,0)</f>
        <v>#VALUE!</v>
      </c>
      <c r="AA102" s="53" t="e">
        <f aca="false">+VLOOKUP($D102,['file:///home/lab/repositories/luckia.facturador/com.luckia.biller.deploy/src/main/resources/bootstrap/info_presencial_2014.xlsx']venta_neta_cons!$a$2:$n$1048576,6,0)</f>
        <v>#VALUE!</v>
      </c>
      <c r="AB102" s="53" t="e">
        <f aca="false">+VLOOKUP($D102,['file:///home/lab/repositories/luckia.facturador/com.luckia.biller.deploy/src/main/resources/bootstrap/info_presencial_2014.xlsx']venta_neta_cons!$a$2:$n$1048576,7,0)</f>
        <v>#VALUE!</v>
      </c>
      <c r="AC102" s="53" t="e">
        <f aca="false">+VLOOKUP($D102,['file:///home/lab/repositories/luckia.facturador/com.luckia.biller.deploy/src/main/resources/bootstrap/info_presencial_2014.xlsx']venta_neta_cons!$a$2:$n$1048576,8,0)</f>
        <v>#VALUE!</v>
      </c>
      <c r="AD102" s="53" t="e">
        <f aca="false">+VLOOKUP($D102,['file:///home/lab/repositories/luckia.facturador/com.luckia.biller.deploy/src/main/resources/bootstrap/info_presencial_2014.xlsx']venta_neta_cons!$a$2:$n$1048576,9,0)</f>
        <v>#VALUE!</v>
      </c>
      <c r="AE102" s="53" t="e">
        <f aca="false">+VLOOKUP($D102,['file:///home/lab/repositories/luckia.facturador/com.luckia.biller.deploy/src/main/resources/bootstrap/info_presencial_2014.xlsx']venta_neta_cons!$a$2:$n$1048576,10,0)</f>
        <v>#VALUE!</v>
      </c>
      <c r="AF102" s="53" t="e">
        <f aca="false">+VLOOKUP($D102,['file:///home/lab/repositories/luckia.facturador/com.luckia.biller.deploy/src/main/resources/bootstrap/info_presencial_2014.xlsx']venta_neta_cons!$a$2:$n$1048576,11,0)</f>
        <v>#VALUE!</v>
      </c>
      <c r="AG102" s="53" t="e">
        <f aca="false">+VLOOKUP($D102,['file:///home/lab/repositories/luckia.facturador/com.luckia.biller.deploy/src/main/resources/bootstrap/info_presencial_2014.xlsx']venta_neta_cons!$a$2:$n$1048576,12,0)</f>
        <v>#VALUE!</v>
      </c>
      <c r="AH102" s="53" t="e">
        <f aca="false">+VLOOKUP($D102,['file:///home/lab/repositories/luckia.facturador/com.luckia.biller.deploy/src/main/resources/bootstrap/info_presencial_2014.xlsx']venta_neta_cons!$a$2:$n$1048576,13,0)</f>
        <v>#VALUE!</v>
      </c>
      <c r="AI102" s="53" t="e">
        <f aca="false">+VLOOKUP($D102,['file:///home/lab/repositories/luckia.facturador/com.luckia.biller.deploy/src/main/resources/bootstrap/info_presencial_2014.xlsx']venta_neta_cons!$a$2:$n$1048576,14,0)</f>
        <v>#VALUE!</v>
      </c>
      <c r="AJ102" s="53" t="n">
        <f aca="false">+SUM(X102:AI102)</f>
        <v>696</v>
      </c>
      <c r="AK102" s="54" t="n">
        <f aca="false">+BB102/X102</f>
        <v>0.23257183908046</v>
      </c>
      <c r="AL102" s="53"/>
      <c r="AM102" s="53" t="e">
        <f aca="false">+VLOOKUP($D102,['file:///home/lab/repositories/luckia.facturador/com.luckia.biller.deploy/src/main/resources/bootstrap/info_presencial_2014.xlsx']saldo_cons!$a$2:$n$1048576,3,0)</f>
        <v>#VALUE!</v>
      </c>
      <c r="AN102" s="53" t="e">
        <f aca="false">+VLOOKUP($D102,['file:///home/lab/repositories/luckia.facturador/com.luckia.biller.deploy/src/main/resources/bootstrap/info_presencial_2014.xlsx']saldo_cons!$a$2:$n$1048576,4,0)</f>
        <v>#VALUE!</v>
      </c>
      <c r="AO102" s="53" t="e">
        <f aca="false">+VLOOKUP($D102,['file:///home/lab/repositories/luckia.facturador/com.luckia.biller.deploy/src/main/resources/bootstrap/info_presencial_2014.xlsx']saldo_cons!$a$2:$n$1048576,5,0)</f>
        <v>#VALUE!</v>
      </c>
      <c r="AP102" s="53" t="e">
        <f aca="false">+VLOOKUP($D102,['file:///home/lab/repositories/luckia.facturador/com.luckia.biller.deploy/src/main/resources/bootstrap/info_presencial_2014.xlsx']saldo_cons!$a$2:$n$1048576,6,0)</f>
        <v>#VALUE!</v>
      </c>
      <c r="AQ102" s="53" t="e">
        <f aca="false">+VLOOKUP($D102,['file:///home/lab/repositories/luckia.facturador/com.luckia.biller.deploy/src/main/resources/bootstrap/info_presencial_2014.xlsx']saldo_cons!$a$2:$n$1048576,7,0)</f>
        <v>#VALUE!</v>
      </c>
      <c r="AR102" s="53" t="e">
        <f aca="false">+VLOOKUP($D102,['file:///home/lab/repositories/luckia.facturador/com.luckia.biller.deploy/src/main/resources/bootstrap/info_presencial_2014.xlsx']saldo_cons!$a$2:$n$1048576,8,0)</f>
        <v>#VALUE!</v>
      </c>
      <c r="AS102" s="53" t="e">
        <f aca="false">+VLOOKUP($D102,['file:///home/lab/repositories/luckia.facturador/com.luckia.biller.deploy/src/main/resources/bootstrap/info_presencial_2014.xlsx']saldo_cons!$a$2:$n$1048576,9,0)</f>
        <v>#VALUE!</v>
      </c>
      <c r="AT102" s="53" t="e">
        <f aca="false">+VLOOKUP($D102,['file:///home/lab/repositories/luckia.facturador/com.luckia.biller.deploy/src/main/resources/bootstrap/info_presencial_2014.xlsx']saldo_cons!$a$2:$n$1048576,10,0)</f>
        <v>#VALUE!</v>
      </c>
      <c r="AU102" s="53" t="e">
        <f aca="false">+VLOOKUP($D102,['file:///home/lab/repositories/luckia.facturador/com.luckia.biller.deploy/src/main/resources/bootstrap/info_presencial_2014.xlsx']saldo_cons!$a$2:$n$1048576,11,0)</f>
        <v>#VALUE!</v>
      </c>
      <c r="AV102" s="53" t="e">
        <f aca="false">+VLOOKUP($D102,['file:///home/lab/repositories/luckia.facturador/com.luckia.biller.deploy/src/main/resources/bootstrap/info_presencial_2014.xlsx']saldo_cons!$a$2:$n$1048576,12,0)</f>
        <v>#VALUE!</v>
      </c>
      <c r="AW102" s="53" t="e">
        <f aca="false">+VLOOKUP($D102,['file:///home/lab/repositories/luckia.facturador/com.luckia.biller.deploy/src/main/resources/bootstrap/info_presencial_2014.xlsx']saldo_cons!$a$2:$n$1048576,13,0)</f>
        <v>#VALUE!</v>
      </c>
      <c r="AX102" s="53" t="e">
        <f aca="false">+VLOOKUP($D102,['file:///home/lab/repositories/luckia.facturador/com.luckia.biller.deploy/src/main/resources/bootstrap/info_presencial_2014.xlsx']saldo_cons!$a$2:$n$1048576,14,0)</f>
        <v>#VALUE!</v>
      </c>
      <c r="AY102" s="53" t="n">
        <f aca="false">+SUM(AM102:AX102)</f>
        <v>161.87</v>
      </c>
      <c r="AZ102" s="53"/>
      <c r="BA102" s="53"/>
      <c r="BB102" s="53" t="e">
        <f aca="false">+VLOOKUP($D102,['file:///home/lab/repositories/luckia.facturador/com.luckia.biller.deploy/src/main/resources/bootstrap/info_presencial_2014.xlsx']ggr_cons!$a$2:$n$1048576,3,0)</f>
        <v>#VALUE!</v>
      </c>
      <c r="BC102" s="53" t="e">
        <f aca="false">+VLOOKUP($D102,['file:///home/lab/repositories/luckia.facturador/com.luckia.biller.deploy/src/main/resources/bootstrap/info_presencial_2014.xlsx']ggr_cons!$a$2:$n$1048576,4,0)</f>
        <v>#VALUE!</v>
      </c>
      <c r="BD102" s="53" t="e">
        <f aca="false">+VLOOKUP($D102,['file:///home/lab/repositories/luckia.facturador/com.luckia.biller.deploy/src/main/resources/bootstrap/info_presencial_2014.xlsx']ggr_cons!$a$2:$n$1048576,5,0)</f>
        <v>#VALUE!</v>
      </c>
      <c r="BE102" s="53" t="e">
        <f aca="false">+VLOOKUP($D102,['file:///home/lab/repositories/luckia.facturador/com.luckia.biller.deploy/src/main/resources/bootstrap/info_presencial_2014.xlsx']ggr_cons!$a$2:$n$1048576,6,0)</f>
        <v>#VALUE!</v>
      </c>
      <c r="BF102" s="53" t="e">
        <f aca="false">+VLOOKUP($D102,['file:///home/lab/repositories/luckia.facturador/com.luckia.biller.deploy/src/main/resources/bootstrap/info_presencial_2014.xlsx']ggr_cons!$a$2:$n$1048576,7,0)</f>
        <v>#VALUE!</v>
      </c>
      <c r="BG102" s="53" t="e">
        <f aca="false">+VLOOKUP($D102,['file:///home/lab/repositories/luckia.facturador/com.luckia.biller.deploy/src/main/resources/bootstrap/info_presencial_2014.xlsx']ggr_cons!$a$2:$n$1048576,8,0)</f>
        <v>#VALUE!</v>
      </c>
      <c r="BH102" s="53" t="e">
        <f aca="false">+VLOOKUP($D102,['file:///home/lab/repositories/luckia.facturador/com.luckia.biller.deploy/src/main/resources/bootstrap/info_presencial_2014.xlsx']ggr_cons!$a$2:$n$1048576,9,0)</f>
        <v>#VALUE!</v>
      </c>
      <c r="BI102" s="53" t="e">
        <f aca="false">+VLOOKUP($D102,['file:///home/lab/repositories/luckia.facturador/com.luckia.biller.deploy/src/main/resources/bootstrap/info_presencial_2014.xlsx']ggr_cons!$a$2:$n$1048576,10,0)</f>
        <v>#VALUE!</v>
      </c>
      <c r="BJ102" s="53" t="e">
        <f aca="false">+VLOOKUP($D102,['file:///home/lab/repositories/luckia.facturador/com.luckia.biller.deploy/src/main/resources/bootstrap/info_presencial_2014.xlsx']ggr_cons!$a$2:$n$1048576,11,0)</f>
        <v>#VALUE!</v>
      </c>
      <c r="BK102" s="53" t="e">
        <f aca="false">+VLOOKUP($D102,['file:///home/lab/repositories/luckia.facturador/com.luckia.biller.deploy/src/main/resources/bootstrap/info_presencial_2014.xlsx']ggr_cons!$a$2:$n$1048576,12,0)</f>
        <v>#VALUE!</v>
      </c>
      <c r="BL102" s="53" t="e">
        <f aca="false">+VLOOKUP($D102,['file:///home/lab/repositories/luckia.facturador/com.luckia.biller.deploy/src/main/resources/bootstrap/info_presencial_2014.xlsx']ggr_cons!$a$2:$n$1048576,13,0)</f>
        <v>#VALUE!</v>
      </c>
      <c r="BM102" s="53" t="e">
        <f aca="false">+VLOOKUP($D102,['file:///home/lab/repositories/luckia.facturador/com.luckia.biller.deploy/src/main/resources/bootstrap/info_presencial_2014.xlsx']ggr_cons!$a$2:$n$1048576,14,0)</f>
        <v>#VALUE!</v>
      </c>
      <c r="BN102" s="53" t="n">
        <f aca="false">+SUM(BB102:BM102)</f>
        <v>161.87</v>
      </c>
      <c r="BO102" s="53"/>
      <c r="BP102" s="53"/>
      <c r="BQ102" s="55" t="n">
        <f aca="false">+$N102*X102</f>
        <v>6.96</v>
      </c>
      <c r="BR102" s="55" t="n">
        <f aca="false">+$N102*Y102</f>
        <v>0</v>
      </c>
      <c r="BS102" s="55" t="n">
        <f aca="false">+$N102*Z102</f>
        <v>0</v>
      </c>
      <c r="BT102" s="55" t="n">
        <f aca="false">+$N102*AA102</f>
        <v>0</v>
      </c>
      <c r="BU102" s="55" t="n">
        <f aca="false">+$N102*AB102</f>
        <v>0</v>
      </c>
      <c r="BV102" s="55" t="n">
        <f aca="false">+$N102*AC102</f>
        <v>0</v>
      </c>
      <c r="BW102" s="55" t="n">
        <f aca="false">+$N102*AD102</f>
        <v>0</v>
      </c>
      <c r="BX102" s="55" t="n">
        <f aca="false">+$N102*AE102</f>
        <v>0</v>
      </c>
      <c r="BY102" s="55" t="n">
        <f aca="false">+$N102*AF102</f>
        <v>0</v>
      </c>
      <c r="BZ102" s="55" t="n">
        <f aca="false">+$N102*AG102</f>
        <v>0</v>
      </c>
      <c r="CA102" s="55" t="n">
        <f aca="false">+$N102*AH102</f>
        <v>0</v>
      </c>
      <c r="CB102" s="55" t="n">
        <f aca="false">+$N102*AI102</f>
        <v>0</v>
      </c>
      <c r="CC102" s="55" t="n">
        <f aca="false">+SUM(BQ102:CB102)</f>
        <v>6.96</v>
      </c>
      <c r="CD102" s="53"/>
      <c r="CE102" s="55"/>
      <c r="CF102" s="55" t="n">
        <f aca="false">+BQ102/$CE$2</f>
        <v>5.75206611570248</v>
      </c>
      <c r="CG102" s="55" t="n">
        <f aca="false">+BR102/$CE$2</f>
        <v>0</v>
      </c>
      <c r="CH102" s="55" t="n">
        <f aca="false">+BS102/$CE$2</f>
        <v>0</v>
      </c>
      <c r="CI102" s="55" t="n">
        <f aca="false">+BT102/$CE$2</f>
        <v>0</v>
      </c>
      <c r="CJ102" s="55" t="n">
        <f aca="false">+BU102/$CE$2</f>
        <v>0</v>
      </c>
      <c r="CK102" s="55" t="n">
        <f aca="false">+BV102/$CE$2</f>
        <v>0</v>
      </c>
      <c r="CL102" s="55" t="n">
        <f aca="false">+BW102/$CE$2</f>
        <v>0</v>
      </c>
      <c r="CM102" s="55" t="n">
        <f aca="false">+BX102/$CE$2</f>
        <v>0</v>
      </c>
      <c r="CN102" s="55" t="n">
        <f aca="false">+BY102/$CE$2</f>
        <v>0</v>
      </c>
      <c r="CO102" s="55" t="n">
        <f aca="false">+BZ102/$CE$2</f>
        <v>0</v>
      </c>
      <c r="CP102" s="55" t="n">
        <f aca="false">+CA102/$CE$2</f>
        <v>0</v>
      </c>
      <c r="CQ102" s="55" t="n">
        <f aca="false">+CB102/$CE$2</f>
        <v>0</v>
      </c>
      <c r="CR102" s="55" t="n">
        <f aca="false">+CC102/$CE$2</f>
        <v>5.75206611570248</v>
      </c>
      <c r="CS102" s="53"/>
      <c r="CT102" s="53"/>
      <c r="CU102" s="56" t="n">
        <f aca="false">+$O102*X102+$P102*BB102+$Q102*(0.9*BB102+$S102)+$R102</f>
        <v>13.92</v>
      </c>
      <c r="CV102" s="56" t="n">
        <f aca="false">+$O102*Y102+$P102*BC102+$Q102*(0.9*BC102+$S102)+$R102</f>
        <v>0</v>
      </c>
      <c r="CW102" s="56" t="n">
        <f aca="false">+$O102*Z102+$P102*BD102+$Q102*(0.9*BD102+$S102)+$R102</f>
        <v>0</v>
      </c>
      <c r="CX102" s="56" t="n">
        <f aca="false">+$O102*AA102+$P102*BE102+$Q102*(0.9*BE102+$S102)+$R102</f>
        <v>0</v>
      </c>
      <c r="CY102" s="56" t="n">
        <f aca="false">+$O102*AB102+$P102*BF102+$Q102*(0.9*BF102+$S102)+$R102</f>
        <v>0</v>
      </c>
      <c r="CZ102" s="56" t="n">
        <f aca="false">+$O102*AC102+$P102*BG102+$Q102*(0.9*BG102+$S102)+$R102</f>
        <v>0</v>
      </c>
      <c r="DA102" s="56" t="n">
        <f aca="false">+$O102*AD102+$P102*BH102+$Q102*(0.9*BH102+$S102)+$R102</f>
        <v>0</v>
      </c>
      <c r="DB102" s="56" t="n">
        <f aca="false">+$O102*AE102+$P102*BI102+$Q102*(0.9*BI102+$S102)+$R102</f>
        <v>0</v>
      </c>
      <c r="DC102" s="56" t="n">
        <f aca="false">+$O102*AF102+$P102*BJ102+$Q102*(0.9*BJ102+$S102)+$R102</f>
        <v>0</v>
      </c>
      <c r="DD102" s="56" t="n">
        <f aca="false">+$O102*AG102+$P102*BK102+$Q102*(0.9*BK102+$S102)+$R102</f>
        <v>0</v>
      </c>
      <c r="DE102" s="56" t="n">
        <f aca="false">+$O102*AH102+$P102*BL102+$Q102*(0.9*BL102+$S102)+$R102</f>
        <v>0</v>
      </c>
      <c r="DF102" s="56" t="n">
        <f aca="false">+$O102*AI102+$P102*BM102+$Q102*(0.9*BM102+$S102)+$R102</f>
        <v>0</v>
      </c>
      <c r="DG102" s="55" t="n">
        <f aca="false">+SUM(CU102:DF102)</f>
        <v>13.92</v>
      </c>
      <c r="DH102" s="53"/>
      <c r="DJ102" s="14" t="n">
        <f aca="false">+IF(X102=0,0,$T102)</f>
        <v>30</v>
      </c>
      <c r="DK102" s="14" t="n">
        <f aca="false">+IF(Y102=0,0,$T102)</f>
        <v>0</v>
      </c>
      <c r="DL102" s="14" t="n">
        <f aca="false">+IF(Z102=0,0,$T102)</f>
        <v>0</v>
      </c>
      <c r="DM102" s="14" t="n">
        <f aca="false">+IF(AA102=0,0,$T102)</f>
        <v>0</v>
      </c>
      <c r="DN102" s="14" t="n">
        <f aca="false">+IF(AB102=0,0,$T102)</f>
        <v>0</v>
      </c>
      <c r="DO102" s="14" t="n">
        <f aca="false">+IF(AC102=0,0,$T102)</f>
        <v>0</v>
      </c>
      <c r="DP102" s="14" t="n">
        <f aca="false">+IF(AD102=0,0,$T102)</f>
        <v>0</v>
      </c>
      <c r="DQ102" s="14" t="n">
        <f aca="false">+IF(AE102=0,0,$T102)</f>
        <v>0</v>
      </c>
      <c r="DR102" s="14" t="n">
        <f aca="false">+IF(AF102=0,0,$T102)</f>
        <v>0</v>
      </c>
      <c r="DS102" s="14" t="n">
        <f aca="false">+IF(AG102=0,0,$T102)</f>
        <v>0</v>
      </c>
      <c r="DT102" s="14" t="n">
        <f aca="false">+IF(AH102=0,0,$T102)</f>
        <v>0</v>
      </c>
      <c r="DU102" s="14" t="n">
        <f aca="false">+IF(AI102=0,0,$T102)</f>
        <v>0</v>
      </c>
      <c r="DV102" s="55" t="n">
        <f aca="false">+SUM(DJ102:DU102)</f>
        <v>30</v>
      </c>
      <c r="DY102" s="14" t="n">
        <v>0</v>
      </c>
      <c r="DZ102" s="14" t="n">
        <v>0</v>
      </c>
      <c r="EA102" s="14" t="n">
        <v>0</v>
      </c>
      <c r="EB102" s="14" t="n">
        <v>0</v>
      </c>
      <c r="EC102" s="14" t="n">
        <v>0</v>
      </c>
      <c r="ED102" s="14" t="n">
        <v>0</v>
      </c>
      <c r="EE102" s="14" t="n">
        <v>0</v>
      </c>
      <c r="EF102" s="14" t="n">
        <v>0</v>
      </c>
      <c r="EG102" s="14" t="n">
        <v>0</v>
      </c>
      <c r="EH102" s="14" t="n">
        <v>0</v>
      </c>
      <c r="EI102" s="14" t="n">
        <v>0</v>
      </c>
      <c r="EJ102" s="14" t="n">
        <v>0</v>
      </c>
      <c r="EK102" s="55" t="n">
        <f aca="false">+SUM(DY102:EJ102)</f>
        <v>0</v>
      </c>
      <c r="EO102" s="53" t="n">
        <f aca="false">+CU102+DJ102-DY102/2</f>
        <v>43.92</v>
      </c>
      <c r="EP102" s="53" t="n">
        <f aca="false">+CV102+DK102-DZ102/2</f>
        <v>0</v>
      </c>
      <c r="EQ102" s="53" t="n">
        <f aca="false">+CW102+DL102-EA102/2</f>
        <v>0</v>
      </c>
      <c r="ER102" s="53" t="n">
        <f aca="false">+CX102+DM102-EB102/2</f>
        <v>0</v>
      </c>
      <c r="ES102" s="53" t="n">
        <f aca="false">+CY102+DN102-EC102/2</f>
        <v>0</v>
      </c>
      <c r="ET102" s="53" t="n">
        <f aca="false">+CZ102+DO102-ED102/2</f>
        <v>0</v>
      </c>
      <c r="EU102" s="53" t="n">
        <f aca="false">+DA102+DP102-EE102/2</f>
        <v>0</v>
      </c>
      <c r="EV102" s="53" t="n">
        <f aca="false">+DB102+DQ102-EF102/2</f>
        <v>0</v>
      </c>
      <c r="EW102" s="53" t="n">
        <f aca="false">+DC102+DR102-EG102/2</f>
        <v>0</v>
      </c>
      <c r="EX102" s="53" t="n">
        <f aca="false">+DD102+DS102-EH102/2</f>
        <v>0</v>
      </c>
      <c r="EY102" s="53" t="n">
        <f aca="false">+DE102+DT102-EI102/2</f>
        <v>0</v>
      </c>
      <c r="EZ102" s="53" t="n">
        <f aca="false">+DF102+DU102-EJ102/2</f>
        <v>0</v>
      </c>
      <c r="FA102" s="55" t="n">
        <f aca="false">+SUM(EO102:EZ102)</f>
        <v>43.92</v>
      </c>
      <c r="FD102" s="53" t="n">
        <f aca="false">+AM102-EO102-DY102</f>
        <v>117.95</v>
      </c>
      <c r="FE102" s="53" t="n">
        <f aca="false">+AN102-EP102-DZ102</f>
        <v>0</v>
      </c>
      <c r="FF102" s="53" t="n">
        <f aca="false">+AO102-EQ102-EA102</f>
        <v>0</v>
      </c>
      <c r="FG102" s="53" t="n">
        <f aca="false">+AP102-ER102-EB102</f>
        <v>0</v>
      </c>
      <c r="FH102" s="53" t="n">
        <f aca="false">+AQ102-ES102-EC102</f>
        <v>0</v>
      </c>
      <c r="FI102" s="53" t="n">
        <f aca="false">+AR102-ET102-ED102</f>
        <v>0</v>
      </c>
      <c r="FJ102" s="53" t="n">
        <f aca="false">+AS102-EU102-EE102</f>
        <v>0</v>
      </c>
      <c r="FK102" s="53" t="n">
        <f aca="false">+AT102-EV102-EF102</f>
        <v>0</v>
      </c>
      <c r="FL102" s="53" t="n">
        <f aca="false">+AU102-EW102-EG102</f>
        <v>0</v>
      </c>
      <c r="FM102" s="53" t="n">
        <f aca="false">+AV102-EX102-EH102</f>
        <v>0</v>
      </c>
      <c r="FN102" s="53" t="n">
        <f aca="false">+AW102-EY102-EI102</f>
        <v>0</v>
      </c>
      <c r="FO102" s="53" t="n">
        <f aca="false">+AX102-EZ102-EJ102</f>
        <v>0</v>
      </c>
      <c r="FP102" s="53" t="n">
        <f aca="false">+AY102-FA102</f>
        <v>117.95</v>
      </c>
    </row>
    <row collapsed="false" customFormat="false" customHeight="true" hidden="false" ht="15" outlineLevel="2" r="103">
      <c r="A103" s="21" t="n">
        <v>12</v>
      </c>
      <c r="B103" s="21" t="s">
        <v>67</v>
      </c>
      <c r="C103" s="21" t="s">
        <v>137</v>
      </c>
      <c r="D103" s="67" t="n">
        <f aca="false">+E103</f>
        <v>10066</v>
      </c>
      <c r="E103" s="68" t="n">
        <v>10066</v>
      </c>
      <c r="F103" s="72" t="s">
        <v>467</v>
      </c>
      <c r="G103" s="21" t="s">
        <v>69</v>
      </c>
      <c r="H103" s="21" t="s">
        <v>69</v>
      </c>
      <c r="I103" s="81" t="s">
        <v>468</v>
      </c>
      <c r="J103" s="76" t="s">
        <v>469</v>
      </c>
      <c r="K103" s="72" t="s">
        <v>16</v>
      </c>
      <c r="L103" s="49" t="s">
        <v>143</v>
      </c>
      <c r="M103" s="50" t="s">
        <v>70</v>
      </c>
      <c r="N103" s="51" t="n">
        <v>0.01</v>
      </c>
      <c r="O103" s="51" t="n">
        <v>0.02</v>
      </c>
      <c r="P103" s="51" t="n">
        <v>0</v>
      </c>
      <c r="Q103" s="51" t="n">
        <v>0</v>
      </c>
      <c r="R103" s="50" t="n">
        <v>0</v>
      </c>
      <c r="S103" s="50" t="n">
        <v>0</v>
      </c>
      <c r="T103" s="50" t="n">
        <v>30</v>
      </c>
      <c r="U103" s="50"/>
      <c r="X103" s="53" t="e">
        <f aca="false">+VLOOKUP($D103,['file:///home/lab/repositories/luckia.facturador/com.luckia.biller.deploy/src/main/resources/bootstrap/info_presencial_2014.xlsx']venta_neta_cons!$a$2:$n$1048576,3,0)</f>
        <v>#VALUE!</v>
      </c>
      <c r="Y103" s="53" t="e">
        <f aca="false">+VLOOKUP($D103,['file:///home/lab/repositories/luckia.facturador/com.luckia.biller.deploy/src/main/resources/bootstrap/info_presencial_2014.xlsx']venta_neta_cons!$a$2:$n$1048576,4,0)</f>
        <v>#VALUE!</v>
      </c>
      <c r="Z103" s="53" t="e">
        <f aca="false">+VLOOKUP($D103,['file:///home/lab/repositories/luckia.facturador/com.luckia.biller.deploy/src/main/resources/bootstrap/info_presencial_2014.xlsx']venta_neta_cons!$a$2:$n$1048576,5,0)</f>
        <v>#VALUE!</v>
      </c>
      <c r="AA103" s="53" t="e">
        <f aca="false">+VLOOKUP($D103,['file:///home/lab/repositories/luckia.facturador/com.luckia.biller.deploy/src/main/resources/bootstrap/info_presencial_2014.xlsx']venta_neta_cons!$a$2:$n$1048576,6,0)</f>
        <v>#VALUE!</v>
      </c>
      <c r="AB103" s="53" t="e">
        <f aca="false">+VLOOKUP($D103,['file:///home/lab/repositories/luckia.facturador/com.luckia.biller.deploy/src/main/resources/bootstrap/info_presencial_2014.xlsx']venta_neta_cons!$a$2:$n$1048576,7,0)</f>
        <v>#VALUE!</v>
      </c>
      <c r="AC103" s="53" t="e">
        <f aca="false">+VLOOKUP($D103,['file:///home/lab/repositories/luckia.facturador/com.luckia.biller.deploy/src/main/resources/bootstrap/info_presencial_2014.xlsx']venta_neta_cons!$a$2:$n$1048576,8,0)</f>
        <v>#VALUE!</v>
      </c>
      <c r="AD103" s="53" t="e">
        <f aca="false">+VLOOKUP($D103,['file:///home/lab/repositories/luckia.facturador/com.luckia.biller.deploy/src/main/resources/bootstrap/info_presencial_2014.xlsx']venta_neta_cons!$a$2:$n$1048576,9,0)</f>
        <v>#VALUE!</v>
      </c>
      <c r="AE103" s="53" t="e">
        <f aca="false">+VLOOKUP($D103,['file:///home/lab/repositories/luckia.facturador/com.luckia.biller.deploy/src/main/resources/bootstrap/info_presencial_2014.xlsx']venta_neta_cons!$a$2:$n$1048576,10,0)</f>
        <v>#VALUE!</v>
      </c>
      <c r="AF103" s="53" t="e">
        <f aca="false">+VLOOKUP($D103,['file:///home/lab/repositories/luckia.facturador/com.luckia.biller.deploy/src/main/resources/bootstrap/info_presencial_2014.xlsx']venta_neta_cons!$a$2:$n$1048576,11,0)</f>
        <v>#VALUE!</v>
      </c>
      <c r="AG103" s="53" t="e">
        <f aca="false">+VLOOKUP($D103,['file:///home/lab/repositories/luckia.facturador/com.luckia.biller.deploy/src/main/resources/bootstrap/info_presencial_2014.xlsx']venta_neta_cons!$a$2:$n$1048576,12,0)</f>
        <v>#VALUE!</v>
      </c>
      <c r="AH103" s="53" t="e">
        <f aca="false">+VLOOKUP($D103,['file:///home/lab/repositories/luckia.facturador/com.luckia.biller.deploy/src/main/resources/bootstrap/info_presencial_2014.xlsx']venta_neta_cons!$a$2:$n$1048576,13,0)</f>
        <v>#VALUE!</v>
      </c>
      <c r="AI103" s="53" t="e">
        <f aca="false">+VLOOKUP($D103,['file:///home/lab/repositories/luckia.facturador/com.luckia.biller.deploy/src/main/resources/bootstrap/info_presencial_2014.xlsx']venta_neta_cons!$a$2:$n$1048576,14,0)</f>
        <v>#VALUE!</v>
      </c>
      <c r="AJ103" s="53" t="n">
        <f aca="false">+SUM(X103:AI103)</f>
        <v>571</v>
      </c>
      <c r="AK103" s="54" t="n">
        <f aca="false">+BB103/X103</f>
        <v>0.513625218914186</v>
      </c>
      <c r="AL103" s="53"/>
      <c r="AM103" s="53" t="e">
        <f aca="false">+VLOOKUP($D103,['file:///home/lab/repositories/luckia.facturador/com.luckia.biller.deploy/src/main/resources/bootstrap/info_presencial_2014.xlsx']saldo_cons!$a$2:$n$1048576,3,0)</f>
        <v>#VALUE!</v>
      </c>
      <c r="AN103" s="53" t="e">
        <f aca="false">+VLOOKUP($D103,['file:///home/lab/repositories/luckia.facturador/com.luckia.biller.deploy/src/main/resources/bootstrap/info_presencial_2014.xlsx']saldo_cons!$a$2:$n$1048576,4,0)</f>
        <v>#VALUE!</v>
      </c>
      <c r="AO103" s="53" t="e">
        <f aca="false">+VLOOKUP($D103,['file:///home/lab/repositories/luckia.facturador/com.luckia.biller.deploy/src/main/resources/bootstrap/info_presencial_2014.xlsx']saldo_cons!$a$2:$n$1048576,5,0)</f>
        <v>#VALUE!</v>
      </c>
      <c r="AP103" s="53" t="e">
        <f aca="false">+VLOOKUP($D103,['file:///home/lab/repositories/luckia.facturador/com.luckia.biller.deploy/src/main/resources/bootstrap/info_presencial_2014.xlsx']saldo_cons!$a$2:$n$1048576,6,0)</f>
        <v>#VALUE!</v>
      </c>
      <c r="AQ103" s="53" t="e">
        <f aca="false">+VLOOKUP($D103,['file:///home/lab/repositories/luckia.facturador/com.luckia.biller.deploy/src/main/resources/bootstrap/info_presencial_2014.xlsx']saldo_cons!$a$2:$n$1048576,7,0)</f>
        <v>#VALUE!</v>
      </c>
      <c r="AR103" s="53" t="e">
        <f aca="false">+VLOOKUP($D103,['file:///home/lab/repositories/luckia.facturador/com.luckia.biller.deploy/src/main/resources/bootstrap/info_presencial_2014.xlsx']saldo_cons!$a$2:$n$1048576,8,0)</f>
        <v>#VALUE!</v>
      </c>
      <c r="AS103" s="53" t="e">
        <f aca="false">+VLOOKUP($D103,['file:///home/lab/repositories/luckia.facturador/com.luckia.biller.deploy/src/main/resources/bootstrap/info_presencial_2014.xlsx']saldo_cons!$a$2:$n$1048576,9,0)</f>
        <v>#VALUE!</v>
      </c>
      <c r="AT103" s="53" t="e">
        <f aca="false">+VLOOKUP($D103,['file:///home/lab/repositories/luckia.facturador/com.luckia.biller.deploy/src/main/resources/bootstrap/info_presencial_2014.xlsx']saldo_cons!$a$2:$n$1048576,10,0)</f>
        <v>#VALUE!</v>
      </c>
      <c r="AU103" s="53" t="e">
        <f aca="false">+VLOOKUP($D103,['file:///home/lab/repositories/luckia.facturador/com.luckia.biller.deploy/src/main/resources/bootstrap/info_presencial_2014.xlsx']saldo_cons!$a$2:$n$1048576,11,0)</f>
        <v>#VALUE!</v>
      </c>
      <c r="AV103" s="53" t="e">
        <f aca="false">+VLOOKUP($D103,['file:///home/lab/repositories/luckia.facturador/com.luckia.biller.deploy/src/main/resources/bootstrap/info_presencial_2014.xlsx']saldo_cons!$a$2:$n$1048576,12,0)</f>
        <v>#VALUE!</v>
      </c>
      <c r="AW103" s="53" t="e">
        <f aca="false">+VLOOKUP($D103,['file:///home/lab/repositories/luckia.facturador/com.luckia.biller.deploy/src/main/resources/bootstrap/info_presencial_2014.xlsx']saldo_cons!$a$2:$n$1048576,13,0)</f>
        <v>#VALUE!</v>
      </c>
      <c r="AX103" s="53" t="e">
        <f aca="false">+VLOOKUP($D103,['file:///home/lab/repositories/luckia.facturador/com.luckia.biller.deploy/src/main/resources/bootstrap/info_presencial_2014.xlsx']saldo_cons!$a$2:$n$1048576,14,0)</f>
        <v>#VALUE!</v>
      </c>
      <c r="AY103" s="53" t="n">
        <f aca="false">+SUM(AM103:AX103)</f>
        <v>558.18</v>
      </c>
      <c r="AZ103" s="53"/>
      <c r="BA103" s="53"/>
      <c r="BB103" s="53" t="e">
        <f aca="false">+VLOOKUP($D103,['file:///home/lab/repositories/luckia.facturador/com.luckia.biller.deploy/src/main/resources/bootstrap/info_presencial_2014.xlsx']ggr_cons!$a$2:$n$1048576,3,0)</f>
        <v>#VALUE!</v>
      </c>
      <c r="BC103" s="53" t="e">
        <f aca="false">+VLOOKUP($D103,['file:///home/lab/repositories/luckia.facturador/com.luckia.biller.deploy/src/main/resources/bootstrap/info_presencial_2014.xlsx']ggr_cons!$a$2:$n$1048576,4,0)</f>
        <v>#VALUE!</v>
      </c>
      <c r="BD103" s="53" t="e">
        <f aca="false">+VLOOKUP($D103,['file:///home/lab/repositories/luckia.facturador/com.luckia.biller.deploy/src/main/resources/bootstrap/info_presencial_2014.xlsx']ggr_cons!$a$2:$n$1048576,5,0)</f>
        <v>#VALUE!</v>
      </c>
      <c r="BE103" s="53" t="e">
        <f aca="false">+VLOOKUP($D103,['file:///home/lab/repositories/luckia.facturador/com.luckia.biller.deploy/src/main/resources/bootstrap/info_presencial_2014.xlsx']ggr_cons!$a$2:$n$1048576,6,0)</f>
        <v>#VALUE!</v>
      </c>
      <c r="BF103" s="53" t="e">
        <f aca="false">+VLOOKUP($D103,['file:///home/lab/repositories/luckia.facturador/com.luckia.biller.deploy/src/main/resources/bootstrap/info_presencial_2014.xlsx']ggr_cons!$a$2:$n$1048576,7,0)</f>
        <v>#VALUE!</v>
      </c>
      <c r="BG103" s="53" t="e">
        <f aca="false">+VLOOKUP($D103,['file:///home/lab/repositories/luckia.facturador/com.luckia.biller.deploy/src/main/resources/bootstrap/info_presencial_2014.xlsx']ggr_cons!$a$2:$n$1048576,8,0)</f>
        <v>#VALUE!</v>
      </c>
      <c r="BH103" s="53" t="e">
        <f aca="false">+VLOOKUP($D103,['file:///home/lab/repositories/luckia.facturador/com.luckia.biller.deploy/src/main/resources/bootstrap/info_presencial_2014.xlsx']ggr_cons!$a$2:$n$1048576,9,0)</f>
        <v>#VALUE!</v>
      </c>
      <c r="BI103" s="53" t="e">
        <f aca="false">+VLOOKUP($D103,['file:///home/lab/repositories/luckia.facturador/com.luckia.biller.deploy/src/main/resources/bootstrap/info_presencial_2014.xlsx']ggr_cons!$a$2:$n$1048576,10,0)</f>
        <v>#VALUE!</v>
      </c>
      <c r="BJ103" s="53" t="e">
        <f aca="false">+VLOOKUP($D103,['file:///home/lab/repositories/luckia.facturador/com.luckia.biller.deploy/src/main/resources/bootstrap/info_presencial_2014.xlsx']ggr_cons!$a$2:$n$1048576,11,0)</f>
        <v>#VALUE!</v>
      </c>
      <c r="BK103" s="53" t="e">
        <f aca="false">+VLOOKUP($D103,['file:///home/lab/repositories/luckia.facturador/com.luckia.biller.deploy/src/main/resources/bootstrap/info_presencial_2014.xlsx']ggr_cons!$a$2:$n$1048576,12,0)</f>
        <v>#VALUE!</v>
      </c>
      <c r="BL103" s="53" t="e">
        <f aca="false">+VLOOKUP($D103,['file:///home/lab/repositories/luckia.facturador/com.luckia.biller.deploy/src/main/resources/bootstrap/info_presencial_2014.xlsx']ggr_cons!$a$2:$n$1048576,13,0)</f>
        <v>#VALUE!</v>
      </c>
      <c r="BM103" s="53" t="e">
        <f aca="false">+VLOOKUP($D103,['file:///home/lab/repositories/luckia.facturador/com.luckia.biller.deploy/src/main/resources/bootstrap/info_presencial_2014.xlsx']ggr_cons!$a$2:$n$1048576,14,0)</f>
        <v>#VALUE!</v>
      </c>
      <c r="BN103" s="53" t="n">
        <f aca="false">+SUM(BB103:BM103)</f>
        <v>293.28</v>
      </c>
      <c r="BO103" s="53"/>
      <c r="BP103" s="53"/>
      <c r="BQ103" s="55" t="n">
        <f aca="false">+$N103*X103</f>
        <v>5.71</v>
      </c>
      <c r="BR103" s="55" t="n">
        <f aca="false">+$N103*Y103</f>
        <v>0</v>
      </c>
      <c r="BS103" s="55" t="n">
        <f aca="false">+$N103*Z103</f>
        <v>0</v>
      </c>
      <c r="BT103" s="55" t="n">
        <f aca="false">+$N103*AA103</f>
        <v>0</v>
      </c>
      <c r="BU103" s="55" t="n">
        <f aca="false">+$N103*AB103</f>
        <v>0</v>
      </c>
      <c r="BV103" s="55" t="n">
        <f aca="false">+$N103*AC103</f>
        <v>0</v>
      </c>
      <c r="BW103" s="55" t="n">
        <f aca="false">+$N103*AD103</f>
        <v>0</v>
      </c>
      <c r="BX103" s="55" t="n">
        <f aca="false">+$N103*AE103</f>
        <v>0</v>
      </c>
      <c r="BY103" s="55" t="n">
        <f aca="false">+$N103*AF103</f>
        <v>0</v>
      </c>
      <c r="BZ103" s="55" t="n">
        <f aca="false">+$N103*AG103</f>
        <v>0</v>
      </c>
      <c r="CA103" s="55" t="n">
        <f aca="false">+$N103*AH103</f>
        <v>0</v>
      </c>
      <c r="CB103" s="55" t="n">
        <f aca="false">+$N103*AI103</f>
        <v>0</v>
      </c>
      <c r="CC103" s="55" t="n">
        <f aca="false">+SUM(BQ103:CB103)</f>
        <v>5.71</v>
      </c>
      <c r="CD103" s="53"/>
      <c r="CE103" s="55"/>
      <c r="CF103" s="55" t="n">
        <f aca="false">+BQ103/$CE$2</f>
        <v>4.71900826446281</v>
      </c>
      <c r="CG103" s="55" t="n">
        <f aca="false">+BR103/$CE$2</f>
        <v>0</v>
      </c>
      <c r="CH103" s="55" t="n">
        <f aca="false">+BS103/$CE$2</f>
        <v>0</v>
      </c>
      <c r="CI103" s="55" t="n">
        <f aca="false">+BT103/$CE$2</f>
        <v>0</v>
      </c>
      <c r="CJ103" s="55" t="n">
        <f aca="false">+BU103/$CE$2</f>
        <v>0</v>
      </c>
      <c r="CK103" s="55" t="n">
        <f aca="false">+BV103/$CE$2</f>
        <v>0</v>
      </c>
      <c r="CL103" s="55" t="n">
        <f aca="false">+BW103/$CE$2</f>
        <v>0</v>
      </c>
      <c r="CM103" s="55" t="n">
        <f aca="false">+BX103/$CE$2</f>
        <v>0</v>
      </c>
      <c r="CN103" s="55" t="n">
        <f aca="false">+BY103/$CE$2</f>
        <v>0</v>
      </c>
      <c r="CO103" s="55" t="n">
        <f aca="false">+BZ103/$CE$2</f>
        <v>0</v>
      </c>
      <c r="CP103" s="55" t="n">
        <f aca="false">+CA103/$CE$2</f>
        <v>0</v>
      </c>
      <c r="CQ103" s="55" t="n">
        <f aca="false">+CB103/$CE$2</f>
        <v>0</v>
      </c>
      <c r="CR103" s="55" t="n">
        <f aca="false">+CC103/$CE$2</f>
        <v>4.71900826446281</v>
      </c>
      <c r="CS103" s="53"/>
      <c r="CT103" s="53"/>
      <c r="CU103" s="56" t="n">
        <f aca="false">+$O103*X103+$P103*BB103+$Q103*(0.9*BB103+$S103)+$R103</f>
        <v>11.42</v>
      </c>
      <c r="CV103" s="56" t="n">
        <f aca="false">+$O103*Y103+$P103*BC103+$Q103*(0.9*BC103+$S103)+$R103</f>
        <v>0</v>
      </c>
      <c r="CW103" s="56" t="n">
        <f aca="false">+$O103*Z103+$P103*BD103+$Q103*(0.9*BD103+$S103)+$R103</f>
        <v>0</v>
      </c>
      <c r="CX103" s="56" t="n">
        <f aca="false">+$O103*AA103+$P103*BE103+$Q103*(0.9*BE103+$S103)+$R103</f>
        <v>0</v>
      </c>
      <c r="CY103" s="56" t="n">
        <f aca="false">+$O103*AB103+$P103*BF103+$Q103*(0.9*BF103+$S103)+$R103</f>
        <v>0</v>
      </c>
      <c r="CZ103" s="56" t="n">
        <f aca="false">+$O103*AC103+$P103*BG103+$Q103*(0.9*BG103+$S103)+$R103</f>
        <v>0</v>
      </c>
      <c r="DA103" s="56" t="n">
        <f aca="false">+$O103*AD103+$P103*BH103+$Q103*(0.9*BH103+$S103)+$R103</f>
        <v>0</v>
      </c>
      <c r="DB103" s="56" t="n">
        <f aca="false">+$O103*AE103+$P103*BI103+$Q103*(0.9*BI103+$S103)+$R103</f>
        <v>0</v>
      </c>
      <c r="DC103" s="56" t="n">
        <f aca="false">+$O103*AF103+$P103*BJ103+$Q103*(0.9*BJ103+$S103)+$R103</f>
        <v>0</v>
      </c>
      <c r="DD103" s="56" t="n">
        <f aca="false">+$O103*AG103+$P103*BK103+$Q103*(0.9*BK103+$S103)+$R103</f>
        <v>0</v>
      </c>
      <c r="DE103" s="56" t="n">
        <f aca="false">+$O103*AH103+$P103*BL103+$Q103*(0.9*BL103+$S103)+$R103</f>
        <v>0</v>
      </c>
      <c r="DF103" s="56" t="n">
        <f aca="false">+$O103*AI103+$P103*BM103+$Q103*(0.9*BM103+$S103)+$R103</f>
        <v>0</v>
      </c>
      <c r="DG103" s="55" t="n">
        <f aca="false">+SUM(CU103:DF103)</f>
        <v>11.42</v>
      </c>
      <c r="DH103" s="53"/>
      <c r="DJ103" s="14" t="n">
        <f aca="false">+IF(X103=0,0,$T103)</f>
        <v>30</v>
      </c>
      <c r="DK103" s="14" t="n">
        <f aca="false">+IF(Y103=0,0,$T103)</f>
        <v>0</v>
      </c>
      <c r="DL103" s="14" t="n">
        <f aca="false">+IF(Z103=0,0,$T103)</f>
        <v>0</v>
      </c>
      <c r="DM103" s="14" t="n">
        <f aca="false">+IF(AA103=0,0,$T103)</f>
        <v>0</v>
      </c>
      <c r="DN103" s="14" t="n">
        <f aca="false">+IF(AB103=0,0,$T103)</f>
        <v>0</v>
      </c>
      <c r="DO103" s="14" t="n">
        <f aca="false">+IF(AC103=0,0,$T103)</f>
        <v>0</v>
      </c>
      <c r="DP103" s="14" t="n">
        <f aca="false">+IF(AD103=0,0,$T103)</f>
        <v>0</v>
      </c>
      <c r="DQ103" s="14" t="n">
        <f aca="false">+IF(AE103=0,0,$T103)</f>
        <v>0</v>
      </c>
      <c r="DR103" s="14" t="n">
        <f aca="false">+IF(AF103=0,0,$T103)</f>
        <v>0</v>
      </c>
      <c r="DS103" s="14" t="n">
        <f aca="false">+IF(AG103=0,0,$T103)</f>
        <v>0</v>
      </c>
      <c r="DT103" s="14" t="n">
        <f aca="false">+IF(AH103=0,0,$T103)</f>
        <v>0</v>
      </c>
      <c r="DU103" s="14" t="n">
        <f aca="false">+IF(AI103=0,0,$T103)</f>
        <v>0</v>
      </c>
      <c r="DV103" s="55" t="n">
        <f aca="false">+SUM(DJ103:DU103)</f>
        <v>30</v>
      </c>
      <c r="DY103" s="14" t="n">
        <v>0</v>
      </c>
      <c r="DZ103" s="14" t="n">
        <v>0</v>
      </c>
      <c r="EA103" s="14" t="n">
        <v>0</v>
      </c>
      <c r="EB103" s="14" t="n">
        <v>0</v>
      </c>
      <c r="EC103" s="14" t="n">
        <v>0</v>
      </c>
      <c r="ED103" s="14" t="n">
        <v>0</v>
      </c>
      <c r="EE103" s="14" t="n">
        <v>0</v>
      </c>
      <c r="EF103" s="14" t="n">
        <v>0</v>
      </c>
      <c r="EG103" s="14" t="n">
        <v>0</v>
      </c>
      <c r="EH103" s="14" t="n">
        <v>0</v>
      </c>
      <c r="EI103" s="14" t="n">
        <v>0</v>
      </c>
      <c r="EJ103" s="14" t="n">
        <v>0</v>
      </c>
      <c r="EK103" s="55" t="n">
        <f aca="false">+SUM(DY103:EJ103)</f>
        <v>0</v>
      </c>
      <c r="EO103" s="53" t="n">
        <f aca="false">+CU103+DJ103-DY103/2</f>
        <v>41.42</v>
      </c>
      <c r="EP103" s="53" t="n">
        <f aca="false">+CV103+DK103-DZ103/2</f>
        <v>0</v>
      </c>
      <c r="EQ103" s="53" t="n">
        <f aca="false">+CW103+DL103-EA103/2</f>
        <v>0</v>
      </c>
      <c r="ER103" s="53" t="n">
        <f aca="false">+CX103+DM103-EB103/2</f>
        <v>0</v>
      </c>
      <c r="ES103" s="53" t="n">
        <f aca="false">+CY103+DN103-EC103/2</f>
        <v>0</v>
      </c>
      <c r="ET103" s="53" t="n">
        <f aca="false">+CZ103+DO103-ED103/2</f>
        <v>0</v>
      </c>
      <c r="EU103" s="53" t="n">
        <f aca="false">+DA103+DP103-EE103/2</f>
        <v>0</v>
      </c>
      <c r="EV103" s="53" t="n">
        <f aca="false">+DB103+DQ103-EF103/2</f>
        <v>0</v>
      </c>
      <c r="EW103" s="53" t="n">
        <f aca="false">+DC103+DR103-EG103/2</f>
        <v>0</v>
      </c>
      <c r="EX103" s="53" t="n">
        <f aca="false">+DD103+DS103-EH103/2</f>
        <v>0</v>
      </c>
      <c r="EY103" s="53" t="n">
        <f aca="false">+DE103+DT103-EI103/2</f>
        <v>0</v>
      </c>
      <c r="EZ103" s="53" t="n">
        <f aca="false">+DF103+DU103-EJ103/2</f>
        <v>0</v>
      </c>
      <c r="FA103" s="55" t="n">
        <f aca="false">+SUM(EO103:EZ103)</f>
        <v>41.42</v>
      </c>
      <c r="FD103" s="53" t="n">
        <f aca="false">+AM103-EO103-DY103</f>
        <v>516.76</v>
      </c>
      <c r="FE103" s="53" t="n">
        <f aca="false">+AN103-EP103-DZ103</f>
        <v>0</v>
      </c>
      <c r="FF103" s="53" t="n">
        <f aca="false">+AO103-EQ103-EA103</f>
        <v>0</v>
      </c>
      <c r="FG103" s="53" t="n">
        <f aca="false">+AP103-ER103-EB103</f>
        <v>0</v>
      </c>
      <c r="FH103" s="53" t="n">
        <f aca="false">+AQ103-ES103-EC103</f>
        <v>0</v>
      </c>
      <c r="FI103" s="53" t="n">
        <f aca="false">+AR103-ET103-ED103</f>
        <v>0</v>
      </c>
      <c r="FJ103" s="53" t="n">
        <f aca="false">+AS103-EU103-EE103</f>
        <v>0</v>
      </c>
      <c r="FK103" s="53" t="n">
        <f aca="false">+AT103-EV103-EF103</f>
        <v>0</v>
      </c>
      <c r="FL103" s="53" t="n">
        <f aca="false">+AU103-EW103-EG103</f>
        <v>0</v>
      </c>
      <c r="FM103" s="53" t="n">
        <f aca="false">+AV103-EX103-EH103</f>
        <v>0</v>
      </c>
      <c r="FN103" s="53" t="n">
        <f aca="false">+AW103-EY103-EI103</f>
        <v>0</v>
      </c>
      <c r="FO103" s="53" t="n">
        <f aca="false">+AX103-EZ103-EJ103</f>
        <v>0</v>
      </c>
      <c r="FP103" s="53" t="n">
        <f aca="false">+AY103-FA103</f>
        <v>516.76</v>
      </c>
    </row>
    <row collapsed="false" customFormat="false" customHeight="true" hidden="false" ht="15" outlineLevel="2" r="104">
      <c r="A104" s="21" t="n">
        <v>12</v>
      </c>
      <c r="B104" s="21" t="s">
        <v>67</v>
      </c>
      <c r="C104" s="21" t="s">
        <v>137</v>
      </c>
      <c r="D104" s="67" t="n">
        <f aca="false">+E104</f>
        <v>10105</v>
      </c>
      <c r="E104" s="69" t="n">
        <v>10105</v>
      </c>
      <c r="F104" s="82" t="s">
        <v>470</v>
      </c>
      <c r="G104" s="21" t="s">
        <v>69</v>
      </c>
      <c r="H104" s="21" t="s">
        <v>69</v>
      </c>
      <c r="I104" s="72" t="s">
        <v>471</v>
      </c>
      <c r="J104" s="72" t="s">
        <v>472</v>
      </c>
      <c r="K104" s="72" t="s">
        <v>16</v>
      </c>
      <c r="L104" s="49" t="s">
        <v>143</v>
      </c>
      <c r="M104" s="50" t="s">
        <v>70</v>
      </c>
      <c r="N104" s="51" t="n">
        <v>0.01</v>
      </c>
      <c r="O104" s="51" t="n">
        <v>0.02</v>
      </c>
      <c r="P104" s="51" t="n">
        <v>0</v>
      </c>
      <c r="Q104" s="51" t="n">
        <v>0</v>
      </c>
      <c r="R104" s="50" t="n">
        <v>0</v>
      </c>
      <c r="S104" s="50" t="n">
        <v>0</v>
      </c>
      <c r="T104" s="50" t="n">
        <v>30</v>
      </c>
      <c r="U104" s="50"/>
      <c r="X104" s="53" t="e">
        <f aca="false">+VLOOKUP($D104,['file:///home/lab/repositories/luckia.facturador/com.luckia.biller.deploy/src/main/resources/bootstrap/info_presencial_2014.xlsx']venta_neta_cons!$a$2:$n$1048576,3,0)</f>
        <v>#VALUE!</v>
      </c>
      <c r="Y104" s="53" t="e">
        <f aca="false">+VLOOKUP($D104,['file:///home/lab/repositories/luckia.facturador/com.luckia.biller.deploy/src/main/resources/bootstrap/info_presencial_2014.xlsx']venta_neta_cons!$a$2:$n$1048576,4,0)</f>
        <v>#VALUE!</v>
      </c>
      <c r="Z104" s="53" t="e">
        <f aca="false">+VLOOKUP($D104,['file:///home/lab/repositories/luckia.facturador/com.luckia.biller.deploy/src/main/resources/bootstrap/info_presencial_2014.xlsx']venta_neta_cons!$a$2:$n$1048576,5,0)</f>
        <v>#VALUE!</v>
      </c>
      <c r="AA104" s="53" t="e">
        <f aca="false">+VLOOKUP($D104,['file:///home/lab/repositories/luckia.facturador/com.luckia.biller.deploy/src/main/resources/bootstrap/info_presencial_2014.xlsx']venta_neta_cons!$a$2:$n$1048576,6,0)</f>
        <v>#VALUE!</v>
      </c>
      <c r="AB104" s="53" t="e">
        <f aca="false">+VLOOKUP($D104,['file:///home/lab/repositories/luckia.facturador/com.luckia.biller.deploy/src/main/resources/bootstrap/info_presencial_2014.xlsx']venta_neta_cons!$a$2:$n$1048576,7,0)</f>
        <v>#VALUE!</v>
      </c>
      <c r="AC104" s="53" t="e">
        <f aca="false">+VLOOKUP($D104,['file:///home/lab/repositories/luckia.facturador/com.luckia.biller.deploy/src/main/resources/bootstrap/info_presencial_2014.xlsx']venta_neta_cons!$a$2:$n$1048576,8,0)</f>
        <v>#VALUE!</v>
      </c>
      <c r="AD104" s="53" t="e">
        <f aca="false">+VLOOKUP($D104,['file:///home/lab/repositories/luckia.facturador/com.luckia.biller.deploy/src/main/resources/bootstrap/info_presencial_2014.xlsx']venta_neta_cons!$a$2:$n$1048576,9,0)</f>
        <v>#VALUE!</v>
      </c>
      <c r="AE104" s="53" t="e">
        <f aca="false">+VLOOKUP($D104,['file:///home/lab/repositories/luckia.facturador/com.luckia.biller.deploy/src/main/resources/bootstrap/info_presencial_2014.xlsx']venta_neta_cons!$a$2:$n$1048576,10,0)</f>
        <v>#VALUE!</v>
      </c>
      <c r="AF104" s="53" t="e">
        <f aca="false">+VLOOKUP($D104,['file:///home/lab/repositories/luckia.facturador/com.luckia.biller.deploy/src/main/resources/bootstrap/info_presencial_2014.xlsx']venta_neta_cons!$a$2:$n$1048576,11,0)</f>
        <v>#VALUE!</v>
      </c>
      <c r="AG104" s="53" t="e">
        <f aca="false">+VLOOKUP($D104,['file:///home/lab/repositories/luckia.facturador/com.luckia.biller.deploy/src/main/resources/bootstrap/info_presencial_2014.xlsx']venta_neta_cons!$a$2:$n$1048576,12,0)</f>
        <v>#VALUE!</v>
      </c>
      <c r="AH104" s="53" t="e">
        <f aca="false">+VLOOKUP($D104,['file:///home/lab/repositories/luckia.facturador/com.luckia.biller.deploy/src/main/resources/bootstrap/info_presencial_2014.xlsx']venta_neta_cons!$a$2:$n$1048576,13,0)</f>
        <v>#VALUE!</v>
      </c>
      <c r="AI104" s="53" t="e">
        <f aca="false">+VLOOKUP($D104,['file:///home/lab/repositories/luckia.facturador/com.luckia.biller.deploy/src/main/resources/bootstrap/info_presencial_2014.xlsx']venta_neta_cons!$a$2:$n$1048576,14,0)</f>
        <v>#VALUE!</v>
      </c>
      <c r="AJ104" s="53" t="n">
        <f aca="false">+SUM(X104:AI104)</f>
        <v>46</v>
      </c>
      <c r="AK104" s="54" t="n">
        <f aca="false">+BB104/X104</f>
        <v>0.187826086956522</v>
      </c>
      <c r="AL104" s="53"/>
      <c r="AM104" s="53" t="e">
        <f aca="false">+VLOOKUP($D104,['file:///home/lab/repositories/luckia.facturador/com.luckia.biller.deploy/src/main/resources/bootstrap/info_presencial_2014.xlsx']saldo_cons!$a$2:$n$1048576,3,0)</f>
        <v>#VALUE!</v>
      </c>
      <c r="AN104" s="53" t="e">
        <f aca="false">+VLOOKUP($D104,['file:///home/lab/repositories/luckia.facturador/com.luckia.biller.deploy/src/main/resources/bootstrap/info_presencial_2014.xlsx']saldo_cons!$a$2:$n$1048576,4,0)</f>
        <v>#VALUE!</v>
      </c>
      <c r="AO104" s="53" t="e">
        <f aca="false">+VLOOKUP($D104,['file:///home/lab/repositories/luckia.facturador/com.luckia.biller.deploy/src/main/resources/bootstrap/info_presencial_2014.xlsx']saldo_cons!$a$2:$n$1048576,5,0)</f>
        <v>#VALUE!</v>
      </c>
      <c r="AP104" s="53" t="e">
        <f aca="false">+VLOOKUP($D104,['file:///home/lab/repositories/luckia.facturador/com.luckia.biller.deploy/src/main/resources/bootstrap/info_presencial_2014.xlsx']saldo_cons!$a$2:$n$1048576,6,0)</f>
        <v>#VALUE!</v>
      </c>
      <c r="AQ104" s="53" t="e">
        <f aca="false">+VLOOKUP($D104,['file:///home/lab/repositories/luckia.facturador/com.luckia.biller.deploy/src/main/resources/bootstrap/info_presencial_2014.xlsx']saldo_cons!$a$2:$n$1048576,7,0)</f>
        <v>#VALUE!</v>
      </c>
      <c r="AR104" s="53" t="e">
        <f aca="false">+VLOOKUP($D104,['file:///home/lab/repositories/luckia.facturador/com.luckia.biller.deploy/src/main/resources/bootstrap/info_presencial_2014.xlsx']saldo_cons!$a$2:$n$1048576,8,0)</f>
        <v>#VALUE!</v>
      </c>
      <c r="AS104" s="53" t="e">
        <f aca="false">+VLOOKUP($D104,['file:///home/lab/repositories/luckia.facturador/com.luckia.biller.deploy/src/main/resources/bootstrap/info_presencial_2014.xlsx']saldo_cons!$a$2:$n$1048576,9,0)</f>
        <v>#VALUE!</v>
      </c>
      <c r="AT104" s="53" t="e">
        <f aca="false">+VLOOKUP($D104,['file:///home/lab/repositories/luckia.facturador/com.luckia.biller.deploy/src/main/resources/bootstrap/info_presencial_2014.xlsx']saldo_cons!$a$2:$n$1048576,10,0)</f>
        <v>#VALUE!</v>
      </c>
      <c r="AU104" s="53" t="e">
        <f aca="false">+VLOOKUP($D104,['file:///home/lab/repositories/luckia.facturador/com.luckia.biller.deploy/src/main/resources/bootstrap/info_presencial_2014.xlsx']saldo_cons!$a$2:$n$1048576,11,0)</f>
        <v>#VALUE!</v>
      </c>
      <c r="AV104" s="53" t="e">
        <f aca="false">+VLOOKUP($D104,['file:///home/lab/repositories/luckia.facturador/com.luckia.biller.deploy/src/main/resources/bootstrap/info_presencial_2014.xlsx']saldo_cons!$a$2:$n$1048576,12,0)</f>
        <v>#VALUE!</v>
      </c>
      <c r="AW104" s="53" t="e">
        <f aca="false">+VLOOKUP($D104,['file:///home/lab/repositories/luckia.facturador/com.luckia.biller.deploy/src/main/resources/bootstrap/info_presencial_2014.xlsx']saldo_cons!$a$2:$n$1048576,13,0)</f>
        <v>#VALUE!</v>
      </c>
      <c r="AX104" s="53" t="e">
        <f aca="false">+VLOOKUP($D104,['file:///home/lab/repositories/luckia.facturador/com.luckia.biller.deploy/src/main/resources/bootstrap/info_presencial_2014.xlsx']saldo_cons!$a$2:$n$1048576,14,0)</f>
        <v>#VALUE!</v>
      </c>
      <c r="AY104" s="53" t="n">
        <f aca="false">+SUM(AM104:AX104)</f>
        <v>8.64</v>
      </c>
      <c r="AZ104" s="53"/>
      <c r="BA104" s="53"/>
      <c r="BB104" s="53" t="e">
        <f aca="false">+VLOOKUP($D104,['file:///home/lab/repositories/luckia.facturador/com.luckia.biller.deploy/src/main/resources/bootstrap/info_presencial_2014.xlsx']ggr_cons!$a$2:$n$1048576,3,0)</f>
        <v>#VALUE!</v>
      </c>
      <c r="BC104" s="53" t="e">
        <f aca="false">+VLOOKUP($D104,['file:///home/lab/repositories/luckia.facturador/com.luckia.biller.deploy/src/main/resources/bootstrap/info_presencial_2014.xlsx']ggr_cons!$a$2:$n$1048576,4,0)</f>
        <v>#VALUE!</v>
      </c>
      <c r="BD104" s="53" t="e">
        <f aca="false">+VLOOKUP($D104,['file:///home/lab/repositories/luckia.facturador/com.luckia.biller.deploy/src/main/resources/bootstrap/info_presencial_2014.xlsx']ggr_cons!$a$2:$n$1048576,5,0)</f>
        <v>#VALUE!</v>
      </c>
      <c r="BE104" s="53" t="e">
        <f aca="false">+VLOOKUP($D104,['file:///home/lab/repositories/luckia.facturador/com.luckia.biller.deploy/src/main/resources/bootstrap/info_presencial_2014.xlsx']ggr_cons!$a$2:$n$1048576,6,0)</f>
        <v>#VALUE!</v>
      </c>
      <c r="BF104" s="53" t="e">
        <f aca="false">+VLOOKUP($D104,['file:///home/lab/repositories/luckia.facturador/com.luckia.biller.deploy/src/main/resources/bootstrap/info_presencial_2014.xlsx']ggr_cons!$a$2:$n$1048576,7,0)</f>
        <v>#VALUE!</v>
      </c>
      <c r="BG104" s="53" t="e">
        <f aca="false">+VLOOKUP($D104,['file:///home/lab/repositories/luckia.facturador/com.luckia.biller.deploy/src/main/resources/bootstrap/info_presencial_2014.xlsx']ggr_cons!$a$2:$n$1048576,8,0)</f>
        <v>#VALUE!</v>
      </c>
      <c r="BH104" s="53" t="e">
        <f aca="false">+VLOOKUP($D104,['file:///home/lab/repositories/luckia.facturador/com.luckia.biller.deploy/src/main/resources/bootstrap/info_presencial_2014.xlsx']ggr_cons!$a$2:$n$1048576,9,0)</f>
        <v>#VALUE!</v>
      </c>
      <c r="BI104" s="53" t="e">
        <f aca="false">+VLOOKUP($D104,['file:///home/lab/repositories/luckia.facturador/com.luckia.biller.deploy/src/main/resources/bootstrap/info_presencial_2014.xlsx']ggr_cons!$a$2:$n$1048576,10,0)</f>
        <v>#VALUE!</v>
      </c>
      <c r="BJ104" s="53" t="e">
        <f aca="false">+VLOOKUP($D104,['file:///home/lab/repositories/luckia.facturador/com.luckia.biller.deploy/src/main/resources/bootstrap/info_presencial_2014.xlsx']ggr_cons!$a$2:$n$1048576,11,0)</f>
        <v>#VALUE!</v>
      </c>
      <c r="BK104" s="53" t="e">
        <f aca="false">+VLOOKUP($D104,['file:///home/lab/repositories/luckia.facturador/com.luckia.biller.deploy/src/main/resources/bootstrap/info_presencial_2014.xlsx']ggr_cons!$a$2:$n$1048576,12,0)</f>
        <v>#VALUE!</v>
      </c>
      <c r="BL104" s="53" t="e">
        <f aca="false">+VLOOKUP($D104,['file:///home/lab/repositories/luckia.facturador/com.luckia.biller.deploy/src/main/resources/bootstrap/info_presencial_2014.xlsx']ggr_cons!$a$2:$n$1048576,13,0)</f>
        <v>#VALUE!</v>
      </c>
      <c r="BM104" s="53" t="e">
        <f aca="false">+VLOOKUP($D104,['file:///home/lab/repositories/luckia.facturador/com.luckia.biller.deploy/src/main/resources/bootstrap/info_presencial_2014.xlsx']ggr_cons!$a$2:$n$1048576,14,0)</f>
        <v>#VALUE!</v>
      </c>
      <c r="BN104" s="53" t="n">
        <f aca="false">+SUM(BB104:BM104)</f>
        <v>8.64</v>
      </c>
      <c r="BO104" s="53"/>
      <c r="BP104" s="53"/>
      <c r="BQ104" s="55" t="n">
        <f aca="false">+$N104*X104</f>
        <v>0.46</v>
      </c>
      <c r="BR104" s="55" t="n">
        <f aca="false">+$N104*Y104</f>
        <v>0</v>
      </c>
      <c r="BS104" s="55" t="n">
        <f aca="false">+$N104*Z104</f>
        <v>0</v>
      </c>
      <c r="BT104" s="55" t="n">
        <f aca="false">+$N104*AA104</f>
        <v>0</v>
      </c>
      <c r="BU104" s="55" t="n">
        <f aca="false">+$N104*AB104</f>
        <v>0</v>
      </c>
      <c r="BV104" s="55" t="n">
        <f aca="false">+$N104*AC104</f>
        <v>0</v>
      </c>
      <c r="BW104" s="55" t="n">
        <f aca="false">+$N104*AD104</f>
        <v>0</v>
      </c>
      <c r="BX104" s="55" t="n">
        <f aca="false">+$N104*AE104</f>
        <v>0</v>
      </c>
      <c r="BY104" s="55" t="n">
        <f aca="false">+$N104*AF104</f>
        <v>0</v>
      </c>
      <c r="BZ104" s="55" t="n">
        <f aca="false">+$N104*AG104</f>
        <v>0</v>
      </c>
      <c r="CA104" s="55" t="n">
        <f aca="false">+$N104*AH104</f>
        <v>0</v>
      </c>
      <c r="CB104" s="55" t="n">
        <f aca="false">+$N104*AI104</f>
        <v>0</v>
      </c>
      <c r="CC104" s="55" t="n">
        <f aca="false">+SUM(BQ104:CB104)</f>
        <v>0.46</v>
      </c>
      <c r="CD104" s="53"/>
      <c r="CE104" s="55"/>
      <c r="CF104" s="55" t="n">
        <f aca="false">+BQ104/$CE$2</f>
        <v>0.380165289256198</v>
      </c>
      <c r="CG104" s="55" t="n">
        <f aca="false">+BR104/$CE$2</f>
        <v>0</v>
      </c>
      <c r="CH104" s="55" t="n">
        <f aca="false">+BS104/$CE$2</f>
        <v>0</v>
      </c>
      <c r="CI104" s="55" t="n">
        <f aca="false">+BT104/$CE$2</f>
        <v>0</v>
      </c>
      <c r="CJ104" s="55" t="n">
        <f aca="false">+BU104/$CE$2</f>
        <v>0</v>
      </c>
      <c r="CK104" s="55" t="n">
        <f aca="false">+BV104/$CE$2</f>
        <v>0</v>
      </c>
      <c r="CL104" s="55" t="n">
        <f aca="false">+BW104/$CE$2</f>
        <v>0</v>
      </c>
      <c r="CM104" s="55" t="n">
        <f aca="false">+BX104/$CE$2</f>
        <v>0</v>
      </c>
      <c r="CN104" s="55" t="n">
        <f aca="false">+BY104/$CE$2</f>
        <v>0</v>
      </c>
      <c r="CO104" s="55" t="n">
        <f aca="false">+BZ104/$CE$2</f>
        <v>0</v>
      </c>
      <c r="CP104" s="55" t="n">
        <f aca="false">+CA104/$CE$2</f>
        <v>0</v>
      </c>
      <c r="CQ104" s="55" t="n">
        <f aca="false">+CB104/$CE$2</f>
        <v>0</v>
      </c>
      <c r="CR104" s="55" t="n">
        <f aca="false">+CC104/$CE$2</f>
        <v>0.380165289256198</v>
      </c>
      <c r="CS104" s="53"/>
      <c r="CT104" s="53"/>
      <c r="CU104" s="56" t="n">
        <f aca="false">+$O104*X104+$P104*BB104+$Q104*(0.9*BB104+$S104)+$R104</f>
        <v>0.92</v>
      </c>
      <c r="CV104" s="56" t="n">
        <f aca="false">+$O104*Y104+$P104*BC104+$Q104*(0.9*BC104+$S104)+$R104</f>
        <v>0</v>
      </c>
      <c r="CW104" s="56" t="n">
        <f aca="false">+$O104*Z104+$P104*BD104+$Q104*(0.9*BD104+$S104)+$R104</f>
        <v>0</v>
      </c>
      <c r="CX104" s="56" t="n">
        <f aca="false">+$O104*AA104+$P104*BE104+$Q104*(0.9*BE104+$S104)+$R104</f>
        <v>0</v>
      </c>
      <c r="CY104" s="56" t="n">
        <f aca="false">+$O104*AB104+$P104*BF104+$Q104*(0.9*BF104+$S104)+$R104</f>
        <v>0</v>
      </c>
      <c r="CZ104" s="56" t="n">
        <f aca="false">+$O104*AC104+$P104*BG104+$Q104*(0.9*BG104+$S104)+$R104</f>
        <v>0</v>
      </c>
      <c r="DA104" s="56" t="n">
        <f aca="false">+$O104*AD104+$P104*BH104+$Q104*(0.9*BH104+$S104)+$R104</f>
        <v>0</v>
      </c>
      <c r="DB104" s="56" t="n">
        <f aca="false">+$O104*AE104+$P104*BI104+$Q104*(0.9*BI104+$S104)+$R104</f>
        <v>0</v>
      </c>
      <c r="DC104" s="56" t="n">
        <f aca="false">+$O104*AF104+$P104*BJ104+$Q104*(0.9*BJ104+$S104)+$R104</f>
        <v>0</v>
      </c>
      <c r="DD104" s="56" t="n">
        <f aca="false">+$O104*AG104+$P104*BK104+$Q104*(0.9*BK104+$S104)+$R104</f>
        <v>0</v>
      </c>
      <c r="DE104" s="56" t="n">
        <f aca="false">+$O104*AH104+$P104*BL104+$Q104*(0.9*BL104+$S104)+$R104</f>
        <v>0</v>
      </c>
      <c r="DF104" s="56" t="n">
        <f aca="false">+$O104*AI104+$P104*BM104+$Q104*(0.9*BM104+$S104)+$R104</f>
        <v>0</v>
      </c>
      <c r="DG104" s="55" t="n">
        <f aca="false">+SUM(CU104:DF104)</f>
        <v>0.92</v>
      </c>
      <c r="DH104" s="53"/>
      <c r="DJ104" s="14" t="n">
        <f aca="false">+IF(X104=0,0,$T104)</f>
        <v>30</v>
      </c>
      <c r="DK104" s="14" t="n">
        <f aca="false">+IF(Y104=0,0,$T104)</f>
        <v>0</v>
      </c>
      <c r="DL104" s="14" t="n">
        <f aca="false">+IF(Z104=0,0,$T104)</f>
        <v>0</v>
      </c>
      <c r="DM104" s="14" t="n">
        <f aca="false">+IF(AA104=0,0,$T104)</f>
        <v>0</v>
      </c>
      <c r="DN104" s="14" t="n">
        <f aca="false">+IF(AB104=0,0,$T104)</f>
        <v>0</v>
      </c>
      <c r="DO104" s="14" t="n">
        <f aca="false">+IF(AC104=0,0,$T104)</f>
        <v>0</v>
      </c>
      <c r="DP104" s="14" t="n">
        <f aca="false">+IF(AD104=0,0,$T104)</f>
        <v>0</v>
      </c>
      <c r="DQ104" s="14" t="n">
        <f aca="false">+IF(AE104=0,0,$T104)</f>
        <v>0</v>
      </c>
      <c r="DR104" s="14" t="n">
        <f aca="false">+IF(AF104=0,0,$T104)</f>
        <v>0</v>
      </c>
      <c r="DS104" s="14" t="n">
        <f aca="false">+IF(AG104=0,0,$T104)</f>
        <v>0</v>
      </c>
      <c r="DT104" s="14" t="n">
        <f aca="false">+IF(AH104=0,0,$T104)</f>
        <v>0</v>
      </c>
      <c r="DU104" s="14" t="n">
        <f aca="false">+IF(AI104=0,0,$T104)</f>
        <v>0</v>
      </c>
      <c r="DV104" s="55" t="n">
        <f aca="false">+SUM(DJ104:DU104)</f>
        <v>30</v>
      </c>
      <c r="DY104" s="14" t="n">
        <v>0</v>
      </c>
      <c r="DZ104" s="14" t="n">
        <v>0</v>
      </c>
      <c r="EA104" s="14" t="n">
        <v>0</v>
      </c>
      <c r="EB104" s="14" t="n">
        <v>0</v>
      </c>
      <c r="EC104" s="14" t="n">
        <v>0</v>
      </c>
      <c r="ED104" s="14" t="n">
        <v>0</v>
      </c>
      <c r="EE104" s="14" t="n">
        <v>0</v>
      </c>
      <c r="EF104" s="14" t="n">
        <v>0</v>
      </c>
      <c r="EG104" s="14" t="n">
        <v>0</v>
      </c>
      <c r="EH104" s="14" t="n">
        <v>0</v>
      </c>
      <c r="EI104" s="14" t="n">
        <v>0</v>
      </c>
      <c r="EJ104" s="14" t="n">
        <v>0</v>
      </c>
      <c r="EK104" s="55" t="n">
        <f aca="false">+SUM(DY104:EJ104)</f>
        <v>0</v>
      </c>
      <c r="EO104" s="53" t="n">
        <f aca="false">+CU104+DJ104-DY104/2</f>
        <v>30.92</v>
      </c>
      <c r="EP104" s="53" t="n">
        <f aca="false">+CV104+DK104-DZ104/2</f>
        <v>0</v>
      </c>
      <c r="EQ104" s="53" t="n">
        <f aca="false">+CW104+DL104-EA104/2</f>
        <v>0</v>
      </c>
      <c r="ER104" s="53" t="n">
        <f aca="false">+CX104+DM104-EB104/2</f>
        <v>0</v>
      </c>
      <c r="ES104" s="53" t="n">
        <f aca="false">+CY104+DN104-EC104/2</f>
        <v>0</v>
      </c>
      <c r="ET104" s="53" t="n">
        <f aca="false">+CZ104+DO104-ED104/2</f>
        <v>0</v>
      </c>
      <c r="EU104" s="53" t="n">
        <f aca="false">+DA104+DP104-EE104/2</f>
        <v>0</v>
      </c>
      <c r="EV104" s="53" t="n">
        <f aca="false">+DB104+DQ104-EF104/2</f>
        <v>0</v>
      </c>
      <c r="EW104" s="53" t="n">
        <f aca="false">+DC104+DR104-EG104/2</f>
        <v>0</v>
      </c>
      <c r="EX104" s="53" t="n">
        <f aca="false">+DD104+DS104-EH104/2</f>
        <v>0</v>
      </c>
      <c r="EY104" s="53" t="n">
        <f aca="false">+DE104+DT104-EI104/2</f>
        <v>0</v>
      </c>
      <c r="EZ104" s="53" t="n">
        <f aca="false">+DF104+DU104-EJ104/2</f>
        <v>0</v>
      </c>
      <c r="FA104" s="55" t="n">
        <f aca="false">+SUM(EO104:EZ104)</f>
        <v>30.92</v>
      </c>
      <c r="FD104" s="53" t="n">
        <f aca="false">+AM104-EO104-DY104</f>
        <v>-22.28</v>
      </c>
      <c r="FE104" s="53" t="n">
        <f aca="false">+AN104-EP104-DZ104</f>
        <v>0</v>
      </c>
      <c r="FF104" s="53" t="n">
        <f aca="false">+AO104-EQ104-EA104</f>
        <v>0</v>
      </c>
      <c r="FG104" s="53" t="n">
        <f aca="false">+AP104-ER104-EB104</f>
        <v>0</v>
      </c>
      <c r="FH104" s="53" t="n">
        <f aca="false">+AQ104-ES104-EC104</f>
        <v>0</v>
      </c>
      <c r="FI104" s="53" t="n">
        <f aca="false">+AR104-ET104-ED104</f>
        <v>0</v>
      </c>
      <c r="FJ104" s="53" t="n">
        <f aca="false">+AS104-EU104-EE104</f>
        <v>0</v>
      </c>
      <c r="FK104" s="53" t="n">
        <f aca="false">+AT104-EV104-EF104</f>
        <v>0</v>
      </c>
      <c r="FL104" s="53" t="n">
        <f aca="false">+AU104-EW104-EG104</f>
        <v>0</v>
      </c>
      <c r="FM104" s="53" t="n">
        <f aca="false">+AV104-EX104-EH104</f>
        <v>0</v>
      </c>
      <c r="FN104" s="53" t="n">
        <f aca="false">+AW104-EY104-EI104</f>
        <v>0</v>
      </c>
      <c r="FO104" s="53" t="n">
        <f aca="false">+AX104-EZ104-EJ104</f>
        <v>0</v>
      </c>
      <c r="FP104" s="53" t="n">
        <f aca="false">+AY104-FA104</f>
        <v>-22.28</v>
      </c>
    </row>
    <row collapsed="false" customFormat="false" customHeight="true" hidden="false" ht="15" outlineLevel="2" r="105">
      <c r="A105" s="21" t="n">
        <v>12</v>
      </c>
      <c r="B105" s="21" t="s">
        <v>67</v>
      </c>
      <c r="C105" s="21" t="s">
        <v>137</v>
      </c>
      <c r="D105" s="67" t="n">
        <f aca="false">+E105</f>
        <v>10107</v>
      </c>
      <c r="E105" s="69" t="n">
        <v>10107</v>
      </c>
      <c r="F105" s="82" t="s">
        <v>473</v>
      </c>
      <c r="G105" s="21" t="s">
        <v>69</v>
      </c>
      <c r="H105" s="21" t="s">
        <v>69</v>
      </c>
      <c r="I105" s="72" t="s">
        <v>474</v>
      </c>
      <c r="J105" s="72" t="s">
        <v>16</v>
      </c>
      <c r="K105" s="72" t="s">
        <v>16</v>
      </c>
      <c r="L105" s="49" t="s">
        <v>143</v>
      </c>
      <c r="M105" s="50" t="s">
        <v>70</v>
      </c>
      <c r="N105" s="51" t="n">
        <v>0.01</v>
      </c>
      <c r="O105" s="51" t="n">
        <v>0.02</v>
      </c>
      <c r="P105" s="51" t="n">
        <v>0</v>
      </c>
      <c r="Q105" s="51" t="n">
        <v>0</v>
      </c>
      <c r="R105" s="50" t="n">
        <v>0</v>
      </c>
      <c r="S105" s="50" t="n">
        <v>0</v>
      </c>
      <c r="T105" s="50" t="n">
        <v>30</v>
      </c>
      <c r="U105" s="50"/>
      <c r="X105" s="53" t="e">
        <f aca="false">+VLOOKUP($D105,['file:///home/lab/repositories/luckia.facturador/com.luckia.biller.deploy/src/main/resources/bootstrap/info_presencial_2014.xlsx']venta_neta_cons!$a$2:$n$1048576,3,0)</f>
        <v>#VALUE!</v>
      </c>
      <c r="Y105" s="53" t="e">
        <f aca="false">+VLOOKUP($D105,['file:///home/lab/repositories/luckia.facturador/com.luckia.biller.deploy/src/main/resources/bootstrap/info_presencial_2014.xlsx']venta_neta_cons!$a$2:$n$1048576,4,0)</f>
        <v>#VALUE!</v>
      </c>
      <c r="Z105" s="53" t="e">
        <f aca="false">+VLOOKUP($D105,['file:///home/lab/repositories/luckia.facturador/com.luckia.biller.deploy/src/main/resources/bootstrap/info_presencial_2014.xlsx']venta_neta_cons!$a$2:$n$1048576,5,0)</f>
        <v>#VALUE!</v>
      </c>
      <c r="AA105" s="53" t="e">
        <f aca="false">+VLOOKUP($D105,['file:///home/lab/repositories/luckia.facturador/com.luckia.biller.deploy/src/main/resources/bootstrap/info_presencial_2014.xlsx']venta_neta_cons!$a$2:$n$1048576,6,0)</f>
        <v>#VALUE!</v>
      </c>
      <c r="AB105" s="53" t="e">
        <f aca="false">+VLOOKUP($D105,['file:///home/lab/repositories/luckia.facturador/com.luckia.biller.deploy/src/main/resources/bootstrap/info_presencial_2014.xlsx']venta_neta_cons!$a$2:$n$1048576,7,0)</f>
        <v>#VALUE!</v>
      </c>
      <c r="AC105" s="53" t="e">
        <f aca="false">+VLOOKUP($D105,['file:///home/lab/repositories/luckia.facturador/com.luckia.biller.deploy/src/main/resources/bootstrap/info_presencial_2014.xlsx']venta_neta_cons!$a$2:$n$1048576,8,0)</f>
        <v>#VALUE!</v>
      </c>
      <c r="AD105" s="53" t="e">
        <f aca="false">+VLOOKUP($D105,['file:///home/lab/repositories/luckia.facturador/com.luckia.biller.deploy/src/main/resources/bootstrap/info_presencial_2014.xlsx']venta_neta_cons!$a$2:$n$1048576,9,0)</f>
        <v>#VALUE!</v>
      </c>
      <c r="AE105" s="53" t="e">
        <f aca="false">+VLOOKUP($D105,['file:///home/lab/repositories/luckia.facturador/com.luckia.biller.deploy/src/main/resources/bootstrap/info_presencial_2014.xlsx']venta_neta_cons!$a$2:$n$1048576,10,0)</f>
        <v>#VALUE!</v>
      </c>
      <c r="AF105" s="53" t="e">
        <f aca="false">+VLOOKUP($D105,['file:///home/lab/repositories/luckia.facturador/com.luckia.biller.deploy/src/main/resources/bootstrap/info_presencial_2014.xlsx']venta_neta_cons!$a$2:$n$1048576,11,0)</f>
        <v>#VALUE!</v>
      </c>
      <c r="AG105" s="53" t="e">
        <f aca="false">+VLOOKUP($D105,['file:///home/lab/repositories/luckia.facturador/com.luckia.biller.deploy/src/main/resources/bootstrap/info_presencial_2014.xlsx']venta_neta_cons!$a$2:$n$1048576,12,0)</f>
        <v>#VALUE!</v>
      </c>
      <c r="AH105" s="53" t="e">
        <f aca="false">+VLOOKUP($D105,['file:///home/lab/repositories/luckia.facturador/com.luckia.biller.deploy/src/main/resources/bootstrap/info_presencial_2014.xlsx']venta_neta_cons!$a$2:$n$1048576,13,0)</f>
        <v>#VALUE!</v>
      </c>
      <c r="AI105" s="53" t="e">
        <f aca="false">+VLOOKUP($D105,['file:///home/lab/repositories/luckia.facturador/com.luckia.biller.deploy/src/main/resources/bootstrap/info_presencial_2014.xlsx']venta_neta_cons!$a$2:$n$1048576,14,0)</f>
        <v>#VALUE!</v>
      </c>
      <c r="AJ105" s="53" t="n">
        <f aca="false">+SUM(X105:AI105)</f>
        <v>205</v>
      </c>
      <c r="AK105" s="54" t="n">
        <f aca="false">+BB105/X105</f>
        <v>0.384292682926829</v>
      </c>
      <c r="AL105" s="53"/>
      <c r="AM105" s="53" t="e">
        <f aca="false">+VLOOKUP($D105,['file:///home/lab/repositories/luckia.facturador/com.luckia.biller.deploy/src/main/resources/bootstrap/info_presencial_2014.xlsx']saldo_cons!$a$2:$n$1048576,3,0)</f>
        <v>#VALUE!</v>
      </c>
      <c r="AN105" s="53" t="e">
        <f aca="false">+VLOOKUP($D105,['file:///home/lab/repositories/luckia.facturador/com.luckia.biller.deploy/src/main/resources/bootstrap/info_presencial_2014.xlsx']saldo_cons!$a$2:$n$1048576,4,0)</f>
        <v>#VALUE!</v>
      </c>
      <c r="AO105" s="53" t="e">
        <f aca="false">+VLOOKUP($D105,['file:///home/lab/repositories/luckia.facturador/com.luckia.biller.deploy/src/main/resources/bootstrap/info_presencial_2014.xlsx']saldo_cons!$a$2:$n$1048576,5,0)</f>
        <v>#VALUE!</v>
      </c>
      <c r="AP105" s="53" t="e">
        <f aca="false">+VLOOKUP($D105,['file:///home/lab/repositories/luckia.facturador/com.luckia.biller.deploy/src/main/resources/bootstrap/info_presencial_2014.xlsx']saldo_cons!$a$2:$n$1048576,6,0)</f>
        <v>#VALUE!</v>
      </c>
      <c r="AQ105" s="53" t="e">
        <f aca="false">+VLOOKUP($D105,['file:///home/lab/repositories/luckia.facturador/com.luckia.biller.deploy/src/main/resources/bootstrap/info_presencial_2014.xlsx']saldo_cons!$a$2:$n$1048576,7,0)</f>
        <v>#VALUE!</v>
      </c>
      <c r="AR105" s="53" t="e">
        <f aca="false">+VLOOKUP($D105,['file:///home/lab/repositories/luckia.facturador/com.luckia.biller.deploy/src/main/resources/bootstrap/info_presencial_2014.xlsx']saldo_cons!$a$2:$n$1048576,8,0)</f>
        <v>#VALUE!</v>
      </c>
      <c r="AS105" s="53" t="e">
        <f aca="false">+VLOOKUP($D105,['file:///home/lab/repositories/luckia.facturador/com.luckia.biller.deploy/src/main/resources/bootstrap/info_presencial_2014.xlsx']saldo_cons!$a$2:$n$1048576,9,0)</f>
        <v>#VALUE!</v>
      </c>
      <c r="AT105" s="53" t="e">
        <f aca="false">+VLOOKUP($D105,['file:///home/lab/repositories/luckia.facturador/com.luckia.biller.deploy/src/main/resources/bootstrap/info_presencial_2014.xlsx']saldo_cons!$a$2:$n$1048576,10,0)</f>
        <v>#VALUE!</v>
      </c>
      <c r="AU105" s="53" t="e">
        <f aca="false">+VLOOKUP($D105,['file:///home/lab/repositories/luckia.facturador/com.luckia.biller.deploy/src/main/resources/bootstrap/info_presencial_2014.xlsx']saldo_cons!$a$2:$n$1048576,11,0)</f>
        <v>#VALUE!</v>
      </c>
      <c r="AV105" s="53" t="e">
        <f aca="false">+VLOOKUP($D105,['file:///home/lab/repositories/luckia.facturador/com.luckia.biller.deploy/src/main/resources/bootstrap/info_presencial_2014.xlsx']saldo_cons!$a$2:$n$1048576,12,0)</f>
        <v>#VALUE!</v>
      </c>
      <c r="AW105" s="53" t="e">
        <f aca="false">+VLOOKUP($D105,['file:///home/lab/repositories/luckia.facturador/com.luckia.biller.deploy/src/main/resources/bootstrap/info_presencial_2014.xlsx']saldo_cons!$a$2:$n$1048576,13,0)</f>
        <v>#VALUE!</v>
      </c>
      <c r="AX105" s="53" t="e">
        <f aca="false">+VLOOKUP($D105,['file:///home/lab/repositories/luckia.facturador/com.luckia.biller.deploy/src/main/resources/bootstrap/info_presencial_2014.xlsx']saldo_cons!$a$2:$n$1048576,14,0)</f>
        <v>#VALUE!</v>
      </c>
      <c r="AY105" s="53" t="n">
        <f aca="false">+SUM(AM105:AX105)</f>
        <v>107.88</v>
      </c>
      <c r="AZ105" s="53"/>
      <c r="BA105" s="53"/>
      <c r="BB105" s="53" t="e">
        <f aca="false">+VLOOKUP($D105,['file:///home/lab/repositories/luckia.facturador/com.luckia.biller.deploy/src/main/resources/bootstrap/info_presencial_2014.xlsx']ggr_cons!$a$2:$n$1048576,3,0)</f>
        <v>#VALUE!</v>
      </c>
      <c r="BC105" s="53" t="e">
        <f aca="false">+VLOOKUP($D105,['file:///home/lab/repositories/luckia.facturador/com.luckia.biller.deploy/src/main/resources/bootstrap/info_presencial_2014.xlsx']ggr_cons!$a$2:$n$1048576,4,0)</f>
        <v>#VALUE!</v>
      </c>
      <c r="BD105" s="53" t="e">
        <f aca="false">+VLOOKUP($D105,['file:///home/lab/repositories/luckia.facturador/com.luckia.biller.deploy/src/main/resources/bootstrap/info_presencial_2014.xlsx']ggr_cons!$a$2:$n$1048576,5,0)</f>
        <v>#VALUE!</v>
      </c>
      <c r="BE105" s="53" t="e">
        <f aca="false">+VLOOKUP($D105,['file:///home/lab/repositories/luckia.facturador/com.luckia.biller.deploy/src/main/resources/bootstrap/info_presencial_2014.xlsx']ggr_cons!$a$2:$n$1048576,6,0)</f>
        <v>#VALUE!</v>
      </c>
      <c r="BF105" s="53" t="e">
        <f aca="false">+VLOOKUP($D105,['file:///home/lab/repositories/luckia.facturador/com.luckia.biller.deploy/src/main/resources/bootstrap/info_presencial_2014.xlsx']ggr_cons!$a$2:$n$1048576,7,0)</f>
        <v>#VALUE!</v>
      </c>
      <c r="BG105" s="53" t="e">
        <f aca="false">+VLOOKUP($D105,['file:///home/lab/repositories/luckia.facturador/com.luckia.biller.deploy/src/main/resources/bootstrap/info_presencial_2014.xlsx']ggr_cons!$a$2:$n$1048576,8,0)</f>
        <v>#VALUE!</v>
      </c>
      <c r="BH105" s="53" t="e">
        <f aca="false">+VLOOKUP($D105,['file:///home/lab/repositories/luckia.facturador/com.luckia.biller.deploy/src/main/resources/bootstrap/info_presencial_2014.xlsx']ggr_cons!$a$2:$n$1048576,9,0)</f>
        <v>#VALUE!</v>
      </c>
      <c r="BI105" s="53" t="e">
        <f aca="false">+VLOOKUP($D105,['file:///home/lab/repositories/luckia.facturador/com.luckia.biller.deploy/src/main/resources/bootstrap/info_presencial_2014.xlsx']ggr_cons!$a$2:$n$1048576,10,0)</f>
        <v>#VALUE!</v>
      </c>
      <c r="BJ105" s="53" t="e">
        <f aca="false">+VLOOKUP($D105,['file:///home/lab/repositories/luckia.facturador/com.luckia.biller.deploy/src/main/resources/bootstrap/info_presencial_2014.xlsx']ggr_cons!$a$2:$n$1048576,11,0)</f>
        <v>#VALUE!</v>
      </c>
      <c r="BK105" s="53" t="e">
        <f aca="false">+VLOOKUP($D105,['file:///home/lab/repositories/luckia.facturador/com.luckia.biller.deploy/src/main/resources/bootstrap/info_presencial_2014.xlsx']ggr_cons!$a$2:$n$1048576,12,0)</f>
        <v>#VALUE!</v>
      </c>
      <c r="BL105" s="53" t="e">
        <f aca="false">+VLOOKUP($D105,['file:///home/lab/repositories/luckia.facturador/com.luckia.biller.deploy/src/main/resources/bootstrap/info_presencial_2014.xlsx']ggr_cons!$a$2:$n$1048576,13,0)</f>
        <v>#VALUE!</v>
      </c>
      <c r="BM105" s="53" t="e">
        <f aca="false">+VLOOKUP($D105,['file:///home/lab/repositories/luckia.facturador/com.luckia.biller.deploy/src/main/resources/bootstrap/info_presencial_2014.xlsx']ggr_cons!$a$2:$n$1048576,14,0)</f>
        <v>#VALUE!</v>
      </c>
      <c r="BN105" s="53" t="n">
        <f aca="false">+SUM(BB105:BM105)</f>
        <v>78.78</v>
      </c>
      <c r="BO105" s="53"/>
      <c r="BP105" s="53"/>
      <c r="BQ105" s="55" t="n">
        <f aca="false">+$N105*X105</f>
        <v>2.05</v>
      </c>
      <c r="BR105" s="55" t="n">
        <f aca="false">+$N105*Y105</f>
        <v>0</v>
      </c>
      <c r="BS105" s="55" t="n">
        <f aca="false">+$N105*Z105</f>
        <v>0</v>
      </c>
      <c r="BT105" s="55" t="n">
        <f aca="false">+$N105*AA105</f>
        <v>0</v>
      </c>
      <c r="BU105" s="55" t="n">
        <f aca="false">+$N105*AB105</f>
        <v>0</v>
      </c>
      <c r="BV105" s="55" t="n">
        <f aca="false">+$N105*AC105</f>
        <v>0</v>
      </c>
      <c r="BW105" s="55" t="n">
        <f aca="false">+$N105*AD105</f>
        <v>0</v>
      </c>
      <c r="BX105" s="55" t="n">
        <f aca="false">+$N105*AE105</f>
        <v>0</v>
      </c>
      <c r="BY105" s="55" t="n">
        <f aca="false">+$N105*AF105</f>
        <v>0</v>
      </c>
      <c r="BZ105" s="55" t="n">
        <f aca="false">+$N105*AG105</f>
        <v>0</v>
      </c>
      <c r="CA105" s="55" t="n">
        <f aca="false">+$N105*AH105</f>
        <v>0</v>
      </c>
      <c r="CB105" s="55" t="n">
        <f aca="false">+$N105*AI105</f>
        <v>0</v>
      </c>
      <c r="CC105" s="55" t="n">
        <f aca="false">+SUM(BQ105:CB105)</f>
        <v>2.05</v>
      </c>
      <c r="CD105" s="53"/>
      <c r="CE105" s="55"/>
      <c r="CF105" s="55" t="n">
        <f aca="false">+BQ105/$CE$2</f>
        <v>1.69421487603306</v>
      </c>
      <c r="CG105" s="55" t="n">
        <f aca="false">+BR105/$CE$2</f>
        <v>0</v>
      </c>
      <c r="CH105" s="55" t="n">
        <f aca="false">+BS105/$CE$2</f>
        <v>0</v>
      </c>
      <c r="CI105" s="55" t="n">
        <f aca="false">+BT105/$CE$2</f>
        <v>0</v>
      </c>
      <c r="CJ105" s="55" t="n">
        <f aca="false">+BU105/$CE$2</f>
        <v>0</v>
      </c>
      <c r="CK105" s="55" t="n">
        <f aca="false">+BV105/$CE$2</f>
        <v>0</v>
      </c>
      <c r="CL105" s="55" t="n">
        <f aca="false">+BW105/$CE$2</f>
        <v>0</v>
      </c>
      <c r="CM105" s="55" t="n">
        <f aca="false">+BX105/$CE$2</f>
        <v>0</v>
      </c>
      <c r="CN105" s="55" t="n">
        <f aca="false">+BY105/$CE$2</f>
        <v>0</v>
      </c>
      <c r="CO105" s="55" t="n">
        <f aca="false">+BZ105/$CE$2</f>
        <v>0</v>
      </c>
      <c r="CP105" s="55" t="n">
        <f aca="false">+CA105/$CE$2</f>
        <v>0</v>
      </c>
      <c r="CQ105" s="55" t="n">
        <f aca="false">+CB105/$CE$2</f>
        <v>0</v>
      </c>
      <c r="CR105" s="55" t="n">
        <f aca="false">+CC105/$CE$2</f>
        <v>1.69421487603306</v>
      </c>
      <c r="CS105" s="53"/>
      <c r="CT105" s="53"/>
      <c r="CU105" s="56" t="n">
        <f aca="false">+$O105*X105+$P105*BB105+$Q105*(0.9*BB105+$S105)+$R105</f>
        <v>4.1</v>
      </c>
      <c r="CV105" s="56" t="n">
        <f aca="false">+$O105*Y105+$P105*BC105+$Q105*(0.9*BC105+$S105)+$R105</f>
        <v>0</v>
      </c>
      <c r="CW105" s="56" t="n">
        <f aca="false">+$O105*Z105+$P105*BD105+$Q105*(0.9*BD105+$S105)+$R105</f>
        <v>0</v>
      </c>
      <c r="CX105" s="56" t="n">
        <f aca="false">+$O105*AA105+$P105*BE105+$Q105*(0.9*BE105+$S105)+$R105</f>
        <v>0</v>
      </c>
      <c r="CY105" s="56" t="n">
        <f aca="false">+$O105*AB105+$P105*BF105+$Q105*(0.9*BF105+$S105)+$R105</f>
        <v>0</v>
      </c>
      <c r="CZ105" s="56" t="n">
        <f aca="false">+$O105*AC105+$P105*BG105+$Q105*(0.9*BG105+$S105)+$R105</f>
        <v>0</v>
      </c>
      <c r="DA105" s="56" t="n">
        <f aca="false">+$O105*AD105+$P105*BH105+$Q105*(0.9*BH105+$S105)+$R105</f>
        <v>0</v>
      </c>
      <c r="DB105" s="56" t="n">
        <f aca="false">+$O105*AE105+$P105*BI105+$Q105*(0.9*BI105+$S105)+$R105</f>
        <v>0</v>
      </c>
      <c r="DC105" s="56" t="n">
        <f aca="false">+$O105*AF105+$P105*BJ105+$Q105*(0.9*BJ105+$S105)+$R105</f>
        <v>0</v>
      </c>
      <c r="DD105" s="56" t="n">
        <f aca="false">+$O105*AG105+$P105*BK105+$Q105*(0.9*BK105+$S105)+$R105</f>
        <v>0</v>
      </c>
      <c r="DE105" s="56" t="n">
        <f aca="false">+$O105*AH105+$P105*BL105+$Q105*(0.9*BL105+$S105)+$R105</f>
        <v>0</v>
      </c>
      <c r="DF105" s="56" t="n">
        <f aca="false">+$O105*AI105+$P105*BM105+$Q105*(0.9*BM105+$S105)+$R105</f>
        <v>0</v>
      </c>
      <c r="DG105" s="55" t="n">
        <f aca="false">+SUM(CU105:DF105)</f>
        <v>4.1</v>
      </c>
      <c r="DH105" s="53"/>
      <c r="DJ105" s="14" t="n">
        <f aca="false">+IF(X105=0,0,$T105)</f>
        <v>30</v>
      </c>
      <c r="DK105" s="14" t="n">
        <f aca="false">+IF(Y105=0,0,$T105)</f>
        <v>0</v>
      </c>
      <c r="DL105" s="14" t="n">
        <f aca="false">+IF(Z105=0,0,$T105)</f>
        <v>0</v>
      </c>
      <c r="DM105" s="14" t="n">
        <f aca="false">+IF(AA105=0,0,$T105)</f>
        <v>0</v>
      </c>
      <c r="DN105" s="14" t="n">
        <f aca="false">+IF(AB105=0,0,$T105)</f>
        <v>0</v>
      </c>
      <c r="DO105" s="14" t="n">
        <f aca="false">+IF(AC105=0,0,$T105)</f>
        <v>0</v>
      </c>
      <c r="DP105" s="14" t="n">
        <f aca="false">+IF(AD105=0,0,$T105)</f>
        <v>0</v>
      </c>
      <c r="DQ105" s="14" t="n">
        <f aca="false">+IF(AE105=0,0,$T105)</f>
        <v>0</v>
      </c>
      <c r="DR105" s="14" t="n">
        <f aca="false">+IF(AF105=0,0,$T105)</f>
        <v>0</v>
      </c>
      <c r="DS105" s="14" t="n">
        <f aca="false">+IF(AG105=0,0,$T105)</f>
        <v>0</v>
      </c>
      <c r="DT105" s="14" t="n">
        <f aca="false">+IF(AH105=0,0,$T105)</f>
        <v>0</v>
      </c>
      <c r="DU105" s="14" t="n">
        <f aca="false">+IF(AI105=0,0,$T105)</f>
        <v>0</v>
      </c>
      <c r="DV105" s="55" t="n">
        <f aca="false">+SUM(DJ105:DU105)</f>
        <v>30</v>
      </c>
      <c r="DY105" s="14" t="n">
        <v>0</v>
      </c>
      <c r="DZ105" s="14" t="n">
        <v>0</v>
      </c>
      <c r="EA105" s="14" t="n">
        <v>0</v>
      </c>
      <c r="EB105" s="14" t="n">
        <v>0</v>
      </c>
      <c r="EC105" s="14" t="n">
        <v>0</v>
      </c>
      <c r="ED105" s="14" t="n">
        <v>0</v>
      </c>
      <c r="EE105" s="14" t="n">
        <v>0</v>
      </c>
      <c r="EF105" s="14" t="n">
        <v>0</v>
      </c>
      <c r="EG105" s="14" t="n">
        <v>0</v>
      </c>
      <c r="EH105" s="14" t="n">
        <v>0</v>
      </c>
      <c r="EI105" s="14" t="n">
        <v>0</v>
      </c>
      <c r="EJ105" s="14" t="n">
        <v>0</v>
      </c>
      <c r="EK105" s="55" t="n">
        <f aca="false">+SUM(DY105:EJ105)</f>
        <v>0</v>
      </c>
      <c r="EO105" s="53" t="n">
        <f aca="false">+CU105+DJ105-DY105/2</f>
        <v>34.1</v>
      </c>
      <c r="EP105" s="53" t="n">
        <f aca="false">+CV105+DK105-DZ105/2</f>
        <v>0</v>
      </c>
      <c r="EQ105" s="53" t="n">
        <f aca="false">+CW105+DL105-EA105/2</f>
        <v>0</v>
      </c>
      <c r="ER105" s="53" t="n">
        <f aca="false">+CX105+DM105-EB105/2</f>
        <v>0</v>
      </c>
      <c r="ES105" s="53" t="n">
        <f aca="false">+CY105+DN105-EC105/2</f>
        <v>0</v>
      </c>
      <c r="ET105" s="53" t="n">
        <f aca="false">+CZ105+DO105-ED105/2</f>
        <v>0</v>
      </c>
      <c r="EU105" s="53" t="n">
        <f aca="false">+DA105+DP105-EE105/2</f>
        <v>0</v>
      </c>
      <c r="EV105" s="53" t="n">
        <f aca="false">+DB105+DQ105-EF105/2</f>
        <v>0</v>
      </c>
      <c r="EW105" s="53" t="n">
        <f aca="false">+DC105+DR105-EG105/2</f>
        <v>0</v>
      </c>
      <c r="EX105" s="53" t="n">
        <f aca="false">+DD105+DS105-EH105/2</f>
        <v>0</v>
      </c>
      <c r="EY105" s="53" t="n">
        <f aca="false">+DE105+DT105-EI105/2</f>
        <v>0</v>
      </c>
      <c r="EZ105" s="53" t="n">
        <f aca="false">+DF105+DU105-EJ105/2</f>
        <v>0</v>
      </c>
      <c r="FA105" s="55" t="n">
        <f aca="false">+SUM(EO105:EZ105)</f>
        <v>34.1</v>
      </c>
      <c r="FD105" s="53" t="n">
        <f aca="false">+AM105-EO105-DY105</f>
        <v>73.78</v>
      </c>
      <c r="FE105" s="53" t="n">
        <f aca="false">+AN105-EP105-DZ105</f>
        <v>0</v>
      </c>
      <c r="FF105" s="53" t="n">
        <f aca="false">+AO105-EQ105-EA105</f>
        <v>0</v>
      </c>
      <c r="FG105" s="53" t="n">
        <f aca="false">+AP105-ER105-EB105</f>
        <v>0</v>
      </c>
      <c r="FH105" s="53" t="n">
        <f aca="false">+AQ105-ES105-EC105</f>
        <v>0</v>
      </c>
      <c r="FI105" s="53" t="n">
        <f aca="false">+AR105-ET105-ED105</f>
        <v>0</v>
      </c>
      <c r="FJ105" s="53" t="n">
        <f aca="false">+AS105-EU105-EE105</f>
        <v>0</v>
      </c>
      <c r="FK105" s="53" t="n">
        <f aca="false">+AT105-EV105-EF105</f>
        <v>0</v>
      </c>
      <c r="FL105" s="53" t="n">
        <f aca="false">+AU105-EW105-EG105</f>
        <v>0</v>
      </c>
      <c r="FM105" s="53" t="n">
        <f aca="false">+AV105-EX105-EH105</f>
        <v>0</v>
      </c>
      <c r="FN105" s="53" t="n">
        <f aca="false">+AW105-EY105-EI105</f>
        <v>0</v>
      </c>
      <c r="FO105" s="53" t="n">
        <f aca="false">+AX105-EZ105-EJ105</f>
        <v>0</v>
      </c>
      <c r="FP105" s="53" t="n">
        <f aca="false">+AY105-FA105</f>
        <v>73.78</v>
      </c>
    </row>
    <row collapsed="false" customFormat="false" customHeight="true" hidden="false" ht="15" outlineLevel="2" r="106">
      <c r="A106" s="21" t="n">
        <v>12</v>
      </c>
      <c r="B106" s="21" t="s">
        <v>67</v>
      </c>
      <c r="C106" s="21" t="s">
        <v>137</v>
      </c>
      <c r="D106" s="67" t="n">
        <f aca="false">+E106</f>
        <v>10108</v>
      </c>
      <c r="E106" s="69" t="n">
        <v>10108</v>
      </c>
      <c r="F106" s="82" t="s">
        <v>475</v>
      </c>
      <c r="G106" s="21" t="s">
        <v>69</v>
      </c>
      <c r="H106" s="21" t="s">
        <v>69</v>
      </c>
      <c r="I106" s="72" t="s">
        <v>476</v>
      </c>
      <c r="J106" s="72" t="s">
        <v>16</v>
      </c>
      <c r="K106" s="72" t="s">
        <v>16</v>
      </c>
      <c r="L106" s="49" t="s">
        <v>143</v>
      </c>
      <c r="M106" s="50" t="s">
        <v>70</v>
      </c>
      <c r="N106" s="51" t="n">
        <v>0.01</v>
      </c>
      <c r="O106" s="51" t="n">
        <v>0.02</v>
      </c>
      <c r="P106" s="51" t="n">
        <v>0</v>
      </c>
      <c r="Q106" s="51" t="n">
        <v>0</v>
      </c>
      <c r="R106" s="50" t="n">
        <v>0</v>
      </c>
      <c r="S106" s="50" t="n">
        <v>0</v>
      </c>
      <c r="T106" s="50" t="n">
        <v>30</v>
      </c>
      <c r="U106" s="50"/>
      <c r="X106" s="53" t="e">
        <f aca="false">+VLOOKUP($D106,['file:///home/lab/repositories/luckia.facturador/com.luckia.biller.deploy/src/main/resources/bootstrap/info_presencial_2014.xlsx']venta_neta_cons!$a$2:$n$1048576,3,0)</f>
        <v>#VALUE!</v>
      </c>
      <c r="Y106" s="53" t="e">
        <f aca="false">+VLOOKUP($D106,['file:///home/lab/repositories/luckia.facturador/com.luckia.biller.deploy/src/main/resources/bootstrap/info_presencial_2014.xlsx']venta_neta_cons!$a$2:$n$1048576,4,0)</f>
        <v>#VALUE!</v>
      </c>
      <c r="Z106" s="53" t="e">
        <f aca="false">+VLOOKUP($D106,['file:///home/lab/repositories/luckia.facturador/com.luckia.biller.deploy/src/main/resources/bootstrap/info_presencial_2014.xlsx']venta_neta_cons!$a$2:$n$1048576,5,0)</f>
        <v>#VALUE!</v>
      </c>
      <c r="AA106" s="53" t="e">
        <f aca="false">+VLOOKUP($D106,['file:///home/lab/repositories/luckia.facturador/com.luckia.biller.deploy/src/main/resources/bootstrap/info_presencial_2014.xlsx']venta_neta_cons!$a$2:$n$1048576,6,0)</f>
        <v>#VALUE!</v>
      </c>
      <c r="AB106" s="53" t="e">
        <f aca="false">+VLOOKUP($D106,['file:///home/lab/repositories/luckia.facturador/com.luckia.biller.deploy/src/main/resources/bootstrap/info_presencial_2014.xlsx']venta_neta_cons!$a$2:$n$1048576,7,0)</f>
        <v>#VALUE!</v>
      </c>
      <c r="AC106" s="53" t="e">
        <f aca="false">+VLOOKUP($D106,['file:///home/lab/repositories/luckia.facturador/com.luckia.biller.deploy/src/main/resources/bootstrap/info_presencial_2014.xlsx']venta_neta_cons!$a$2:$n$1048576,8,0)</f>
        <v>#VALUE!</v>
      </c>
      <c r="AD106" s="53" t="e">
        <f aca="false">+VLOOKUP($D106,['file:///home/lab/repositories/luckia.facturador/com.luckia.biller.deploy/src/main/resources/bootstrap/info_presencial_2014.xlsx']venta_neta_cons!$a$2:$n$1048576,9,0)</f>
        <v>#VALUE!</v>
      </c>
      <c r="AE106" s="53" t="e">
        <f aca="false">+VLOOKUP($D106,['file:///home/lab/repositories/luckia.facturador/com.luckia.biller.deploy/src/main/resources/bootstrap/info_presencial_2014.xlsx']venta_neta_cons!$a$2:$n$1048576,10,0)</f>
        <v>#VALUE!</v>
      </c>
      <c r="AF106" s="53" t="e">
        <f aca="false">+VLOOKUP($D106,['file:///home/lab/repositories/luckia.facturador/com.luckia.biller.deploy/src/main/resources/bootstrap/info_presencial_2014.xlsx']venta_neta_cons!$a$2:$n$1048576,11,0)</f>
        <v>#VALUE!</v>
      </c>
      <c r="AG106" s="53" t="e">
        <f aca="false">+VLOOKUP($D106,['file:///home/lab/repositories/luckia.facturador/com.luckia.biller.deploy/src/main/resources/bootstrap/info_presencial_2014.xlsx']venta_neta_cons!$a$2:$n$1048576,12,0)</f>
        <v>#VALUE!</v>
      </c>
      <c r="AH106" s="53" t="e">
        <f aca="false">+VLOOKUP($D106,['file:///home/lab/repositories/luckia.facturador/com.luckia.biller.deploy/src/main/resources/bootstrap/info_presencial_2014.xlsx']venta_neta_cons!$a$2:$n$1048576,13,0)</f>
        <v>#VALUE!</v>
      </c>
      <c r="AI106" s="53" t="e">
        <f aca="false">+VLOOKUP($D106,['file:///home/lab/repositories/luckia.facturador/com.luckia.biller.deploy/src/main/resources/bootstrap/info_presencial_2014.xlsx']venta_neta_cons!$a$2:$n$1048576,14,0)</f>
        <v>#VALUE!</v>
      </c>
      <c r="AJ106" s="53" t="n">
        <f aca="false">+SUM(X106:AI106)</f>
        <v>23</v>
      </c>
      <c r="AK106" s="54" t="n">
        <f aca="false">+BB106/X106</f>
        <v>1</v>
      </c>
      <c r="AL106" s="53"/>
      <c r="AM106" s="53" t="e">
        <f aca="false">+VLOOKUP($D106,['file:///home/lab/repositories/luckia.facturador/com.luckia.biller.deploy/src/main/resources/bootstrap/info_presencial_2014.xlsx']saldo_cons!$a$2:$n$1048576,3,0)</f>
        <v>#VALUE!</v>
      </c>
      <c r="AN106" s="53" t="e">
        <f aca="false">+VLOOKUP($D106,['file:///home/lab/repositories/luckia.facturador/com.luckia.biller.deploy/src/main/resources/bootstrap/info_presencial_2014.xlsx']saldo_cons!$a$2:$n$1048576,4,0)</f>
        <v>#VALUE!</v>
      </c>
      <c r="AO106" s="53" t="e">
        <f aca="false">+VLOOKUP($D106,['file:///home/lab/repositories/luckia.facturador/com.luckia.biller.deploy/src/main/resources/bootstrap/info_presencial_2014.xlsx']saldo_cons!$a$2:$n$1048576,5,0)</f>
        <v>#VALUE!</v>
      </c>
      <c r="AP106" s="53" t="e">
        <f aca="false">+VLOOKUP($D106,['file:///home/lab/repositories/luckia.facturador/com.luckia.biller.deploy/src/main/resources/bootstrap/info_presencial_2014.xlsx']saldo_cons!$a$2:$n$1048576,6,0)</f>
        <v>#VALUE!</v>
      </c>
      <c r="AQ106" s="53" t="e">
        <f aca="false">+VLOOKUP($D106,['file:///home/lab/repositories/luckia.facturador/com.luckia.biller.deploy/src/main/resources/bootstrap/info_presencial_2014.xlsx']saldo_cons!$a$2:$n$1048576,7,0)</f>
        <v>#VALUE!</v>
      </c>
      <c r="AR106" s="53" t="e">
        <f aca="false">+VLOOKUP($D106,['file:///home/lab/repositories/luckia.facturador/com.luckia.biller.deploy/src/main/resources/bootstrap/info_presencial_2014.xlsx']saldo_cons!$a$2:$n$1048576,8,0)</f>
        <v>#VALUE!</v>
      </c>
      <c r="AS106" s="53" t="e">
        <f aca="false">+VLOOKUP($D106,['file:///home/lab/repositories/luckia.facturador/com.luckia.biller.deploy/src/main/resources/bootstrap/info_presencial_2014.xlsx']saldo_cons!$a$2:$n$1048576,9,0)</f>
        <v>#VALUE!</v>
      </c>
      <c r="AT106" s="53" t="e">
        <f aca="false">+VLOOKUP($D106,['file:///home/lab/repositories/luckia.facturador/com.luckia.biller.deploy/src/main/resources/bootstrap/info_presencial_2014.xlsx']saldo_cons!$a$2:$n$1048576,10,0)</f>
        <v>#VALUE!</v>
      </c>
      <c r="AU106" s="53" t="e">
        <f aca="false">+VLOOKUP($D106,['file:///home/lab/repositories/luckia.facturador/com.luckia.biller.deploy/src/main/resources/bootstrap/info_presencial_2014.xlsx']saldo_cons!$a$2:$n$1048576,11,0)</f>
        <v>#VALUE!</v>
      </c>
      <c r="AV106" s="53" t="e">
        <f aca="false">+VLOOKUP($D106,['file:///home/lab/repositories/luckia.facturador/com.luckia.biller.deploy/src/main/resources/bootstrap/info_presencial_2014.xlsx']saldo_cons!$a$2:$n$1048576,12,0)</f>
        <v>#VALUE!</v>
      </c>
      <c r="AW106" s="53" t="e">
        <f aca="false">+VLOOKUP($D106,['file:///home/lab/repositories/luckia.facturador/com.luckia.biller.deploy/src/main/resources/bootstrap/info_presencial_2014.xlsx']saldo_cons!$a$2:$n$1048576,13,0)</f>
        <v>#VALUE!</v>
      </c>
      <c r="AX106" s="53" t="e">
        <f aca="false">+VLOOKUP($D106,['file:///home/lab/repositories/luckia.facturador/com.luckia.biller.deploy/src/main/resources/bootstrap/info_presencial_2014.xlsx']saldo_cons!$a$2:$n$1048576,14,0)</f>
        <v>#VALUE!</v>
      </c>
      <c r="AY106" s="53" t="n">
        <f aca="false">+SUM(AM106:AX106)</f>
        <v>23</v>
      </c>
      <c r="AZ106" s="53"/>
      <c r="BA106" s="53"/>
      <c r="BB106" s="53" t="e">
        <f aca="false">+VLOOKUP($D106,['file:///home/lab/repositories/luckia.facturador/com.luckia.biller.deploy/src/main/resources/bootstrap/info_presencial_2014.xlsx']ggr_cons!$a$2:$n$1048576,3,0)</f>
        <v>#VALUE!</v>
      </c>
      <c r="BC106" s="53" t="e">
        <f aca="false">+VLOOKUP($D106,['file:///home/lab/repositories/luckia.facturador/com.luckia.biller.deploy/src/main/resources/bootstrap/info_presencial_2014.xlsx']ggr_cons!$a$2:$n$1048576,4,0)</f>
        <v>#VALUE!</v>
      </c>
      <c r="BD106" s="53" t="e">
        <f aca="false">+VLOOKUP($D106,['file:///home/lab/repositories/luckia.facturador/com.luckia.biller.deploy/src/main/resources/bootstrap/info_presencial_2014.xlsx']ggr_cons!$a$2:$n$1048576,5,0)</f>
        <v>#VALUE!</v>
      </c>
      <c r="BE106" s="53" t="e">
        <f aca="false">+VLOOKUP($D106,['file:///home/lab/repositories/luckia.facturador/com.luckia.biller.deploy/src/main/resources/bootstrap/info_presencial_2014.xlsx']ggr_cons!$a$2:$n$1048576,6,0)</f>
        <v>#VALUE!</v>
      </c>
      <c r="BF106" s="53" t="e">
        <f aca="false">+VLOOKUP($D106,['file:///home/lab/repositories/luckia.facturador/com.luckia.biller.deploy/src/main/resources/bootstrap/info_presencial_2014.xlsx']ggr_cons!$a$2:$n$1048576,7,0)</f>
        <v>#VALUE!</v>
      </c>
      <c r="BG106" s="53" t="e">
        <f aca="false">+VLOOKUP($D106,['file:///home/lab/repositories/luckia.facturador/com.luckia.biller.deploy/src/main/resources/bootstrap/info_presencial_2014.xlsx']ggr_cons!$a$2:$n$1048576,8,0)</f>
        <v>#VALUE!</v>
      </c>
      <c r="BH106" s="53" t="e">
        <f aca="false">+VLOOKUP($D106,['file:///home/lab/repositories/luckia.facturador/com.luckia.biller.deploy/src/main/resources/bootstrap/info_presencial_2014.xlsx']ggr_cons!$a$2:$n$1048576,9,0)</f>
        <v>#VALUE!</v>
      </c>
      <c r="BI106" s="53" t="e">
        <f aca="false">+VLOOKUP($D106,['file:///home/lab/repositories/luckia.facturador/com.luckia.biller.deploy/src/main/resources/bootstrap/info_presencial_2014.xlsx']ggr_cons!$a$2:$n$1048576,10,0)</f>
        <v>#VALUE!</v>
      </c>
      <c r="BJ106" s="53" t="e">
        <f aca="false">+VLOOKUP($D106,['file:///home/lab/repositories/luckia.facturador/com.luckia.biller.deploy/src/main/resources/bootstrap/info_presencial_2014.xlsx']ggr_cons!$a$2:$n$1048576,11,0)</f>
        <v>#VALUE!</v>
      </c>
      <c r="BK106" s="53" t="e">
        <f aca="false">+VLOOKUP($D106,['file:///home/lab/repositories/luckia.facturador/com.luckia.biller.deploy/src/main/resources/bootstrap/info_presencial_2014.xlsx']ggr_cons!$a$2:$n$1048576,12,0)</f>
        <v>#VALUE!</v>
      </c>
      <c r="BL106" s="53" t="e">
        <f aca="false">+VLOOKUP($D106,['file:///home/lab/repositories/luckia.facturador/com.luckia.biller.deploy/src/main/resources/bootstrap/info_presencial_2014.xlsx']ggr_cons!$a$2:$n$1048576,13,0)</f>
        <v>#VALUE!</v>
      </c>
      <c r="BM106" s="53" t="e">
        <f aca="false">+VLOOKUP($D106,['file:///home/lab/repositories/luckia.facturador/com.luckia.biller.deploy/src/main/resources/bootstrap/info_presencial_2014.xlsx']ggr_cons!$a$2:$n$1048576,14,0)</f>
        <v>#VALUE!</v>
      </c>
      <c r="BN106" s="53" t="n">
        <f aca="false">+SUM(BB106:BM106)</f>
        <v>23</v>
      </c>
      <c r="BO106" s="53"/>
      <c r="BP106" s="53"/>
      <c r="BQ106" s="55" t="n">
        <f aca="false">+$N106*X106</f>
        <v>0.23</v>
      </c>
      <c r="BR106" s="55" t="n">
        <f aca="false">+$N106*Y106</f>
        <v>0</v>
      </c>
      <c r="BS106" s="55" t="n">
        <f aca="false">+$N106*Z106</f>
        <v>0</v>
      </c>
      <c r="BT106" s="55" t="n">
        <f aca="false">+$N106*AA106</f>
        <v>0</v>
      </c>
      <c r="BU106" s="55" t="n">
        <f aca="false">+$N106*AB106</f>
        <v>0</v>
      </c>
      <c r="BV106" s="55" t="n">
        <f aca="false">+$N106*AC106</f>
        <v>0</v>
      </c>
      <c r="BW106" s="55" t="n">
        <f aca="false">+$N106*AD106</f>
        <v>0</v>
      </c>
      <c r="BX106" s="55" t="n">
        <f aca="false">+$N106*AE106</f>
        <v>0</v>
      </c>
      <c r="BY106" s="55" t="n">
        <f aca="false">+$N106*AF106</f>
        <v>0</v>
      </c>
      <c r="BZ106" s="55" t="n">
        <f aca="false">+$N106*AG106</f>
        <v>0</v>
      </c>
      <c r="CA106" s="55" t="n">
        <f aca="false">+$N106*AH106</f>
        <v>0</v>
      </c>
      <c r="CB106" s="55" t="n">
        <f aca="false">+$N106*AI106</f>
        <v>0</v>
      </c>
      <c r="CC106" s="55" t="n">
        <f aca="false">+SUM(BQ106:CB106)</f>
        <v>0.23</v>
      </c>
      <c r="CD106" s="53"/>
      <c r="CE106" s="55"/>
      <c r="CF106" s="55" t="n">
        <f aca="false">+BQ106/$CE$2</f>
        <v>0.190082644628099</v>
      </c>
      <c r="CG106" s="55" t="n">
        <f aca="false">+BR106/$CE$2</f>
        <v>0</v>
      </c>
      <c r="CH106" s="55" t="n">
        <f aca="false">+BS106/$CE$2</f>
        <v>0</v>
      </c>
      <c r="CI106" s="55" t="n">
        <f aca="false">+BT106/$CE$2</f>
        <v>0</v>
      </c>
      <c r="CJ106" s="55" t="n">
        <f aca="false">+BU106/$CE$2</f>
        <v>0</v>
      </c>
      <c r="CK106" s="55" t="n">
        <f aca="false">+BV106/$CE$2</f>
        <v>0</v>
      </c>
      <c r="CL106" s="55" t="n">
        <f aca="false">+BW106/$CE$2</f>
        <v>0</v>
      </c>
      <c r="CM106" s="55" t="n">
        <f aca="false">+BX106/$CE$2</f>
        <v>0</v>
      </c>
      <c r="CN106" s="55" t="n">
        <f aca="false">+BY106/$CE$2</f>
        <v>0</v>
      </c>
      <c r="CO106" s="55" t="n">
        <f aca="false">+BZ106/$CE$2</f>
        <v>0</v>
      </c>
      <c r="CP106" s="55" t="n">
        <f aca="false">+CA106/$CE$2</f>
        <v>0</v>
      </c>
      <c r="CQ106" s="55" t="n">
        <f aca="false">+CB106/$CE$2</f>
        <v>0</v>
      </c>
      <c r="CR106" s="55" t="n">
        <f aca="false">+CC106/$CE$2</f>
        <v>0.190082644628099</v>
      </c>
      <c r="CS106" s="53"/>
      <c r="CT106" s="53"/>
      <c r="CU106" s="56" t="n">
        <f aca="false">+$O106*X106+$P106*BB106+$Q106*(0.9*BB106+$S106)+$R106</f>
        <v>0.46</v>
      </c>
      <c r="CV106" s="56" t="n">
        <f aca="false">+$O106*Y106+$P106*BC106+$Q106*(0.9*BC106+$S106)+$R106</f>
        <v>0</v>
      </c>
      <c r="CW106" s="56" t="n">
        <f aca="false">+$O106*Z106+$P106*BD106+$Q106*(0.9*BD106+$S106)+$R106</f>
        <v>0</v>
      </c>
      <c r="CX106" s="56" t="n">
        <f aca="false">+$O106*AA106+$P106*BE106+$Q106*(0.9*BE106+$S106)+$R106</f>
        <v>0</v>
      </c>
      <c r="CY106" s="56" t="n">
        <f aca="false">+$O106*AB106+$P106*BF106+$Q106*(0.9*BF106+$S106)+$R106</f>
        <v>0</v>
      </c>
      <c r="CZ106" s="56" t="n">
        <f aca="false">+$O106*AC106+$P106*BG106+$Q106*(0.9*BG106+$S106)+$R106</f>
        <v>0</v>
      </c>
      <c r="DA106" s="56" t="n">
        <f aca="false">+$O106*AD106+$P106*BH106+$Q106*(0.9*BH106+$S106)+$R106</f>
        <v>0</v>
      </c>
      <c r="DB106" s="56" t="n">
        <f aca="false">+$O106*AE106+$P106*BI106+$Q106*(0.9*BI106+$S106)+$R106</f>
        <v>0</v>
      </c>
      <c r="DC106" s="56" t="n">
        <f aca="false">+$O106*AF106+$P106*BJ106+$Q106*(0.9*BJ106+$S106)+$R106</f>
        <v>0</v>
      </c>
      <c r="DD106" s="56" t="n">
        <f aca="false">+$O106*AG106+$P106*BK106+$Q106*(0.9*BK106+$S106)+$R106</f>
        <v>0</v>
      </c>
      <c r="DE106" s="56" t="n">
        <f aca="false">+$O106*AH106+$P106*BL106+$Q106*(0.9*BL106+$S106)+$R106</f>
        <v>0</v>
      </c>
      <c r="DF106" s="56" t="n">
        <f aca="false">+$O106*AI106+$P106*BM106+$Q106*(0.9*BM106+$S106)+$R106</f>
        <v>0</v>
      </c>
      <c r="DG106" s="55" t="n">
        <f aca="false">+SUM(CU106:DF106)</f>
        <v>0.46</v>
      </c>
      <c r="DH106" s="53"/>
      <c r="DJ106" s="14" t="n">
        <f aca="false">+IF(X106=0,0,$T106)</f>
        <v>30</v>
      </c>
      <c r="DK106" s="14" t="n">
        <f aca="false">+IF(Y106=0,0,$T106)</f>
        <v>0</v>
      </c>
      <c r="DL106" s="14" t="n">
        <f aca="false">+IF(Z106=0,0,$T106)</f>
        <v>0</v>
      </c>
      <c r="DM106" s="14" t="n">
        <f aca="false">+IF(AA106=0,0,$T106)</f>
        <v>0</v>
      </c>
      <c r="DN106" s="14" t="n">
        <f aca="false">+IF(AB106=0,0,$T106)</f>
        <v>0</v>
      </c>
      <c r="DO106" s="14" t="n">
        <f aca="false">+IF(AC106=0,0,$T106)</f>
        <v>0</v>
      </c>
      <c r="DP106" s="14" t="n">
        <f aca="false">+IF(AD106=0,0,$T106)</f>
        <v>0</v>
      </c>
      <c r="DQ106" s="14" t="n">
        <f aca="false">+IF(AE106=0,0,$T106)</f>
        <v>0</v>
      </c>
      <c r="DR106" s="14" t="n">
        <f aca="false">+IF(AF106=0,0,$T106)</f>
        <v>0</v>
      </c>
      <c r="DS106" s="14" t="n">
        <f aca="false">+IF(AG106=0,0,$T106)</f>
        <v>0</v>
      </c>
      <c r="DT106" s="14" t="n">
        <f aca="false">+IF(AH106=0,0,$T106)</f>
        <v>0</v>
      </c>
      <c r="DU106" s="14" t="n">
        <f aca="false">+IF(AI106=0,0,$T106)</f>
        <v>0</v>
      </c>
      <c r="DV106" s="55" t="n">
        <f aca="false">+SUM(DJ106:DU106)</f>
        <v>30</v>
      </c>
      <c r="DY106" s="14" t="n">
        <v>0</v>
      </c>
      <c r="DZ106" s="14" t="n">
        <v>0</v>
      </c>
      <c r="EA106" s="14" t="n">
        <v>0</v>
      </c>
      <c r="EB106" s="14" t="n">
        <v>0</v>
      </c>
      <c r="EC106" s="14" t="n">
        <v>0</v>
      </c>
      <c r="ED106" s="14" t="n">
        <v>0</v>
      </c>
      <c r="EE106" s="14" t="n">
        <v>0</v>
      </c>
      <c r="EF106" s="14" t="n">
        <v>0</v>
      </c>
      <c r="EG106" s="14" t="n">
        <v>0</v>
      </c>
      <c r="EH106" s="14" t="n">
        <v>0</v>
      </c>
      <c r="EI106" s="14" t="n">
        <v>0</v>
      </c>
      <c r="EJ106" s="14" t="n">
        <v>0</v>
      </c>
      <c r="EK106" s="55" t="n">
        <f aca="false">+SUM(DY106:EJ106)</f>
        <v>0</v>
      </c>
      <c r="EO106" s="53" t="n">
        <f aca="false">+CU106+DJ106-DY106/2</f>
        <v>30.46</v>
      </c>
      <c r="EP106" s="53" t="n">
        <f aca="false">+CV106+DK106-DZ106/2</f>
        <v>0</v>
      </c>
      <c r="EQ106" s="53" t="n">
        <f aca="false">+CW106+DL106-EA106/2</f>
        <v>0</v>
      </c>
      <c r="ER106" s="53" t="n">
        <f aca="false">+CX106+DM106-EB106/2</f>
        <v>0</v>
      </c>
      <c r="ES106" s="53" t="n">
        <f aca="false">+CY106+DN106-EC106/2</f>
        <v>0</v>
      </c>
      <c r="ET106" s="53" t="n">
        <f aca="false">+CZ106+DO106-ED106/2</f>
        <v>0</v>
      </c>
      <c r="EU106" s="53" t="n">
        <f aca="false">+DA106+DP106-EE106/2</f>
        <v>0</v>
      </c>
      <c r="EV106" s="53" t="n">
        <f aca="false">+DB106+DQ106-EF106/2</f>
        <v>0</v>
      </c>
      <c r="EW106" s="53" t="n">
        <f aca="false">+DC106+DR106-EG106/2</f>
        <v>0</v>
      </c>
      <c r="EX106" s="53" t="n">
        <f aca="false">+DD106+DS106-EH106/2</f>
        <v>0</v>
      </c>
      <c r="EY106" s="53" t="n">
        <f aca="false">+DE106+DT106-EI106/2</f>
        <v>0</v>
      </c>
      <c r="EZ106" s="53" t="n">
        <f aca="false">+DF106+DU106-EJ106/2</f>
        <v>0</v>
      </c>
      <c r="FA106" s="55" t="n">
        <f aca="false">+SUM(EO106:EZ106)</f>
        <v>30.46</v>
      </c>
      <c r="FD106" s="53" t="n">
        <f aca="false">+AM106-EO106-DY106</f>
        <v>-7.46</v>
      </c>
      <c r="FE106" s="53" t="n">
        <f aca="false">+AN106-EP106-DZ106</f>
        <v>0</v>
      </c>
      <c r="FF106" s="53" t="n">
        <f aca="false">+AO106-EQ106-EA106</f>
        <v>0</v>
      </c>
      <c r="FG106" s="53" t="n">
        <f aca="false">+AP106-ER106-EB106</f>
        <v>0</v>
      </c>
      <c r="FH106" s="53" t="n">
        <f aca="false">+AQ106-ES106-EC106</f>
        <v>0</v>
      </c>
      <c r="FI106" s="53" t="n">
        <f aca="false">+AR106-ET106-ED106</f>
        <v>0</v>
      </c>
      <c r="FJ106" s="53" t="n">
        <f aca="false">+AS106-EU106-EE106</f>
        <v>0</v>
      </c>
      <c r="FK106" s="53" t="n">
        <f aca="false">+AT106-EV106-EF106</f>
        <v>0</v>
      </c>
      <c r="FL106" s="53" t="n">
        <f aca="false">+AU106-EW106-EG106</f>
        <v>0</v>
      </c>
      <c r="FM106" s="53" t="n">
        <f aca="false">+AV106-EX106-EH106</f>
        <v>0</v>
      </c>
      <c r="FN106" s="53" t="n">
        <f aca="false">+AW106-EY106-EI106</f>
        <v>0</v>
      </c>
      <c r="FO106" s="53" t="n">
        <f aca="false">+AX106-EZ106-EJ106</f>
        <v>0</v>
      </c>
      <c r="FP106" s="53" t="n">
        <f aca="false">+AY106-FA106</f>
        <v>-7.46</v>
      </c>
    </row>
    <row collapsed="false" customFormat="false" customHeight="true" hidden="false" ht="15" outlineLevel="2" r="107">
      <c r="A107" s="21" t="n">
        <v>12</v>
      </c>
      <c r="B107" s="21" t="s">
        <v>67</v>
      </c>
      <c r="C107" s="21" t="s">
        <v>137</v>
      </c>
      <c r="D107" s="67" t="n">
        <f aca="false">+E107</f>
        <v>10114</v>
      </c>
      <c r="E107" s="69" t="n">
        <v>10114</v>
      </c>
      <c r="F107" s="83" t="s">
        <v>477</v>
      </c>
      <c r="G107" s="21" t="s">
        <v>69</v>
      </c>
      <c r="H107" s="21" t="s">
        <v>69</v>
      </c>
      <c r="I107" s="72" t="s">
        <v>478</v>
      </c>
      <c r="J107" s="72" t="s">
        <v>479</v>
      </c>
      <c r="K107" s="76" t="s">
        <v>16</v>
      </c>
      <c r="L107" s="49" t="s">
        <v>143</v>
      </c>
      <c r="M107" s="50" t="s">
        <v>70</v>
      </c>
      <c r="N107" s="51" t="n">
        <v>0.01</v>
      </c>
      <c r="O107" s="51" t="n">
        <v>0.02</v>
      </c>
      <c r="P107" s="51" t="n">
        <v>0</v>
      </c>
      <c r="Q107" s="51" t="n">
        <v>0</v>
      </c>
      <c r="R107" s="50" t="n">
        <v>0</v>
      </c>
      <c r="S107" s="50" t="n">
        <v>0</v>
      </c>
      <c r="T107" s="50" t="n">
        <v>30</v>
      </c>
      <c r="U107" s="50"/>
      <c r="X107" s="53" t="e">
        <f aca="false">+VLOOKUP($D107,['file:///home/lab/repositories/luckia.facturador/com.luckia.biller.deploy/src/main/resources/bootstrap/info_presencial_2014.xlsx']venta_neta_cons!$a$2:$n$1048576,3,0)</f>
        <v>#VALUE!</v>
      </c>
      <c r="Y107" s="53" t="e">
        <f aca="false">+VLOOKUP($D107,['file:///home/lab/repositories/luckia.facturador/com.luckia.biller.deploy/src/main/resources/bootstrap/info_presencial_2014.xlsx']venta_neta_cons!$a$2:$n$1048576,4,0)</f>
        <v>#VALUE!</v>
      </c>
      <c r="Z107" s="53" t="e">
        <f aca="false">+VLOOKUP($D107,['file:///home/lab/repositories/luckia.facturador/com.luckia.biller.deploy/src/main/resources/bootstrap/info_presencial_2014.xlsx']venta_neta_cons!$a$2:$n$1048576,5,0)</f>
        <v>#VALUE!</v>
      </c>
      <c r="AA107" s="53" t="e">
        <f aca="false">+VLOOKUP($D107,['file:///home/lab/repositories/luckia.facturador/com.luckia.biller.deploy/src/main/resources/bootstrap/info_presencial_2014.xlsx']venta_neta_cons!$a$2:$n$1048576,6,0)</f>
        <v>#VALUE!</v>
      </c>
      <c r="AB107" s="53" t="e">
        <f aca="false">+VLOOKUP($D107,['file:///home/lab/repositories/luckia.facturador/com.luckia.biller.deploy/src/main/resources/bootstrap/info_presencial_2014.xlsx']venta_neta_cons!$a$2:$n$1048576,7,0)</f>
        <v>#VALUE!</v>
      </c>
      <c r="AC107" s="53" t="e">
        <f aca="false">+VLOOKUP($D107,['file:///home/lab/repositories/luckia.facturador/com.luckia.biller.deploy/src/main/resources/bootstrap/info_presencial_2014.xlsx']venta_neta_cons!$a$2:$n$1048576,8,0)</f>
        <v>#VALUE!</v>
      </c>
      <c r="AD107" s="53" t="e">
        <f aca="false">+VLOOKUP($D107,['file:///home/lab/repositories/luckia.facturador/com.luckia.biller.deploy/src/main/resources/bootstrap/info_presencial_2014.xlsx']venta_neta_cons!$a$2:$n$1048576,9,0)</f>
        <v>#VALUE!</v>
      </c>
      <c r="AE107" s="53" t="e">
        <f aca="false">+VLOOKUP($D107,['file:///home/lab/repositories/luckia.facturador/com.luckia.biller.deploy/src/main/resources/bootstrap/info_presencial_2014.xlsx']venta_neta_cons!$a$2:$n$1048576,10,0)</f>
        <v>#VALUE!</v>
      </c>
      <c r="AF107" s="53" t="e">
        <f aca="false">+VLOOKUP($D107,['file:///home/lab/repositories/luckia.facturador/com.luckia.biller.deploy/src/main/resources/bootstrap/info_presencial_2014.xlsx']venta_neta_cons!$a$2:$n$1048576,11,0)</f>
        <v>#VALUE!</v>
      </c>
      <c r="AG107" s="53" t="e">
        <f aca="false">+VLOOKUP($D107,['file:///home/lab/repositories/luckia.facturador/com.luckia.biller.deploy/src/main/resources/bootstrap/info_presencial_2014.xlsx']venta_neta_cons!$a$2:$n$1048576,12,0)</f>
        <v>#VALUE!</v>
      </c>
      <c r="AH107" s="53" t="e">
        <f aca="false">+VLOOKUP($D107,['file:///home/lab/repositories/luckia.facturador/com.luckia.biller.deploy/src/main/resources/bootstrap/info_presencial_2014.xlsx']venta_neta_cons!$a$2:$n$1048576,13,0)</f>
        <v>#VALUE!</v>
      </c>
      <c r="AI107" s="53" t="e">
        <f aca="false">+VLOOKUP($D107,['file:///home/lab/repositories/luckia.facturador/com.luckia.biller.deploy/src/main/resources/bootstrap/info_presencial_2014.xlsx']venta_neta_cons!$a$2:$n$1048576,14,0)</f>
        <v>#VALUE!</v>
      </c>
      <c r="AJ107" s="53" t="n">
        <f aca="false">+SUM(X107:AI107)</f>
        <v>1111</v>
      </c>
      <c r="AK107" s="54" t="n">
        <f aca="false">+BB107/X107</f>
        <v>0.177893789378938</v>
      </c>
      <c r="AL107" s="53"/>
      <c r="AM107" s="53" t="e">
        <f aca="false">+VLOOKUP($D107,['file:///home/lab/repositories/luckia.facturador/com.luckia.biller.deploy/src/main/resources/bootstrap/info_presencial_2014.xlsx']saldo_cons!$a$2:$n$1048576,3,0)</f>
        <v>#VALUE!</v>
      </c>
      <c r="AN107" s="53" t="e">
        <f aca="false">+VLOOKUP($D107,['file:///home/lab/repositories/luckia.facturador/com.luckia.biller.deploy/src/main/resources/bootstrap/info_presencial_2014.xlsx']saldo_cons!$a$2:$n$1048576,4,0)</f>
        <v>#VALUE!</v>
      </c>
      <c r="AO107" s="53" t="e">
        <f aca="false">+VLOOKUP($D107,['file:///home/lab/repositories/luckia.facturador/com.luckia.biller.deploy/src/main/resources/bootstrap/info_presencial_2014.xlsx']saldo_cons!$a$2:$n$1048576,5,0)</f>
        <v>#VALUE!</v>
      </c>
      <c r="AP107" s="53" t="e">
        <f aca="false">+VLOOKUP($D107,['file:///home/lab/repositories/luckia.facturador/com.luckia.biller.deploy/src/main/resources/bootstrap/info_presencial_2014.xlsx']saldo_cons!$a$2:$n$1048576,6,0)</f>
        <v>#VALUE!</v>
      </c>
      <c r="AQ107" s="53" t="e">
        <f aca="false">+VLOOKUP($D107,['file:///home/lab/repositories/luckia.facturador/com.luckia.biller.deploy/src/main/resources/bootstrap/info_presencial_2014.xlsx']saldo_cons!$a$2:$n$1048576,7,0)</f>
        <v>#VALUE!</v>
      </c>
      <c r="AR107" s="53" t="e">
        <f aca="false">+VLOOKUP($D107,['file:///home/lab/repositories/luckia.facturador/com.luckia.biller.deploy/src/main/resources/bootstrap/info_presencial_2014.xlsx']saldo_cons!$a$2:$n$1048576,8,0)</f>
        <v>#VALUE!</v>
      </c>
      <c r="AS107" s="53" t="e">
        <f aca="false">+VLOOKUP($D107,['file:///home/lab/repositories/luckia.facturador/com.luckia.biller.deploy/src/main/resources/bootstrap/info_presencial_2014.xlsx']saldo_cons!$a$2:$n$1048576,9,0)</f>
        <v>#VALUE!</v>
      </c>
      <c r="AT107" s="53" t="e">
        <f aca="false">+VLOOKUP($D107,['file:///home/lab/repositories/luckia.facturador/com.luckia.biller.deploy/src/main/resources/bootstrap/info_presencial_2014.xlsx']saldo_cons!$a$2:$n$1048576,10,0)</f>
        <v>#VALUE!</v>
      </c>
      <c r="AU107" s="53" t="e">
        <f aca="false">+VLOOKUP($D107,['file:///home/lab/repositories/luckia.facturador/com.luckia.biller.deploy/src/main/resources/bootstrap/info_presencial_2014.xlsx']saldo_cons!$a$2:$n$1048576,11,0)</f>
        <v>#VALUE!</v>
      </c>
      <c r="AV107" s="53" t="e">
        <f aca="false">+VLOOKUP($D107,['file:///home/lab/repositories/luckia.facturador/com.luckia.biller.deploy/src/main/resources/bootstrap/info_presencial_2014.xlsx']saldo_cons!$a$2:$n$1048576,12,0)</f>
        <v>#VALUE!</v>
      </c>
      <c r="AW107" s="53" t="e">
        <f aca="false">+VLOOKUP($D107,['file:///home/lab/repositories/luckia.facturador/com.luckia.biller.deploy/src/main/resources/bootstrap/info_presencial_2014.xlsx']saldo_cons!$a$2:$n$1048576,13,0)</f>
        <v>#VALUE!</v>
      </c>
      <c r="AX107" s="53" t="e">
        <f aca="false">+VLOOKUP($D107,['file:///home/lab/repositories/luckia.facturador/com.luckia.biller.deploy/src/main/resources/bootstrap/info_presencial_2014.xlsx']saldo_cons!$a$2:$n$1048576,14,0)</f>
        <v>#VALUE!</v>
      </c>
      <c r="AY107" s="53" t="n">
        <f aca="false">+SUM(AM107:AX107)</f>
        <v>197.64</v>
      </c>
      <c r="AZ107" s="53"/>
      <c r="BA107" s="53"/>
      <c r="BB107" s="53" t="e">
        <f aca="false">+VLOOKUP($D107,['file:///home/lab/repositories/luckia.facturador/com.luckia.biller.deploy/src/main/resources/bootstrap/info_presencial_2014.xlsx']ggr_cons!$a$2:$n$1048576,3,0)</f>
        <v>#VALUE!</v>
      </c>
      <c r="BC107" s="53" t="e">
        <f aca="false">+VLOOKUP($D107,['file:///home/lab/repositories/luckia.facturador/com.luckia.biller.deploy/src/main/resources/bootstrap/info_presencial_2014.xlsx']ggr_cons!$a$2:$n$1048576,4,0)</f>
        <v>#VALUE!</v>
      </c>
      <c r="BD107" s="53" t="e">
        <f aca="false">+VLOOKUP($D107,['file:///home/lab/repositories/luckia.facturador/com.luckia.biller.deploy/src/main/resources/bootstrap/info_presencial_2014.xlsx']ggr_cons!$a$2:$n$1048576,5,0)</f>
        <v>#VALUE!</v>
      </c>
      <c r="BE107" s="53" t="e">
        <f aca="false">+VLOOKUP($D107,['file:///home/lab/repositories/luckia.facturador/com.luckia.biller.deploy/src/main/resources/bootstrap/info_presencial_2014.xlsx']ggr_cons!$a$2:$n$1048576,6,0)</f>
        <v>#VALUE!</v>
      </c>
      <c r="BF107" s="53" t="e">
        <f aca="false">+VLOOKUP($D107,['file:///home/lab/repositories/luckia.facturador/com.luckia.biller.deploy/src/main/resources/bootstrap/info_presencial_2014.xlsx']ggr_cons!$a$2:$n$1048576,7,0)</f>
        <v>#VALUE!</v>
      </c>
      <c r="BG107" s="53" t="e">
        <f aca="false">+VLOOKUP($D107,['file:///home/lab/repositories/luckia.facturador/com.luckia.biller.deploy/src/main/resources/bootstrap/info_presencial_2014.xlsx']ggr_cons!$a$2:$n$1048576,8,0)</f>
        <v>#VALUE!</v>
      </c>
      <c r="BH107" s="53" t="e">
        <f aca="false">+VLOOKUP($D107,['file:///home/lab/repositories/luckia.facturador/com.luckia.biller.deploy/src/main/resources/bootstrap/info_presencial_2014.xlsx']ggr_cons!$a$2:$n$1048576,9,0)</f>
        <v>#VALUE!</v>
      </c>
      <c r="BI107" s="53" t="e">
        <f aca="false">+VLOOKUP($D107,['file:///home/lab/repositories/luckia.facturador/com.luckia.biller.deploy/src/main/resources/bootstrap/info_presencial_2014.xlsx']ggr_cons!$a$2:$n$1048576,10,0)</f>
        <v>#VALUE!</v>
      </c>
      <c r="BJ107" s="53" t="e">
        <f aca="false">+VLOOKUP($D107,['file:///home/lab/repositories/luckia.facturador/com.luckia.biller.deploy/src/main/resources/bootstrap/info_presencial_2014.xlsx']ggr_cons!$a$2:$n$1048576,11,0)</f>
        <v>#VALUE!</v>
      </c>
      <c r="BK107" s="53" t="e">
        <f aca="false">+VLOOKUP($D107,['file:///home/lab/repositories/luckia.facturador/com.luckia.biller.deploy/src/main/resources/bootstrap/info_presencial_2014.xlsx']ggr_cons!$a$2:$n$1048576,12,0)</f>
        <v>#VALUE!</v>
      </c>
      <c r="BL107" s="53" t="e">
        <f aca="false">+VLOOKUP($D107,['file:///home/lab/repositories/luckia.facturador/com.luckia.biller.deploy/src/main/resources/bootstrap/info_presencial_2014.xlsx']ggr_cons!$a$2:$n$1048576,13,0)</f>
        <v>#VALUE!</v>
      </c>
      <c r="BM107" s="53" t="e">
        <f aca="false">+VLOOKUP($D107,['file:///home/lab/repositories/luckia.facturador/com.luckia.biller.deploy/src/main/resources/bootstrap/info_presencial_2014.xlsx']ggr_cons!$a$2:$n$1048576,14,0)</f>
        <v>#VALUE!</v>
      </c>
      <c r="BN107" s="53" t="n">
        <f aca="false">+SUM(BB107:BM107)</f>
        <v>197.64</v>
      </c>
      <c r="BO107" s="53"/>
      <c r="BP107" s="53"/>
      <c r="BQ107" s="55" t="n">
        <f aca="false">+$N107*X107</f>
        <v>11.11</v>
      </c>
      <c r="BR107" s="55" t="n">
        <f aca="false">+$N107*Y107</f>
        <v>0</v>
      </c>
      <c r="BS107" s="55" t="n">
        <f aca="false">+$N107*Z107</f>
        <v>0</v>
      </c>
      <c r="BT107" s="55" t="n">
        <f aca="false">+$N107*AA107</f>
        <v>0</v>
      </c>
      <c r="BU107" s="55" t="n">
        <f aca="false">+$N107*AB107</f>
        <v>0</v>
      </c>
      <c r="BV107" s="55" t="n">
        <f aca="false">+$N107*AC107</f>
        <v>0</v>
      </c>
      <c r="BW107" s="55" t="n">
        <f aca="false">+$N107*AD107</f>
        <v>0</v>
      </c>
      <c r="BX107" s="55" t="n">
        <f aca="false">+$N107*AE107</f>
        <v>0</v>
      </c>
      <c r="BY107" s="55" t="n">
        <f aca="false">+$N107*AF107</f>
        <v>0</v>
      </c>
      <c r="BZ107" s="55" t="n">
        <f aca="false">+$N107*AG107</f>
        <v>0</v>
      </c>
      <c r="CA107" s="55" t="n">
        <f aca="false">+$N107*AH107</f>
        <v>0</v>
      </c>
      <c r="CB107" s="55" t="n">
        <f aca="false">+$N107*AI107</f>
        <v>0</v>
      </c>
      <c r="CC107" s="55" t="n">
        <f aca="false">+SUM(BQ107:CB107)</f>
        <v>11.11</v>
      </c>
      <c r="CD107" s="53"/>
      <c r="CE107" s="55"/>
      <c r="CF107" s="55" t="n">
        <f aca="false">+BQ107/$CE$2</f>
        <v>9.18181818181818</v>
      </c>
      <c r="CG107" s="55" t="n">
        <f aca="false">+BR107/$CE$2</f>
        <v>0</v>
      </c>
      <c r="CH107" s="55" t="n">
        <f aca="false">+BS107/$CE$2</f>
        <v>0</v>
      </c>
      <c r="CI107" s="55" t="n">
        <f aca="false">+BT107/$CE$2</f>
        <v>0</v>
      </c>
      <c r="CJ107" s="55" t="n">
        <f aca="false">+BU107/$CE$2</f>
        <v>0</v>
      </c>
      <c r="CK107" s="55" t="n">
        <f aca="false">+BV107/$CE$2</f>
        <v>0</v>
      </c>
      <c r="CL107" s="55" t="n">
        <f aca="false">+BW107/$CE$2</f>
        <v>0</v>
      </c>
      <c r="CM107" s="55" t="n">
        <f aca="false">+BX107/$CE$2</f>
        <v>0</v>
      </c>
      <c r="CN107" s="55" t="n">
        <f aca="false">+BY107/$CE$2</f>
        <v>0</v>
      </c>
      <c r="CO107" s="55" t="n">
        <f aca="false">+BZ107/$CE$2</f>
        <v>0</v>
      </c>
      <c r="CP107" s="55" t="n">
        <f aca="false">+CA107/$CE$2</f>
        <v>0</v>
      </c>
      <c r="CQ107" s="55" t="n">
        <f aca="false">+CB107/$CE$2</f>
        <v>0</v>
      </c>
      <c r="CR107" s="55" t="n">
        <f aca="false">+CC107/$CE$2</f>
        <v>9.18181818181818</v>
      </c>
      <c r="CS107" s="53"/>
      <c r="CT107" s="53"/>
      <c r="CU107" s="56" t="n">
        <f aca="false">+$O107*X107+$P107*BB107+$Q107*(0.9*BB107+$S107)+$R107</f>
        <v>22.22</v>
      </c>
      <c r="CV107" s="56" t="n">
        <f aca="false">+$O107*Y107+$P107*BC107+$Q107*(0.9*BC107+$S107)+$R107</f>
        <v>0</v>
      </c>
      <c r="CW107" s="56" t="n">
        <f aca="false">+$O107*Z107+$P107*BD107+$Q107*(0.9*BD107+$S107)+$R107</f>
        <v>0</v>
      </c>
      <c r="CX107" s="56" t="n">
        <f aca="false">+$O107*AA107+$P107*BE107+$Q107*(0.9*BE107+$S107)+$R107</f>
        <v>0</v>
      </c>
      <c r="CY107" s="56" t="n">
        <f aca="false">+$O107*AB107+$P107*BF107+$Q107*(0.9*BF107+$S107)+$R107</f>
        <v>0</v>
      </c>
      <c r="CZ107" s="56" t="n">
        <f aca="false">+$O107*AC107+$P107*BG107+$Q107*(0.9*BG107+$S107)+$R107</f>
        <v>0</v>
      </c>
      <c r="DA107" s="56" t="n">
        <f aca="false">+$O107*AD107+$P107*BH107+$Q107*(0.9*BH107+$S107)+$R107</f>
        <v>0</v>
      </c>
      <c r="DB107" s="56" t="n">
        <f aca="false">+$O107*AE107+$P107*BI107+$Q107*(0.9*BI107+$S107)+$R107</f>
        <v>0</v>
      </c>
      <c r="DC107" s="56" t="n">
        <f aca="false">+$O107*AF107+$P107*BJ107+$Q107*(0.9*BJ107+$S107)+$R107</f>
        <v>0</v>
      </c>
      <c r="DD107" s="56" t="n">
        <f aca="false">+$O107*AG107+$P107*BK107+$Q107*(0.9*BK107+$S107)+$R107</f>
        <v>0</v>
      </c>
      <c r="DE107" s="56" t="n">
        <f aca="false">+$O107*AH107+$P107*BL107+$Q107*(0.9*BL107+$S107)+$R107</f>
        <v>0</v>
      </c>
      <c r="DF107" s="56" t="n">
        <f aca="false">+$O107*AI107+$P107*BM107+$Q107*(0.9*BM107+$S107)+$R107</f>
        <v>0</v>
      </c>
      <c r="DG107" s="55" t="n">
        <f aca="false">+SUM(CU107:DF107)</f>
        <v>22.22</v>
      </c>
      <c r="DH107" s="53"/>
      <c r="DJ107" s="14" t="n">
        <f aca="false">+IF(X107=0,0,$T107)</f>
        <v>30</v>
      </c>
      <c r="DK107" s="14" t="n">
        <f aca="false">+IF(Y107=0,0,$T107)</f>
        <v>0</v>
      </c>
      <c r="DL107" s="14" t="n">
        <f aca="false">+IF(Z107=0,0,$T107)</f>
        <v>0</v>
      </c>
      <c r="DM107" s="14" t="n">
        <f aca="false">+IF(AA107=0,0,$T107)</f>
        <v>0</v>
      </c>
      <c r="DN107" s="14" t="n">
        <f aca="false">+IF(AB107=0,0,$T107)</f>
        <v>0</v>
      </c>
      <c r="DO107" s="14" t="n">
        <f aca="false">+IF(AC107=0,0,$T107)</f>
        <v>0</v>
      </c>
      <c r="DP107" s="14" t="n">
        <f aca="false">+IF(AD107=0,0,$T107)</f>
        <v>0</v>
      </c>
      <c r="DQ107" s="14" t="n">
        <f aca="false">+IF(AE107=0,0,$T107)</f>
        <v>0</v>
      </c>
      <c r="DR107" s="14" t="n">
        <f aca="false">+IF(AF107=0,0,$T107)</f>
        <v>0</v>
      </c>
      <c r="DS107" s="14" t="n">
        <f aca="false">+IF(AG107=0,0,$T107)</f>
        <v>0</v>
      </c>
      <c r="DT107" s="14" t="n">
        <f aca="false">+IF(AH107=0,0,$T107)</f>
        <v>0</v>
      </c>
      <c r="DU107" s="14" t="n">
        <f aca="false">+IF(AI107=0,0,$T107)</f>
        <v>0</v>
      </c>
      <c r="DV107" s="55" t="n">
        <f aca="false">+SUM(DJ107:DU107)</f>
        <v>30</v>
      </c>
      <c r="DY107" s="14" t="n">
        <v>0</v>
      </c>
      <c r="DZ107" s="14" t="n">
        <v>0</v>
      </c>
      <c r="EA107" s="14" t="n">
        <v>0</v>
      </c>
      <c r="EB107" s="14" t="n">
        <v>0</v>
      </c>
      <c r="EC107" s="14" t="n">
        <v>0</v>
      </c>
      <c r="ED107" s="14" t="n">
        <v>0</v>
      </c>
      <c r="EE107" s="14" t="n">
        <v>0</v>
      </c>
      <c r="EF107" s="14" t="n">
        <v>0</v>
      </c>
      <c r="EG107" s="14" t="n">
        <v>0</v>
      </c>
      <c r="EH107" s="14" t="n">
        <v>0</v>
      </c>
      <c r="EI107" s="14" t="n">
        <v>0</v>
      </c>
      <c r="EJ107" s="14" t="n">
        <v>0</v>
      </c>
      <c r="EK107" s="55" t="n">
        <f aca="false">+SUM(DY107:EJ107)</f>
        <v>0</v>
      </c>
      <c r="EO107" s="53" t="n">
        <f aca="false">+CU107+DJ107-DY107/2</f>
        <v>52.22</v>
      </c>
      <c r="EP107" s="53" t="n">
        <f aca="false">+CV107+DK107-DZ107/2</f>
        <v>0</v>
      </c>
      <c r="EQ107" s="53" t="n">
        <f aca="false">+CW107+DL107-EA107/2</f>
        <v>0</v>
      </c>
      <c r="ER107" s="53" t="n">
        <f aca="false">+CX107+DM107-EB107/2</f>
        <v>0</v>
      </c>
      <c r="ES107" s="53" t="n">
        <f aca="false">+CY107+DN107-EC107/2</f>
        <v>0</v>
      </c>
      <c r="ET107" s="53" t="n">
        <f aca="false">+CZ107+DO107-ED107/2</f>
        <v>0</v>
      </c>
      <c r="EU107" s="53" t="n">
        <f aca="false">+DA107+DP107-EE107/2</f>
        <v>0</v>
      </c>
      <c r="EV107" s="53" t="n">
        <f aca="false">+DB107+DQ107-EF107/2</f>
        <v>0</v>
      </c>
      <c r="EW107" s="53" t="n">
        <f aca="false">+DC107+DR107-EG107/2</f>
        <v>0</v>
      </c>
      <c r="EX107" s="53" t="n">
        <f aca="false">+DD107+DS107-EH107/2</f>
        <v>0</v>
      </c>
      <c r="EY107" s="53" t="n">
        <f aca="false">+DE107+DT107-EI107/2</f>
        <v>0</v>
      </c>
      <c r="EZ107" s="53" t="n">
        <f aca="false">+DF107+DU107-EJ107/2</f>
        <v>0</v>
      </c>
      <c r="FA107" s="55" t="n">
        <f aca="false">+SUM(EO107:EZ107)</f>
        <v>52.22</v>
      </c>
      <c r="FD107" s="53" t="n">
        <f aca="false">+AM107-EO107-DY107</f>
        <v>145.42</v>
      </c>
      <c r="FE107" s="53" t="n">
        <f aca="false">+AN107-EP107-DZ107</f>
        <v>0</v>
      </c>
      <c r="FF107" s="53" t="n">
        <f aca="false">+AO107-EQ107-EA107</f>
        <v>0</v>
      </c>
      <c r="FG107" s="53" t="n">
        <f aca="false">+AP107-ER107-EB107</f>
        <v>0</v>
      </c>
      <c r="FH107" s="53" t="n">
        <f aca="false">+AQ107-ES107-EC107</f>
        <v>0</v>
      </c>
      <c r="FI107" s="53" t="n">
        <f aca="false">+AR107-ET107-ED107</f>
        <v>0</v>
      </c>
      <c r="FJ107" s="53" t="n">
        <f aca="false">+AS107-EU107-EE107</f>
        <v>0</v>
      </c>
      <c r="FK107" s="53" t="n">
        <f aca="false">+AT107-EV107-EF107</f>
        <v>0</v>
      </c>
      <c r="FL107" s="53" t="n">
        <f aca="false">+AU107-EW107-EG107</f>
        <v>0</v>
      </c>
      <c r="FM107" s="53" t="n">
        <f aca="false">+AV107-EX107-EH107</f>
        <v>0</v>
      </c>
      <c r="FN107" s="53" t="n">
        <f aca="false">+AW107-EY107-EI107</f>
        <v>0</v>
      </c>
      <c r="FO107" s="53" t="n">
        <f aca="false">+AX107-EZ107-EJ107</f>
        <v>0</v>
      </c>
      <c r="FP107" s="53" t="n">
        <f aca="false">+AY107-FA107</f>
        <v>145.42</v>
      </c>
    </row>
    <row collapsed="false" customFormat="false" customHeight="true" hidden="false" ht="15" outlineLevel="2" r="108">
      <c r="A108" s="21" t="n">
        <v>12</v>
      </c>
      <c r="B108" s="21" t="s">
        <v>67</v>
      </c>
      <c r="C108" s="21" t="s">
        <v>137</v>
      </c>
      <c r="D108" s="67" t="n">
        <f aca="false">+E108</f>
        <v>10115</v>
      </c>
      <c r="E108" s="69" t="n">
        <v>10115</v>
      </c>
      <c r="F108" s="82" t="s">
        <v>480</v>
      </c>
      <c r="G108" s="21" t="s">
        <v>69</v>
      </c>
      <c r="H108" s="21" t="s">
        <v>69</v>
      </c>
      <c r="I108" s="72" t="s">
        <v>481</v>
      </c>
      <c r="J108" s="72" t="s">
        <v>16</v>
      </c>
      <c r="K108" s="72" t="s">
        <v>16</v>
      </c>
      <c r="L108" s="49" t="s">
        <v>143</v>
      </c>
      <c r="M108" s="50" t="s">
        <v>70</v>
      </c>
      <c r="N108" s="51" t="n">
        <v>0.01</v>
      </c>
      <c r="O108" s="51" t="n">
        <v>0.02</v>
      </c>
      <c r="P108" s="51" t="n">
        <v>0</v>
      </c>
      <c r="Q108" s="51" t="n">
        <v>0</v>
      </c>
      <c r="R108" s="50" t="n">
        <v>0</v>
      </c>
      <c r="S108" s="50" t="n">
        <v>0</v>
      </c>
      <c r="T108" s="50" t="n">
        <v>30</v>
      </c>
      <c r="U108" s="50"/>
      <c r="X108" s="53" t="e">
        <f aca="false">+VLOOKUP($D108,['file:///home/lab/repositories/luckia.facturador/com.luckia.biller.deploy/src/main/resources/bootstrap/info_presencial_2014.xlsx']venta_neta_cons!$a$2:$n$1048576,3,0)</f>
        <v>#VALUE!</v>
      </c>
      <c r="Y108" s="53" t="e">
        <f aca="false">+VLOOKUP($D108,['file:///home/lab/repositories/luckia.facturador/com.luckia.biller.deploy/src/main/resources/bootstrap/info_presencial_2014.xlsx']venta_neta_cons!$a$2:$n$1048576,4,0)</f>
        <v>#VALUE!</v>
      </c>
      <c r="Z108" s="53" t="e">
        <f aca="false">+VLOOKUP($D108,['file:///home/lab/repositories/luckia.facturador/com.luckia.biller.deploy/src/main/resources/bootstrap/info_presencial_2014.xlsx']venta_neta_cons!$a$2:$n$1048576,5,0)</f>
        <v>#VALUE!</v>
      </c>
      <c r="AA108" s="53" t="e">
        <f aca="false">+VLOOKUP($D108,['file:///home/lab/repositories/luckia.facturador/com.luckia.biller.deploy/src/main/resources/bootstrap/info_presencial_2014.xlsx']venta_neta_cons!$a$2:$n$1048576,6,0)</f>
        <v>#VALUE!</v>
      </c>
      <c r="AB108" s="53" t="e">
        <f aca="false">+VLOOKUP($D108,['file:///home/lab/repositories/luckia.facturador/com.luckia.biller.deploy/src/main/resources/bootstrap/info_presencial_2014.xlsx']venta_neta_cons!$a$2:$n$1048576,7,0)</f>
        <v>#VALUE!</v>
      </c>
      <c r="AC108" s="53" t="e">
        <f aca="false">+VLOOKUP($D108,['file:///home/lab/repositories/luckia.facturador/com.luckia.biller.deploy/src/main/resources/bootstrap/info_presencial_2014.xlsx']venta_neta_cons!$a$2:$n$1048576,8,0)</f>
        <v>#VALUE!</v>
      </c>
      <c r="AD108" s="53" t="e">
        <f aca="false">+VLOOKUP($D108,['file:///home/lab/repositories/luckia.facturador/com.luckia.biller.deploy/src/main/resources/bootstrap/info_presencial_2014.xlsx']venta_neta_cons!$a$2:$n$1048576,9,0)</f>
        <v>#VALUE!</v>
      </c>
      <c r="AE108" s="53" t="e">
        <f aca="false">+VLOOKUP($D108,['file:///home/lab/repositories/luckia.facturador/com.luckia.biller.deploy/src/main/resources/bootstrap/info_presencial_2014.xlsx']venta_neta_cons!$a$2:$n$1048576,10,0)</f>
        <v>#VALUE!</v>
      </c>
      <c r="AF108" s="53" t="e">
        <f aca="false">+VLOOKUP($D108,['file:///home/lab/repositories/luckia.facturador/com.luckia.biller.deploy/src/main/resources/bootstrap/info_presencial_2014.xlsx']venta_neta_cons!$a$2:$n$1048576,11,0)</f>
        <v>#VALUE!</v>
      </c>
      <c r="AG108" s="53" t="e">
        <f aca="false">+VLOOKUP($D108,['file:///home/lab/repositories/luckia.facturador/com.luckia.biller.deploy/src/main/resources/bootstrap/info_presencial_2014.xlsx']venta_neta_cons!$a$2:$n$1048576,12,0)</f>
        <v>#VALUE!</v>
      </c>
      <c r="AH108" s="53" t="e">
        <f aca="false">+VLOOKUP($D108,['file:///home/lab/repositories/luckia.facturador/com.luckia.biller.deploy/src/main/resources/bootstrap/info_presencial_2014.xlsx']venta_neta_cons!$a$2:$n$1048576,13,0)</f>
        <v>#VALUE!</v>
      </c>
      <c r="AI108" s="53" t="e">
        <f aca="false">+VLOOKUP($D108,['file:///home/lab/repositories/luckia.facturador/com.luckia.biller.deploy/src/main/resources/bootstrap/info_presencial_2014.xlsx']venta_neta_cons!$a$2:$n$1048576,14,0)</f>
        <v>#VALUE!</v>
      </c>
      <c r="AJ108" s="53" t="n">
        <f aca="false">+SUM(X108:AI108)</f>
        <v>1256</v>
      </c>
      <c r="AK108" s="54" t="n">
        <f aca="false">+BB108/X108</f>
        <v>0.365573248407643</v>
      </c>
      <c r="AL108" s="53"/>
      <c r="AM108" s="53" t="e">
        <f aca="false">+VLOOKUP($D108,['file:///home/lab/repositories/luckia.facturador/com.luckia.biller.deploy/src/main/resources/bootstrap/info_presencial_2014.xlsx']saldo_cons!$a$2:$n$1048576,3,0)</f>
        <v>#VALUE!</v>
      </c>
      <c r="AN108" s="53" t="e">
        <f aca="false">+VLOOKUP($D108,['file:///home/lab/repositories/luckia.facturador/com.luckia.biller.deploy/src/main/resources/bootstrap/info_presencial_2014.xlsx']saldo_cons!$a$2:$n$1048576,4,0)</f>
        <v>#VALUE!</v>
      </c>
      <c r="AO108" s="53" t="e">
        <f aca="false">+VLOOKUP($D108,['file:///home/lab/repositories/luckia.facturador/com.luckia.biller.deploy/src/main/resources/bootstrap/info_presencial_2014.xlsx']saldo_cons!$a$2:$n$1048576,5,0)</f>
        <v>#VALUE!</v>
      </c>
      <c r="AP108" s="53" t="e">
        <f aca="false">+VLOOKUP($D108,['file:///home/lab/repositories/luckia.facturador/com.luckia.biller.deploy/src/main/resources/bootstrap/info_presencial_2014.xlsx']saldo_cons!$a$2:$n$1048576,6,0)</f>
        <v>#VALUE!</v>
      </c>
      <c r="AQ108" s="53" t="e">
        <f aca="false">+VLOOKUP($D108,['file:///home/lab/repositories/luckia.facturador/com.luckia.biller.deploy/src/main/resources/bootstrap/info_presencial_2014.xlsx']saldo_cons!$a$2:$n$1048576,7,0)</f>
        <v>#VALUE!</v>
      </c>
      <c r="AR108" s="53" t="e">
        <f aca="false">+VLOOKUP($D108,['file:///home/lab/repositories/luckia.facturador/com.luckia.biller.deploy/src/main/resources/bootstrap/info_presencial_2014.xlsx']saldo_cons!$a$2:$n$1048576,8,0)</f>
        <v>#VALUE!</v>
      </c>
      <c r="AS108" s="53" t="e">
        <f aca="false">+VLOOKUP($D108,['file:///home/lab/repositories/luckia.facturador/com.luckia.biller.deploy/src/main/resources/bootstrap/info_presencial_2014.xlsx']saldo_cons!$a$2:$n$1048576,9,0)</f>
        <v>#VALUE!</v>
      </c>
      <c r="AT108" s="53" t="e">
        <f aca="false">+VLOOKUP($D108,['file:///home/lab/repositories/luckia.facturador/com.luckia.biller.deploy/src/main/resources/bootstrap/info_presencial_2014.xlsx']saldo_cons!$a$2:$n$1048576,10,0)</f>
        <v>#VALUE!</v>
      </c>
      <c r="AU108" s="53" t="e">
        <f aca="false">+VLOOKUP($D108,['file:///home/lab/repositories/luckia.facturador/com.luckia.biller.deploy/src/main/resources/bootstrap/info_presencial_2014.xlsx']saldo_cons!$a$2:$n$1048576,11,0)</f>
        <v>#VALUE!</v>
      </c>
      <c r="AV108" s="53" t="e">
        <f aca="false">+VLOOKUP($D108,['file:///home/lab/repositories/luckia.facturador/com.luckia.biller.deploy/src/main/resources/bootstrap/info_presencial_2014.xlsx']saldo_cons!$a$2:$n$1048576,12,0)</f>
        <v>#VALUE!</v>
      </c>
      <c r="AW108" s="53" t="e">
        <f aca="false">+VLOOKUP($D108,['file:///home/lab/repositories/luckia.facturador/com.luckia.biller.deploy/src/main/resources/bootstrap/info_presencial_2014.xlsx']saldo_cons!$a$2:$n$1048576,13,0)</f>
        <v>#VALUE!</v>
      </c>
      <c r="AX108" s="53" t="e">
        <f aca="false">+VLOOKUP($D108,['file:///home/lab/repositories/luckia.facturador/com.luckia.biller.deploy/src/main/resources/bootstrap/info_presencial_2014.xlsx']saldo_cons!$a$2:$n$1048576,14,0)</f>
        <v>#VALUE!</v>
      </c>
      <c r="AY108" s="53" t="n">
        <f aca="false">+SUM(AM108:AX108)</f>
        <v>680.65</v>
      </c>
      <c r="AZ108" s="53"/>
      <c r="BA108" s="53"/>
      <c r="BB108" s="53" t="e">
        <f aca="false">+VLOOKUP($D108,['file:///home/lab/repositories/luckia.facturador/com.luckia.biller.deploy/src/main/resources/bootstrap/info_presencial_2014.xlsx']ggr_cons!$a$2:$n$1048576,3,0)</f>
        <v>#VALUE!</v>
      </c>
      <c r="BC108" s="53" t="e">
        <f aca="false">+VLOOKUP($D108,['file:///home/lab/repositories/luckia.facturador/com.luckia.biller.deploy/src/main/resources/bootstrap/info_presencial_2014.xlsx']ggr_cons!$a$2:$n$1048576,4,0)</f>
        <v>#VALUE!</v>
      </c>
      <c r="BD108" s="53" t="e">
        <f aca="false">+VLOOKUP($D108,['file:///home/lab/repositories/luckia.facturador/com.luckia.biller.deploy/src/main/resources/bootstrap/info_presencial_2014.xlsx']ggr_cons!$a$2:$n$1048576,5,0)</f>
        <v>#VALUE!</v>
      </c>
      <c r="BE108" s="53" t="e">
        <f aca="false">+VLOOKUP($D108,['file:///home/lab/repositories/luckia.facturador/com.luckia.biller.deploy/src/main/resources/bootstrap/info_presencial_2014.xlsx']ggr_cons!$a$2:$n$1048576,6,0)</f>
        <v>#VALUE!</v>
      </c>
      <c r="BF108" s="53" t="e">
        <f aca="false">+VLOOKUP($D108,['file:///home/lab/repositories/luckia.facturador/com.luckia.biller.deploy/src/main/resources/bootstrap/info_presencial_2014.xlsx']ggr_cons!$a$2:$n$1048576,7,0)</f>
        <v>#VALUE!</v>
      </c>
      <c r="BG108" s="53" t="e">
        <f aca="false">+VLOOKUP($D108,['file:///home/lab/repositories/luckia.facturador/com.luckia.biller.deploy/src/main/resources/bootstrap/info_presencial_2014.xlsx']ggr_cons!$a$2:$n$1048576,8,0)</f>
        <v>#VALUE!</v>
      </c>
      <c r="BH108" s="53" t="e">
        <f aca="false">+VLOOKUP($D108,['file:///home/lab/repositories/luckia.facturador/com.luckia.biller.deploy/src/main/resources/bootstrap/info_presencial_2014.xlsx']ggr_cons!$a$2:$n$1048576,9,0)</f>
        <v>#VALUE!</v>
      </c>
      <c r="BI108" s="53" t="e">
        <f aca="false">+VLOOKUP($D108,['file:///home/lab/repositories/luckia.facturador/com.luckia.biller.deploy/src/main/resources/bootstrap/info_presencial_2014.xlsx']ggr_cons!$a$2:$n$1048576,10,0)</f>
        <v>#VALUE!</v>
      </c>
      <c r="BJ108" s="53" t="e">
        <f aca="false">+VLOOKUP($D108,['file:///home/lab/repositories/luckia.facturador/com.luckia.biller.deploy/src/main/resources/bootstrap/info_presencial_2014.xlsx']ggr_cons!$a$2:$n$1048576,11,0)</f>
        <v>#VALUE!</v>
      </c>
      <c r="BK108" s="53" t="e">
        <f aca="false">+VLOOKUP($D108,['file:///home/lab/repositories/luckia.facturador/com.luckia.biller.deploy/src/main/resources/bootstrap/info_presencial_2014.xlsx']ggr_cons!$a$2:$n$1048576,12,0)</f>
        <v>#VALUE!</v>
      </c>
      <c r="BL108" s="53" t="e">
        <f aca="false">+VLOOKUP($D108,['file:///home/lab/repositories/luckia.facturador/com.luckia.biller.deploy/src/main/resources/bootstrap/info_presencial_2014.xlsx']ggr_cons!$a$2:$n$1048576,13,0)</f>
        <v>#VALUE!</v>
      </c>
      <c r="BM108" s="53" t="e">
        <f aca="false">+VLOOKUP($D108,['file:///home/lab/repositories/luckia.facturador/com.luckia.biller.deploy/src/main/resources/bootstrap/info_presencial_2014.xlsx']ggr_cons!$a$2:$n$1048576,14,0)</f>
        <v>#VALUE!</v>
      </c>
      <c r="BN108" s="53" t="n">
        <f aca="false">+SUM(BB108:BM108)</f>
        <v>459.16</v>
      </c>
      <c r="BO108" s="53"/>
      <c r="BP108" s="53"/>
      <c r="BQ108" s="55" t="n">
        <f aca="false">+$N108*X108</f>
        <v>12.56</v>
      </c>
      <c r="BR108" s="55" t="n">
        <f aca="false">+$N108*Y108</f>
        <v>0</v>
      </c>
      <c r="BS108" s="55" t="n">
        <f aca="false">+$N108*Z108</f>
        <v>0</v>
      </c>
      <c r="BT108" s="55" t="n">
        <f aca="false">+$N108*AA108</f>
        <v>0</v>
      </c>
      <c r="BU108" s="55" t="n">
        <f aca="false">+$N108*AB108</f>
        <v>0</v>
      </c>
      <c r="BV108" s="55" t="n">
        <f aca="false">+$N108*AC108</f>
        <v>0</v>
      </c>
      <c r="BW108" s="55" t="n">
        <f aca="false">+$N108*AD108</f>
        <v>0</v>
      </c>
      <c r="BX108" s="55" t="n">
        <f aca="false">+$N108*AE108</f>
        <v>0</v>
      </c>
      <c r="BY108" s="55" t="n">
        <f aca="false">+$N108*AF108</f>
        <v>0</v>
      </c>
      <c r="BZ108" s="55" t="n">
        <f aca="false">+$N108*AG108</f>
        <v>0</v>
      </c>
      <c r="CA108" s="55" t="n">
        <f aca="false">+$N108*AH108</f>
        <v>0</v>
      </c>
      <c r="CB108" s="55" t="n">
        <f aca="false">+$N108*AI108</f>
        <v>0</v>
      </c>
      <c r="CC108" s="55" t="n">
        <f aca="false">+SUM(BQ108:CB108)</f>
        <v>12.56</v>
      </c>
      <c r="CD108" s="53"/>
      <c r="CE108" s="55"/>
      <c r="CF108" s="55" t="n">
        <f aca="false">+BQ108/$CE$2</f>
        <v>10.3801652892562</v>
      </c>
      <c r="CG108" s="55" t="n">
        <f aca="false">+BR108/$CE$2</f>
        <v>0</v>
      </c>
      <c r="CH108" s="55" t="n">
        <f aca="false">+BS108/$CE$2</f>
        <v>0</v>
      </c>
      <c r="CI108" s="55" t="n">
        <f aca="false">+BT108/$CE$2</f>
        <v>0</v>
      </c>
      <c r="CJ108" s="55" t="n">
        <f aca="false">+BU108/$CE$2</f>
        <v>0</v>
      </c>
      <c r="CK108" s="55" t="n">
        <f aca="false">+BV108/$CE$2</f>
        <v>0</v>
      </c>
      <c r="CL108" s="55" t="n">
        <f aca="false">+BW108/$CE$2</f>
        <v>0</v>
      </c>
      <c r="CM108" s="55" t="n">
        <f aca="false">+BX108/$CE$2</f>
        <v>0</v>
      </c>
      <c r="CN108" s="55" t="n">
        <f aca="false">+BY108/$CE$2</f>
        <v>0</v>
      </c>
      <c r="CO108" s="55" t="n">
        <f aca="false">+BZ108/$CE$2</f>
        <v>0</v>
      </c>
      <c r="CP108" s="55" t="n">
        <f aca="false">+CA108/$CE$2</f>
        <v>0</v>
      </c>
      <c r="CQ108" s="55" t="n">
        <f aca="false">+CB108/$CE$2</f>
        <v>0</v>
      </c>
      <c r="CR108" s="55" t="n">
        <f aca="false">+CC108/$CE$2</f>
        <v>10.3801652892562</v>
      </c>
      <c r="CS108" s="53"/>
      <c r="CT108" s="53"/>
      <c r="CU108" s="56" t="n">
        <f aca="false">+$O108*X108+$P108*BB108+$Q108*(0.9*BB108+$S108)+$R108</f>
        <v>25.12</v>
      </c>
      <c r="CV108" s="56" t="n">
        <f aca="false">+$O108*Y108+$P108*BC108+$Q108*(0.9*BC108+$S108)+$R108</f>
        <v>0</v>
      </c>
      <c r="CW108" s="56" t="n">
        <f aca="false">+$O108*Z108+$P108*BD108+$Q108*(0.9*BD108+$S108)+$R108</f>
        <v>0</v>
      </c>
      <c r="CX108" s="56" t="n">
        <f aca="false">+$O108*AA108+$P108*BE108+$Q108*(0.9*BE108+$S108)+$R108</f>
        <v>0</v>
      </c>
      <c r="CY108" s="56" t="n">
        <f aca="false">+$O108*AB108+$P108*BF108+$Q108*(0.9*BF108+$S108)+$R108</f>
        <v>0</v>
      </c>
      <c r="CZ108" s="56" t="n">
        <f aca="false">+$O108*AC108+$P108*BG108+$Q108*(0.9*BG108+$S108)+$R108</f>
        <v>0</v>
      </c>
      <c r="DA108" s="56" t="n">
        <f aca="false">+$O108*AD108+$P108*BH108+$Q108*(0.9*BH108+$S108)+$R108</f>
        <v>0</v>
      </c>
      <c r="DB108" s="56" t="n">
        <f aca="false">+$O108*AE108+$P108*BI108+$Q108*(0.9*BI108+$S108)+$R108</f>
        <v>0</v>
      </c>
      <c r="DC108" s="56" t="n">
        <f aca="false">+$O108*AF108+$P108*BJ108+$Q108*(0.9*BJ108+$S108)+$R108</f>
        <v>0</v>
      </c>
      <c r="DD108" s="56" t="n">
        <f aca="false">+$O108*AG108+$P108*BK108+$Q108*(0.9*BK108+$S108)+$R108</f>
        <v>0</v>
      </c>
      <c r="DE108" s="56" t="n">
        <f aca="false">+$O108*AH108+$P108*BL108+$Q108*(0.9*BL108+$S108)+$R108</f>
        <v>0</v>
      </c>
      <c r="DF108" s="56" t="n">
        <f aca="false">+$O108*AI108+$P108*BM108+$Q108*(0.9*BM108+$S108)+$R108</f>
        <v>0</v>
      </c>
      <c r="DG108" s="55" t="n">
        <f aca="false">+SUM(CU108:DF108)</f>
        <v>25.12</v>
      </c>
      <c r="DH108" s="53"/>
      <c r="DJ108" s="14" t="n">
        <f aca="false">+IF(X108=0,0,$T108)</f>
        <v>30</v>
      </c>
      <c r="DK108" s="14" t="n">
        <f aca="false">+IF(Y108=0,0,$T108)</f>
        <v>0</v>
      </c>
      <c r="DL108" s="14" t="n">
        <f aca="false">+IF(Z108=0,0,$T108)</f>
        <v>0</v>
      </c>
      <c r="DM108" s="14" t="n">
        <f aca="false">+IF(AA108=0,0,$T108)</f>
        <v>0</v>
      </c>
      <c r="DN108" s="14" t="n">
        <f aca="false">+IF(AB108=0,0,$T108)</f>
        <v>0</v>
      </c>
      <c r="DO108" s="14" t="n">
        <f aca="false">+IF(AC108=0,0,$T108)</f>
        <v>0</v>
      </c>
      <c r="DP108" s="14" t="n">
        <f aca="false">+IF(AD108=0,0,$T108)</f>
        <v>0</v>
      </c>
      <c r="DQ108" s="14" t="n">
        <f aca="false">+IF(AE108=0,0,$T108)</f>
        <v>0</v>
      </c>
      <c r="DR108" s="14" t="n">
        <f aca="false">+IF(AF108=0,0,$T108)</f>
        <v>0</v>
      </c>
      <c r="DS108" s="14" t="n">
        <f aca="false">+IF(AG108=0,0,$T108)</f>
        <v>0</v>
      </c>
      <c r="DT108" s="14" t="n">
        <f aca="false">+IF(AH108=0,0,$T108)</f>
        <v>0</v>
      </c>
      <c r="DU108" s="14" t="n">
        <f aca="false">+IF(AI108=0,0,$T108)</f>
        <v>0</v>
      </c>
      <c r="DV108" s="55" t="n">
        <f aca="false">+SUM(DJ108:DU108)</f>
        <v>30</v>
      </c>
      <c r="DY108" s="14" t="n">
        <v>0</v>
      </c>
      <c r="DZ108" s="14" t="n">
        <v>0</v>
      </c>
      <c r="EA108" s="14" t="n">
        <v>0</v>
      </c>
      <c r="EB108" s="14" t="n">
        <v>0</v>
      </c>
      <c r="EC108" s="14" t="n">
        <v>0</v>
      </c>
      <c r="ED108" s="14" t="n">
        <v>0</v>
      </c>
      <c r="EE108" s="14" t="n">
        <v>0</v>
      </c>
      <c r="EF108" s="14" t="n">
        <v>0</v>
      </c>
      <c r="EG108" s="14" t="n">
        <v>0</v>
      </c>
      <c r="EH108" s="14" t="n">
        <v>0</v>
      </c>
      <c r="EI108" s="14" t="n">
        <v>0</v>
      </c>
      <c r="EJ108" s="14" t="n">
        <v>0</v>
      </c>
      <c r="EK108" s="55" t="n">
        <f aca="false">+SUM(DY108:EJ108)</f>
        <v>0</v>
      </c>
      <c r="EO108" s="53" t="n">
        <f aca="false">+CU108+DJ108-DY108/2</f>
        <v>55.12</v>
      </c>
      <c r="EP108" s="53" t="n">
        <f aca="false">+CV108+DK108-DZ108/2</f>
        <v>0</v>
      </c>
      <c r="EQ108" s="53" t="n">
        <f aca="false">+CW108+DL108-EA108/2</f>
        <v>0</v>
      </c>
      <c r="ER108" s="53" t="n">
        <f aca="false">+CX108+DM108-EB108/2</f>
        <v>0</v>
      </c>
      <c r="ES108" s="53" t="n">
        <f aca="false">+CY108+DN108-EC108/2</f>
        <v>0</v>
      </c>
      <c r="ET108" s="53" t="n">
        <f aca="false">+CZ108+DO108-ED108/2</f>
        <v>0</v>
      </c>
      <c r="EU108" s="53" t="n">
        <f aca="false">+DA108+DP108-EE108/2</f>
        <v>0</v>
      </c>
      <c r="EV108" s="53" t="n">
        <f aca="false">+DB108+DQ108-EF108/2</f>
        <v>0</v>
      </c>
      <c r="EW108" s="53" t="n">
        <f aca="false">+DC108+DR108-EG108/2</f>
        <v>0</v>
      </c>
      <c r="EX108" s="53" t="n">
        <f aca="false">+DD108+DS108-EH108/2</f>
        <v>0</v>
      </c>
      <c r="EY108" s="53" t="n">
        <f aca="false">+DE108+DT108-EI108/2</f>
        <v>0</v>
      </c>
      <c r="EZ108" s="53" t="n">
        <f aca="false">+DF108+DU108-EJ108/2</f>
        <v>0</v>
      </c>
      <c r="FA108" s="55" t="n">
        <f aca="false">+SUM(EO108:EZ108)</f>
        <v>55.12</v>
      </c>
      <c r="FD108" s="53" t="n">
        <f aca="false">+AM108-EO108-DY108</f>
        <v>625.53</v>
      </c>
      <c r="FE108" s="53" t="n">
        <f aca="false">+AN108-EP108-DZ108</f>
        <v>0</v>
      </c>
      <c r="FF108" s="53" t="n">
        <f aca="false">+AO108-EQ108-EA108</f>
        <v>0</v>
      </c>
      <c r="FG108" s="53" t="n">
        <f aca="false">+AP108-ER108-EB108</f>
        <v>0</v>
      </c>
      <c r="FH108" s="53" t="n">
        <f aca="false">+AQ108-ES108-EC108</f>
        <v>0</v>
      </c>
      <c r="FI108" s="53" t="n">
        <f aca="false">+AR108-ET108-ED108</f>
        <v>0</v>
      </c>
      <c r="FJ108" s="53" t="n">
        <f aca="false">+AS108-EU108-EE108</f>
        <v>0</v>
      </c>
      <c r="FK108" s="53" t="n">
        <f aca="false">+AT108-EV108-EF108</f>
        <v>0</v>
      </c>
      <c r="FL108" s="53" t="n">
        <f aca="false">+AU108-EW108-EG108</f>
        <v>0</v>
      </c>
      <c r="FM108" s="53" t="n">
        <f aca="false">+AV108-EX108-EH108</f>
        <v>0</v>
      </c>
      <c r="FN108" s="53" t="n">
        <f aca="false">+AW108-EY108-EI108</f>
        <v>0</v>
      </c>
      <c r="FO108" s="53" t="n">
        <f aca="false">+AX108-EZ108-EJ108</f>
        <v>0</v>
      </c>
      <c r="FP108" s="53" t="n">
        <f aca="false">+AY108-FA108</f>
        <v>625.53</v>
      </c>
    </row>
    <row collapsed="false" customFormat="false" customHeight="true" hidden="false" ht="15" outlineLevel="2" r="109">
      <c r="A109" s="21" t="n">
        <v>12</v>
      </c>
      <c r="B109" s="21" t="s">
        <v>67</v>
      </c>
      <c r="C109" s="21" t="s">
        <v>137</v>
      </c>
      <c r="D109" s="67" t="n">
        <f aca="false">+E109</f>
        <v>10117</v>
      </c>
      <c r="E109" s="69" t="n">
        <v>10117</v>
      </c>
      <c r="F109" s="82" t="s">
        <v>482</v>
      </c>
      <c r="G109" s="21" t="s">
        <v>69</v>
      </c>
      <c r="H109" s="21" t="s">
        <v>69</v>
      </c>
      <c r="I109" s="72" t="s">
        <v>483</v>
      </c>
      <c r="J109" s="72" t="s">
        <v>391</v>
      </c>
      <c r="K109" s="72" t="s">
        <v>16</v>
      </c>
      <c r="L109" s="49" t="s">
        <v>143</v>
      </c>
      <c r="M109" s="50" t="s">
        <v>70</v>
      </c>
      <c r="N109" s="51" t="n">
        <v>0.01</v>
      </c>
      <c r="O109" s="51" t="n">
        <v>0.02</v>
      </c>
      <c r="P109" s="51" t="n">
        <v>0</v>
      </c>
      <c r="Q109" s="51" t="n">
        <v>0</v>
      </c>
      <c r="R109" s="50" t="n">
        <v>0</v>
      </c>
      <c r="S109" s="50" t="n">
        <v>0</v>
      </c>
      <c r="T109" s="50" t="n">
        <v>30</v>
      </c>
      <c r="U109" s="50"/>
      <c r="X109" s="53" t="e">
        <f aca="false">+VLOOKUP($D109,['file:///home/lab/repositories/luckia.facturador/com.luckia.biller.deploy/src/main/resources/bootstrap/info_presencial_2014.xlsx']venta_neta_cons!$a$2:$n$1048576,3,0)</f>
        <v>#VALUE!</v>
      </c>
      <c r="Y109" s="53" t="e">
        <f aca="false">+VLOOKUP($D109,['file:///home/lab/repositories/luckia.facturador/com.luckia.biller.deploy/src/main/resources/bootstrap/info_presencial_2014.xlsx']venta_neta_cons!$a$2:$n$1048576,4,0)</f>
        <v>#VALUE!</v>
      </c>
      <c r="Z109" s="53" t="e">
        <f aca="false">+VLOOKUP($D109,['file:///home/lab/repositories/luckia.facturador/com.luckia.biller.deploy/src/main/resources/bootstrap/info_presencial_2014.xlsx']venta_neta_cons!$a$2:$n$1048576,5,0)</f>
        <v>#VALUE!</v>
      </c>
      <c r="AA109" s="53" t="e">
        <f aca="false">+VLOOKUP($D109,['file:///home/lab/repositories/luckia.facturador/com.luckia.biller.deploy/src/main/resources/bootstrap/info_presencial_2014.xlsx']venta_neta_cons!$a$2:$n$1048576,6,0)</f>
        <v>#VALUE!</v>
      </c>
      <c r="AB109" s="53" t="e">
        <f aca="false">+VLOOKUP($D109,['file:///home/lab/repositories/luckia.facturador/com.luckia.biller.deploy/src/main/resources/bootstrap/info_presencial_2014.xlsx']venta_neta_cons!$a$2:$n$1048576,7,0)</f>
        <v>#VALUE!</v>
      </c>
      <c r="AC109" s="53" t="e">
        <f aca="false">+VLOOKUP($D109,['file:///home/lab/repositories/luckia.facturador/com.luckia.biller.deploy/src/main/resources/bootstrap/info_presencial_2014.xlsx']venta_neta_cons!$a$2:$n$1048576,8,0)</f>
        <v>#VALUE!</v>
      </c>
      <c r="AD109" s="53" t="e">
        <f aca="false">+VLOOKUP($D109,['file:///home/lab/repositories/luckia.facturador/com.luckia.biller.deploy/src/main/resources/bootstrap/info_presencial_2014.xlsx']venta_neta_cons!$a$2:$n$1048576,9,0)</f>
        <v>#VALUE!</v>
      </c>
      <c r="AE109" s="53" t="e">
        <f aca="false">+VLOOKUP($D109,['file:///home/lab/repositories/luckia.facturador/com.luckia.biller.deploy/src/main/resources/bootstrap/info_presencial_2014.xlsx']venta_neta_cons!$a$2:$n$1048576,10,0)</f>
        <v>#VALUE!</v>
      </c>
      <c r="AF109" s="53" t="e">
        <f aca="false">+VLOOKUP($D109,['file:///home/lab/repositories/luckia.facturador/com.luckia.biller.deploy/src/main/resources/bootstrap/info_presencial_2014.xlsx']venta_neta_cons!$a$2:$n$1048576,11,0)</f>
        <v>#VALUE!</v>
      </c>
      <c r="AG109" s="53" t="e">
        <f aca="false">+VLOOKUP($D109,['file:///home/lab/repositories/luckia.facturador/com.luckia.biller.deploy/src/main/resources/bootstrap/info_presencial_2014.xlsx']venta_neta_cons!$a$2:$n$1048576,12,0)</f>
        <v>#VALUE!</v>
      </c>
      <c r="AH109" s="53" t="e">
        <f aca="false">+VLOOKUP($D109,['file:///home/lab/repositories/luckia.facturador/com.luckia.biller.deploy/src/main/resources/bootstrap/info_presencial_2014.xlsx']venta_neta_cons!$a$2:$n$1048576,13,0)</f>
        <v>#VALUE!</v>
      </c>
      <c r="AI109" s="53" t="e">
        <f aca="false">+VLOOKUP($D109,['file:///home/lab/repositories/luckia.facturador/com.luckia.biller.deploy/src/main/resources/bootstrap/info_presencial_2014.xlsx']venta_neta_cons!$a$2:$n$1048576,14,0)</f>
        <v>#VALUE!</v>
      </c>
      <c r="AJ109" s="53" t="n">
        <f aca="false">+SUM(X109:AI109)</f>
        <v>2174</v>
      </c>
      <c r="AK109" s="54" t="n">
        <f aca="false">+BB109/X109</f>
        <v>0.384218031278749</v>
      </c>
      <c r="AL109" s="53"/>
      <c r="AM109" s="53" t="e">
        <f aca="false">+VLOOKUP($D109,['file:///home/lab/repositories/luckia.facturador/com.luckia.biller.deploy/src/main/resources/bootstrap/info_presencial_2014.xlsx']saldo_cons!$a$2:$n$1048576,3,0)</f>
        <v>#VALUE!</v>
      </c>
      <c r="AN109" s="53" t="e">
        <f aca="false">+VLOOKUP($D109,['file:///home/lab/repositories/luckia.facturador/com.luckia.biller.deploy/src/main/resources/bootstrap/info_presencial_2014.xlsx']saldo_cons!$a$2:$n$1048576,4,0)</f>
        <v>#VALUE!</v>
      </c>
      <c r="AO109" s="53" t="e">
        <f aca="false">+VLOOKUP($D109,['file:///home/lab/repositories/luckia.facturador/com.luckia.biller.deploy/src/main/resources/bootstrap/info_presencial_2014.xlsx']saldo_cons!$a$2:$n$1048576,5,0)</f>
        <v>#VALUE!</v>
      </c>
      <c r="AP109" s="53" t="e">
        <f aca="false">+VLOOKUP($D109,['file:///home/lab/repositories/luckia.facturador/com.luckia.biller.deploy/src/main/resources/bootstrap/info_presencial_2014.xlsx']saldo_cons!$a$2:$n$1048576,6,0)</f>
        <v>#VALUE!</v>
      </c>
      <c r="AQ109" s="53" t="e">
        <f aca="false">+VLOOKUP($D109,['file:///home/lab/repositories/luckia.facturador/com.luckia.biller.deploy/src/main/resources/bootstrap/info_presencial_2014.xlsx']saldo_cons!$a$2:$n$1048576,7,0)</f>
        <v>#VALUE!</v>
      </c>
      <c r="AR109" s="53" t="e">
        <f aca="false">+VLOOKUP($D109,['file:///home/lab/repositories/luckia.facturador/com.luckia.biller.deploy/src/main/resources/bootstrap/info_presencial_2014.xlsx']saldo_cons!$a$2:$n$1048576,8,0)</f>
        <v>#VALUE!</v>
      </c>
      <c r="AS109" s="53" t="e">
        <f aca="false">+VLOOKUP($D109,['file:///home/lab/repositories/luckia.facturador/com.luckia.biller.deploy/src/main/resources/bootstrap/info_presencial_2014.xlsx']saldo_cons!$a$2:$n$1048576,9,0)</f>
        <v>#VALUE!</v>
      </c>
      <c r="AT109" s="53" t="e">
        <f aca="false">+VLOOKUP($D109,['file:///home/lab/repositories/luckia.facturador/com.luckia.biller.deploy/src/main/resources/bootstrap/info_presencial_2014.xlsx']saldo_cons!$a$2:$n$1048576,10,0)</f>
        <v>#VALUE!</v>
      </c>
      <c r="AU109" s="53" t="e">
        <f aca="false">+VLOOKUP($D109,['file:///home/lab/repositories/luckia.facturador/com.luckia.biller.deploy/src/main/resources/bootstrap/info_presencial_2014.xlsx']saldo_cons!$a$2:$n$1048576,11,0)</f>
        <v>#VALUE!</v>
      </c>
      <c r="AV109" s="53" t="e">
        <f aca="false">+VLOOKUP($D109,['file:///home/lab/repositories/luckia.facturador/com.luckia.biller.deploy/src/main/resources/bootstrap/info_presencial_2014.xlsx']saldo_cons!$a$2:$n$1048576,12,0)</f>
        <v>#VALUE!</v>
      </c>
      <c r="AW109" s="53" t="e">
        <f aca="false">+VLOOKUP($D109,['file:///home/lab/repositories/luckia.facturador/com.luckia.biller.deploy/src/main/resources/bootstrap/info_presencial_2014.xlsx']saldo_cons!$a$2:$n$1048576,13,0)</f>
        <v>#VALUE!</v>
      </c>
      <c r="AX109" s="53" t="e">
        <f aca="false">+VLOOKUP($D109,['file:///home/lab/repositories/luckia.facturador/com.luckia.biller.deploy/src/main/resources/bootstrap/info_presencial_2014.xlsx']saldo_cons!$a$2:$n$1048576,14,0)</f>
        <v>#VALUE!</v>
      </c>
      <c r="AY109" s="53" t="n">
        <f aca="false">+SUM(AM109:AX109)</f>
        <v>851.69</v>
      </c>
      <c r="AZ109" s="53"/>
      <c r="BA109" s="53"/>
      <c r="BB109" s="53" t="e">
        <f aca="false">+VLOOKUP($D109,['file:///home/lab/repositories/luckia.facturador/com.luckia.biller.deploy/src/main/resources/bootstrap/info_presencial_2014.xlsx']ggr_cons!$a$2:$n$1048576,3,0)</f>
        <v>#VALUE!</v>
      </c>
      <c r="BC109" s="53" t="e">
        <f aca="false">+VLOOKUP($D109,['file:///home/lab/repositories/luckia.facturador/com.luckia.biller.deploy/src/main/resources/bootstrap/info_presencial_2014.xlsx']ggr_cons!$a$2:$n$1048576,4,0)</f>
        <v>#VALUE!</v>
      </c>
      <c r="BD109" s="53" t="e">
        <f aca="false">+VLOOKUP($D109,['file:///home/lab/repositories/luckia.facturador/com.luckia.biller.deploy/src/main/resources/bootstrap/info_presencial_2014.xlsx']ggr_cons!$a$2:$n$1048576,5,0)</f>
        <v>#VALUE!</v>
      </c>
      <c r="BE109" s="53" t="e">
        <f aca="false">+VLOOKUP($D109,['file:///home/lab/repositories/luckia.facturador/com.luckia.biller.deploy/src/main/resources/bootstrap/info_presencial_2014.xlsx']ggr_cons!$a$2:$n$1048576,6,0)</f>
        <v>#VALUE!</v>
      </c>
      <c r="BF109" s="53" t="e">
        <f aca="false">+VLOOKUP($D109,['file:///home/lab/repositories/luckia.facturador/com.luckia.biller.deploy/src/main/resources/bootstrap/info_presencial_2014.xlsx']ggr_cons!$a$2:$n$1048576,7,0)</f>
        <v>#VALUE!</v>
      </c>
      <c r="BG109" s="53" t="e">
        <f aca="false">+VLOOKUP($D109,['file:///home/lab/repositories/luckia.facturador/com.luckia.biller.deploy/src/main/resources/bootstrap/info_presencial_2014.xlsx']ggr_cons!$a$2:$n$1048576,8,0)</f>
        <v>#VALUE!</v>
      </c>
      <c r="BH109" s="53" t="e">
        <f aca="false">+VLOOKUP($D109,['file:///home/lab/repositories/luckia.facturador/com.luckia.biller.deploy/src/main/resources/bootstrap/info_presencial_2014.xlsx']ggr_cons!$a$2:$n$1048576,9,0)</f>
        <v>#VALUE!</v>
      </c>
      <c r="BI109" s="53" t="e">
        <f aca="false">+VLOOKUP($D109,['file:///home/lab/repositories/luckia.facturador/com.luckia.biller.deploy/src/main/resources/bootstrap/info_presencial_2014.xlsx']ggr_cons!$a$2:$n$1048576,10,0)</f>
        <v>#VALUE!</v>
      </c>
      <c r="BJ109" s="53" t="e">
        <f aca="false">+VLOOKUP($D109,['file:///home/lab/repositories/luckia.facturador/com.luckia.biller.deploy/src/main/resources/bootstrap/info_presencial_2014.xlsx']ggr_cons!$a$2:$n$1048576,11,0)</f>
        <v>#VALUE!</v>
      </c>
      <c r="BK109" s="53" t="e">
        <f aca="false">+VLOOKUP($D109,['file:///home/lab/repositories/luckia.facturador/com.luckia.biller.deploy/src/main/resources/bootstrap/info_presencial_2014.xlsx']ggr_cons!$a$2:$n$1048576,12,0)</f>
        <v>#VALUE!</v>
      </c>
      <c r="BL109" s="53" t="e">
        <f aca="false">+VLOOKUP($D109,['file:///home/lab/repositories/luckia.facturador/com.luckia.biller.deploy/src/main/resources/bootstrap/info_presencial_2014.xlsx']ggr_cons!$a$2:$n$1048576,13,0)</f>
        <v>#VALUE!</v>
      </c>
      <c r="BM109" s="53" t="e">
        <f aca="false">+VLOOKUP($D109,['file:///home/lab/repositories/luckia.facturador/com.luckia.biller.deploy/src/main/resources/bootstrap/info_presencial_2014.xlsx']ggr_cons!$a$2:$n$1048576,14,0)</f>
        <v>#VALUE!</v>
      </c>
      <c r="BN109" s="53" t="n">
        <f aca="false">+SUM(BB109:BM109)</f>
        <v>835.29</v>
      </c>
      <c r="BO109" s="53"/>
      <c r="BP109" s="53"/>
      <c r="BQ109" s="55" t="n">
        <f aca="false">+$N109*X109</f>
        <v>21.74</v>
      </c>
      <c r="BR109" s="55" t="n">
        <f aca="false">+$N109*Y109</f>
        <v>0</v>
      </c>
      <c r="BS109" s="55" t="n">
        <f aca="false">+$N109*Z109</f>
        <v>0</v>
      </c>
      <c r="BT109" s="55" t="n">
        <f aca="false">+$N109*AA109</f>
        <v>0</v>
      </c>
      <c r="BU109" s="55" t="n">
        <f aca="false">+$N109*AB109</f>
        <v>0</v>
      </c>
      <c r="BV109" s="55" t="n">
        <f aca="false">+$N109*AC109</f>
        <v>0</v>
      </c>
      <c r="BW109" s="55" t="n">
        <f aca="false">+$N109*AD109</f>
        <v>0</v>
      </c>
      <c r="BX109" s="55" t="n">
        <f aca="false">+$N109*AE109</f>
        <v>0</v>
      </c>
      <c r="BY109" s="55" t="n">
        <f aca="false">+$N109*AF109</f>
        <v>0</v>
      </c>
      <c r="BZ109" s="55" t="n">
        <f aca="false">+$N109*AG109</f>
        <v>0</v>
      </c>
      <c r="CA109" s="55" t="n">
        <f aca="false">+$N109*AH109</f>
        <v>0</v>
      </c>
      <c r="CB109" s="55" t="n">
        <f aca="false">+$N109*AI109</f>
        <v>0</v>
      </c>
      <c r="CC109" s="55" t="n">
        <f aca="false">+SUM(BQ109:CB109)</f>
        <v>21.74</v>
      </c>
      <c r="CD109" s="53"/>
      <c r="CE109" s="55"/>
      <c r="CF109" s="55" t="n">
        <f aca="false">+BQ109/$CE$2</f>
        <v>17.9669421487603</v>
      </c>
      <c r="CG109" s="55" t="n">
        <f aca="false">+BR109/$CE$2</f>
        <v>0</v>
      </c>
      <c r="CH109" s="55" t="n">
        <f aca="false">+BS109/$CE$2</f>
        <v>0</v>
      </c>
      <c r="CI109" s="55" t="n">
        <f aca="false">+BT109/$CE$2</f>
        <v>0</v>
      </c>
      <c r="CJ109" s="55" t="n">
        <f aca="false">+BU109/$CE$2</f>
        <v>0</v>
      </c>
      <c r="CK109" s="55" t="n">
        <f aca="false">+BV109/$CE$2</f>
        <v>0</v>
      </c>
      <c r="CL109" s="55" t="n">
        <f aca="false">+BW109/$CE$2</f>
        <v>0</v>
      </c>
      <c r="CM109" s="55" t="n">
        <f aca="false">+BX109/$CE$2</f>
        <v>0</v>
      </c>
      <c r="CN109" s="55" t="n">
        <f aca="false">+BY109/$CE$2</f>
        <v>0</v>
      </c>
      <c r="CO109" s="55" t="n">
        <f aca="false">+BZ109/$CE$2</f>
        <v>0</v>
      </c>
      <c r="CP109" s="55" t="n">
        <f aca="false">+CA109/$CE$2</f>
        <v>0</v>
      </c>
      <c r="CQ109" s="55" t="n">
        <f aca="false">+CB109/$CE$2</f>
        <v>0</v>
      </c>
      <c r="CR109" s="55" t="n">
        <f aca="false">+CC109/$CE$2</f>
        <v>17.9669421487603</v>
      </c>
      <c r="CS109" s="53"/>
      <c r="CT109" s="53"/>
      <c r="CU109" s="56" t="n">
        <f aca="false">+$O109*X109+$P109*BB109+$Q109*(0.9*BB109+$S109)+$R109</f>
        <v>43.48</v>
      </c>
      <c r="CV109" s="56" t="n">
        <f aca="false">+$O109*Y109+$P109*BC109+$Q109*(0.9*BC109+$S109)+$R109</f>
        <v>0</v>
      </c>
      <c r="CW109" s="56" t="n">
        <f aca="false">+$O109*Z109+$P109*BD109+$Q109*(0.9*BD109+$S109)+$R109</f>
        <v>0</v>
      </c>
      <c r="CX109" s="56" t="n">
        <f aca="false">+$O109*AA109+$P109*BE109+$Q109*(0.9*BE109+$S109)+$R109</f>
        <v>0</v>
      </c>
      <c r="CY109" s="56" t="n">
        <f aca="false">+$O109*AB109+$P109*BF109+$Q109*(0.9*BF109+$S109)+$R109</f>
        <v>0</v>
      </c>
      <c r="CZ109" s="56" t="n">
        <f aca="false">+$O109*AC109+$P109*BG109+$Q109*(0.9*BG109+$S109)+$R109</f>
        <v>0</v>
      </c>
      <c r="DA109" s="56" t="n">
        <f aca="false">+$O109*AD109+$P109*BH109+$Q109*(0.9*BH109+$S109)+$R109</f>
        <v>0</v>
      </c>
      <c r="DB109" s="56" t="n">
        <f aca="false">+$O109*AE109+$P109*BI109+$Q109*(0.9*BI109+$S109)+$R109</f>
        <v>0</v>
      </c>
      <c r="DC109" s="56" t="n">
        <f aca="false">+$O109*AF109+$P109*BJ109+$Q109*(0.9*BJ109+$S109)+$R109</f>
        <v>0</v>
      </c>
      <c r="DD109" s="56" t="n">
        <f aca="false">+$O109*AG109+$P109*BK109+$Q109*(0.9*BK109+$S109)+$R109</f>
        <v>0</v>
      </c>
      <c r="DE109" s="56" t="n">
        <f aca="false">+$O109*AH109+$P109*BL109+$Q109*(0.9*BL109+$S109)+$R109</f>
        <v>0</v>
      </c>
      <c r="DF109" s="56" t="n">
        <f aca="false">+$O109*AI109+$P109*BM109+$Q109*(0.9*BM109+$S109)+$R109</f>
        <v>0</v>
      </c>
      <c r="DG109" s="55" t="n">
        <f aca="false">+SUM(CU109:DF109)</f>
        <v>43.48</v>
      </c>
      <c r="DH109" s="53"/>
      <c r="DJ109" s="14" t="n">
        <f aca="false">+IF(X109=0,0,$T109)</f>
        <v>30</v>
      </c>
      <c r="DK109" s="14" t="n">
        <f aca="false">+IF(Y109=0,0,$T109)</f>
        <v>0</v>
      </c>
      <c r="DL109" s="14" t="n">
        <f aca="false">+IF(Z109=0,0,$T109)</f>
        <v>0</v>
      </c>
      <c r="DM109" s="14" t="n">
        <f aca="false">+IF(AA109=0,0,$T109)</f>
        <v>0</v>
      </c>
      <c r="DN109" s="14" t="n">
        <f aca="false">+IF(AB109=0,0,$T109)</f>
        <v>0</v>
      </c>
      <c r="DO109" s="14" t="n">
        <f aca="false">+IF(AC109=0,0,$T109)</f>
        <v>0</v>
      </c>
      <c r="DP109" s="14" t="n">
        <f aca="false">+IF(AD109=0,0,$T109)</f>
        <v>0</v>
      </c>
      <c r="DQ109" s="14" t="n">
        <f aca="false">+IF(AE109=0,0,$T109)</f>
        <v>0</v>
      </c>
      <c r="DR109" s="14" t="n">
        <f aca="false">+IF(AF109=0,0,$T109)</f>
        <v>0</v>
      </c>
      <c r="DS109" s="14" t="n">
        <f aca="false">+IF(AG109=0,0,$T109)</f>
        <v>0</v>
      </c>
      <c r="DT109" s="14" t="n">
        <f aca="false">+IF(AH109=0,0,$T109)</f>
        <v>0</v>
      </c>
      <c r="DU109" s="14" t="n">
        <f aca="false">+IF(AI109=0,0,$T109)</f>
        <v>0</v>
      </c>
      <c r="DV109" s="55" t="n">
        <f aca="false">+SUM(DJ109:DU109)</f>
        <v>30</v>
      </c>
      <c r="DY109" s="14" t="n">
        <v>0</v>
      </c>
      <c r="DZ109" s="14" t="n">
        <v>0</v>
      </c>
      <c r="EA109" s="14" t="n">
        <v>0</v>
      </c>
      <c r="EB109" s="14" t="n">
        <v>0</v>
      </c>
      <c r="EC109" s="14" t="n">
        <v>0</v>
      </c>
      <c r="ED109" s="14" t="n">
        <v>0</v>
      </c>
      <c r="EE109" s="14" t="n">
        <v>0</v>
      </c>
      <c r="EF109" s="14" t="n">
        <v>0</v>
      </c>
      <c r="EG109" s="14" t="n">
        <v>0</v>
      </c>
      <c r="EH109" s="14" t="n">
        <v>0</v>
      </c>
      <c r="EI109" s="14" t="n">
        <v>0</v>
      </c>
      <c r="EJ109" s="14" t="n">
        <v>0</v>
      </c>
      <c r="EK109" s="55" t="n">
        <f aca="false">+SUM(DY109:EJ109)</f>
        <v>0</v>
      </c>
      <c r="EO109" s="53" t="n">
        <f aca="false">+CU109+DJ109-DY109/2</f>
        <v>73.48</v>
      </c>
      <c r="EP109" s="53" t="n">
        <f aca="false">+CV109+DK109-DZ109/2</f>
        <v>0</v>
      </c>
      <c r="EQ109" s="53" t="n">
        <f aca="false">+CW109+DL109-EA109/2</f>
        <v>0</v>
      </c>
      <c r="ER109" s="53" t="n">
        <f aca="false">+CX109+DM109-EB109/2</f>
        <v>0</v>
      </c>
      <c r="ES109" s="53" t="n">
        <f aca="false">+CY109+DN109-EC109/2</f>
        <v>0</v>
      </c>
      <c r="ET109" s="53" t="n">
        <f aca="false">+CZ109+DO109-ED109/2</f>
        <v>0</v>
      </c>
      <c r="EU109" s="53" t="n">
        <f aca="false">+DA109+DP109-EE109/2</f>
        <v>0</v>
      </c>
      <c r="EV109" s="53" t="n">
        <f aca="false">+DB109+DQ109-EF109/2</f>
        <v>0</v>
      </c>
      <c r="EW109" s="53" t="n">
        <f aca="false">+DC109+DR109-EG109/2</f>
        <v>0</v>
      </c>
      <c r="EX109" s="53" t="n">
        <f aca="false">+DD109+DS109-EH109/2</f>
        <v>0</v>
      </c>
      <c r="EY109" s="53" t="n">
        <f aca="false">+DE109+DT109-EI109/2</f>
        <v>0</v>
      </c>
      <c r="EZ109" s="53" t="n">
        <f aca="false">+DF109+DU109-EJ109/2</f>
        <v>0</v>
      </c>
      <c r="FA109" s="55" t="n">
        <f aca="false">+SUM(EO109:EZ109)</f>
        <v>73.48</v>
      </c>
      <c r="FD109" s="53" t="n">
        <f aca="false">+AM109-EO109-DY109</f>
        <v>778.21</v>
      </c>
      <c r="FE109" s="53" t="n">
        <f aca="false">+AN109-EP109-DZ109</f>
        <v>0</v>
      </c>
      <c r="FF109" s="53" t="n">
        <f aca="false">+AO109-EQ109-EA109</f>
        <v>0</v>
      </c>
      <c r="FG109" s="53" t="n">
        <f aca="false">+AP109-ER109-EB109</f>
        <v>0</v>
      </c>
      <c r="FH109" s="53" t="n">
        <f aca="false">+AQ109-ES109-EC109</f>
        <v>0</v>
      </c>
      <c r="FI109" s="53" t="n">
        <f aca="false">+AR109-ET109-ED109</f>
        <v>0</v>
      </c>
      <c r="FJ109" s="53" t="n">
        <f aca="false">+AS109-EU109-EE109</f>
        <v>0</v>
      </c>
      <c r="FK109" s="53" t="n">
        <f aca="false">+AT109-EV109-EF109</f>
        <v>0</v>
      </c>
      <c r="FL109" s="53" t="n">
        <f aca="false">+AU109-EW109-EG109</f>
        <v>0</v>
      </c>
      <c r="FM109" s="53" t="n">
        <f aca="false">+AV109-EX109-EH109</f>
        <v>0</v>
      </c>
      <c r="FN109" s="53" t="n">
        <f aca="false">+AW109-EY109-EI109</f>
        <v>0</v>
      </c>
      <c r="FO109" s="53" t="n">
        <f aca="false">+AX109-EZ109-EJ109</f>
        <v>0</v>
      </c>
      <c r="FP109" s="53" t="n">
        <f aca="false">+AY109-FA109</f>
        <v>778.21</v>
      </c>
    </row>
    <row collapsed="false" customFormat="false" customHeight="true" hidden="false" ht="15" outlineLevel="2" r="110">
      <c r="A110" s="21" t="n">
        <v>12</v>
      </c>
      <c r="B110" s="21" t="s">
        <v>67</v>
      </c>
      <c r="C110" s="21" t="s">
        <v>137</v>
      </c>
      <c r="D110" s="67" t="n">
        <f aca="false">+E110</f>
        <v>16036</v>
      </c>
      <c r="E110" s="69" t="n">
        <v>16036</v>
      </c>
      <c r="F110" s="80" t="s">
        <v>484</v>
      </c>
      <c r="G110" s="21" t="s">
        <v>69</v>
      </c>
      <c r="H110" s="21" t="s">
        <v>69</v>
      </c>
      <c r="I110" s="80" t="s">
        <v>485</v>
      </c>
      <c r="J110" s="76" t="s">
        <v>486</v>
      </c>
      <c r="K110" s="76" t="s">
        <v>486</v>
      </c>
      <c r="L110" s="49" t="s">
        <v>487</v>
      </c>
      <c r="M110" s="50" t="s">
        <v>70</v>
      </c>
      <c r="N110" s="51" t="n">
        <v>0.01</v>
      </c>
      <c r="O110" s="51" t="n">
        <v>0.02</v>
      </c>
      <c r="P110" s="51" t="n">
        <v>0</v>
      </c>
      <c r="Q110" s="51" t="n">
        <v>0</v>
      </c>
      <c r="R110" s="50" t="n">
        <v>0</v>
      </c>
      <c r="S110" s="50" t="n">
        <v>0</v>
      </c>
      <c r="T110" s="50" t="n">
        <v>30</v>
      </c>
      <c r="U110" s="50"/>
      <c r="X110" s="53" t="e">
        <f aca="false">+VLOOKUP($D110,['file:///home/lab/repositories/luckia.facturador/com.luckia.biller.deploy/src/main/resources/bootstrap/info_presencial_2014.xlsx']venta_neta_cons!$a$2:$n$1048576,3,0)</f>
        <v>#VALUE!</v>
      </c>
      <c r="Y110" s="53" t="e">
        <f aca="false">+VLOOKUP($D110,['file:///home/lab/repositories/luckia.facturador/com.luckia.biller.deploy/src/main/resources/bootstrap/info_presencial_2014.xlsx']venta_neta_cons!$a$2:$n$1048576,4,0)</f>
        <v>#VALUE!</v>
      </c>
      <c r="Z110" s="53" t="e">
        <f aca="false">+VLOOKUP($D110,['file:///home/lab/repositories/luckia.facturador/com.luckia.biller.deploy/src/main/resources/bootstrap/info_presencial_2014.xlsx']venta_neta_cons!$a$2:$n$1048576,5,0)</f>
        <v>#VALUE!</v>
      </c>
      <c r="AA110" s="53" t="e">
        <f aca="false">+VLOOKUP($D110,['file:///home/lab/repositories/luckia.facturador/com.luckia.biller.deploy/src/main/resources/bootstrap/info_presencial_2014.xlsx']venta_neta_cons!$a$2:$n$1048576,6,0)</f>
        <v>#VALUE!</v>
      </c>
      <c r="AB110" s="53" t="e">
        <f aca="false">+VLOOKUP($D110,['file:///home/lab/repositories/luckia.facturador/com.luckia.biller.deploy/src/main/resources/bootstrap/info_presencial_2014.xlsx']venta_neta_cons!$a$2:$n$1048576,7,0)</f>
        <v>#VALUE!</v>
      </c>
      <c r="AC110" s="53" t="e">
        <f aca="false">+VLOOKUP($D110,['file:///home/lab/repositories/luckia.facturador/com.luckia.biller.deploy/src/main/resources/bootstrap/info_presencial_2014.xlsx']venta_neta_cons!$a$2:$n$1048576,8,0)</f>
        <v>#VALUE!</v>
      </c>
      <c r="AD110" s="53" t="e">
        <f aca="false">+VLOOKUP($D110,['file:///home/lab/repositories/luckia.facturador/com.luckia.biller.deploy/src/main/resources/bootstrap/info_presencial_2014.xlsx']venta_neta_cons!$a$2:$n$1048576,9,0)</f>
        <v>#VALUE!</v>
      </c>
      <c r="AE110" s="53" t="e">
        <f aca="false">+VLOOKUP($D110,['file:///home/lab/repositories/luckia.facturador/com.luckia.biller.deploy/src/main/resources/bootstrap/info_presencial_2014.xlsx']venta_neta_cons!$a$2:$n$1048576,10,0)</f>
        <v>#VALUE!</v>
      </c>
      <c r="AF110" s="53" t="e">
        <f aca="false">+VLOOKUP($D110,['file:///home/lab/repositories/luckia.facturador/com.luckia.biller.deploy/src/main/resources/bootstrap/info_presencial_2014.xlsx']venta_neta_cons!$a$2:$n$1048576,11,0)</f>
        <v>#VALUE!</v>
      </c>
      <c r="AG110" s="53" t="e">
        <f aca="false">+VLOOKUP($D110,['file:///home/lab/repositories/luckia.facturador/com.luckia.biller.deploy/src/main/resources/bootstrap/info_presencial_2014.xlsx']venta_neta_cons!$a$2:$n$1048576,12,0)</f>
        <v>#VALUE!</v>
      </c>
      <c r="AH110" s="53" t="e">
        <f aca="false">+VLOOKUP($D110,['file:///home/lab/repositories/luckia.facturador/com.luckia.biller.deploy/src/main/resources/bootstrap/info_presencial_2014.xlsx']venta_neta_cons!$a$2:$n$1048576,13,0)</f>
        <v>#VALUE!</v>
      </c>
      <c r="AI110" s="53" t="e">
        <f aca="false">+VLOOKUP($D110,['file:///home/lab/repositories/luckia.facturador/com.luckia.biller.deploy/src/main/resources/bootstrap/info_presencial_2014.xlsx']venta_neta_cons!$a$2:$n$1048576,14,0)</f>
        <v>#VALUE!</v>
      </c>
      <c r="AJ110" s="53" t="n">
        <f aca="false">+SUM(X110:AI110)</f>
        <v>1907</v>
      </c>
      <c r="AK110" s="54" t="n">
        <f aca="false">+BB110/X110</f>
        <v>0.0516151022548506</v>
      </c>
      <c r="AL110" s="53"/>
      <c r="AM110" s="53" t="e">
        <f aca="false">+VLOOKUP($D110,['file:///home/lab/repositories/luckia.facturador/com.luckia.biller.deploy/src/main/resources/bootstrap/info_presencial_2014.xlsx']saldo_cons!$a$2:$n$1048576,3,0)</f>
        <v>#VALUE!</v>
      </c>
      <c r="AN110" s="53" t="e">
        <f aca="false">+VLOOKUP($D110,['file:///home/lab/repositories/luckia.facturador/com.luckia.biller.deploy/src/main/resources/bootstrap/info_presencial_2014.xlsx']saldo_cons!$a$2:$n$1048576,4,0)</f>
        <v>#VALUE!</v>
      </c>
      <c r="AO110" s="53" t="e">
        <f aca="false">+VLOOKUP($D110,['file:///home/lab/repositories/luckia.facturador/com.luckia.biller.deploy/src/main/resources/bootstrap/info_presencial_2014.xlsx']saldo_cons!$a$2:$n$1048576,5,0)</f>
        <v>#VALUE!</v>
      </c>
      <c r="AP110" s="53" t="e">
        <f aca="false">+VLOOKUP($D110,['file:///home/lab/repositories/luckia.facturador/com.luckia.biller.deploy/src/main/resources/bootstrap/info_presencial_2014.xlsx']saldo_cons!$a$2:$n$1048576,6,0)</f>
        <v>#VALUE!</v>
      </c>
      <c r="AQ110" s="53" t="e">
        <f aca="false">+VLOOKUP($D110,['file:///home/lab/repositories/luckia.facturador/com.luckia.biller.deploy/src/main/resources/bootstrap/info_presencial_2014.xlsx']saldo_cons!$a$2:$n$1048576,7,0)</f>
        <v>#VALUE!</v>
      </c>
      <c r="AR110" s="53" t="e">
        <f aca="false">+VLOOKUP($D110,['file:///home/lab/repositories/luckia.facturador/com.luckia.biller.deploy/src/main/resources/bootstrap/info_presencial_2014.xlsx']saldo_cons!$a$2:$n$1048576,8,0)</f>
        <v>#VALUE!</v>
      </c>
      <c r="AS110" s="53" t="e">
        <f aca="false">+VLOOKUP($D110,['file:///home/lab/repositories/luckia.facturador/com.luckia.biller.deploy/src/main/resources/bootstrap/info_presencial_2014.xlsx']saldo_cons!$a$2:$n$1048576,9,0)</f>
        <v>#VALUE!</v>
      </c>
      <c r="AT110" s="53" t="e">
        <f aca="false">+VLOOKUP($D110,['file:///home/lab/repositories/luckia.facturador/com.luckia.biller.deploy/src/main/resources/bootstrap/info_presencial_2014.xlsx']saldo_cons!$a$2:$n$1048576,10,0)</f>
        <v>#VALUE!</v>
      </c>
      <c r="AU110" s="53" t="e">
        <f aca="false">+VLOOKUP($D110,['file:///home/lab/repositories/luckia.facturador/com.luckia.biller.deploy/src/main/resources/bootstrap/info_presencial_2014.xlsx']saldo_cons!$a$2:$n$1048576,11,0)</f>
        <v>#VALUE!</v>
      </c>
      <c r="AV110" s="53" t="e">
        <f aca="false">+VLOOKUP($D110,['file:///home/lab/repositories/luckia.facturador/com.luckia.biller.deploy/src/main/resources/bootstrap/info_presencial_2014.xlsx']saldo_cons!$a$2:$n$1048576,12,0)</f>
        <v>#VALUE!</v>
      </c>
      <c r="AW110" s="53" t="e">
        <f aca="false">+VLOOKUP($D110,['file:///home/lab/repositories/luckia.facturador/com.luckia.biller.deploy/src/main/resources/bootstrap/info_presencial_2014.xlsx']saldo_cons!$a$2:$n$1048576,13,0)</f>
        <v>#VALUE!</v>
      </c>
      <c r="AX110" s="53" t="e">
        <f aca="false">+VLOOKUP($D110,['file:///home/lab/repositories/luckia.facturador/com.luckia.biller.deploy/src/main/resources/bootstrap/info_presencial_2014.xlsx']saldo_cons!$a$2:$n$1048576,14,0)</f>
        <v>#VALUE!</v>
      </c>
      <c r="AY110" s="53" t="n">
        <f aca="false">+SUM(AM110:AX110)</f>
        <v>1907</v>
      </c>
      <c r="AZ110" s="53"/>
      <c r="BA110" s="53"/>
      <c r="BB110" s="53" t="e">
        <f aca="false">+VLOOKUP($D110,['file:///home/lab/repositories/luckia.facturador/com.luckia.biller.deploy/src/main/resources/bootstrap/info_presencial_2014.xlsx']ggr_cons!$a$2:$n$1048576,3,0)</f>
        <v>#VALUE!</v>
      </c>
      <c r="BC110" s="53" t="e">
        <f aca="false">+VLOOKUP($D110,['file:///home/lab/repositories/luckia.facturador/com.luckia.biller.deploy/src/main/resources/bootstrap/info_presencial_2014.xlsx']ggr_cons!$a$2:$n$1048576,4,0)</f>
        <v>#VALUE!</v>
      </c>
      <c r="BD110" s="53" t="e">
        <f aca="false">+VLOOKUP($D110,['file:///home/lab/repositories/luckia.facturador/com.luckia.biller.deploy/src/main/resources/bootstrap/info_presencial_2014.xlsx']ggr_cons!$a$2:$n$1048576,5,0)</f>
        <v>#VALUE!</v>
      </c>
      <c r="BE110" s="53" t="e">
        <f aca="false">+VLOOKUP($D110,['file:///home/lab/repositories/luckia.facturador/com.luckia.biller.deploy/src/main/resources/bootstrap/info_presencial_2014.xlsx']ggr_cons!$a$2:$n$1048576,6,0)</f>
        <v>#VALUE!</v>
      </c>
      <c r="BF110" s="53" t="e">
        <f aca="false">+VLOOKUP($D110,['file:///home/lab/repositories/luckia.facturador/com.luckia.biller.deploy/src/main/resources/bootstrap/info_presencial_2014.xlsx']ggr_cons!$a$2:$n$1048576,7,0)</f>
        <v>#VALUE!</v>
      </c>
      <c r="BG110" s="53" t="e">
        <f aca="false">+VLOOKUP($D110,['file:///home/lab/repositories/luckia.facturador/com.luckia.biller.deploy/src/main/resources/bootstrap/info_presencial_2014.xlsx']ggr_cons!$a$2:$n$1048576,8,0)</f>
        <v>#VALUE!</v>
      </c>
      <c r="BH110" s="53" t="e">
        <f aca="false">+VLOOKUP($D110,['file:///home/lab/repositories/luckia.facturador/com.luckia.biller.deploy/src/main/resources/bootstrap/info_presencial_2014.xlsx']ggr_cons!$a$2:$n$1048576,9,0)</f>
        <v>#VALUE!</v>
      </c>
      <c r="BI110" s="53" t="e">
        <f aca="false">+VLOOKUP($D110,['file:///home/lab/repositories/luckia.facturador/com.luckia.biller.deploy/src/main/resources/bootstrap/info_presencial_2014.xlsx']ggr_cons!$a$2:$n$1048576,10,0)</f>
        <v>#VALUE!</v>
      </c>
      <c r="BJ110" s="53" t="e">
        <f aca="false">+VLOOKUP($D110,['file:///home/lab/repositories/luckia.facturador/com.luckia.biller.deploy/src/main/resources/bootstrap/info_presencial_2014.xlsx']ggr_cons!$a$2:$n$1048576,11,0)</f>
        <v>#VALUE!</v>
      </c>
      <c r="BK110" s="53" t="e">
        <f aca="false">+VLOOKUP($D110,['file:///home/lab/repositories/luckia.facturador/com.luckia.biller.deploy/src/main/resources/bootstrap/info_presencial_2014.xlsx']ggr_cons!$a$2:$n$1048576,12,0)</f>
        <v>#VALUE!</v>
      </c>
      <c r="BL110" s="53" t="e">
        <f aca="false">+VLOOKUP($D110,['file:///home/lab/repositories/luckia.facturador/com.luckia.biller.deploy/src/main/resources/bootstrap/info_presencial_2014.xlsx']ggr_cons!$a$2:$n$1048576,13,0)</f>
        <v>#VALUE!</v>
      </c>
      <c r="BM110" s="53" t="e">
        <f aca="false">+VLOOKUP($D110,['file:///home/lab/repositories/luckia.facturador/com.luckia.biller.deploy/src/main/resources/bootstrap/info_presencial_2014.xlsx']ggr_cons!$a$2:$n$1048576,14,0)</f>
        <v>#VALUE!</v>
      </c>
      <c r="BN110" s="53" t="n">
        <f aca="false">+SUM(BB110:BM110)</f>
        <v>98.4300000000001</v>
      </c>
      <c r="BO110" s="53"/>
      <c r="BP110" s="53"/>
      <c r="BQ110" s="55" t="n">
        <f aca="false">+$N110*X110</f>
        <v>19.07</v>
      </c>
      <c r="BR110" s="55" t="n">
        <f aca="false">+$N110*Y110</f>
        <v>0</v>
      </c>
      <c r="BS110" s="55" t="n">
        <f aca="false">+$N110*Z110</f>
        <v>0</v>
      </c>
      <c r="BT110" s="55" t="n">
        <f aca="false">+$N110*AA110</f>
        <v>0</v>
      </c>
      <c r="BU110" s="55" t="n">
        <f aca="false">+$N110*AB110</f>
        <v>0</v>
      </c>
      <c r="BV110" s="55" t="n">
        <f aca="false">+$N110*AC110</f>
        <v>0</v>
      </c>
      <c r="BW110" s="55" t="n">
        <f aca="false">+$N110*AD110</f>
        <v>0</v>
      </c>
      <c r="BX110" s="55" t="n">
        <f aca="false">+$N110*AE110</f>
        <v>0</v>
      </c>
      <c r="BY110" s="55" t="n">
        <f aca="false">+$N110*AF110</f>
        <v>0</v>
      </c>
      <c r="BZ110" s="55" t="n">
        <f aca="false">+$N110*AG110</f>
        <v>0</v>
      </c>
      <c r="CA110" s="55" t="n">
        <f aca="false">+$N110*AH110</f>
        <v>0</v>
      </c>
      <c r="CB110" s="55" t="n">
        <f aca="false">+$N110*AI110</f>
        <v>0</v>
      </c>
      <c r="CC110" s="55" t="n">
        <f aca="false">+SUM(BQ110:CB110)</f>
        <v>19.07</v>
      </c>
      <c r="CD110" s="53"/>
      <c r="CE110" s="55"/>
      <c r="CF110" s="55" t="n">
        <f aca="false">+BQ110/$CE$2</f>
        <v>15.7603305785124</v>
      </c>
      <c r="CG110" s="55" t="n">
        <f aca="false">+BR110/$CE$2</f>
        <v>0</v>
      </c>
      <c r="CH110" s="55" t="n">
        <f aca="false">+BS110/$CE$2</f>
        <v>0</v>
      </c>
      <c r="CI110" s="55" t="n">
        <f aca="false">+BT110/$CE$2</f>
        <v>0</v>
      </c>
      <c r="CJ110" s="55" t="n">
        <f aca="false">+BU110/$CE$2</f>
        <v>0</v>
      </c>
      <c r="CK110" s="55" t="n">
        <f aca="false">+BV110/$CE$2</f>
        <v>0</v>
      </c>
      <c r="CL110" s="55" t="n">
        <f aca="false">+BW110/$CE$2</f>
        <v>0</v>
      </c>
      <c r="CM110" s="55" t="n">
        <f aca="false">+BX110/$CE$2</f>
        <v>0</v>
      </c>
      <c r="CN110" s="55" t="n">
        <f aca="false">+BY110/$CE$2</f>
        <v>0</v>
      </c>
      <c r="CO110" s="55" t="n">
        <f aca="false">+BZ110/$CE$2</f>
        <v>0</v>
      </c>
      <c r="CP110" s="55" t="n">
        <f aca="false">+CA110/$CE$2</f>
        <v>0</v>
      </c>
      <c r="CQ110" s="55" t="n">
        <f aca="false">+CB110/$CE$2</f>
        <v>0</v>
      </c>
      <c r="CR110" s="55" t="n">
        <f aca="false">+CC110/$CE$2</f>
        <v>15.7603305785124</v>
      </c>
      <c r="CS110" s="53"/>
      <c r="CT110" s="53"/>
      <c r="CU110" s="56" t="n">
        <f aca="false">+$O110*X110+$P110*BB110+$Q110*(0.9*BB110+$S110)+$R110</f>
        <v>38.14</v>
      </c>
      <c r="CV110" s="56" t="n">
        <f aca="false">+$O110*Y110+$P110*BC110+$Q110*(0.9*BC110+$S110)+$R110</f>
        <v>0</v>
      </c>
      <c r="CW110" s="56" t="n">
        <f aca="false">+$O110*Z110+$P110*BD110+$Q110*(0.9*BD110+$S110)+$R110</f>
        <v>0</v>
      </c>
      <c r="CX110" s="56" t="n">
        <f aca="false">+$O110*AA110+$P110*BE110+$Q110*(0.9*BE110+$S110)+$R110</f>
        <v>0</v>
      </c>
      <c r="CY110" s="56" t="n">
        <f aca="false">+$O110*AB110+$P110*BF110+$Q110*(0.9*BF110+$S110)+$R110</f>
        <v>0</v>
      </c>
      <c r="CZ110" s="56" t="n">
        <f aca="false">+$O110*AC110+$P110*BG110+$Q110*(0.9*BG110+$S110)+$R110</f>
        <v>0</v>
      </c>
      <c r="DA110" s="56" t="n">
        <f aca="false">+$O110*AD110+$P110*BH110+$Q110*(0.9*BH110+$S110)+$R110</f>
        <v>0</v>
      </c>
      <c r="DB110" s="56" t="n">
        <f aca="false">+$O110*AE110+$P110*BI110+$Q110*(0.9*BI110+$S110)+$R110</f>
        <v>0</v>
      </c>
      <c r="DC110" s="56" t="n">
        <f aca="false">+$O110*AF110+$P110*BJ110+$Q110*(0.9*BJ110+$S110)+$R110</f>
        <v>0</v>
      </c>
      <c r="DD110" s="56" t="n">
        <f aca="false">+$O110*AG110+$P110*BK110+$Q110*(0.9*BK110+$S110)+$R110</f>
        <v>0</v>
      </c>
      <c r="DE110" s="56" t="n">
        <f aca="false">+$O110*AH110+$P110*BL110+$Q110*(0.9*BL110+$S110)+$R110</f>
        <v>0</v>
      </c>
      <c r="DF110" s="56" t="n">
        <f aca="false">+$O110*AI110+$P110*BM110+$Q110*(0.9*BM110+$S110)+$R110</f>
        <v>0</v>
      </c>
      <c r="DG110" s="55" t="n">
        <f aca="false">+SUM(CU110:DF110)</f>
        <v>38.14</v>
      </c>
      <c r="DH110" s="53"/>
      <c r="DJ110" s="14" t="n">
        <f aca="false">+IF(X110=0,0,$T110)</f>
        <v>30</v>
      </c>
      <c r="DK110" s="14" t="n">
        <f aca="false">+IF(Y110=0,0,$T110)</f>
        <v>0</v>
      </c>
      <c r="DL110" s="14" t="n">
        <f aca="false">+IF(Z110=0,0,$T110)</f>
        <v>0</v>
      </c>
      <c r="DM110" s="14" t="n">
        <f aca="false">+IF(AA110=0,0,$T110)</f>
        <v>0</v>
      </c>
      <c r="DN110" s="14" t="n">
        <f aca="false">+IF(AB110=0,0,$T110)</f>
        <v>0</v>
      </c>
      <c r="DO110" s="14" t="n">
        <f aca="false">+IF(AC110=0,0,$T110)</f>
        <v>0</v>
      </c>
      <c r="DP110" s="14" t="n">
        <f aca="false">+IF(AD110=0,0,$T110)</f>
        <v>0</v>
      </c>
      <c r="DQ110" s="14" t="n">
        <f aca="false">+IF(AE110=0,0,$T110)</f>
        <v>0</v>
      </c>
      <c r="DR110" s="14" t="n">
        <f aca="false">+IF(AF110=0,0,$T110)</f>
        <v>0</v>
      </c>
      <c r="DS110" s="14" t="n">
        <f aca="false">+IF(AG110=0,0,$T110)</f>
        <v>0</v>
      </c>
      <c r="DT110" s="14" t="n">
        <f aca="false">+IF(AH110=0,0,$T110)</f>
        <v>0</v>
      </c>
      <c r="DU110" s="14" t="n">
        <f aca="false">+IF(AI110=0,0,$T110)</f>
        <v>0</v>
      </c>
      <c r="DV110" s="55" t="n">
        <f aca="false">+SUM(DJ110:DU110)</f>
        <v>30</v>
      </c>
      <c r="DY110" s="14" t="n">
        <v>0</v>
      </c>
      <c r="DZ110" s="14" t="n">
        <v>0</v>
      </c>
      <c r="EA110" s="14" t="n">
        <v>0</v>
      </c>
      <c r="EB110" s="14" t="n">
        <v>0</v>
      </c>
      <c r="EC110" s="14" t="n">
        <v>0</v>
      </c>
      <c r="ED110" s="14" t="n">
        <v>0</v>
      </c>
      <c r="EE110" s="14" t="n">
        <v>0</v>
      </c>
      <c r="EF110" s="14" t="n">
        <v>0</v>
      </c>
      <c r="EG110" s="14" t="n">
        <v>0</v>
      </c>
      <c r="EH110" s="14" t="n">
        <v>0</v>
      </c>
      <c r="EI110" s="14" t="n">
        <v>0</v>
      </c>
      <c r="EJ110" s="14" t="n">
        <v>0</v>
      </c>
      <c r="EK110" s="55" t="n">
        <f aca="false">+SUM(DY110:EJ110)</f>
        <v>0</v>
      </c>
      <c r="EO110" s="53" t="n">
        <f aca="false">+CU110+DJ110-DY110/2</f>
        <v>68.14</v>
      </c>
      <c r="EP110" s="53" t="n">
        <f aca="false">+CV110+DK110-DZ110/2</f>
        <v>0</v>
      </c>
      <c r="EQ110" s="53" t="n">
        <f aca="false">+CW110+DL110-EA110/2</f>
        <v>0</v>
      </c>
      <c r="ER110" s="53" t="n">
        <f aca="false">+CX110+DM110-EB110/2</f>
        <v>0</v>
      </c>
      <c r="ES110" s="53" t="n">
        <f aca="false">+CY110+DN110-EC110/2</f>
        <v>0</v>
      </c>
      <c r="ET110" s="53" t="n">
        <f aca="false">+CZ110+DO110-ED110/2</f>
        <v>0</v>
      </c>
      <c r="EU110" s="53" t="n">
        <f aca="false">+DA110+DP110-EE110/2</f>
        <v>0</v>
      </c>
      <c r="EV110" s="53" t="n">
        <f aca="false">+DB110+DQ110-EF110/2</f>
        <v>0</v>
      </c>
      <c r="EW110" s="53" t="n">
        <f aca="false">+DC110+DR110-EG110/2</f>
        <v>0</v>
      </c>
      <c r="EX110" s="53" t="n">
        <f aca="false">+DD110+DS110-EH110/2</f>
        <v>0</v>
      </c>
      <c r="EY110" s="53" t="n">
        <f aca="false">+DE110+DT110-EI110/2</f>
        <v>0</v>
      </c>
      <c r="EZ110" s="53" t="n">
        <f aca="false">+DF110+DU110-EJ110/2</f>
        <v>0</v>
      </c>
      <c r="FA110" s="55" t="n">
        <f aca="false">+SUM(EO110:EZ110)</f>
        <v>68.14</v>
      </c>
      <c r="FD110" s="53" t="n">
        <f aca="false">+AM110-EO110-DY110</f>
        <v>1838.86</v>
      </c>
      <c r="FE110" s="53" t="n">
        <f aca="false">+AN110-EP110-DZ110</f>
        <v>0</v>
      </c>
      <c r="FF110" s="53" t="n">
        <f aca="false">+AO110-EQ110-EA110</f>
        <v>0</v>
      </c>
      <c r="FG110" s="53" t="n">
        <f aca="false">+AP110-ER110-EB110</f>
        <v>0</v>
      </c>
      <c r="FH110" s="53" t="n">
        <f aca="false">+AQ110-ES110-EC110</f>
        <v>0</v>
      </c>
      <c r="FI110" s="53" t="n">
        <f aca="false">+AR110-ET110-ED110</f>
        <v>0</v>
      </c>
      <c r="FJ110" s="53" t="n">
        <f aca="false">+AS110-EU110-EE110</f>
        <v>0</v>
      </c>
      <c r="FK110" s="53" t="n">
        <f aca="false">+AT110-EV110-EF110</f>
        <v>0</v>
      </c>
      <c r="FL110" s="53" t="n">
        <f aca="false">+AU110-EW110-EG110</f>
        <v>0</v>
      </c>
      <c r="FM110" s="53" t="n">
        <f aca="false">+AV110-EX110-EH110</f>
        <v>0</v>
      </c>
      <c r="FN110" s="53" t="n">
        <f aca="false">+AW110-EY110-EI110</f>
        <v>0</v>
      </c>
      <c r="FO110" s="53" t="n">
        <f aca="false">+AX110-EZ110-EJ110</f>
        <v>0</v>
      </c>
      <c r="FP110" s="53" t="n">
        <f aca="false">+AY110-FA110</f>
        <v>1838.86</v>
      </c>
    </row>
    <row collapsed="false" customFormat="false" customHeight="true" hidden="false" ht="15" outlineLevel="2" r="111">
      <c r="A111" s="21" t="n">
        <v>12</v>
      </c>
      <c r="B111" s="21" t="s">
        <v>67</v>
      </c>
      <c r="C111" s="21" t="s">
        <v>137</v>
      </c>
      <c r="D111" s="67" t="n">
        <f aca="false">+E111</f>
        <v>16038</v>
      </c>
      <c r="E111" s="69" t="n">
        <v>16038</v>
      </c>
      <c r="F111" s="72" t="s">
        <v>488</v>
      </c>
      <c r="G111" s="21" t="s">
        <v>69</v>
      </c>
      <c r="H111" s="21" t="s">
        <v>69</v>
      </c>
      <c r="I111" s="72" t="s">
        <v>489</v>
      </c>
      <c r="J111" s="76" t="s">
        <v>486</v>
      </c>
      <c r="K111" s="76" t="s">
        <v>486</v>
      </c>
      <c r="L111" s="49" t="s">
        <v>487</v>
      </c>
      <c r="M111" s="50" t="s">
        <v>70</v>
      </c>
      <c r="N111" s="51" t="n">
        <v>0.01</v>
      </c>
      <c r="O111" s="51" t="n">
        <v>0.02</v>
      </c>
      <c r="P111" s="51" t="n">
        <v>0</v>
      </c>
      <c r="Q111" s="51" t="n">
        <v>0</v>
      </c>
      <c r="R111" s="50" t="n">
        <v>0</v>
      </c>
      <c r="S111" s="50" t="n">
        <v>0</v>
      </c>
      <c r="T111" s="50" t="n">
        <v>30</v>
      </c>
      <c r="U111" s="50"/>
      <c r="X111" s="53" t="e">
        <f aca="false">+VLOOKUP($D111,['file:///home/lab/repositories/luckia.facturador/com.luckia.biller.deploy/src/main/resources/bootstrap/info_presencial_2014.xlsx']venta_neta_cons!$a$2:$n$1048576,3,0)</f>
        <v>#VALUE!</v>
      </c>
      <c r="Y111" s="53" t="e">
        <f aca="false">+VLOOKUP($D111,['file:///home/lab/repositories/luckia.facturador/com.luckia.biller.deploy/src/main/resources/bootstrap/info_presencial_2014.xlsx']venta_neta_cons!$a$2:$n$1048576,4,0)</f>
        <v>#VALUE!</v>
      </c>
      <c r="Z111" s="53" t="e">
        <f aca="false">+VLOOKUP($D111,['file:///home/lab/repositories/luckia.facturador/com.luckia.biller.deploy/src/main/resources/bootstrap/info_presencial_2014.xlsx']venta_neta_cons!$a$2:$n$1048576,5,0)</f>
        <v>#VALUE!</v>
      </c>
      <c r="AA111" s="53" t="e">
        <f aca="false">+VLOOKUP($D111,['file:///home/lab/repositories/luckia.facturador/com.luckia.biller.deploy/src/main/resources/bootstrap/info_presencial_2014.xlsx']venta_neta_cons!$a$2:$n$1048576,6,0)</f>
        <v>#VALUE!</v>
      </c>
      <c r="AB111" s="53" t="e">
        <f aca="false">+VLOOKUP($D111,['file:///home/lab/repositories/luckia.facturador/com.luckia.biller.deploy/src/main/resources/bootstrap/info_presencial_2014.xlsx']venta_neta_cons!$a$2:$n$1048576,7,0)</f>
        <v>#VALUE!</v>
      </c>
      <c r="AC111" s="53" t="e">
        <f aca="false">+VLOOKUP($D111,['file:///home/lab/repositories/luckia.facturador/com.luckia.biller.deploy/src/main/resources/bootstrap/info_presencial_2014.xlsx']venta_neta_cons!$a$2:$n$1048576,8,0)</f>
        <v>#VALUE!</v>
      </c>
      <c r="AD111" s="53" t="e">
        <f aca="false">+VLOOKUP($D111,['file:///home/lab/repositories/luckia.facturador/com.luckia.biller.deploy/src/main/resources/bootstrap/info_presencial_2014.xlsx']venta_neta_cons!$a$2:$n$1048576,9,0)</f>
        <v>#VALUE!</v>
      </c>
      <c r="AE111" s="53" t="e">
        <f aca="false">+VLOOKUP($D111,['file:///home/lab/repositories/luckia.facturador/com.luckia.biller.deploy/src/main/resources/bootstrap/info_presencial_2014.xlsx']venta_neta_cons!$a$2:$n$1048576,10,0)</f>
        <v>#VALUE!</v>
      </c>
      <c r="AF111" s="53" t="e">
        <f aca="false">+VLOOKUP($D111,['file:///home/lab/repositories/luckia.facturador/com.luckia.biller.deploy/src/main/resources/bootstrap/info_presencial_2014.xlsx']venta_neta_cons!$a$2:$n$1048576,11,0)</f>
        <v>#VALUE!</v>
      </c>
      <c r="AG111" s="53" t="e">
        <f aca="false">+VLOOKUP($D111,['file:///home/lab/repositories/luckia.facturador/com.luckia.biller.deploy/src/main/resources/bootstrap/info_presencial_2014.xlsx']venta_neta_cons!$a$2:$n$1048576,12,0)</f>
        <v>#VALUE!</v>
      </c>
      <c r="AH111" s="53" t="e">
        <f aca="false">+VLOOKUP($D111,['file:///home/lab/repositories/luckia.facturador/com.luckia.biller.deploy/src/main/resources/bootstrap/info_presencial_2014.xlsx']venta_neta_cons!$a$2:$n$1048576,13,0)</f>
        <v>#VALUE!</v>
      </c>
      <c r="AI111" s="53" t="e">
        <f aca="false">+VLOOKUP($D111,['file:///home/lab/repositories/luckia.facturador/com.luckia.biller.deploy/src/main/resources/bootstrap/info_presencial_2014.xlsx']venta_neta_cons!$a$2:$n$1048576,14,0)</f>
        <v>#VALUE!</v>
      </c>
      <c r="AJ111" s="53" t="n">
        <f aca="false">+SUM(X111:AI111)</f>
        <v>1683</v>
      </c>
      <c r="AK111" s="54" t="n">
        <f aca="false">+BB111/X111</f>
        <v>-0.107272727272727</v>
      </c>
      <c r="AL111" s="53"/>
      <c r="AM111" s="53" t="e">
        <f aca="false">+VLOOKUP($D111,['file:///home/lab/repositories/luckia.facturador/com.luckia.biller.deploy/src/main/resources/bootstrap/info_presencial_2014.xlsx']saldo_cons!$a$2:$n$1048576,3,0)</f>
        <v>#VALUE!</v>
      </c>
      <c r="AN111" s="53" t="e">
        <f aca="false">+VLOOKUP($D111,['file:///home/lab/repositories/luckia.facturador/com.luckia.biller.deploy/src/main/resources/bootstrap/info_presencial_2014.xlsx']saldo_cons!$a$2:$n$1048576,4,0)</f>
        <v>#VALUE!</v>
      </c>
      <c r="AO111" s="53" t="e">
        <f aca="false">+VLOOKUP($D111,['file:///home/lab/repositories/luckia.facturador/com.luckia.biller.deploy/src/main/resources/bootstrap/info_presencial_2014.xlsx']saldo_cons!$a$2:$n$1048576,5,0)</f>
        <v>#VALUE!</v>
      </c>
      <c r="AP111" s="53" t="e">
        <f aca="false">+VLOOKUP($D111,['file:///home/lab/repositories/luckia.facturador/com.luckia.biller.deploy/src/main/resources/bootstrap/info_presencial_2014.xlsx']saldo_cons!$a$2:$n$1048576,6,0)</f>
        <v>#VALUE!</v>
      </c>
      <c r="AQ111" s="53" t="e">
        <f aca="false">+VLOOKUP($D111,['file:///home/lab/repositories/luckia.facturador/com.luckia.biller.deploy/src/main/resources/bootstrap/info_presencial_2014.xlsx']saldo_cons!$a$2:$n$1048576,7,0)</f>
        <v>#VALUE!</v>
      </c>
      <c r="AR111" s="53" t="e">
        <f aca="false">+VLOOKUP($D111,['file:///home/lab/repositories/luckia.facturador/com.luckia.biller.deploy/src/main/resources/bootstrap/info_presencial_2014.xlsx']saldo_cons!$a$2:$n$1048576,8,0)</f>
        <v>#VALUE!</v>
      </c>
      <c r="AS111" s="53" t="e">
        <f aca="false">+VLOOKUP($D111,['file:///home/lab/repositories/luckia.facturador/com.luckia.biller.deploy/src/main/resources/bootstrap/info_presencial_2014.xlsx']saldo_cons!$a$2:$n$1048576,9,0)</f>
        <v>#VALUE!</v>
      </c>
      <c r="AT111" s="53" t="e">
        <f aca="false">+VLOOKUP($D111,['file:///home/lab/repositories/luckia.facturador/com.luckia.biller.deploy/src/main/resources/bootstrap/info_presencial_2014.xlsx']saldo_cons!$a$2:$n$1048576,10,0)</f>
        <v>#VALUE!</v>
      </c>
      <c r="AU111" s="53" t="e">
        <f aca="false">+VLOOKUP($D111,['file:///home/lab/repositories/luckia.facturador/com.luckia.biller.deploy/src/main/resources/bootstrap/info_presencial_2014.xlsx']saldo_cons!$a$2:$n$1048576,11,0)</f>
        <v>#VALUE!</v>
      </c>
      <c r="AV111" s="53" t="e">
        <f aca="false">+VLOOKUP($D111,['file:///home/lab/repositories/luckia.facturador/com.luckia.biller.deploy/src/main/resources/bootstrap/info_presencial_2014.xlsx']saldo_cons!$a$2:$n$1048576,12,0)</f>
        <v>#VALUE!</v>
      </c>
      <c r="AW111" s="53" t="e">
        <f aca="false">+VLOOKUP($D111,['file:///home/lab/repositories/luckia.facturador/com.luckia.biller.deploy/src/main/resources/bootstrap/info_presencial_2014.xlsx']saldo_cons!$a$2:$n$1048576,13,0)</f>
        <v>#VALUE!</v>
      </c>
      <c r="AX111" s="53" t="e">
        <f aca="false">+VLOOKUP($D111,['file:///home/lab/repositories/luckia.facturador/com.luckia.biller.deploy/src/main/resources/bootstrap/info_presencial_2014.xlsx']saldo_cons!$a$2:$n$1048576,14,0)</f>
        <v>#VALUE!</v>
      </c>
      <c r="AY111" s="53" t="n">
        <f aca="false">+SUM(AM111:AX111)</f>
        <v>1683</v>
      </c>
      <c r="AZ111" s="53"/>
      <c r="BA111" s="53"/>
      <c r="BB111" s="53" t="e">
        <f aca="false">+VLOOKUP($D111,['file:///home/lab/repositories/luckia.facturador/com.luckia.biller.deploy/src/main/resources/bootstrap/info_presencial_2014.xlsx']ggr_cons!$a$2:$n$1048576,3,0)</f>
        <v>#VALUE!</v>
      </c>
      <c r="BC111" s="53" t="e">
        <f aca="false">+VLOOKUP($D111,['file:///home/lab/repositories/luckia.facturador/com.luckia.biller.deploy/src/main/resources/bootstrap/info_presencial_2014.xlsx']ggr_cons!$a$2:$n$1048576,4,0)</f>
        <v>#VALUE!</v>
      </c>
      <c r="BD111" s="53" t="e">
        <f aca="false">+VLOOKUP($D111,['file:///home/lab/repositories/luckia.facturador/com.luckia.biller.deploy/src/main/resources/bootstrap/info_presencial_2014.xlsx']ggr_cons!$a$2:$n$1048576,5,0)</f>
        <v>#VALUE!</v>
      </c>
      <c r="BE111" s="53" t="e">
        <f aca="false">+VLOOKUP($D111,['file:///home/lab/repositories/luckia.facturador/com.luckia.biller.deploy/src/main/resources/bootstrap/info_presencial_2014.xlsx']ggr_cons!$a$2:$n$1048576,6,0)</f>
        <v>#VALUE!</v>
      </c>
      <c r="BF111" s="53" t="e">
        <f aca="false">+VLOOKUP($D111,['file:///home/lab/repositories/luckia.facturador/com.luckia.biller.deploy/src/main/resources/bootstrap/info_presencial_2014.xlsx']ggr_cons!$a$2:$n$1048576,7,0)</f>
        <v>#VALUE!</v>
      </c>
      <c r="BG111" s="53" t="e">
        <f aca="false">+VLOOKUP($D111,['file:///home/lab/repositories/luckia.facturador/com.luckia.biller.deploy/src/main/resources/bootstrap/info_presencial_2014.xlsx']ggr_cons!$a$2:$n$1048576,8,0)</f>
        <v>#VALUE!</v>
      </c>
      <c r="BH111" s="53" t="e">
        <f aca="false">+VLOOKUP($D111,['file:///home/lab/repositories/luckia.facturador/com.luckia.biller.deploy/src/main/resources/bootstrap/info_presencial_2014.xlsx']ggr_cons!$a$2:$n$1048576,9,0)</f>
        <v>#VALUE!</v>
      </c>
      <c r="BI111" s="53" t="e">
        <f aca="false">+VLOOKUP($D111,['file:///home/lab/repositories/luckia.facturador/com.luckia.biller.deploy/src/main/resources/bootstrap/info_presencial_2014.xlsx']ggr_cons!$a$2:$n$1048576,10,0)</f>
        <v>#VALUE!</v>
      </c>
      <c r="BJ111" s="53" t="e">
        <f aca="false">+VLOOKUP($D111,['file:///home/lab/repositories/luckia.facturador/com.luckia.biller.deploy/src/main/resources/bootstrap/info_presencial_2014.xlsx']ggr_cons!$a$2:$n$1048576,11,0)</f>
        <v>#VALUE!</v>
      </c>
      <c r="BK111" s="53" t="e">
        <f aca="false">+VLOOKUP($D111,['file:///home/lab/repositories/luckia.facturador/com.luckia.biller.deploy/src/main/resources/bootstrap/info_presencial_2014.xlsx']ggr_cons!$a$2:$n$1048576,12,0)</f>
        <v>#VALUE!</v>
      </c>
      <c r="BL111" s="53" t="e">
        <f aca="false">+VLOOKUP($D111,['file:///home/lab/repositories/luckia.facturador/com.luckia.biller.deploy/src/main/resources/bootstrap/info_presencial_2014.xlsx']ggr_cons!$a$2:$n$1048576,13,0)</f>
        <v>#VALUE!</v>
      </c>
      <c r="BM111" s="53" t="e">
        <f aca="false">+VLOOKUP($D111,['file:///home/lab/repositories/luckia.facturador/com.luckia.biller.deploy/src/main/resources/bootstrap/info_presencial_2014.xlsx']ggr_cons!$a$2:$n$1048576,14,0)</f>
        <v>#VALUE!</v>
      </c>
      <c r="BN111" s="53" t="n">
        <f aca="false">+SUM(BB111:BM111)</f>
        <v>-180.54</v>
      </c>
      <c r="BO111" s="53"/>
      <c r="BP111" s="53"/>
      <c r="BQ111" s="55" t="n">
        <f aca="false">+$N111*X111</f>
        <v>16.83</v>
      </c>
      <c r="BR111" s="55" t="n">
        <f aca="false">+$N111*Y111</f>
        <v>0</v>
      </c>
      <c r="BS111" s="55" t="n">
        <f aca="false">+$N111*Z111</f>
        <v>0</v>
      </c>
      <c r="BT111" s="55" t="n">
        <f aca="false">+$N111*AA111</f>
        <v>0</v>
      </c>
      <c r="BU111" s="55" t="n">
        <f aca="false">+$N111*AB111</f>
        <v>0</v>
      </c>
      <c r="BV111" s="55" t="n">
        <f aca="false">+$N111*AC111</f>
        <v>0</v>
      </c>
      <c r="BW111" s="55" t="n">
        <f aca="false">+$N111*AD111</f>
        <v>0</v>
      </c>
      <c r="BX111" s="55" t="n">
        <f aca="false">+$N111*AE111</f>
        <v>0</v>
      </c>
      <c r="BY111" s="55" t="n">
        <f aca="false">+$N111*AF111</f>
        <v>0</v>
      </c>
      <c r="BZ111" s="55" t="n">
        <f aca="false">+$N111*AG111</f>
        <v>0</v>
      </c>
      <c r="CA111" s="55" t="n">
        <f aca="false">+$N111*AH111</f>
        <v>0</v>
      </c>
      <c r="CB111" s="55" t="n">
        <f aca="false">+$N111*AI111</f>
        <v>0</v>
      </c>
      <c r="CC111" s="55" t="n">
        <f aca="false">+SUM(BQ111:CB111)</f>
        <v>16.83</v>
      </c>
      <c r="CD111" s="53"/>
      <c r="CE111" s="55"/>
      <c r="CF111" s="55" t="n">
        <f aca="false">+BQ111/$CE$2</f>
        <v>13.9090909090909</v>
      </c>
      <c r="CG111" s="55" t="n">
        <f aca="false">+BR111/$CE$2</f>
        <v>0</v>
      </c>
      <c r="CH111" s="55" t="n">
        <f aca="false">+BS111/$CE$2</f>
        <v>0</v>
      </c>
      <c r="CI111" s="55" t="n">
        <f aca="false">+BT111/$CE$2</f>
        <v>0</v>
      </c>
      <c r="CJ111" s="55" t="n">
        <f aca="false">+BU111/$CE$2</f>
        <v>0</v>
      </c>
      <c r="CK111" s="55" t="n">
        <f aca="false">+BV111/$CE$2</f>
        <v>0</v>
      </c>
      <c r="CL111" s="55" t="n">
        <f aca="false">+BW111/$CE$2</f>
        <v>0</v>
      </c>
      <c r="CM111" s="55" t="n">
        <f aca="false">+BX111/$CE$2</f>
        <v>0</v>
      </c>
      <c r="CN111" s="55" t="n">
        <f aca="false">+BY111/$CE$2</f>
        <v>0</v>
      </c>
      <c r="CO111" s="55" t="n">
        <f aca="false">+BZ111/$CE$2</f>
        <v>0</v>
      </c>
      <c r="CP111" s="55" t="n">
        <f aca="false">+CA111/$CE$2</f>
        <v>0</v>
      </c>
      <c r="CQ111" s="55" t="n">
        <f aca="false">+CB111/$CE$2</f>
        <v>0</v>
      </c>
      <c r="CR111" s="55" t="n">
        <f aca="false">+CC111/$CE$2</f>
        <v>13.9090909090909</v>
      </c>
      <c r="CS111" s="53"/>
      <c r="CT111" s="53"/>
      <c r="CU111" s="56" t="n">
        <f aca="false">+$O111*X111+$P111*BB111+$Q111*(0.9*BB111+$S111)+$R111</f>
        <v>33.66</v>
      </c>
      <c r="CV111" s="56" t="n">
        <f aca="false">+$O111*Y111+$P111*BC111+$Q111*(0.9*BC111+$S111)+$R111</f>
        <v>0</v>
      </c>
      <c r="CW111" s="56" t="n">
        <f aca="false">+$O111*Z111+$P111*BD111+$Q111*(0.9*BD111+$S111)+$R111</f>
        <v>0</v>
      </c>
      <c r="CX111" s="56" t="n">
        <f aca="false">+$O111*AA111+$P111*BE111+$Q111*(0.9*BE111+$S111)+$R111</f>
        <v>0</v>
      </c>
      <c r="CY111" s="56" t="n">
        <f aca="false">+$O111*AB111+$P111*BF111+$Q111*(0.9*BF111+$S111)+$R111</f>
        <v>0</v>
      </c>
      <c r="CZ111" s="56" t="n">
        <f aca="false">+$O111*AC111+$P111*BG111+$Q111*(0.9*BG111+$S111)+$R111</f>
        <v>0</v>
      </c>
      <c r="DA111" s="56" t="n">
        <f aca="false">+$O111*AD111+$P111*BH111+$Q111*(0.9*BH111+$S111)+$R111</f>
        <v>0</v>
      </c>
      <c r="DB111" s="56" t="n">
        <f aca="false">+$O111*AE111+$P111*BI111+$Q111*(0.9*BI111+$S111)+$R111</f>
        <v>0</v>
      </c>
      <c r="DC111" s="56" t="n">
        <f aca="false">+$O111*AF111+$P111*BJ111+$Q111*(0.9*BJ111+$S111)+$R111</f>
        <v>0</v>
      </c>
      <c r="DD111" s="56" t="n">
        <f aca="false">+$O111*AG111+$P111*BK111+$Q111*(0.9*BK111+$S111)+$R111</f>
        <v>0</v>
      </c>
      <c r="DE111" s="56" t="n">
        <f aca="false">+$O111*AH111+$P111*BL111+$Q111*(0.9*BL111+$S111)+$R111</f>
        <v>0</v>
      </c>
      <c r="DF111" s="56" t="n">
        <f aca="false">+$O111*AI111+$P111*BM111+$Q111*(0.9*BM111+$S111)+$R111</f>
        <v>0</v>
      </c>
      <c r="DG111" s="55" t="n">
        <f aca="false">+SUM(CU111:DF111)</f>
        <v>33.66</v>
      </c>
      <c r="DH111" s="53"/>
      <c r="DJ111" s="14" t="n">
        <f aca="false">+IF(X111=0,0,$T111)</f>
        <v>30</v>
      </c>
      <c r="DK111" s="14" t="n">
        <f aca="false">+IF(Y111=0,0,$T111)</f>
        <v>0</v>
      </c>
      <c r="DL111" s="14" t="n">
        <f aca="false">+IF(Z111=0,0,$T111)</f>
        <v>0</v>
      </c>
      <c r="DM111" s="14" t="n">
        <f aca="false">+IF(AA111=0,0,$T111)</f>
        <v>0</v>
      </c>
      <c r="DN111" s="14" t="n">
        <f aca="false">+IF(AB111=0,0,$T111)</f>
        <v>0</v>
      </c>
      <c r="DO111" s="14" t="n">
        <f aca="false">+IF(AC111=0,0,$T111)</f>
        <v>0</v>
      </c>
      <c r="DP111" s="14" t="n">
        <f aca="false">+IF(AD111=0,0,$T111)</f>
        <v>0</v>
      </c>
      <c r="DQ111" s="14" t="n">
        <f aca="false">+IF(AE111=0,0,$T111)</f>
        <v>0</v>
      </c>
      <c r="DR111" s="14" t="n">
        <f aca="false">+IF(AF111=0,0,$T111)</f>
        <v>0</v>
      </c>
      <c r="DS111" s="14" t="n">
        <f aca="false">+IF(AG111=0,0,$T111)</f>
        <v>0</v>
      </c>
      <c r="DT111" s="14" t="n">
        <f aca="false">+IF(AH111=0,0,$T111)</f>
        <v>0</v>
      </c>
      <c r="DU111" s="14" t="n">
        <f aca="false">+IF(AI111=0,0,$T111)</f>
        <v>0</v>
      </c>
      <c r="DV111" s="55" t="n">
        <f aca="false">+SUM(DJ111:DU111)</f>
        <v>30</v>
      </c>
      <c r="DY111" s="14" t="n">
        <v>0</v>
      </c>
      <c r="DZ111" s="14" t="n">
        <v>0</v>
      </c>
      <c r="EA111" s="14" t="n">
        <v>0</v>
      </c>
      <c r="EB111" s="14" t="n">
        <v>0</v>
      </c>
      <c r="EC111" s="14" t="n">
        <v>0</v>
      </c>
      <c r="ED111" s="14" t="n">
        <v>0</v>
      </c>
      <c r="EE111" s="14" t="n">
        <v>0</v>
      </c>
      <c r="EF111" s="14" t="n">
        <v>0</v>
      </c>
      <c r="EG111" s="14" t="n">
        <v>0</v>
      </c>
      <c r="EH111" s="14" t="n">
        <v>0</v>
      </c>
      <c r="EI111" s="14" t="n">
        <v>0</v>
      </c>
      <c r="EJ111" s="14" t="n">
        <v>0</v>
      </c>
      <c r="EK111" s="55" t="n">
        <f aca="false">+SUM(DY111:EJ111)</f>
        <v>0</v>
      </c>
      <c r="EO111" s="53" t="n">
        <f aca="false">+CU111+DJ111-DY111/2</f>
        <v>63.66</v>
      </c>
      <c r="EP111" s="53" t="n">
        <f aca="false">+CV111+DK111-DZ111/2</f>
        <v>0</v>
      </c>
      <c r="EQ111" s="53" t="n">
        <f aca="false">+CW111+DL111-EA111/2</f>
        <v>0</v>
      </c>
      <c r="ER111" s="53" t="n">
        <f aca="false">+CX111+DM111-EB111/2</f>
        <v>0</v>
      </c>
      <c r="ES111" s="53" t="n">
        <f aca="false">+CY111+DN111-EC111/2</f>
        <v>0</v>
      </c>
      <c r="ET111" s="53" t="n">
        <f aca="false">+CZ111+DO111-ED111/2</f>
        <v>0</v>
      </c>
      <c r="EU111" s="53" t="n">
        <f aca="false">+DA111+DP111-EE111/2</f>
        <v>0</v>
      </c>
      <c r="EV111" s="53" t="n">
        <f aca="false">+DB111+DQ111-EF111/2</f>
        <v>0</v>
      </c>
      <c r="EW111" s="53" t="n">
        <f aca="false">+DC111+DR111-EG111/2</f>
        <v>0</v>
      </c>
      <c r="EX111" s="53" t="n">
        <f aca="false">+DD111+DS111-EH111/2</f>
        <v>0</v>
      </c>
      <c r="EY111" s="53" t="n">
        <f aca="false">+DE111+DT111-EI111/2</f>
        <v>0</v>
      </c>
      <c r="EZ111" s="53" t="n">
        <f aca="false">+DF111+DU111-EJ111/2</f>
        <v>0</v>
      </c>
      <c r="FA111" s="55" t="n">
        <f aca="false">+SUM(EO111:EZ111)</f>
        <v>63.66</v>
      </c>
      <c r="FD111" s="53" t="n">
        <f aca="false">+AM111-EO111-DY111</f>
        <v>1619.34</v>
      </c>
      <c r="FE111" s="53" t="n">
        <f aca="false">+AN111-EP111-DZ111</f>
        <v>0</v>
      </c>
      <c r="FF111" s="53" t="n">
        <f aca="false">+AO111-EQ111-EA111</f>
        <v>0</v>
      </c>
      <c r="FG111" s="53" t="n">
        <f aca="false">+AP111-ER111-EB111</f>
        <v>0</v>
      </c>
      <c r="FH111" s="53" t="n">
        <f aca="false">+AQ111-ES111-EC111</f>
        <v>0</v>
      </c>
      <c r="FI111" s="53" t="n">
        <f aca="false">+AR111-ET111-ED111</f>
        <v>0</v>
      </c>
      <c r="FJ111" s="53" t="n">
        <f aca="false">+AS111-EU111-EE111</f>
        <v>0</v>
      </c>
      <c r="FK111" s="53" t="n">
        <f aca="false">+AT111-EV111-EF111</f>
        <v>0</v>
      </c>
      <c r="FL111" s="53" t="n">
        <f aca="false">+AU111-EW111-EG111</f>
        <v>0</v>
      </c>
      <c r="FM111" s="53" t="n">
        <f aca="false">+AV111-EX111-EH111</f>
        <v>0</v>
      </c>
      <c r="FN111" s="53" t="n">
        <f aca="false">+AW111-EY111-EI111</f>
        <v>0</v>
      </c>
      <c r="FO111" s="53" t="n">
        <f aca="false">+AX111-EZ111-EJ111</f>
        <v>0</v>
      </c>
      <c r="FP111" s="53" t="n">
        <f aca="false">+AY111-FA111</f>
        <v>1619.34</v>
      </c>
    </row>
    <row collapsed="false" customFormat="false" customHeight="true" hidden="false" ht="15" outlineLevel="2" r="112">
      <c r="A112" s="21" t="n">
        <v>12</v>
      </c>
      <c r="B112" s="21" t="s">
        <v>67</v>
      </c>
      <c r="C112" s="21" t="s">
        <v>137</v>
      </c>
      <c r="D112" s="67" t="n">
        <f aca="false">+E112</f>
        <v>16039</v>
      </c>
      <c r="E112" s="69" t="n">
        <v>16039</v>
      </c>
      <c r="F112" s="72" t="s">
        <v>490</v>
      </c>
      <c r="G112" s="21" t="s">
        <v>69</v>
      </c>
      <c r="H112" s="21" t="s">
        <v>69</v>
      </c>
      <c r="I112" s="72" t="s">
        <v>491</v>
      </c>
      <c r="J112" s="76" t="s">
        <v>486</v>
      </c>
      <c r="K112" s="76" t="s">
        <v>486</v>
      </c>
      <c r="L112" s="49" t="s">
        <v>487</v>
      </c>
      <c r="M112" s="50" t="s">
        <v>70</v>
      </c>
      <c r="N112" s="51" t="n">
        <v>0.01</v>
      </c>
      <c r="O112" s="51" t="n">
        <v>0.02</v>
      </c>
      <c r="P112" s="51" t="n">
        <v>0</v>
      </c>
      <c r="Q112" s="51" t="n">
        <v>0</v>
      </c>
      <c r="R112" s="50" t="n">
        <v>0</v>
      </c>
      <c r="S112" s="50" t="n">
        <v>0</v>
      </c>
      <c r="T112" s="50" t="n">
        <v>30</v>
      </c>
      <c r="U112" s="50"/>
      <c r="X112" s="53" t="e">
        <f aca="false">+VLOOKUP($D112,['file:///home/lab/repositories/luckia.facturador/com.luckia.biller.deploy/src/main/resources/bootstrap/info_presencial_2014.xlsx']venta_neta_cons!$a$2:$n$1048576,3,0)</f>
        <v>#VALUE!</v>
      </c>
      <c r="Y112" s="53" t="e">
        <f aca="false">+VLOOKUP($D112,['file:///home/lab/repositories/luckia.facturador/com.luckia.biller.deploy/src/main/resources/bootstrap/info_presencial_2014.xlsx']venta_neta_cons!$a$2:$n$1048576,4,0)</f>
        <v>#VALUE!</v>
      </c>
      <c r="Z112" s="53" t="e">
        <f aca="false">+VLOOKUP($D112,['file:///home/lab/repositories/luckia.facturador/com.luckia.biller.deploy/src/main/resources/bootstrap/info_presencial_2014.xlsx']venta_neta_cons!$a$2:$n$1048576,5,0)</f>
        <v>#VALUE!</v>
      </c>
      <c r="AA112" s="53" t="e">
        <f aca="false">+VLOOKUP($D112,['file:///home/lab/repositories/luckia.facturador/com.luckia.biller.deploy/src/main/resources/bootstrap/info_presencial_2014.xlsx']venta_neta_cons!$a$2:$n$1048576,6,0)</f>
        <v>#VALUE!</v>
      </c>
      <c r="AB112" s="53" t="e">
        <f aca="false">+VLOOKUP($D112,['file:///home/lab/repositories/luckia.facturador/com.luckia.biller.deploy/src/main/resources/bootstrap/info_presencial_2014.xlsx']venta_neta_cons!$a$2:$n$1048576,7,0)</f>
        <v>#VALUE!</v>
      </c>
      <c r="AC112" s="53" t="e">
        <f aca="false">+VLOOKUP($D112,['file:///home/lab/repositories/luckia.facturador/com.luckia.biller.deploy/src/main/resources/bootstrap/info_presencial_2014.xlsx']venta_neta_cons!$a$2:$n$1048576,8,0)</f>
        <v>#VALUE!</v>
      </c>
      <c r="AD112" s="53" t="e">
        <f aca="false">+VLOOKUP($D112,['file:///home/lab/repositories/luckia.facturador/com.luckia.biller.deploy/src/main/resources/bootstrap/info_presencial_2014.xlsx']venta_neta_cons!$a$2:$n$1048576,9,0)</f>
        <v>#VALUE!</v>
      </c>
      <c r="AE112" s="53" t="e">
        <f aca="false">+VLOOKUP($D112,['file:///home/lab/repositories/luckia.facturador/com.luckia.biller.deploy/src/main/resources/bootstrap/info_presencial_2014.xlsx']venta_neta_cons!$a$2:$n$1048576,10,0)</f>
        <v>#VALUE!</v>
      </c>
      <c r="AF112" s="53" t="e">
        <f aca="false">+VLOOKUP($D112,['file:///home/lab/repositories/luckia.facturador/com.luckia.biller.deploy/src/main/resources/bootstrap/info_presencial_2014.xlsx']venta_neta_cons!$a$2:$n$1048576,11,0)</f>
        <v>#VALUE!</v>
      </c>
      <c r="AG112" s="53" t="e">
        <f aca="false">+VLOOKUP($D112,['file:///home/lab/repositories/luckia.facturador/com.luckia.biller.deploy/src/main/resources/bootstrap/info_presencial_2014.xlsx']venta_neta_cons!$a$2:$n$1048576,12,0)</f>
        <v>#VALUE!</v>
      </c>
      <c r="AH112" s="53" t="e">
        <f aca="false">+VLOOKUP($D112,['file:///home/lab/repositories/luckia.facturador/com.luckia.biller.deploy/src/main/resources/bootstrap/info_presencial_2014.xlsx']venta_neta_cons!$a$2:$n$1048576,13,0)</f>
        <v>#VALUE!</v>
      </c>
      <c r="AI112" s="53" t="e">
        <f aca="false">+VLOOKUP($D112,['file:///home/lab/repositories/luckia.facturador/com.luckia.biller.deploy/src/main/resources/bootstrap/info_presencial_2014.xlsx']venta_neta_cons!$a$2:$n$1048576,14,0)</f>
        <v>#VALUE!</v>
      </c>
      <c r="AJ112" s="53" t="n">
        <f aca="false">+SUM(X112:AI112)</f>
        <v>3630</v>
      </c>
      <c r="AK112" s="54" t="n">
        <f aca="false">+BB112/X112</f>
        <v>0.27131129476584</v>
      </c>
      <c r="AL112" s="53"/>
      <c r="AM112" s="53" t="e">
        <f aca="false">+VLOOKUP($D112,['file:///home/lab/repositories/luckia.facturador/com.luckia.biller.deploy/src/main/resources/bootstrap/info_presencial_2014.xlsx']saldo_cons!$a$2:$n$1048576,3,0)</f>
        <v>#VALUE!</v>
      </c>
      <c r="AN112" s="53" t="e">
        <f aca="false">+VLOOKUP($D112,['file:///home/lab/repositories/luckia.facturador/com.luckia.biller.deploy/src/main/resources/bootstrap/info_presencial_2014.xlsx']saldo_cons!$a$2:$n$1048576,4,0)</f>
        <v>#VALUE!</v>
      </c>
      <c r="AO112" s="53" t="e">
        <f aca="false">+VLOOKUP($D112,['file:///home/lab/repositories/luckia.facturador/com.luckia.biller.deploy/src/main/resources/bootstrap/info_presencial_2014.xlsx']saldo_cons!$a$2:$n$1048576,5,0)</f>
        <v>#VALUE!</v>
      </c>
      <c r="AP112" s="53" t="e">
        <f aca="false">+VLOOKUP($D112,['file:///home/lab/repositories/luckia.facturador/com.luckia.biller.deploy/src/main/resources/bootstrap/info_presencial_2014.xlsx']saldo_cons!$a$2:$n$1048576,6,0)</f>
        <v>#VALUE!</v>
      </c>
      <c r="AQ112" s="53" t="e">
        <f aca="false">+VLOOKUP($D112,['file:///home/lab/repositories/luckia.facturador/com.luckia.biller.deploy/src/main/resources/bootstrap/info_presencial_2014.xlsx']saldo_cons!$a$2:$n$1048576,7,0)</f>
        <v>#VALUE!</v>
      </c>
      <c r="AR112" s="53" t="e">
        <f aca="false">+VLOOKUP($D112,['file:///home/lab/repositories/luckia.facturador/com.luckia.biller.deploy/src/main/resources/bootstrap/info_presencial_2014.xlsx']saldo_cons!$a$2:$n$1048576,8,0)</f>
        <v>#VALUE!</v>
      </c>
      <c r="AS112" s="53" t="e">
        <f aca="false">+VLOOKUP($D112,['file:///home/lab/repositories/luckia.facturador/com.luckia.biller.deploy/src/main/resources/bootstrap/info_presencial_2014.xlsx']saldo_cons!$a$2:$n$1048576,9,0)</f>
        <v>#VALUE!</v>
      </c>
      <c r="AT112" s="53" t="e">
        <f aca="false">+VLOOKUP($D112,['file:///home/lab/repositories/luckia.facturador/com.luckia.biller.deploy/src/main/resources/bootstrap/info_presencial_2014.xlsx']saldo_cons!$a$2:$n$1048576,10,0)</f>
        <v>#VALUE!</v>
      </c>
      <c r="AU112" s="53" t="e">
        <f aca="false">+VLOOKUP($D112,['file:///home/lab/repositories/luckia.facturador/com.luckia.biller.deploy/src/main/resources/bootstrap/info_presencial_2014.xlsx']saldo_cons!$a$2:$n$1048576,11,0)</f>
        <v>#VALUE!</v>
      </c>
      <c r="AV112" s="53" t="e">
        <f aca="false">+VLOOKUP($D112,['file:///home/lab/repositories/luckia.facturador/com.luckia.biller.deploy/src/main/resources/bootstrap/info_presencial_2014.xlsx']saldo_cons!$a$2:$n$1048576,12,0)</f>
        <v>#VALUE!</v>
      </c>
      <c r="AW112" s="53" t="e">
        <f aca="false">+VLOOKUP($D112,['file:///home/lab/repositories/luckia.facturador/com.luckia.biller.deploy/src/main/resources/bootstrap/info_presencial_2014.xlsx']saldo_cons!$a$2:$n$1048576,13,0)</f>
        <v>#VALUE!</v>
      </c>
      <c r="AX112" s="53" t="e">
        <f aca="false">+VLOOKUP($D112,['file:///home/lab/repositories/luckia.facturador/com.luckia.biller.deploy/src/main/resources/bootstrap/info_presencial_2014.xlsx']saldo_cons!$a$2:$n$1048576,14,0)</f>
        <v>#VALUE!</v>
      </c>
      <c r="AY112" s="53" t="n">
        <f aca="false">+SUM(AM112:AX112)</f>
        <v>3630</v>
      </c>
      <c r="AZ112" s="53"/>
      <c r="BA112" s="53"/>
      <c r="BB112" s="53" t="e">
        <f aca="false">+VLOOKUP($D112,['file:///home/lab/repositories/luckia.facturador/com.luckia.biller.deploy/src/main/resources/bootstrap/info_presencial_2014.xlsx']ggr_cons!$a$2:$n$1048576,3,0)</f>
        <v>#VALUE!</v>
      </c>
      <c r="BC112" s="53" t="e">
        <f aca="false">+VLOOKUP($D112,['file:///home/lab/repositories/luckia.facturador/com.luckia.biller.deploy/src/main/resources/bootstrap/info_presencial_2014.xlsx']ggr_cons!$a$2:$n$1048576,4,0)</f>
        <v>#VALUE!</v>
      </c>
      <c r="BD112" s="53" t="e">
        <f aca="false">+VLOOKUP($D112,['file:///home/lab/repositories/luckia.facturador/com.luckia.biller.deploy/src/main/resources/bootstrap/info_presencial_2014.xlsx']ggr_cons!$a$2:$n$1048576,5,0)</f>
        <v>#VALUE!</v>
      </c>
      <c r="BE112" s="53" t="e">
        <f aca="false">+VLOOKUP($D112,['file:///home/lab/repositories/luckia.facturador/com.luckia.biller.deploy/src/main/resources/bootstrap/info_presencial_2014.xlsx']ggr_cons!$a$2:$n$1048576,6,0)</f>
        <v>#VALUE!</v>
      </c>
      <c r="BF112" s="53" t="e">
        <f aca="false">+VLOOKUP($D112,['file:///home/lab/repositories/luckia.facturador/com.luckia.biller.deploy/src/main/resources/bootstrap/info_presencial_2014.xlsx']ggr_cons!$a$2:$n$1048576,7,0)</f>
        <v>#VALUE!</v>
      </c>
      <c r="BG112" s="53" t="e">
        <f aca="false">+VLOOKUP($D112,['file:///home/lab/repositories/luckia.facturador/com.luckia.biller.deploy/src/main/resources/bootstrap/info_presencial_2014.xlsx']ggr_cons!$a$2:$n$1048576,8,0)</f>
        <v>#VALUE!</v>
      </c>
      <c r="BH112" s="53" t="e">
        <f aca="false">+VLOOKUP($D112,['file:///home/lab/repositories/luckia.facturador/com.luckia.biller.deploy/src/main/resources/bootstrap/info_presencial_2014.xlsx']ggr_cons!$a$2:$n$1048576,9,0)</f>
        <v>#VALUE!</v>
      </c>
      <c r="BI112" s="53" t="e">
        <f aca="false">+VLOOKUP($D112,['file:///home/lab/repositories/luckia.facturador/com.luckia.biller.deploy/src/main/resources/bootstrap/info_presencial_2014.xlsx']ggr_cons!$a$2:$n$1048576,10,0)</f>
        <v>#VALUE!</v>
      </c>
      <c r="BJ112" s="53" t="e">
        <f aca="false">+VLOOKUP($D112,['file:///home/lab/repositories/luckia.facturador/com.luckia.biller.deploy/src/main/resources/bootstrap/info_presencial_2014.xlsx']ggr_cons!$a$2:$n$1048576,11,0)</f>
        <v>#VALUE!</v>
      </c>
      <c r="BK112" s="53" t="e">
        <f aca="false">+VLOOKUP($D112,['file:///home/lab/repositories/luckia.facturador/com.luckia.biller.deploy/src/main/resources/bootstrap/info_presencial_2014.xlsx']ggr_cons!$a$2:$n$1048576,12,0)</f>
        <v>#VALUE!</v>
      </c>
      <c r="BL112" s="53" t="e">
        <f aca="false">+VLOOKUP($D112,['file:///home/lab/repositories/luckia.facturador/com.luckia.biller.deploy/src/main/resources/bootstrap/info_presencial_2014.xlsx']ggr_cons!$a$2:$n$1048576,13,0)</f>
        <v>#VALUE!</v>
      </c>
      <c r="BM112" s="53" t="e">
        <f aca="false">+VLOOKUP($D112,['file:///home/lab/repositories/luckia.facturador/com.luckia.biller.deploy/src/main/resources/bootstrap/info_presencial_2014.xlsx']ggr_cons!$a$2:$n$1048576,14,0)</f>
        <v>#VALUE!</v>
      </c>
      <c r="BN112" s="53" t="n">
        <f aca="false">+SUM(BB112:BM112)</f>
        <v>984.86</v>
      </c>
      <c r="BO112" s="53"/>
      <c r="BP112" s="53"/>
      <c r="BQ112" s="55" t="n">
        <f aca="false">+$N112*X112</f>
        <v>36.3</v>
      </c>
      <c r="BR112" s="55" t="n">
        <f aca="false">+$N112*Y112</f>
        <v>0</v>
      </c>
      <c r="BS112" s="55" t="n">
        <f aca="false">+$N112*Z112</f>
        <v>0</v>
      </c>
      <c r="BT112" s="55" t="n">
        <f aca="false">+$N112*AA112</f>
        <v>0</v>
      </c>
      <c r="BU112" s="55" t="n">
        <f aca="false">+$N112*AB112</f>
        <v>0</v>
      </c>
      <c r="BV112" s="55" t="n">
        <f aca="false">+$N112*AC112</f>
        <v>0</v>
      </c>
      <c r="BW112" s="55" t="n">
        <f aca="false">+$N112*AD112</f>
        <v>0</v>
      </c>
      <c r="BX112" s="55" t="n">
        <f aca="false">+$N112*AE112</f>
        <v>0</v>
      </c>
      <c r="BY112" s="55" t="n">
        <f aca="false">+$N112*AF112</f>
        <v>0</v>
      </c>
      <c r="BZ112" s="55" t="n">
        <f aca="false">+$N112*AG112</f>
        <v>0</v>
      </c>
      <c r="CA112" s="55" t="n">
        <f aca="false">+$N112*AH112</f>
        <v>0</v>
      </c>
      <c r="CB112" s="55" t="n">
        <f aca="false">+$N112*AI112</f>
        <v>0</v>
      </c>
      <c r="CC112" s="55" t="n">
        <f aca="false">+SUM(BQ112:CB112)</f>
        <v>36.3</v>
      </c>
      <c r="CD112" s="53"/>
      <c r="CE112" s="55"/>
      <c r="CF112" s="55" t="n">
        <f aca="false">+BQ112/$CE$2</f>
        <v>30</v>
      </c>
      <c r="CG112" s="55" t="n">
        <f aca="false">+BR112/$CE$2</f>
        <v>0</v>
      </c>
      <c r="CH112" s="55" t="n">
        <f aca="false">+BS112/$CE$2</f>
        <v>0</v>
      </c>
      <c r="CI112" s="55" t="n">
        <f aca="false">+BT112/$CE$2</f>
        <v>0</v>
      </c>
      <c r="CJ112" s="55" t="n">
        <f aca="false">+BU112/$CE$2</f>
        <v>0</v>
      </c>
      <c r="CK112" s="55" t="n">
        <f aca="false">+BV112/$CE$2</f>
        <v>0</v>
      </c>
      <c r="CL112" s="55" t="n">
        <f aca="false">+BW112/$CE$2</f>
        <v>0</v>
      </c>
      <c r="CM112" s="55" t="n">
        <f aca="false">+BX112/$CE$2</f>
        <v>0</v>
      </c>
      <c r="CN112" s="55" t="n">
        <f aca="false">+BY112/$CE$2</f>
        <v>0</v>
      </c>
      <c r="CO112" s="55" t="n">
        <f aca="false">+BZ112/$CE$2</f>
        <v>0</v>
      </c>
      <c r="CP112" s="55" t="n">
        <f aca="false">+CA112/$CE$2</f>
        <v>0</v>
      </c>
      <c r="CQ112" s="55" t="n">
        <f aca="false">+CB112/$CE$2</f>
        <v>0</v>
      </c>
      <c r="CR112" s="55" t="n">
        <f aca="false">+CC112/$CE$2</f>
        <v>30</v>
      </c>
      <c r="CS112" s="53"/>
      <c r="CT112" s="53"/>
      <c r="CU112" s="56" t="n">
        <f aca="false">+$O112*X112+$P112*BB112+$Q112*(0.9*BB112+$S112)+$R112</f>
        <v>72.6</v>
      </c>
      <c r="CV112" s="56" t="n">
        <f aca="false">+$O112*Y112+$P112*BC112+$Q112*(0.9*BC112+$S112)+$R112</f>
        <v>0</v>
      </c>
      <c r="CW112" s="56" t="n">
        <f aca="false">+$O112*Z112+$P112*BD112+$Q112*(0.9*BD112+$S112)+$R112</f>
        <v>0</v>
      </c>
      <c r="CX112" s="56" t="n">
        <f aca="false">+$O112*AA112+$P112*BE112+$Q112*(0.9*BE112+$S112)+$R112</f>
        <v>0</v>
      </c>
      <c r="CY112" s="56" t="n">
        <f aca="false">+$O112*AB112+$P112*BF112+$Q112*(0.9*BF112+$S112)+$R112</f>
        <v>0</v>
      </c>
      <c r="CZ112" s="56" t="n">
        <f aca="false">+$O112*AC112+$P112*BG112+$Q112*(0.9*BG112+$S112)+$R112</f>
        <v>0</v>
      </c>
      <c r="DA112" s="56" t="n">
        <f aca="false">+$O112*AD112+$P112*BH112+$Q112*(0.9*BH112+$S112)+$R112</f>
        <v>0</v>
      </c>
      <c r="DB112" s="56" t="n">
        <f aca="false">+$O112*AE112+$P112*BI112+$Q112*(0.9*BI112+$S112)+$R112</f>
        <v>0</v>
      </c>
      <c r="DC112" s="56" t="n">
        <f aca="false">+$O112*AF112+$P112*BJ112+$Q112*(0.9*BJ112+$S112)+$R112</f>
        <v>0</v>
      </c>
      <c r="DD112" s="56" t="n">
        <f aca="false">+$O112*AG112+$P112*BK112+$Q112*(0.9*BK112+$S112)+$R112</f>
        <v>0</v>
      </c>
      <c r="DE112" s="56" t="n">
        <f aca="false">+$O112*AH112+$P112*BL112+$Q112*(0.9*BL112+$S112)+$R112</f>
        <v>0</v>
      </c>
      <c r="DF112" s="56" t="n">
        <f aca="false">+$O112*AI112+$P112*BM112+$Q112*(0.9*BM112+$S112)+$R112</f>
        <v>0</v>
      </c>
      <c r="DG112" s="55" t="n">
        <f aca="false">+SUM(CU112:DF112)</f>
        <v>72.6</v>
      </c>
      <c r="DH112" s="53"/>
      <c r="DJ112" s="14" t="n">
        <f aca="false">+IF(X112=0,0,$T112)</f>
        <v>30</v>
      </c>
      <c r="DK112" s="14" t="n">
        <f aca="false">+IF(Y112=0,0,$T112)</f>
        <v>0</v>
      </c>
      <c r="DL112" s="14" t="n">
        <f aca="false">+IF(Z112=0,0,$T112)</f>
        <v>0</v>
      </c>
      <c r="DM112" s="14" t="n">
        <f aca="false">+IF(AA112=0,0,$T112)</f>
        <v>0</v>
      </c>
      <c r="DN112" s="14" t="n">
        <f aca="false">+IF(AB112=0,0,$T112)</f>
        <v>0</v>
      </c>
      <c r="DO112" s="14" t="n">
        <f aca="false">+IF(AC112=0,0,$T112)</f>
        <v>0</v>
      </c>
      <c r="DP112" s="14" t="n">
        <f aca="false">+IF(AD112=0,0,$T112)</f>
        <v>0</v>
      </c>
      <c r="DQ112" s="14" t="n">
        <f aca="false">+IF(AE112=0,0,$T112)</f>
        <v>0</v>
      </c>
      <c r="DR112" s="14" t="n">
        <f aca="false">+IF(AF112=0,0,$T112)</f>
        <v>0</v>
      </c>
      <c r="DS112" s="14" t="n">
        <f aca="false">+IF(AG112=0,0,$T112)</f>
        <v>0</v>
      </c>
      <c r="DT112" s="14" t="n">
        <f aca="false">+IF(AH112=0,0,$T112)</f>
        <v>0</v>
      </c>
      <c r="DU112" s="14" t="n">
        <f aca="false">+IF(AI112=0,0,$T112)</f>
        <v>0</v>
      </c>
      <c r="DV112" s="55" t="n">
        <f aca="false">+SUM(DJ112:DU112)</f>
        <v>30</v>
      </c>
      <c r="DY112" s="14" t="n">
        <v>0</v>
      </c>
      <c r="DZ112" s="14" t="n">
        <v>0</v>
      </c>
      <c r="EA112" s="14" t="n">
        <v>0</v>
      </c>
      <c r="EB112" s="14" t="n">
        <v>0</v>
      </c>
      <c r="EC112" s="14" t="n">
        <v>0</v>
      </c>
      <c r="ED112" s="14" t="n">
        <v>0</v>
      </c>
      <c r="EE112" s="14" t="n">
        <v>0</v>
      </c>
      <c r="EF112" s="14" t="n">
        <v>0</v>
      </c>
      <c r="EG112" s="14" t="n">
        <v>0</v>
      </c>
      <c r="EH112" s="14" t="n">
        <v>0</v>
      </c>
      <c r="EI112" s="14" t="n">
        <v>0</v>
      </c>
      <c r="EJ112" s="14" t="n">
        <v>0</v>
      </c>
      <c r="EK112" s="55" t="n">
        <f aca="false">+SUM(DY112:EJ112)</f>
        <v>0</v>
      </c>
      <c r="EO112" s="53" t="n">
        <f aca="false">+CU112+DJ112-DY112/2</f>
        <v>102.6</v>
      </c>
      <c r="EP112" s="53" t="n">
        <f aca="false">+CV112+DK112-DZ112/2</f>
        <v>0</v>
      </c>
      <c r="EQ112" s="53" t="n">
        <f aca="false">+CW112+DL112-EA112/2</f>
        <v>0</v>
      </c>
      <c r="ER112" s="53" t="n">
        <f aca="false">+CX112+DM112-EB112/2</f>
        <v>0</v>
      </c>
      <c r="ES112" s="53" t="n">
        <f aca="false">+CY112+DN112-EC112/2</f>
        <v>0</v>
      </c>
      <c r="ET112" s="53" t="n">
        <f aca="false">+CZ112+DO112-ED112/2</f>
        <v>0</v>
      </c>
      <c r="EU112" s="53" t="n">
        <f aca="false">+DA112+DP112-EE112/2</f>
        <v>0</v>
      </c>
      <c r="EV112" s="53" t="n">
        <f aca="false">+DB112+DQ112-EF112/2</f>
        <v>0</v>
      </c>
      <c r="EW112" s="53" t="n">
        <f aca="false">+DC112+DR112-EG112/2</f>
        <v>0</v>
      </c>
      <c r="EX112" s="53" t="n">
        <f aca="false">+DD112+DS112-EH112/2</f>
        <v>0</v>
      </c>
      <c r="EY112" s="53" t="n">
        <f aca="false">+DE112+DT112-EI112/2</f>
        <v>0</v>
      </c>
      <c r="EZ112" s="53" t="n">
        <f aca="false">+DF112+DU112-EJ112/2</f>
        <v>0</v>
      </c>
      <c r="FA112" s="55" t="n">
        <f aca="false">+SUM(EO112:EZ112)</f>
        <v>102.6</v>
      </c>
      <c r="FD112" s="53" t="n">
        <f aca="false">+AM112-EO112-DY112</f>
        <v>3527.4</v>
      </c>
      <c r="FE112" s="53" t="n">
        <f aca="false">+AN112-EP112-DZ112</f>
        <v>0</v>
      </c>
      <c r="FF112" s="53" t="n">
        <f aca="false">+AO112-EQ112-EA112</f>
        <v>0</v>
      </c>
      <c r="FG112" s="53" t="n">
        <f aca="false">+AP112-ER112-EB112</f>
        <v>0</v>
      </c>
      <c r="FH112" s="53" t="n">
        <f aca="false">+AQ112-ES112-EC112</f>
        <v>0</v>
      </c>
      <c r="FI112" s="53" t="n">
        <f aca="false">+AR112-ET112-ED112</f>
        <v>0</v>
      </c>
      <c r="FJ112" s="53" t="n">
        <f aca="false">+AS112-EU112-EE112</f>
        <v>0</v>
      </c>
      <c r="FK112" s="53" t="n">
        <f aca="false">+AT112-EV112-EF112</f>
        <v>0</v>
      </c>
      <c r="FL112" s="53" t="n">
        <f aca="false">+AU112-EW112-EG112</f>
        <v>0</v>
      </c>
      <c r="FM112" s="53" t="n">
        <f aca="false">+AV112-EX112-EH112</f>
        <v>0</v>
      </c>
      <c r="FN112" s="53" t="n">
        <f aca="false">+AW112-EY112-EI112</f>
        <v>0</v>
      </c>
      <c r="FO112" s="53" t="n">
        <f aca="false">+AX112-EZ112-EJ112</f>
        <v>0</v>
      </c>
      <c r="FP112" s="53" t="n">
        <f aca="false">+AY112-FA112</f>
        <v>3527.4</v>
      </c>
    </row>
    <row collapsed="false" customFormat="false" customHeight="true" hidden="false" ht="15" outlineLevel="2" r="113">
      <c r="A113" s="21" t="n">
        <v>12</v>
      </c>
      <c r="B113" s="21" t="s">
        <v>67</v>
      </c>
      <c r="C113" s="21" t="s">
        <v>137</v>
      </c>
      <c r="D113" s="67" t="n">
        <f aca="false">+E113</f>
        <v>16040</v>
      </c>
      <c r="E113" s="69" t="n">
        <v>16040</v>
      </c>
      <c r="F113" s="84" t="s">
        <v>492</v>
      </c>
      <c r="G113" s="21" t="s">
        <v>69</v>
      </c>
      <c r="H113" s="21" t="s">
        <v>69</v>
      </c>
      <c r="I113" s="84" t="s">
        <v>493</v>
      </c>
      <c r="J113" s="76" t="s">
        <v>486</v>
      </c>
      <c r="K113" s="76" t="s">
        <v>486</v>
      </c>
      <c r="L113" s="49" t="s">
        <v>487</v>
      </c>
      <c r="M113" s="50" t="s">
        <v>70</v>
      </c>
      <c r="N113" s="51" t="n">
        <v>0.01</v>
      </c>
      <c r="O113" s="51" t="n">
        <v>0.02</v>
      </c>
      <c r="P113" s="51" t="n">
        <v>0</v>
      </c>
      <c r="Q113" s="51" t="n">
        <v>0</v>
      </c>
      <c r="R113" s="50" t="n">
        <v>0</v>
      </c>
      <c r="S113" s="50" t="n">
        <v>0</v>
      </c>
      <c r="T113" s="50" t="n">
        <v>30</v>
      </c>
      <c r="U113" s="50"/>
      <c r="X113" s="53" t="e">
        <f aca="false">+VLOOKUP($D113,['file:///home/lab/repositories/luckia.facturador/com.luckia.biller.deploy/src/main/resources/bootstrap/info_presencial_2014.xlsx']venta_neta_cons!$a$2:$n$1048576,3,0)</f>
        <v>#VALUE!</v>
      </c>
      <c r="Y113" s="53" t="e">
        <f aca="false">+VLOOKUP($D113,['file:///home/lab/repositories/luckia.facturador/com.luckia.biller.deploy/src/main/resources/bootstrap/info_presencial_2014.xlsx']venta_neta_cons!$a$2:$n$1048576,4,0)</f>
        <v>#VALUE!</v>
      </c>
      <c r="Z113" s="53" t="e">
        <f aca="false">+VLOOKUP($D113,['file:///home/lab/repositories/luckia.facturador/com.luckia.biller.deploy/src/main/resources/bootstrap/info_presencial_2014.xlsx']venta_neta_cons!$a$2:$n$1048576,5,0)</f>
        <v>#VALUE!</v>
      </c>
      <c r="AA113" s="53" t="e">
        <f aca="false">+VLOOKUP($D113,['file:///home/lab/repositories/luckia.facturador/com.luckia.biller.deploy/src/main/resources/bootstrap/info_presencial_2014.xlsx']venta_neta_cons!$a$2:$n$1048576,6,0)</f>
        <v>#VALUE!</v>
      </c>
      <c r="AB113" s="53" t="e">
        <f aca="false">+VLOOKUP($D113,['file:///home/lab/repositories/luckia.facturador/com.luckia.biller.deploy/src/main/resources/bootstrap/info_presencial_2014.xlsx']venta_neta_cons!$a$2:$n$1048576,7,0)</f>
        <v>#VALUE!</v>
      </c>
      <c r="AC113" s="53" t="e">
        <f aca="false">+VLOOKUP($D113,['file:///home/lab/repositories/luckia.facturador/com.luckia.biller.deploy/src/main/resources/bootstrap/info_presencial_2014.xlsx']venta_neta_cons!$a$2:$n$1048576,8,0)</f>
        <v>#VALUE!</v>
      </c>
      <c r="AD113" s="53" t="e">
        <f aca="false">+VLOOKUP($D113,['file:///home/lab/repositories/luckia.facturador/com.luckia.biller.deploy/src/main/resources/bootstrap/info_presencial_2014.xlsx']venta_neta_cons!$a$2:$n$1048576,9,0)</f>
        <v>#VALUE!</v>
      </c>
      <c r="AE113" s="53" t="e">
        <f aca="false">+VLOOKUP($D113,['file:///home/lab/repositories/luckia.facturador/com.luckia.biller.deploy/src/main/resources/bootstrap/info_presencial_2014.xlsx']venta_neta_cons!$a$2:$n$1048576,10,0)</f>
        <v>#VALUE!</v>
      </c>
      <c r="AF113" s="53" t="e">
        <f aca="false">+VLOOKUP($D113,['file:///home/lab/repositories/luckia.facturador/com.luckia.biller.deploy/src/main/resources/bootstrap/info_presencial_2014.xlsx']venta_neta_cons!$a$2:$n$1048576,11,0)</f>
        <v>#VALUE!</v>
      </c>
      <c r="AG113" s="53" t="e">
        <f aca="false">+VLOOKUP($D113,['file:///home/lab/repositories/luckia.facturador/com.luckia.biller.deploy/src/main/resources/bootstrap/info_presencial_2014.xlsx']venta_neta_cons!$a$2:$n$1048576,12,0)</f>
        <v>#VALUE!</v>
      </c>
      <c r="AH113" s="53" t="e">
        <f aca="false">+VLOOKUP($D113,['file:///home/lab/repositories/luckia.facturador/com.luckia.biller.deploy/src/main/resources/bootstrap/info_presencial_2014.xlsx']venta_neta_cons!$a$2:$n$1048576,13,0)</f>
        <v>#VALUE!</v>
      </c>
      <c r="AI113" s="53" t="e">
        <f aca="false">+VLOOKUP($D113,['file:///home/lab/repositories/luckia.facturador/com.luckia.biller.deploy/src/main/resources/bootstrap/info_presencial_2014.xlsx']venta_neta_cons!$a$2:$n$1048576,14,0)</f>
        <v>#VALUE!</v>
      </c>
      <c r="AJ113" s="53" t="n">
        <f aca="false">+SUM(X113:AI113)</f>
        <v>6521</v>
      </c>
      <c r="AK113" s="54" t="n">
        <f aca="false">+BB113/X113</f>
        <v>0.275686244441037</v>
      </c>
      <c r="AL113" s="53"/>
      <c r="AM113" s="53" t="e">
        <f aca="false">+VLOOKUP($D113,['file:///home/lab/repositories/luckia.facturador/com.luckia.biller.deploy/src/main/resources/bootstrap/info_presencial_2014.xlsx']saldo_cons!$a$2:$n$1048576,3,0)</f>
        <v>#VALUE!</v>
      </c>
      <c r="AN113" s="53" t="e">
        <f aca="false">+VLOOKUP($D113,['file:///home/lab/repositories/luckia.facturador/com.luckia.biller.deploy/src/main/resources/bootstrap/info_presencial_2014.xlsx']saldo_cons!$a$2:$n$1048576,4,0)</f>
        <v>#VALUE!</v>
      </c>
      <c r="AO113" s="53" t="e">
        <f aca="false">+VLOOKUP($D113,['file:///home/lab/repositories/luckia.facturador/com.luckia.biller.deploy/src/main/resources/bootstrap/info_presencial_2014.xlsx']saldo_cons!$a$2:$n$1048576,5,0)</f>
        <v>#VALUE!</v>
      </c>
      <c r="AP113" s="53" t="e">
        <f aca="false">+VLOOKUP($D113,['file:///home/lab/repositories/luckia.facturador/com.luckia.biller.deploy/src/main/resources/bootstrap/info_presencial_2014.xlsx']saldo_cons!$a$2:$n$1048576,6,0)</f>
        <v>#VALUE!</v>
      </c>
      <c r="AQ113" s="53" t="e">
        <f aca="false">+VLOOKUP($D113,['file:///home/lab/repositories/luckia.facturador/com.luckia.biller.deploy/src/main/resources/bootstrap/info_presencial_2014.xlsx']saldo_cons!$a$2:$n$1048576,7,0)</f>
        <v>#VALUE!</v>
      </c>
      <c r="AR113" s="53" t="e">
        <f aca="false">+VLOOKUP($D113,['file:///home/lab/repositories/luckia.facturador/com.luckia.biller.deploy/src/main/resources/bootstrap/info_presencial_2014.xlsx']saldo_cons!$a$2:$n$1048576,8,0)</f>
        <v>#VALUE!</v>
      </c>
      <c r="AS113" s="53" t="e">
        <f aca="false">+VLOOKUP($D113,['file:///home/lab/repositories/luckia.facturador/com.luckia.biller.deploy/src/main/resources/bootstrap/info_presencial_2014.xlsx']saldo_cons!$a$2:$n$1048576,9,0)</f>
        <v>#VALUE!</v>
      </c>
      <c r="AT113" s="53" t="e">
        <f aca="false">+VLOOKUP($D113,['file:///home/lab/repositories/luckia.facturador/com.luckia.biller.deploy/src/main/resources/bootstrap/info_presencial_2014.xlsx']saldo_cons!$a$2:$n$1048576,10,0)</f>
        <v>#VALUE!</v>
      </c>
      <c r="AU113" s="53" t="e">
        <f aca="false">+VLOOKUP($D113,['file:///home/lab/repositories/luckia.facturador/com.luckia.biller.deploy/src/main/resources/bootstrap/info_presencial_2014.xlsx']saldo_cons!$a$2:$n$1048576,11,0)</f>
        <v>#VALUE!</v>
      </c>
      <c r="AV113" s="53" t="e">
        <f aca="false">+VLOOKUP($D113,['file:///home/lab/repositories/luckia.facturador/com.luckia.biller.deploy/src/main/resources/bootstrap/info_presencial_2014.xlsx']saldo_cons!$a$2:$n$1048576,12,0)</f>
        <v>#VALUE!</v>
      </c>
      <c r="AW113" s="53" t="e">
        <f aca="false">+VLOOKUP($D113,['file:///home/lab/repositories/luckia.facturador/com.luckia.biller.deploy/src/main/resources/bootstrap/info_presencial_2014.xlsx']saldo_cons!$a$2:$n$1048576,13,0)</f>
        <v>#VALUE!</v>
      </c>
      <c r="AX113" s="53" t="e">
        <f aca="false">+VLOOKUP($D113,['file:///home/lab/repositories/luckia.facturador/com.luckia.biller.deploy/src/main/resources/bootstrap/info_presencial_2014.xlsx']saldo_cons!$a$2:$n$1048576,14,0)</f>
        <v>#VALUE!</v>
      </c>
      <c r="AY113" s="53" t="n">
        <f aca="false">+SUM(AM113:AX113)</f>
        <v>6521</v>
      </c>
      <c r="AZ113" s="53"/>
      <c r="BA113" s="53"/>
      <c r="BB113" s="53" t="e">
        <f aca="false">+VLOOKUP($D113,['file:///home/lab/repositories/luckia.facturador/com.luckia.biller.deploy/src/main/resources/bootstrap/info_presencial_2014.xlsx']ggr_cons!$a$2:$n$1048576,3,0)</f>
        <v>#VALUE!</v>
      </c>
      <c r="BC113" s="53" t="e">
        <f aca="false">+VLOOKUP($D113,['file:///home/lab/repositories/luckia.facturador/com.luckia.biller.deploy/src/main/resources/bootstrap/info_presencial_2014.xlsx']ggr_cons!$a$2:$n$1048576,4,0)</f>
        <v>#VALUE!</v>
      </c>
      <c r="BD113" s="53" t="e">
        <f aca="false">+VLOOKUP($D113,['file:///home/lab/repositories/luckia.facturador/com.luckia.biller.deploy/src/main/resources/bootstrap/info_presencial_2014.xlsx']ggr_cons!$a$2:$n$1048576,5,0)</f>
        <v>#VALUE!</v>
      </c>
      <c r="BE113" s="53" t="e">
        <f aca="false">+VLOOKUP($D113,['file:///home/lab/repositories/luckia.facturador/com.luckia.biller.deploy/src/main/resources/bootstrap/info_presencial_2014.xlsx']ggr_cons!$a$2:$n$1048576,6,0)</f>
        <v>#VALUE!</v>
      </c>
      <c r="BF113" s="53" t="e">
        <f aca="false">+VLOOKUP($D113,['file:///home/lab/repositories/luckia.facturador/com.luckia.biller.deploy/src/main/resources/bootstrap/info_presencial_2014.xlsx']ggr_cons!$a$2:$n$1048576,7,0)</f>
        <v>#VALUE!</v>
      </c>
      <c r="BG113" s="53" t="e">
        <f aca="false">+VLOOKUP($D113,['file:///home/lab/repositories/luckia.facturador/com.luckia.biller.deploy/src/main/resources/bootstrap/info_presencial_2014.xlsx']ggr_cons!$a$2:$n$1048576,8,0)</f>
        <v>#VALUE!</v>
      </c>
      <c r="BH113" s="53" t="e">
        <f aca="false">+VLOOKUP($D113,['file:///home/lab/repositories/luckia.facturador/com.luckia.biller.deploy/src/main/resources/bootstrap/info_presencial_2014.xlsx']ggr_cons!$a$2:$n$1048576,9,0)</f>
        <v>#VALUE!</v>
      </c>
      <c r="BI113" s="53" t="e">
        <f aca="false">+VLOOKUP($D113,['file:///home/lab/repositories/luckia.facturador/com.luckia.biller.deploy/src/main/resources/bootstrap/info_presencial_2014.xlsx']ggr_cons!$a$2:$n$1048576,10,0)</f>
        <v>#VALUE!</v>
      </c>
      <c r="BJ113" s="53" t="e">
        <f aca="false">+VLOOKUP($D113,['file:///home/lab/repositories/luckia.facturador/com.luckia.biller.deploy/src/main/resources/bootstrap/info_presencial_2014.xlsx']ggr_cons!$a$2:$n$1048576,11,0)</f>
        <v>#VALUE!</v>
      </c>
      <c r="BK113" s="53" t="e">
        <f aca="false">+VLOOKUP($D113,['file:///home/lab/repositories/luckia.facturador/com.luckia.biller.deploy/src/main/resources/bootstrap/info_presencial_2014.xlsx']ggr_cons!$a$2:$n$1048576,12,0)</f>
        <v>#VALUE!</v>
      </c>
      <c r="BL113" s="53" t="e">
        <f aca="false">+VLOOKUP($D113,['file:///home/lab/repositories/luckia.facturador/com.luckia.biller.deploy/src/main/resources/bootstrap/info_presencial_2014.xlsx']ggr_cons!$a$2:$n$1048576,13,0)</f>
        <v>#VALUE!</v>
      </c>
      <c r="BM113" s="53" t="e">
        <f aca="false">+VLOOKUP($D113,['file:///home/lab/repositories/luckia.facturador/com.luckia.biller.deploy/src/main/resources/bootstrap/info_presencial_2014.xlsx']ggr_cons!$a$2:$n$1048576,14,0)</f>
        <v>#VALUE!</v>
      </c>
      <c r="BN113" s="53" t="n">
        <f aca="false">+SUM(BB113:BM113)</f>
        <v>1797.75</v>
      </c>
      <c r="BO113" s="53"/>
      <c r="BP113" s="53"/>
      <c r="BQ113" s="55" t="n">
        <f aca="false">+$N113*X113</f>
        <v>65.21</v>
      </c>
      <c r="BR113" s="55" t="n">
        <f aca="false">+$N113*Y113</f>
        <v>0</v>
      </c>
      <c r="BS113" s="55" t="n">
        <f aca="false">+$N113*Z113</f>
        <v>0</v>
      </c>
      <c r="BT113" s="55" t="n">
        <f aca="false">+$N113*AA113</f>
        <v>0</v>
      </c>
      <c r="BU113" s="55" t="n">
        <f aca="false">+$N113*AB113</f>
        <v>0</v>
      </c>
      <c r="BV113" s="55" t="n">
        <f aca="false">+$N113*AC113</f>
        <v>0</v>
      </c>
      <c r="BW113" s="55" t="n">
        <f aca="false">+$N113*AD113</f>
        <v>0</v>
      </c>
      <c r="BX113" s="55" t="n">
        <f aca="false">+$N113*AE113</f>
        <v>0</v>
      </c>
      <c r="BY113" s="55" t="n">
        <f aca="false">+$N113*AF113</f>
        <v>0</v>
      </c>
      <c r="BZ113" s="55" t="n">
        <f aca="false">+$N113*AG113</f>
        <v>0</v>
      </c>
      <c r="CA113" s="55" t="n">
        <f aca="false">+$N113*AH113</f>
        <v>0</v>
      </c>
      <c r="CB113" s="55" t="n">
        <f aca="false">+$N113*AI113</f>
        <v>0</v>
      </c>
      <c r="CC113" s="55" t="n">
        <f aca="false">+SUM(BQ113:CB113)</f>
        <v>65.21</v>
      </c>
      <c r="CD113" s="53"/>
      <c r="CE113" s="55"/>
      <c r="CF113" s="55" t="n">
        <f aca="false">+BQ113/$CE$2</f>
        <v>53.8925619834711</v>
      </c>
      <c r="CG113" s="55" t="n">
        <f aca="false">+BR113/$CE$2</f>
        <v>0</v>
      </c>
      <c r="CH113" s="55" t="n">
        <f aca="false">+BS113/$CE$2</f>
        <v>0</v>
      </c>
      <c r="CI113" s="55" t="n">
        <f aca="false">+BT113/$CE$2</f>
        <v>0</v>
      </c>
      <c r="CJ113" s="55" t="n">
        <f aca="false">+BU113/$CE$2</f>
        <v>0</v>
      </c>
      <c r="CK113" s="55" t="n">
        <f aca="false">+BV113/$CE$2</f>
        <v>0</v>
      </c>
      <c r="CL113" s="55" t="n">
        <f aca="false">+BW113/$CE$2</f>
        <v>0</v>
      </c>
      <c r="CM113" s="55" t="n">
        <f aca="false">+BX113/$CE$2</f>
        <v>0</v>
      </c>
      <c r="CN113" s="55" t="n">
        <f aca="false">+BY113/$CE$2</f>
        <v>0</v>
      </c>
      <c r="CO113" s="55" t="n">
        <f aca="false">+BZ113/$CE$2</f>
        <v>0</v>
      </c>
      <c r="CP113" s="55" t="n">
        <f aca="false">+CA113/$CE$2</f>
        <v>0</v>
      </c>
      <c r="CQ113" s="55" t="n">
        <f aca="false">+CB113/$CE$2</f>
        <v>0</v>
      </c>
      <c r="CR113" s="55" t="n">
        <f aca="false">+CC113/$CE$2</f>
        <v>53.8925619834711</v>
      </c>
      <c r="CS113" s="53"/>
      <c r="CT113" s="53"/>
      <c r="CU113" s="56" t="n">
        <f aca="false">+$O113*X113+$P113*BB113+$Q113*(0.9*BB113+$S113)+$R113</f>
        <v>130.42</v>
      </c>
      <c r="CV113" s="56" t="n">
        <f aca="false">+$O113*Y113+$P113*BC113+$Q113*(0.9*BC113+$S113)+$R113</f>
        <v>0</v>
      </c>
      <c r="CW113" s="56" t="n">
        <f aca="false">+$O113*Z113+$P113*BD113+$Q113*(0.9*BD113+$S113)+$R113</f>
        <v>0</v>
      </c>
      <c r="CX113" s="56" t="n">
        <f aca="false">+$O113*AA113+$P113*BE113+$Q113*(0.9*BE113+$S113)+$R113</f>
        <v>0</v>
      </c>
      <c r="CY113" s="56" t="n">
        <f aca="false">+$O113*AB113+$P113*BF113+$Q113*(0.9*BF113+$S113)+$R113</f>
        <v>0</v>
      </c>
      <c r="CZ113" s="56" t="n">
        <f aca="false">+$O113*AC113+$P113*BG113+$Q113*(0.9*BG113+$S113)+$R113</f>
        <v>0</v>
      </c>
      <c r="DA113" s="56" t="n">
        <f aca="false">+$O113*AD113+$P113*BH113+$Q113*(0.9*BH113+$S113)+$R113</f>
        <v>0</v>
      </c>
      <c r="DB113" s="56" t="n">
        <f aca="false">+$O113*AE113+$P113*BI113+$Q113*(0.9*BI113+$S113)+$R113</f>
        <v>0</v>
      </c>
      <c r="DC113" s="56" t="n">
        <f aca="false">+$O113*AF113+$P113*BJ113+$Q113*(0.9*BJ113+$S113)+$R113</f>
        <v>0</v>
      </c>
      <c r="DD113" s="56" t="n">
        <f aca="false">+$O113*AG113+$P113*BK113+$Q113*(0.9*BK113+$S113)+$R113</f>
        <v>0</v>
      </c>
      <c r="DE113" s="56" t="n">
        <f aca="false">+$O113*AH113+$P113*BL113+$Q113*(0.9*BL113+$S113)+$R113</f>
        <v>0</v>
      </c>
      <c r="DF113" s="56" t="n">
        <f aca="false">+$O113*AI113+$P113*BM113+$Q113*(0.9*BM113+$S113)+$R113</f>
        <v>0</v>
      </c>
      <c r="DG113" s="55" t="n">
        <f aca="false">+SUM(CU113:DF113)</f>
        <v>130.42</v>
      </c>
      <c r="DH113" s="53"/>
      <c r="DJ113" s="14" t="n">
        <f aca="false">+IF(X113=0,0,$T113)</f>
        <v>30</v>
      </c>
      <c r="DK113" s="14" t="n">
        <f aca="false">+IF(Y113=0,0,$T113)</f>
        <v>0</v>
      </c>
      <c r="DL113" s="14" t="n">
        <f aca="false">+IF(Z113=0,0,$T113)</f>
        <v>0</v>
      </c>
      <c r="DM113" s="14" t="n">
        <f aca="false">+IF(AA113=0,0,$T113)</f>
        <v>0</v>
      </c>
      <c r="DN113" s="14" t="n">
        <f aca="false">+IF(AB113=0,0,$T113)</f>
        <v>0</v>
      </c>
      <c r="DO113" s="14" t="n">
        <f aca="false">+IF(AC113=0,0,$T113)</f>
        <v>0</v>
      </c>
      <c r="DP113" s="14" t="n">
        <f aca="false">+IF(AD113=0,0,$T113)</f>
        <v>0</v>
      </c>
      <c r="DQ113" s="14" t="n">
        <f aca="false">+IF(AE113=0,0,$T113)</f>
        <v>0</v>
      </c>
      <c r="DR113" s="14" t="n">
        <f aca="false">+IF(AF113=0,0,$T113)</f>
        <v>0</v>
      </c>
      <c r="DS113" s="14" t="n">
        <f aca="false">+IF(AG113=0,0,$T113)</f>
        <v>0</v>
      </c>
      <c r="DT113" s="14" t="n">
        <f aca="false">+IF(AH113=0,0,$T113)</f>
        <v>0</v>
      </c>
      <c r="DU113" s="14" t="n">
        <f aca="false">+IF(AI113=0,0,$T113)</f>
        <v>0</v>
      </c>
      <c r="DV113" s="55" t="n">
        <f aca="false">+SUM(DJ113:DU113)</f>
        <v>30</v>
      </c>
      <c r="DY113" s="14" t="n">
        <v>0</v>
      </c>
      <c r="DZ113" s="14" t="n">
        <v>0</v>
      </c>
      <c r="EA113" s="14" t="n">
        <v>0</v>
      </c>
      <c r="EB113" s="14" t="n">
        <v>0</v>
      </c>
      <c r="EC113" s="14" t="n">
        <v>0</v>
      </c>
      <c r="ED113" s="14" t="n">
        <v>0</v>
      </c>
      <c r="EE113" s="14" t="n">
        <v>0</v>
      </c>
      <c r="EF113" s="14" t="n">
        <v>0</v>
      </c>
      <c r="EG113" s="14" t="n">
        <v>0</v>
      </c>
      <c r="EH113" s="14" t="n">
        <v>0</v>
      </c>
      <c r="EI113" s="14" t="n">
        <v>0</v>
      </c>
      <c r="EJ113" s="14" t="n">
        <v>0</v>
      </c>
      <c r="EK113" s="55" t="n">
        <f aca="false">+SUM(DY113:EJ113)</f>
        <v>0</v>
      </c>
      <c r="EO113" s="53" t="n">
        <f aca="false">+CU113+DJ113-DY113/2</f>
        <v>160.42</v>
      </c>
      <c r="EP113" s="53" t="n">
        <f aca="false">+CV113+DK113-DZ113/2</f>
        <v>0</v>
      </c>
      <c r="EQ113" s="53" t="n">
        <f aca="false">+CW113+DL113-EA113/2</f>
        <v>0</v>
      </c>
      <c r="ER113" s="53" t="n">
        <f aca="false">+CX113+DM113-EB113/2</f>
        <v>0</v>
      </c>
      <c r="ES113" s="53" t="n">
        <f aca="false">+CY113+DN113-EC113/2</f>
        <v>0</v>
      </c>
      <c r="ET113" s="53" t="n">
        <f aca="false">+CZ113+DO113-ED113/2</f>
        <v>0</v>
      </c>
      <c r="EU113" s="53" t="n">
        <f aca="false">+DA113+DP113-EE113/2</f>
        <v>0</v>
      </c>
      <c r="EV113" s="53" t="n">
        <f aca="false">+DB113+DQ113-EF113/2</f>
        <v>0</v>
      </c>
      <c r="EW113" s="53" t="n">
        <f aca="false">+DC113+DR113-EG113/2</f>
        <v>0</v>
      </c>
      <c r="EX113" s="53" t="n">
        <f aca="false">+DD113+DS113-EH113/2</f>
        <v>0</v>
      </c>
      <c r="EY113" s="53" t="n">
        <f aca="false">+DE113+DT113-EI113/2</f>
        <v>0</v>
      </c>
      <c r="EZ113" s="53" t="n">
        <f aca="false">+DF113+DU113-EJ113/2</f>
        <v>0</v>
      </c>
      <c r="FA113" s="55" t="n">
        <f aca="false">+SUM(EO113:EZ113)</f>
        <v>160.42</v>
      </c>
      <c r="FD113" s="53" t="n">
        <f aca="false">+AM113-EO113-DY113</f>
        <v>6360.58</v>
      </c>
      <c r="FE113" s="53" t="n">
        <f aca="false">+AN113-EP113-DZ113</f>
        <v>0</v>
      </c>
      <c r="FF113" s="53" t="n">
        <f aca="false">+AO113-EQ113-EA113</f>
        <v>0</v>
      </c>
      <c r="FG113" s="53" t="n">
        <f aca="false">+AP113-ER113-EB113</f>
        <v>0</v>
      </c>
      <c r="FH113" s="53" t="n">
        <f aca="false">+AQ113-ES113-EC113</f>
        <v>0</v>
      </c>
      <c r="FI113" s="53" t="n">
        <f aca="false">+AR113-ET113-ED113</f>
        <v>0</v>
      </c>
      <c r="FJ113" s="53" t="n">
        <f aca="false">+AS113-EU113-EE113</f>
        <v>0</v>
      </c>
      <c r="FK113" s="53" t="n">
        <f aca="false">+AT113-EV113-EF113</f>
        <v>0</v>
      </c>
      <c r="FL113" s="53" t="n">
        <f aca="false">+AU113-EW113-EG113</f>
        <v>0</v>
      </c>
      <c r="FM113" s="53" t="n">
        <f aca="false">+AV113-EX113-EH113</f>
        <v>0</v>
      </c>
      <c r="FN113" s="53" t="n">
        <f aca="false">+AW113-EY113-EI113</f>
        <v>0</v>
      </c>
      <c r="FO113" s="53" t="n">
        <f aca="false">+AX113-EZ113-EJ113</f>
        <v>0</v>
      </c>
      <c r="FP113" s="53" t="n">
        <f aca="false">+AY113-FA113</f>
        <v>6360.58</v>
      </c>
    </row>
    <row collapsed="false" customFormat="false" customHeight="true" hidden="false" ht="15" outlineLevel="2" r="114">
      <c r="A114" s="21" t="n">
        <v>12</v>
      </c>
      <c r="B114" s="21" t="s">
        <v>67</v>
      </c>
      <c r="C114" s="21" t="s">
        <v>137</v>
      </c>
      <c r="D114" s="67" t="n">
        <f aca="false">+E114</f>
        <v>16041</v>
      </c>
      <c r="E114" s="69" t="n">
        <v>16041</v>
      </c>
      <c r="F114" s="80" t="s">
        <v>494</v>
      </c>
      <c r="G114" s="21" t="s">
        <v>69</v>
      </c>
      <c r="H114" s="21" t="s">
        <v>69</v>
      </c>
      <c r="I114" s="80" t="s">
        <v>495</v>
      </c>
      <c r="J114" s="76" t="s">
        <v>486</v>
      </c>
      <c r="K114" s="76" t="s">
        <v>486</v>
      </c>
      <c r="L114" s="49" t="s">
        <v>487</v>
      </c>
      <c r="M114" s="50" t="s">
        <v>70</v>
      </c>
      <c r="N114" s="51" t="n">
        <v>0.01</v>
      </c>
      <c r="O114" s="51" t="n">
        <v>0.02</v>
      </c>
      <c r="P114" s="51" t="n">
        <v>0</v>
      </c>
      <c r="Q114" s="51" t="n">
        <v>0</v>
      </c>
      <c r="R114" s="50" t="n">
        <v>0</v>
      </c>
      <c r="S114" s="50" t="n">
        <v>0</v>
      </c>
      <c r="T114" s="50" t="n">
        <v>30</v>
      </c>
      <c r="U114" s="50"/>
      <c r="X114" s="53" t="e">
        <f aca="false">+VLOOKUP($D114,['file:///home/lab/repositories/luckia.facturador/com.luckia.biller.deploy/src/main/resources/bootstrap/info_presencial_2014.xlsx']venta_neta_cons!$a$2:$n$1048576,3,0)</f>
        <v>#VALUE!</v>
      </c>
      <c r="Y114" s="53" t="e">
        <f aca="false">+VLOOKUP($D114,['file:///home/lab/repositories/luckia.facturador/com.luckia.biller.deploy/src/main/resources/bootstrap/info_presencial_2014.xlsx']venta_neta_cons!$a$2:$n$1048576,4,0)</f>
        <v>#VALUE!</v>
      </c>
      <c r="Z114" s="53" t="e">
        <f aca="false">+VLOOKUP($D114,['file:///home/lab/repositories/luckia.facturador/com.luckia.biller.deploy/src/main/resources/bootstrap/info_presencial_2014.xlsx']venta_neta_cons!$a$2:$n$1048576,5,0)</f>
        <v>#VALUE!</v>
      </c>
      <c r="AA114" s="53" t="e">
        <f aca="false">+VLOOKUP($D114,['file:///home/lab/repositories/luckia.facturador/com.luckia.biller.deploy/src/main/resources/bootstrap/info_presencial_2014.xlsx']venta_neta_cons!$a$2:$n$1048576,6,0)</f>
        <v>#VALUE!</v>
      </c>
      <c r="AB114" s="53" t="e">
        <f aca="false">+VLOOKUP($D114,['file:///home/lab/repositories/luckia.facturador/com.luckia.biller.deploy/src/main/resources/bootstrap/info_presencial_2014.xlsx']venta_neta_cons!$a$2:$n$1048576,7,0)</f>
        <v>#VALUE!</v>
      </c>
      <c r="AC114" s="53" t="e">
        <f aca="false">+VLOOKUP($D114,['file:///home/lab/repositories/luckia.facturador/com.luckia.biller.deploy/src/main/resources/bootstrap/info_presencial_2014.xlsx']venta_neta_cons!$a$2:$n$1048576,8,0)</f>
        <v>#VALUE!</v>
      </c>
      <c r="AD114" s="53" t="e">
        <f aca="false">+VLOOKUP($D114,['file:///home/lab/repositories/luckia.facturador/com.luckia.biller.deploy/src/main/resources/bootstrap/info_presencial_2014.xlsx']venta_neta_cons!$a$2:$n$1048576,9,0)</f>
        <v>#VALUE!</v>
      </c>
      <c r="AE114" s="53" t="e">
        <f aca="false">+VLOOKUP($D114,['file:///home/lab/repositories/luckia.facturador/com.luckia.biller.deploy/src/main/resources/bootstrap/info_presencial_2014.xlsx']venta_neta_cons!$a$2:$n$1048576,10,0)</f>
        <v>#VALUE!</v>
      </c>
      <c r="AF114" s="53" t="e">
        <f aca="false">+VLOOKUP($D114,['file:///home/lab/repositories/luckia.facturador/com.luckia.biller.deploy/src/main/resources/bootstrap/info_presencial_2014.xlsx']venta_neta_cons!$a$2:$n$1048576,11,0)</f>
        <v>#VALUE!</v>
      </c>
      <c r="AG114" s="53" t="e">
        <f aca="false">+VLOOKUP($D114,['file:///home/lab/repositories/luckia.facturador/com.luckia.biller.deploy/src/main/resources/bootstrap/info_presencial_2014.xlsx']venta_neta_cons!$a$2:$n$1048576,12,0)</f>
        <v>#VALUE!</v>
      </c>
      <c r="AH114" s="53" t="e">
        <f aca="false">+VLOOKUP($D114,['file:///home/lab/repositories/luckia.facturador/com.luckia.biller.deploy/src/main/resources/bootstrap/info_presencial_2014.xlsx']venta_neta_cons!$a$2:$n$1048576,13,0)</f>
        <v>#VALUE!</v>
      </c>
      <c r="AI114" s="53" t="e">
        <f aca="false">+VLOOKUP($D114,['file:///home/lab/repositories/luckia.facturador/com.luckia.biller.deploy/src/main/resources/bootstrap/info_presencial_2014.xlsx']venta_neta_cons!$a$2:$n$1048576,14,0)</f>
        <v>#VALUE!</v>
      </c>
      <c r="AJ114" s="53" t="n">
        <f aca="false">+SUM(X114:AI114)</f>
        <v>2777</v>
      </c>
      <c r="AK114" s="54" t="n">
        <f aca="false">+BB114/X114</f>
        <v>0.199567879006122</v>
      </c>
      <c r="AL114" s="53"/>
      <c r="AM114" s="53" t="e">
        <f aca="false">+VLOOKUP($D114,['file:///home/lab/repositories/luckia.facturador/com.luckia.biller.deploy/src/main/resources/bootstrap/info_presencial_2014.xlsx']saldo_cons!$a$2:$n$1048576,3,0)</f>
        <v>#VALUE!</v>
      </c>
      <c r="AN114" s="53" t="e">
        <f aca="false">+VLOOKUP($D114,['file:///home/lab/repositories/luckia.facturador/com.luckia.biller.deploy/src/main/resources/bootstrap/info_presencial_2014.xlsx']saldo_cons!$a$2:$n$1048576,4,0)</f>
        <v>#VALUE!</v>
      </c>
      <c r="AO114" s="53" t="e">
        <f aca="false">+VLOOKUP($D114,['file:///home/lab/repositories/luckia.facturador/com.luckia.biller.deploy/src/main/resources/bootstrap/info_presencial_2014.xlsx']saldo_cons!$a$2:$n$1048576,5,0)</f>
        <v>#VALUE!</v>
      </c>
      <c r="AP114" s="53" t="e">
        <f aca="false">+VLOOKUP($D114,['file:///home/lab/repositories/luckia.facturador/com.luckia.biller.deploy/src/main/resources/bootstrap/info_presencial_2014.xlsx']saldo_cons!$a$2:$n$1048576,6,0)</f>
        <v>#VALUE!</v>
      </c>
      <c r="AQ114" s="53" t="e">
        <f aca="false">+VLOOKUP($D114,['file:///home/lab/repositories/luckia.facturador/com.luckia.biller.deploy/src/main/resources/bootstrap/info_presencial_2014.xlsx']saldo_cons!$a$2:$n$1048576,7,0)</f>
        <v>#VALUE!</v>
      </c>
      <c r="AR114" s="53" t="e">
        <f aca="false">+VLOOKUP($D114,['file:///home/lab/repositories/luckia.facturador/com.luckia.biller.deploy/src/main/resources/bootstrap/info_presencial_2014.xlsx']saldo_cons!$a$2:$n$1048576,8,0)</f>
        <v>#VALUE!</v>
      </c>
      <c r="AS114" s="53" t="e">
        <f aca="false">+VLOOKUP($D114,['file:///home/lab/repositories/luckia.facturador/com.luckia.biller.deploy/src/main/resources/bootstrap/info_presencial_2014.xlsx']saldo_cons!$a$2:$n$1048576,9,0)</f>
        <v>#VALUE!</v>
      </c>
      <c r="AT114" s="53" t="e">
        <f aca="false">+VLOOKUP($D114,['file:///home/lab/repositories/luckia.facturador/com.luckia.biller.deploy/src/main/resources/bootstrap/info_presencial_2014.xlsx']saldo_cons!$a$2:$n$1048576,10,0)</f>
        <v>#VALUE!</v>
      </c>
      <c r="AU114" s="53" t="e">
        <f aca="false">+VLOOKUP($D114,['file:///home/lab/repositories/luckia.facturador/com.luckia.biller.deploy/src/main/resources/bootstrap/info_presencial_2014.xlsx']saldo_cons!$a$2:$n$1048576,11,0)</f>
        <v>#VALUE!</v>
      </c>
      <c r="AV114" s="53" t="e">
        <f aca="false">+VLOOKUP($D114,['file:///home/lab/repositories/luckia.facturador/com.luckia.biller.deploy/src/main/resources/bootstrap/info_presencial_2014.xlsx']saldo_cons!$a$2:$n$1048576,12,0)</f>
        <v>#VALUE!</v>
      </c>
      <c r="AW114" s="53" t="e">
        <f aca="false">+VLOOKUP($D114,['file:///home/lab/repositories/luckia.facturador/com.luckia.biller.deploy/src/main/resources/bootstrap/info_presencial_2014.xlsx']saldo_cons!$a$2:$n$1048576,13,0)</f>
        <v>#VALUE!</v>
      </c>
      <c r="AX114" s="53" t="e">
        <f aca="false">+VLOOKUP($D114,['file:///home/lab/repositories/luckia.facturador/com.luckia.biller.deploy/src/main/resources/bootstrap/info_presencial_2014.xlsx']saldo_cons!$a$2:$n$1048576,14,0)</f>
        <v>#VALUE!</v>
      </c>
      <c r="AY114" s="53" t="n">
        <f aca="false">+SUM(AM114:AX114)</f>
        <v>2777</v>
      </c>
      <c r="AZ114" s="53"/>
      <c r="BA114" s="53"/>
      <c r="BB114" s="53" t="e">
        <f aca="false">+VLOOKUP($D114,['file:///home/lab/repositories/luckia.facturador/com.luckia.biller.deploy/src/main/resources/bootstrap/info_presencial_2014.xlsx']ggr_cons!$a$2:$n$1048576,3,0)</f>
        <v>#VALUE!</v>
      </c>
      <c r="BC114" s="53" t="e">
        <f aca="false">+VLOOKUP($D114,['file:///home/lab/repositories/luckia.facturador/com.luckia.biller.deploy/src/main/resources/bootstrap/info_presencial_2014.xlsx']ggr_cons!$a$2:$n$1048576,4,0)</f>
        <v>#VALUE!</v>
      </c>
      <c r="BD114" s="53" t="e">
        <f aca="false">+VLOOKUP($D114,['file:///home/lab/repositories/luckia.facturador/com.luckia.biller.deploy/src/main/resources/bootstrap/info_presencial_2014.xlsx']ggr_cons!$a$2:$n$1048576,5,0)</f>
        <v>#VALUE!</v>
      </c>
      <c r="BE114" s="53" t="e">
        <f aca="false">+VLOOKUP($D114,['file:///home/lab/repositories/luckia.facturador/com.luckia.biller.deploy/src/main/resources/bootstrap/info_presencial_2014.xlsx']ggr_cons!$a$2:$n$1048576,6,0)</f>
        <v>#VALUE!</v>
      </c>
      <c r="BF114" s="53" t="e">
        <f aca="false">+VLOOKUP($D114,['file:///home/lab/repositories/luckia.facturador/com.luckia.biller.deploy/src/main/resources/bootstrap/info_presencial_2014.xlsx']ggr_cons!$a$2:$n$1048576,7,0)</f>
        <v>#VALUE!</v>
      </c>
      <c r="BG114" s="53" t="e">
        <f aca="false">+VLOOKUP($D114,['file:///home/lab/repositories/luckia.facturador/com.luckia.biller.deploy/src/main/resources/bootstrap/info_presencial_2014.xlsx']ggr_cons!$a$2:$n$1048576,8,0)</f>
        <v>#VALUE!</v>
      </c>
      <c r="BH114" s="53" t="e">
        <f aca="false">+VLOOKUP($D114,['file:///home/lab/repositories/luckia.facturador/com.luckia.biller.deploy/src/main/resources/bootstrap/info_presencial_2014.xlsx']ggr_cons!$a$2:$n$1048576,9,0)</f>
        <v>#VALUE!</v>
      </c>
      <c r="BI114" s="53" t="e">
        <f aca="false">+VLOOKUP($D114,['file:///home/lab/repositories/luckia.facturador/com.luckia.biller.deploy/src/main/resources/bootstrap/info_presencial_2014.xlsx']ggr_cons!$a$2:$n$1048576,10,0)</f>
        <v>#VALUE!</v>
      </c>
      <c r="BJ114" s="53" t="e">
        <f aca="false">+VLOOKUP($D114,['file:///home/lab/repositories/luckia.facturador/com.luckia.biller.deploy/src/main/resources/bootstrap/info_presencial_2014.xlsx']ggr_cons!$a$2:$n$1048576,11,0)</f>
        <v>#VALUE!</v>
      </c>
      <c r="BK114" s="53" t="e">
        <f aca="false">+VLOOKUP($D114,['file:///home/lab/repositories/luckia.facturador/com.luckia.biller.deploy/src/main/resources/bootstrap/info_presencial_2014.xlsx']ggr_cons!$a$2:$n$1048576,12,0)</f>
        <v>#VALUE!</v>
      </c>
      <c r="BL114" s="53" t="e">
        <f aca="false">+VLOOKUP($D114,['file:///home/lab/repositories/luckia.facturador/com.luckia.biller.deploy/src/main/resources/bootstrap/info_presencial_2014.xlsx']ggr_cons!$a$2:$n$1048576,13,0)</f>
        <v>#VALUE!</v>
      </c>
      <c r="BM114" s="53" t="e">
        <f aca="false">+VLOOKUP($D114,['file:///home/lab/repositories/luckia.facturador/com.luckia.biller.deploy/src/main/resources/bootstrap/info_presencial_2014.xlsx']ggr_cons!$a$2:$n$1048576,14,0)</f>
        <v>#VALUE!</v>
      </c>
      <c r="BN114" s="53" t="n">
        <f aca="false">+SUM(BB114:BM114)</f>
        <v>554.2</v>
      </c>
      <c r="BO114" s="53"/>
      <c r="BP114" s="53"/>
      <c r="BQ114" s="55" t="n">
        <f aca="false">+$N114*X114</f>
        <v>27.77</v>
      </c>
      <c r="BR114" s="55" t="n">
        <f aca="false">+$N114*Y114</f>
        <v>0</v>
      </c>
      <c r="BS114" s="55" t="n">
        <f aca="false">+$N114*Z114</f>
        <v>0</v>
      </c>
      <c r="BT114" s="55" t="n">
        <f aca="false">+$N114*AA114</f>
        <v>0</v>
      </c>
      <c r="BU114" s="55" t="n">
        <f aca="false">+$N114*AB114</f>
        <v>0</v>
      </c>
      <c r="BV114" s="55" t="n">
        <f aca="false">+$N114*AC114</f>
        <v>0</v>
      </c>
      <c r="BW114" s="55" t="n">
        <f aca="false">+$N114*AD114</f>
        <v>0</v>
      </c>
      <c r="BX114" s="55" t="n">
        <f aca="false">+$N114*AE114</f>
        <v>0</v>
      </c>
      <c r="BY114" s="55" t="n">
        <f aca="false">+$N114*AF114</f>
        <v>0</v>
      </c>
      <c r="BZ114" s="55" t="n">
        <f aca="false">+$N114*AG114</f>
        <v>0</v>
      </c>
      <c r="CA114" s="55" t="n">
        <f aca="false">+$N114*AH114</f>
        <v>0</v>
      </c>
      <c r="CB114" s="55" t="n">
        <f aca="false">+$N114*AI114</f>
        <v>0</v>
      </c>
      <c r="CC114" s="55" t="n">
        <f aca="false">+SUM(BQ114:CB114)</f>
        <v>27.77</v>
      </c>
      <c r="CD114" s="53"/>
      <c r="CE114" s="55"/>
      <c r="CF114" s="55" t="n">
        <f aca="false">+BQ114/$CE$2</f>
        <v>22.9504132231405</v>
      </c>
      <c r="CG114" s="55" t="n">
        <f aca="false">+BR114/$CE$2</f>
        <v>0</v>
      </c>
      <c r="CH114" s="55" t="n">
        <f aca="false">+BS114/$CE$2</f>
        <v>0</v>
      </c>
      <c r="CI114" s="55" t="n">
        <f aca="false">+BT114/$CE$2</f>
        <v>0</v>
      </c>
      <c r="CJ114" s="55" t="n">
        <f aca="false">+BU114/$CE$2</f>
        <v>0</v>
      </c>
      <c r="CK114" s="55" t="n">
        <f aca="false">+BV114/$CE$2</f>
        <v>0</v>
      </c>
      <c r="CL114" s="55" t="n">
        <f aca="false">+BW114/$CE$2</f>
        <v>0</v>
      </c>
      <c r="CM114" s="55" t="n">
        <f aca="false">+BX114/$CE$2</f>
        <v>0</v>
      </c>
      <c r="CN114" s="55" t="n">
        <f aca="false">+BY114/$CE$2</f>
        <v>0</v>
      </c>
      <c r="CO114" s="55" t="n">
        <f aca="false">+BZ114/$CE$2</f>
        <v>0</v>
      </c>
      <c r="CP114" s="55" t="n">
        <f aca="false">+CA114/$CE$2</f>
        <v>0</v>
      </c>
      <c r="CQ114" s="55" t="n">
        <f aca="false">+CB114/$CE$2</f>
        <v>0</v>
      </c>
      <c r="CR114" s="55" t="n">
        <f aca="false">+CC114/$CE$2</f>
        <v>22.9504132231405</v>
      </c>
      <c r="CS114" s="53"/>
      <c r="CT114" s="53"/>
      <c r="CU114" s="56" t="n">
        <f aca="false">+$O114*X114+$P114*BB114+$Q114*(0.9*BB114+$S114)+$R114</f>
        <v>55.54</v>
      </c>
      <c r="CV114" s="56" t="n">
        <f aca="false">+$O114*Y114+$P114*BC114+$Q114*(0.9*BC114+$S114)+$R114</f>
        <v>0</v>
      </c>
      <c r="CW114" s="56" t="n">
        <f aca="false">+$O114*Z114+$P114*BD114+$Q114*(0.9*BD114+$S114)+$R114</f>
        <v>0</v>
      </c>
      <c r="CX114" s="56" t="n">
        <f aca="false">+$O114*AA114+$P114*BE114+$Q114*(0.9*BE114+$S114)+$R114</f>
        <v>0</v>
      </c>
      <c r="CY114" s="56" t="n">
        <f aca="false">+$O114*AB114+$P114*BF114+$Q114*(0.9*BF114+$S114)+$R114</f>
        <v>0</v>
      </c>
      <c r="CZ114" s="56" t="n">
        <f aca="false">+$O114*AC114+$P114*BG114+$Q114*(0.9*BG114+$S114)+$R114</f>
        <v>0</v>
      </c>
      <c r="DA114" s="56" t="n">
        <f aca="false">+$O114*AD114+$P114*BH114+$Q114*(0.9*BH114+$S114)+$R114</f>
        <v>0</v>
      </c>
      <c r="DB114" s="56" t="n">
        <f aca="false">+$O114*AE114+$P114*BI114+$Q114*(0.9*BI114+$S114)+$R114</f>
        <v>0</v>
      </c>
      <c r="DC114" s="56" t="n">
        <f aca="false">+$O114*AF114+$P114*BJ114+$Q114*(0.9*BJ114+$S114)+$R114</f>
        <v>0</v>
      </c>
      <c r="DD114" s="56" t="n">
        <f aca="false">+$O114*AG114+$P114*BK114+$Q114*(0.9*BK114+$S114)+$R114</f>
        <v>0</v>
      </c>
      <c r="DE114" s="56" t="n">
        <f aca="false">+$O114*AH114+$P114*BL114+$Q114*(0.9*BL114+$S114)+$R114</f>
        <v>0</v>
      </c>
      <c r="DF114" s="56" t="n">
        <f aca="false">+$O114*AI114+$P114*BM114+$Q114*(0.9*BM114+$S114)+$R114</f>
        <v>0</v>
      </c>
      <c r="DG114" s="55" t="n">
        <f aca="false">+SUM(CU114:DF114)</f>
        <v>55.54</v>
      </c>
      <c r="DH114" s="53"/>
      <c r="DJ114" s="14" t="n">
        <f aca="false">+IF(X114=0,0,$T114)</f>
        <v>30</v>
      </c>
      <c r="DK114" s="14" t="n">
        <f aca="false">+IF(Y114=0,0,$T114)</f>
        <v>0</v>
      </c>
      <c r="DL114" s="14" t="n">
        <f aca="false">+IF(Z114=0,0,$T114)</f>
        <v>0</v>
      </c>
      <c r="DM114" s="14" t="n">
        <f aca="false">+IF(AA114=0,0,$T114)</f>
        <v>0</v>
      </c>
      <c r="DN114" s="14" t="n">
        <f aca="false">+IF(AB114=0,0,$T114)</f>
        <v>0</v>
      </c>
      <c r="DO114" s="14" t="n">
        <f aca="false">+IF(AC114=0,0,$T114)</f>
        <v>0</v>
      </c>
      <c r="DP114" s="14" t="n">
        <f aca="false">+IF(AD114=0,0,$T114)</f>
        <v>0</v>
      </c>
      <c r="DQ114" s="14" t="n">
        <f aca="false">+IF(AE114=0,0,$T114)</f>
        <v>0</v>
      </c>
      <c r="DR114" s="14" t="n">
        <f aca="false">+IF(AF114=0,0,$T114)</f>
        <v>0</v>
      </c>
      <c r="DS114" s="14" t="n">
        <f aca="false">+IF(AG114=0,0,$T114)</f>
        <v>0</v>
      </c>
      <c r="DT114" s="14" t="n">
        <f aca="false">+IF(AH114=0,0,$T114)</f>
        <v>0</v>
      </c>
      <c r="DU114" s="14" t="n">
        <f aca="false">+IF(AI114=0,0,$T114)</f>
        <v>0</v>
      </c>
      <c r="DV114" s="55" t="n">
        <f aca="false">+SUM(DJ114:DU114)</f>
        <v>30</v>
      </c>
      <c r="DY114" s="14" t="n">
        <v>0</v>
      </c>
      <c r="DZ114" s="14" t="n">
        <v>0</v>
      </c>
      <c r="EA114" s="14" t="n">
        <v>0</v>
      </c>
      <c r="EB114" s="14" t="n">
        <v>0</v>
      </c>
      <c r="EC114" s="14" t="n">
        <v>0</v>
      </c>
      <c r="ED114" s="14" t="n">
        <v>0</v>
      </c>
      <c r="EE114" s="14" t="n">
        <v>0</v>
      </c>
      <c r="EF114" s="14" t="n">
        <v>0</v>
      </c>
      <c r="EG114" s="14" t="n">
        <v>0</v>
      </c>
      <c r="EH114" s="14" t="n">
        <v>0</v>
      </c>
      <c r="EI114" s="14" t="n">
        <v>0</v>
      </c>
      <c r="EJ114" s="14" t="n">
        <v>0</v>
      </c>
      <c r="EK114" s="55" t="n">
        <f aca="false">+SUM(DY114:EJ114)</f>
        <v>0</v>
      </c>
      <c r="EO114" s="53" t="n">
        <f aca="false">+CU114+DJ114-DY114/2</f>
        <v>85.54</v>
      </c>
      <c r="EP114" s="53" t="n">
        <f aca="false">+CV114+DK114-DZ114/2</f>
        <v>0</v>
      </c>
      <c r="EQ114" s="53" t="n">
        <f aca="false">+CW114+DL114-EA114/2</f>
        <v>0</v>
      </c>
      <c r="ER114" s="53" t="n">
        <f aca="false">+CX114+DM114-EB114/2</f>
        <v>0</v>
      </c>
      <c r="ES114" s="53" t="n">
        <f aca="false">+CY114+DN114-EC114/2</f>
        <v>0</v>
      </c>
      <c r="ET114" s="53" t="n">
        <f aca="false">+CZ114+DO114-ED114/2</f>
        <v>0</v>
      </c>
      <c r="EU114" s="53" t="n">
        <f aca="false">+DA114+DP114-EE114/2</f>
        <v>0</v>
      </c>
      <c r="EV114" s="53" t="n">
        <f aca="false">+DB114+DQ114-EF114/2</f>
        <v>0</v>
      </c>
      <c r="EW114" s="53" t="n">
        <f aca="false">+DC114+DR114-EG114/2</f>
        <v>0</v>
      </c>
      <c r="EX114" s="53" t="n">
        <f aca="false">+DD114+DS114-EH114/2</f>
        <v>0</v>
      </c>
      <c r="EY114" s="53" t="n">
        <f aca="false">+DE114+DT114-EI114/2</f>
        <v>0</v>
      </c>
      <c r="EZ114" s="53" t="n">
        <f aca="false">+DF114+DU114-EJ114/2</f>
        <v>0</v>
      </c>
      <c r="FA114" s="55" t="n">
        <f aca="false">+SUM(EO114:EZ114)</f>
        <v>85.54</v>
      </c>
      <c r="FD114" s="53" t="n">
        <f aca="false">+AM114-EO114-DY114</f>
        <v>2691.46</v>
      </c>
      <c r="FE114" s="53" t="n">
        <f aca="false">+AN114-EP114-DZ114</f>
        <v>0</v>
      </c>
      <c r="FF114" s="53" t="n">
        <f aca="false">+AO114-EQ114-EA114</f>
        <v>0</v>
      </c>
      <c r="FG114" s="53" t="n">
        <f aca="false">+AP114-ER114-EB114</f>
        <v>0</v>
      </c>
      <c r="FH114" s="53" t="n">
        <f aca="false">+AQ114-ES114-EC114</f>
        <v>0</v>
      </c>
      <c r="FI114" s="53" t="n">
        <f aca="false">+AR114-ET114-ED114</f>
        <v>0</v>
      </c>
      <c r="FJ114" s="53" t="n">
        <f aca="false">+AS114-EU114-EE114</f>
        <v>0</v>
      </c>
      <c r="FK114" s="53" t="n">
        <f aca="false">+AT114-EV114-EF114</f>
        <v>0</v>
      </c>
      <c r="FL114" s="53" t="n">
        <f aca="false">+AU114-EW114-EG114</f>
        <v>0</v>
      </c>
      <c r="FM114" s="53" t="n">
        <f aca="false">+AV114-EX114-EH114</f>
        <v>0</v>
      </c>
      <c r="FN114" s="53" t="n">
        <f aca="false">+AW114-EY114-EI114</f>
        <v>0</v>
      </c>
      <c r="FO114" s="53" t="n">
        <f aca="false">+AX114-EZ114-EJ114</f>
        <v>0</v>
      </c>
      <c r="FP114" s="53" t="n">
        <f aca="false">+AY114-FA114</f>
        <v>2691.46</v>
      </c>
    </row>
    <row collapsed="false" customFormat="false" customHeight="true" hidden="false" ht="15" outlineLevel="2" r="115">
      <c r="A115" s="21" t="n">
        <v>12</v>
      </c>
      <c r="B115" s="21" t="s">
        <v>67</v>
      </c>
      <c r="C115" s="21" t="s">
        <v>137</v>
      </c>
      <c r="D115" s="67" t="n">
        <f aca="false">+E115</f>
        <v>16042</v>
      </c>
      <c r="E115" s="69" t="n">
        <v>16042</v>
      </c>
      <c r="F115" s="80" t="s">
        <v>496</v>
      </c>
      <c r="G115" s="21" t="s">
        <v>69</v>
      </c>
      <c r="H115" s="21" t="s">
        <v>69</v>
      </c>
      <c r="I115" s="80" t="s">
        <v>497</v>
      </c>
      <c r="J115" s="72" t="s">
        <v>498</v>
      </c>
      <c r="K115" s="76" t="s">
        <v>486</v>
      </c>
      <c r="L115" s="49" t="s">
        <v>487</v>
      </c>
      <c r="M115" s="50" t="s">
        <v>70</v>
      </c>
      <c r="N115" s="51" t="n">
        <v>0.01</v>
      </c>
      <c r="O115" s="51" t="n">
        <v>0.02</v>
      </c>
      <c r="P115" s="51" t="n">
        <v>0</v>
      </c>
      <c r="Q115" s="51" t="n">
        <v>0</v>
      </c>
      <c r="R115" s="50" t="n">
        <v>0</v>
      </c>
      <c r="S115" s="50" t="n">
        <v>0</v>
      </c>
      <c r="T115" s="50" t="n">
        <v>30</v>
      </c>
      <c r="U115" s="50"/>
      <c r="X115" s="53" t="e">
        <f aca="false">+VLOOKUP($D115,['file:///home/lab/repositories/luckia.facturador/com.luckia.biller.deploy/src/main/resources/bootstrap/info_presencial_2014.xlsx']venta_neta_cons!$a$2:$n$1048576,3,0)</f>
        <v>#VALUE!</v>
      </c>
      <c r="Y115" s="53" t="e">
        <f aca="false">+VLOOKUP($D115,['file:///home/lab/repositories/luckia.facturador/com.luckia.biller.deploy/src/main/resources/bootstrap/info_presencial_2014.xlsx']venta_neta_cons!$a$2:$n$1048576,4,0)</f>
        <v>#VALUE!</v>
      </c>
      <c r="Z115" s="53" t="e">
        <f aca="false">+VLOOKUP($D115,['file:///home/lab/repositories/luckia.facturador/com.luckia.biller.deploy/src/main/resources/bootstrap/info_presencial_2014.xlsx']venta_neta_cons!$a$2:$n$1048576,5,0)</f>
        <v>#VALUE!</v>
      </c>
      <c r="AA115" s="53" t="e">
        <f aca="false">+VLOOKUP($D115,['file:///home/lab/repositories/luckia.facturador/com.luckia.biller.deploy/src/main/resources/bootstrap/info_presencial_2014.xlsx']venta_neta_cons!$a$2:$n$1048576,6,0)</f>
        <v>#VALUE!</v>
      </c>
      <c r="AB115" s="53" t="e">
        <f aca="false">+VLOOKUP($D115,['file:///home/lab/repositories/luckia.facturador/com.luckia.biller.deploy/src/main/resources/bootstrap/info_presencial_2014.xlsx']venta_neta_cons!$a$2:$n$1048576,7,0)</f>
        <v>#VALUE!</v>
      </c>
      <c r="AC115" s="53" t="e">
        <f aca="false">+VLOOKUP($D115,['file:///home/lab/repositories/luckia.facturador/com.luckia.biller.deploy/src/main/resources/bootstrap/info_presencial_2014.xlsx']venta_neta_cons!$a$2:$n$1048576,8,0)</f>
        <v>#VALUE!</v>
      </c>
      <c r="AD115" s="53" t="e">
        <f aca="false">+VLOOKUP($D115,['file:///home/lab/repositories/luckia.facturador/com.luckia.biller.deploy/src/main/resources/bootstrap/info_presencial_2014.xlsx']venta_neta_cons!$a$2:$n$1048576,9,0)</f>
        <v>#VALUE!</v>
      </c>
      <c r="AE115" s="53" t="e">
        <f aca="false">+VLOOKUP($D115,['file:///home/lab/repositories/luckia.facturador/com.luckia.biller.deploy/src/main/resources/bootstrap/info_presencial_2014.xlsx']venta_neta_cons!$a$2:$n$1048576,10,0)</f>
        <v>#VALUE!</v>
      </c>
      <c r="AF115" s="53" t="e">
        <f aca="false">+VLOOKUP($D115,['file:///home/lab/repositories/luckia.facturador/com.luckia.biller.deploy/src/main/resources/bootstrap/info_presencial_2014.xlsx']venta_neta_cons!$a$2:$n$1048576,11,0)</f>
        <v>#VALUE!</v>
      </c>
      <c r="AG115" s="53" t="e">
        <f aca="false">+VLOOKUP($D115,['file:///home/lab/repositories/luckia.facturador/com.luckia.biller.deploy/src/main/resources/bootstrap/info_presencial_2014.xlsx']venta_neta_cons!$a$2:$n$1048576,12,0)</f>
        <v>#VALUE!</v>
      </c>
      <c r="AH115" s="53" t="e">
        <f aca="false">+VLOOKUP($D115,['file:///home/lab/repositories/luckia.facturador/com.luckia.biller.deploy/src/main/resources/bootstrap/info_presencial_2014.xlsx']venta_neta_cons!$a$2:$n$1048576,13,0)</f>
        <v>#VALUE!</v>
      </c>
      <c r="AI115" s="53" t="e">
        <f aca="false">+VLOOKUP($D115,['file:///home/lab/repositories/luckia.facturador/com.luckia.biller.deploy/src/main/resources/bootstrap/info_presencial_2014.xlsx']venta_neta_cons!$a$2:$n$1048576,14,0)</f>
        <v>#VALUE!</v>
      </c>
      <c r="AJ115" s="53" t="n">
        <f aca="false">+SUM(X115:AI115)</f>
        <v>640</v>
      </c>
      <c r="AK115" s="54" t="n">
        <f aca="false">+BB115/X115</f>
        <v>0.657953125</v>
      </c>
      <c r="AL115" s="53"/>
      <c r="AM115" s="53" t="e">
        <f aca="false">+VLOOKUP($D115,['file:///home/lab/repositories/luckia.facturador/com.luckia.biller.deploy/src/main/resources/bootstrap/info_presencial_2014.xlsx']saldo_cons!$a$2:$n$1048576,3,0)</f>
        <v>#VALUE!</v>
      </c>
      <c r="AN115" s="53" t="e">
        <f aca="false">+VLOOKUP($D115,['file:///home/lab/repositories/luckia.facturador/com.luckia.biller.deploy/src/main/resources/bootstrap/info_presencial_2014.xlsx']saldo_cons!$a$2:$n$1048576,4,0)</f>
        <v>#VALUE!</v>
      </c>
      <c r="AO115" s="53" t="e">
        <f aca="false">+VLOOKUP($D115,['file:///home/lab/repositories/luckia.facturador/com.luckia.biller.deploy/src/main/resources/bootstrap/info_presencial_2014.xlsx']saldo_cons!$a$2:$n$1048576,5,0)</f>
        <v>#VALUE!</v>
      </c>
      <c r="AP115" s="53" t="e">
        <f aca="false">+VLOOKUP($D115,['file:///home/lab/repositories/luckia.facturador/com.luckia.biller.deploy/src/main/resources/bootstrap/info_presencial_2014.xlsx']saldo_cons!$a$2:$n$1048576,6,0)</f>
        <v>#VALUE!</v>
      </c>
      <c r="AQ115" s="53" t="e">
        <f aca="false">+VLOOKUP($D115,['file:///home/lab/repositories/luckia.facturador/com.luckia.biller.deploy/src/main/resources/bootstrap/info_presencial_2014.xlsx']saldo_cons!$a$2:$n$1048576,7,0)</f>
        <v>#VALUE!</v>
      </c>
      <c r="AR115" s="53" t="e">
        <f aca="false">+VLOOKUP($D115,['file:///home/lab/repositories/luckia.facturador/com.luckia.biller.deploy/src/main/resources/bootstrap/info_presencial_2014.xlsx']saldo_cons!$a$2:$n$1048576,8,0)</f>
        <v>#VALUE!</v>
      </c>
      <c r="AS115" s="53" t="e">
        <f aca="false">+VLOOKUP($D115,['file:///home/lab/repositories/luckia.facturador/com.luckia.biller.deploy/src/main/resources/bootstrap/info_presencial_2014.xlsx']saldo_cons!$a$2:$n$1048576,9,0)</f>
        <v>#VALUE!</v>
      </c>
      <c r="AT115" s="53" t="e">
        <f aca="false">+VLOOKUP($D115,['file:///home/lab/repositories/luckia.facturador/com.luckia.biller.deploy/src/main/resources/bootstrap/info_presencial_2014.xlsx']saldo_cons!$a$2:$n$1048576,10,0)</f>
        <v>#VALUE!</v>
      </c>
      <c r="AU115" s="53" t="e">
        <f aca="false">+VLOOKUP($D115,['file:///home/lab/repositories/luckia.facturador/com.luckia.biller.deploy/src/main/resources/bootstrap/info_presencial_2014.xlsx']saldo_cons!$a$2:$n$1048576,11,0)</f>
        <v>#VALUE!</v>
      </c>
      <c r="AV115" s="53" t="e">
        <f aca="false">+VLOOKUP($D115,['file:///home/lab/repositories/luckia.facturador/com.luckia.biller.deploy/src/main/resources/bootstrap/info_presencial_2014.xlsx']saldo_cons!$a$2:$n$1048576,12,0)</f>
        <v>#VALUE!</v>
      </c>
      <c r="AW115" s="53" t="e">
        <f aca="false">+VLOOKUP($D115,['file:///home/lab/repositories/luckia.facturador/com.luckia.biller.deploy/src/main/resources/bootstrap/info_presencial_2014.xlsx']saldo_cons!$a$2:$n$1048576,13,0)</f>
        <v>#VALUE!</v>
      </c>
      <c r="AX115" s="53" t="e">
        <f aca="false">+VLOOKUP($D115,['file:///home/lab/repositories/luckia.facturador/com.luckia.biller.deploy/src/main/resources/bootstrap/info_presencial_2014.xlsx']saldo_cons!$a$2:$n$1048576,14,0)</f>
        <v>#VALUE!</v>
      </c>
      <c r="AY115" s="53" t="n">
        <f aca="false">+SUM(AM115:AX115)</f>
        <v>640</v>
      </c>
      <c r="AZ115" s="53"/>
      <c r="BA115" s="53"/>
      <c r="BB115" s="53" t="e">
        <f aca="false">+VLOOKUP($D115,['file:///home/lab/repositories/luckia.facturador/com.luckia.biller.deploy/src/main/resources/bootstrap/info_presencial_2014.xlsx']ggr_cons!$a$2:$n$1048576,3,0)</f>
        <v>#VALUE!</v>
      </c>
      <c r="BC115" s="53" t="e">
        <f aca="false">+VLOOKUP($D115,['file:///home/lab/repositories/luckia.facturador/com.luckia.biller.deploy/src/main/resources/bootstrap/info_presencial_2014.xlsx']ggr_cons!$a$2:$n$1048576,4,0)</f>
        <v>#VALUE!</v>
      </c>
      <c r="BD115" s="53" t="e">
        <f aca="false">+VLOOKUP($D115,['file:///home/lab/repositories/luckia.facturador/com.luckia.biller.deploy/src/main/resources/bootstrap/info_presencial_2014.xlsx']ggr_cons!$a$2:$n$1048576,5,0)</f>
        <v>#VALUE!</v>
      </c>
      <c r="BE115" s="53" t="e">
        <f aca="false">+VLOOKUP($D115,['file:///home/lab/repositories/luckia.facturador/com.luckia.biller.deploy/src/main/resources/bootstrap/info_presencial_2014.xlsx']ggr_cons!$a$2:$n$1048576,6,0)</f>
        <v>#VALUE!</v>
      </c>
      <c r="BF115" s="53" t="e">
        <f aca="false">+VLOOKUP($D115,['file:///home/lab/repositories/luckia.facturador/com.luckia.biller.deploy/src/main/resources/bootstrap/info_presencial_2014.xlsx']ggr_cons!$a$2:$n$1048576,7,0)</f>
        <v>#VALUE!</v>
      </c>
      <c r="BG115" s="53" t="e">
        <f aca="false">+VLOOKUP($D115,['file:///home/lab/repositories/luckia.facturador/com.luckia.biller.deploy/src/main/resources/bootstrap/info_presencial_2014.xlsx']ggr_cons!$a$2:$n$1048576,8,0)</f>
        <v>#VALUE!</v>
      </c>
      <c r="BH115" s="53" t="e">
        <f aca="false">+VLOOKUP($D115,['file:///home/lab/repositories/luckia.facturador/com.luckia.biller.deploy/src/main/resources/bootstrap/info_presencial_2014.xlsx']ggr_cons!$a$2:$n$1048576,9,0)</f>
        <v>#VALUE!</v>
      </c>
      <c r="BI115" s="53" t="e">
        <f aca="false">+VLOOKUP($D115,['file:///home/lab/repositories/luckia.facturador/com.luckia.biller.deploy/src/main/resources/bootstrap/info_presencial_2014.xlsx']ggr_cons!$a$2:$n$1048576,10,0)</f>
        <v>#VALUE!</v>
      </c>
      <c r="BJ115" s="53" t="e">
        <f aca="false">+VLOOKUP($D115,['file:///home/lab/repositories/luckia.facturador/com.luckia.biller.deploy/src/main/resources/bootstrap/info_presencial_2014.xlsx']ggr_cons!$a$2:$n$1048576,11,0)</f>
        <v>#VALUE!</v>
      </c>
      <c r="BK115" s="53" t="e">
        <f aca="false">+VLOOKUP($D115,['file:///home/lab/repositories/luckia.facturador/com.luckia.biller.deploy/src/main/resources/bootstrap/info_presencial_2014.xlsx']ggr_cons!$a$2:$n$1048576,12,0)</f>
        <v>#VALUE!</v>
      </c>
      <c r="BL115" s="53" t="e">
        <f aca="false">+VLOOKUP($D115,['file:///home/lab/repositories/luckia.facturador/com.luckia.biller.deploy/src/main/resources/bootstrap/info_presencial_2014.xlsx']ggr_cons!$a$2:$n$1048576,13,0)</f>
        <v>#VALUE!</v>
      </c>
      <c r="BM115" s="53" t="e">
        <f aca="false">+VLOOKUP($D115,['file:///home/lab/repositories/luckia.facturador/com.luckia.biller.deploy/src/main/resources/bootstrap/info_presencial_2014.xlsx']ggr_cons!$a$2:$n$1048576,14,0)</f>
        <v>#VALUE!</v>
      </c>
      <c r="BN115" s="53" t="n">
        <f aca="false">+SUM(BB115:BM115)</f>
        <v>421.09</v>
      </c>
      <c r="BO115" s="53"/>
      <c r="BP115" s="53"/>
      <c r="BQ115" s="55" t="n">
        <f aca="false">+$N115*X115</f>
        <v>6.4</v>
      </c>
      <c r="BR115" s="55" t="n">
        <f aca="false">+$N115*Y115</f>
        <v>0</v>
      </c>
      <c r="BS115" s="55" t="n">
        <f aca="false">+$N115*Z115</f>
        <v>0</v>
      </c>
      <c r="BT115" s="55" t="n">
        <f aca="false">+$N115*AA115</f>
        <v>0</v>
      </c>
      <c r="BU115" s="55" t="n">
        <f aca="false">+$N115*AB115</f>
        <v>0</v>
      </c>
      <c r="BV115" s="55" t="n">
        <f aca="false">+$N115*AC115</f>
        <v>0</v>
      </c>
      <c r="BW115" s="55" t="n">
        <f aca="false">+$N115*AD115</f>
        <v>0</v>
      </c>
      <c r="BX115" s="55" t="n">
        <f aca="false">+$N115*AE115</f>
        <v>0</v>
      </c>
      <c r="BY115" s="55" t="n">
        <f aca="false">+$N115*AF115</f>
        <v>0</v>
      </c>
      <c r="BZ115" s="55" t="n">
        <f aca="false">+$N115*AG115</f>
        <v>0</v>
      </c>
      <c r="CA115" s="55" t="n">
        <f aca="false">+$N115*AH115</f>
        <v>0</v>
      </c>
      <c r="CB115" s="55" t="n">
        <f aca="false">+$N115*AI115</f>
        <v>0</v>
      </c>
      <c r="CC115" s="55" t="n">
        <f aca="false">+SUM(BQ115:CB115)</f>
        <v>6.4</v>
      </c>
      <c r="CD115" s="53"/>
      <c r="CE115" s="55"/>
      <c r="CF115" s="55" t="n">
        <f aca="false">+BQ115/$CE$2</f>
        <v>5.28925619834711</v>
      </c>
      <c r="CG115" s="55" t="n">
        <f aca="false">+BR115/$CE$2</f>
        <v>0</v>
      </c>
      <c r="CH115" s="55" t="n">
        <f aca="false">+BS115/$CE$2</f>
        <v>0</v>
      </c>
      <c r="CI115" s="55" t="n">
        <f aca="false">+BT115/$CE$2</f>
        <v>0</v>
      </c>
      <c r="CJ115" s="55" t="n">
        <f aca="false">+BU115/$CE$2</f>
        <v>0</v>
      </c>
      <c r="CK115" s="55" t="n">
        <f aca="false">+BV115/$CE$2</f>
        <v>0</v>
      </c>
      <c r="CL115" s="55" t="n">
        <f aca="false">+BW115/$CE$2</f>
        <v>0</v>
      </c>
      <c r="CM115" s="55" t="n">
        <f aca="false">+BX115/$CE$2</f>
        <v>0</v>
      </c>
      <c r="CN115" s="55" t="n">
        <f aca="false">+BY115/$CE$2</f>
        <v>0</v>
      </c>
      <c r="CO115" s="55" t="n">
        <f aca="false">+BZ115/$CE$2</f>
        <v>0</v>
      </c>
      <c r="CP115" s="55" t="n">
        <f aca="false">+CA115/$CE$2</f>
        <v>0</v>
      </c>
      <c r="CQ115" s="55" t="n">
        <f aca="false">+CB115/$CE$2</f>
        <v>0</v>
      </c>
      <c r="CR115" s="55" t="n">
        <f aca="false">+CC115/$CE$2</f>
        <v>5.28925619834711</v>
      </c>
      <c r="CS115" s="53"/>
      <c r="CT115" s="53"/>
      <c r="CU115" s="56" t="n">
        <f aca="false">+$O115*X115+$P115*BB115+$Q115*(0.9*BB115+$S115)+$R115</f>
        <v>12.8</v>
      </c>
      <c r="CV115" s="56" t="n">
        <f aca="false">+$O115*Y115+$P115*BC115+$Q115*(0.9*BC115+$S115)+$R115</f>
        <v>0</v>
      </c>
      <c r="CW115" s="56" t="n">
        <f aca="false">+$O115*Z115+$P115*BD115+$Q115*(0.9*BD115+$S115)+$R115</f>
        <v>0</v>
      </c>
      <c r="CX115" s="56" t="n">
        <f aca="false">+$O115*AA115+$P115*BE115+$Q115*(0.9*BE115+$S115)+$R115</f>
        <v>0</v>
      </c>
      <c r="CY115" s="56" t="n">
        <f aca="false">+$O115*AB115+$P115*BF115+$Q115*(0.9*BF115+$S115)+$R115</f>
        <v>0</v>
      </c>
      <c r="CZ115" s="56" t="n">
        <f aca="false">+$O115*AC115+$P115*BG115+$Q115*(0.9*BG115+$S115)+$R115</f>
        <v>0</v>
      </c>
      <c r="DA115" s="56" t="n">
        <f aca="false">+$O115*AD115+$P115*BH115+$Q115*(0.9*BH115+$S115)+$R115</f>
        <v>0</v>
      </c>
      <c r="DB115" s="56" t="n">
        <f aca="false">+$O115*AE115+$P115*BI115+$Q115*(0.9*BI115+$S115)+$R115</f>
        <v>0</v>
      </c>
      <c r="DC115" s="56" t="n">
        <f aca="false">+$O115*AF115+$P115*BJ115+$Q115*(0.9*BJ115+$S115)+$R115</f>
        <v>0</v>
      </c>
      <c r="DD115" s="56" t="n">
        <f aca="false">+$O115*AG115+$P115*BK115+$Q115*(0.9*BK115+$S115)+$R115</f>
        <v>0</v>
      </c>
      <c r="DE115" s="56" t="n">
        <f aca="false">+$O115*AH115+$P115*BL115+$Q115*(0.9*BL115+$S115)+$R115</f>
        <v>0</v>
      </c>
      <c r="DF115" s="56" t="n">
        <f aca="false">+$O115*AI115+$P115*BM115+$Q115*(0.9*BM115+$S115)+$R115</f>
        <v>0</v>
      </c>
      <c r="DG115" s="55" t="n">
        <f aca="false">+SUM(CU115:DF115)</f>
        <v>12.8</v>
      </c>
      <c r="DH115" s="53"/>
      <c r="DJ115" s="14" t="n">
        <f aca="false">+IF(X115=0,0,$T115)</f>
        <v>30</v>
      </c>
      <c r="DK115" s="14" t="n">
        <f aca="false">+IF(Y115=0,0,$T115)</f>
        <v>0</v>
      </c>
      <c r="DL115" s="14" t="n">
        <f aca="false">+IF(Z115=0,0,$T115)</f>
        <v>0</v>
      </c>
      <c r="DM115" s="14" t="n">
        <f aca="false">+IF(AA115=0,0,$T115)</f>
        <v>0</v>
      </c>
      <c r="DN115" s="14" t="n">
        <f aca="false">+IF(AB115=0,0,$T115)</f>
        <v>0</v>
      </c>
      <c r="DO115" s="14" t="n">
        <f aca="false">+IF(AC115=0,0,$T115)</f>
        <v>0</v>
      </c>
      <c r="DP115" s="14" t="n">
        <f aca="false">+IF(AD115=0,0,$T115)</f>
        <v>0</v>
      </c>
      <c r="DQ115" s="14" t="n">
        <f aca="false">+IF(AE115=0,0,$T115)</f>
        <v>0</v>
      </c>
      <c r="DR115" s="14" t="n">
        <f aca="false">+IF(AF115=0,0,$T115)</f>
        <v>0</v>
      </c>
      <c r="DS115" s="14" t="n">
        <f aca="false">+IF(AG115=0,0,$T115)</f>
        <v>0</v>
      </c>
      <c r="DT115" s="14" t="n">
        <f aca="false">+IF(AH115=0,0,$T115)</f>
        <v>0</v>
      </c>
      <c r="DU115" s="14" t="n">
        <f aca="false">+IF(AI115=0,0,$T115)</f>
        <v>0</v>
      </c>
      <c r="DV115" s="55" t="n">
        <f aca="false">+SUM(DJ115:DU115)</f>
        <v>30</v>
      </c>
      <c r="DY115" s="14" t="n">
        <v>0</v>
      </c>
      <c r="DZ115" s="14" t="n">
        <v>0</v>
      </c>
      <c r="EA115" s="14" t="n">
        <v>0</v>
      </c>
      <c r="EB115" s="14" t="n">
        <v>0</v>
      </c>
      <c r="EC115" s="14" t="n">
        <v>0</v>
      </c>
      <c r="ED115" s="14" t="n">
        <v>0</v>
      </c>
      <c r="EE115" s="14" t="n">
        <v>0</v>
      </c>
      <c r="EF115" s="14" t="n">
        <v>0</v>
      </c>
      <c r="EG115" s="14" t="n">
        <v>0</v>
      </c>
      <c r="EH115" s="14" t="n">
        <v>0</v>
      </c>
      <c r="EI115" s="14" t="n">
        <v>0</v>
      </c>
      <c r="EJ115" s="14" t="n">
        <v>0</v>
      </c>
      <c r="EK115" s="55" t="n">
        <f aca="false">+SUM(DY115:EJ115)</f>
        <v>0</v>
      </c>
      <c r="EO115" s="53" t="n">
        <f aca="false">+CU115+DJ115-DY115/2</f>
        <v>42.8</v>
      </c>
      <c r="EP115" s="53" t="n">
        <f aca="false">+CV115+DK115-DZ115/2</f>
        <v>0</v>
      </c>
      <c r="EQ115" s="53" t="n">
        <f aca="false">+CW115+DL115-EA115/2</f>
        <v>0</v>
      </c>
      <c r="ER115" s="53" t="n">
        <f aca="false">+CX115+DM115-EB115/2</f>
        <v>0</v>
      </c>
      <c r="ES115" s="53" t="n">
        <f aca="false">+CY115+DN115-EC115/2</f>
        <v>0</v>
      </c>
      <c r="ET115" s="53" t="n">
        <f aca="false">+CZ115+DO115-ED115/2</f>
        <v>0</v>
      </c>
      <c r="EU115" s="53" t="n">
        <f aca="false">+DA115+DP115-EE115/2</f>
        <v>0</v>
      </c>
      <c r="EV115" s="53" t="n">
        <f aca="false">+DB115+DQ115-EF115/2</f>
        <v>0</v>
      </c>
      <c r="EW115" s="53" t="n">
        <f aca="false">+DC115+DR115-EG115/2</f>
        <v>0</v>
      </c>
      <c r="EX115" s="53" t="n">
        <f aca="false">+DD115+DS115-EH115/2</f>
        <v>0</v>
      </c>
      <c r="EY115" s="53" t="n">
        <f aca="false">+DE115+DT115-EI115/2</f>
        <v>0</v>
      </c>
      <c r="EZ115" s="53" t="n">
        <f aca="false">+DF115+DU115-EJ115/2</f>
        <v>0</v>
      </c>
      <c r="FA115" s="55" t="n">
        <f aca="false">+SUM(EO115:EZ115)</f>
        <v>42.8</v>
      </c>
      <c r="FD115" s="53" t="n">
        <f aca="false">+AM115-EO115-DY115</f>
        <v>597.2</v>
      </c>
      <c r="FE115" s="53" t="n">
        <f aca="false">+AN115-EP115-DZ115</f>
        <v>0</v>
      </c>
      <c r="FF115" s="53" t="n">
        <f aca="false">+AO115-EQ115-EA115</f>
        <v>0</v>
      </c>
      <c r="FG115" s="53" t="n">
        <f aca="false">+AP115-ER115-EB115</f>
        <v>0</v>
      </c>
      <c r="FH115" s="53" t="n">
        <f aca="false">+AQ115-ES115-EC115</f>
        <v>0</v>
      </c>
      <c r="FI115" s="53" t="n">
        <f aca="false">+AR115-ET115-ED115</f>
        <v>0</v>
      </c>
      <c r="FJ115" s="53" t="n">
        <f aca="false">+AS115-EU115-EE115</f>
        <v>0</v>
      </c>
      <c r="FK115" s="53" t="n">
        <f aca="false">+AT115-EV115-EF115</f>
        <v>0</v>
      </c>
      <c r="FL115" s="53" t="n">
        <f aca="false">+AU115-EW115-EG115</f>
        <v>0</v>
      </c>
      <c r="FM115" s="53" t="n">
        <f aca="false">+AV115-EX115-EH115</f>
        <v>0</v>
      </c>
      <c r="FN115" s="53" t="n">
        <f aca="false">+AW115-EY115-EI115</f>
        <v>0</v>
      </c>
      <c r="FO115" s="53" t="n">
        <f aca="false">+AX115-EZ115-EJ115</f>
        <v>0</v>
      </c>
      <c r="FP115" s="53" t="n">
        <f aca="false">+AY115-FA115</f>
        <v>597.2</v>
      </c>
    </row>
    <row collapsed="false" customFormat="false" customHeight="true" hidden="false" ht="15" outlineLevel="2" r="116">
      <c r="A116" s="21" t="n">
        <v>12</v>
      </c>
      <c r="B116" s="21" t="s">
        <v>67</v>
      </c>
      <c r="C116" s="21" t="s">
        <v>137</v>
      </c>
      <c r="D116" s="67" t="n">
        <f aca="false">+E116</f>
        <v>16043</v>
      </c>
      <c r="E116" s="69" t="n">
        <v>16043</v>
      </c>
      <c r="F116" s="80" t="s">
        <v>499</v>
      </c>
      <c r="G116" s="21" t="s">
        <v>69</v>
      </c>
      <c r="H116" s="21" t="s">
        <v>69</v>
      </c>
      <c r="I116" s="80" t="s">
        <v>500</v>
      </c>
      <c r="J116" s="72" t="s">
        <v>501</v>
      </c>
      <c r="K116" s="76" t="s">
        <v>486</v>
      </c>
      <c r="L116" s="49" t="s">
        <v>487</v>
      </c>
      <c r="M116" s="50" t="s">
        <v>70</v>
      </c>
      <c r="N116" s="51" t="n">
        <v>0.01</v>
      </c>
      <c r="O116" s="51" t="n">
        <v>0.02</v>
      </c>
      <c r="P116" s="51" t="n">
        <v>0</v>
      </c>
      <c r="Q116" s="51" t="n">
        <v>0</v>
      </c>
      <c r="R116" s="50" t="n">
        <v>0</v>
      </c>
      <c r="S116" s="50" t="n">
        <v>0</v>
      </c>
      <c r="T116" s="50" t="n">
        <v>30</v>
      </c>
      <c r="U116" s="50"/>
      <c r="X116" s="53" t="e">
        <f aca="false">+VLOOKUP($D116,['file:///home/lab/repositories/luckia.facturador/com.luckia.biller.deploy/src/main/resources/bootstrap/info_presencial_2014.xlsx']venta_neta_cons!$a$2:$n$1048576,3,0)</f>
        <v>#VALUE!</v>
      </c>
      <c r="Y116" s="53" t="e">
        <f aca="false">+VLOOKUP($D116,['file:///home/lab/repositories/luckia.facturador/com.luckia.biller.deploy/src/main/resources/bootstrap/info_presencial_2014.xlsx']venta_neta_cons!$a$2:$n$1048576,4,0)</f>
        <v>#VALUE!</v>
      </c>
      <c r="Z116" s="53" t="e">
        <f aca="false">+VLOOKUP($D116,['file:///home/lab/repositories/luckia.facturador/com.luckia.biller.deploy/src/main/resources/bootstrap/info_presencial_2014.xlsx']venta_neta_cons!$a$2:$n$1048576,5,0)</f>
        <v>#VALUE!</v>
      </c>
      <c r="AA116" s="53" t="e">
        <f aca="false">+VLOOKUP($D116,['file:///home/lab/repositories/luckia.facturador/com.luckia.biller.deploy/src/main/resources/bootstrap/info_presencial_2014.xlsx']venta_neta_cons!$a$2:$n$1048576,6,0)</f>
        <v>#VALUE!</v>
      </c>
      <c r="AB116" s="53" t="e">
        <f aca="false">+VLOOKUP($D116,['file:///home/lab/repositories/luckia.facturador/com.luckia.biller.deploy/src/main/resources/bootstrap/info_presencial_2014.xlsx']venta_neta_cons!$a$2:$n$1048576,7,0)</f>
        <v>#VALUE!</v>
      </c>
      <c r="AC116" s="53" t="e">
        <f aca="false">+VLOOKUP($D116,['file:///home/lab/repositories/luckia.facturador/com.luckia.biller.deploy/src/main/resources/bootstrap/info_presencial_2014.xlsx']venta_neta_cons!$a$2:$n$1048576,8,0)</f>
        <v>#VALUE!</v>
      </c>
      <c r="AD116" s="53" t="e">
        <f aca="false">+VLOOKUP($D116,['file:///home/lab/repositories/luckia.facturador/com.luckia.biller.deploy/src/main/resources/bootstrap/info_presencial_2014.xlsx']venta_neta_cons!$a$2:$n$1048576,9,0)</f>
        <v>#VALUE!</v>
      </c>
      <c r="AE116" s="53" t="e">
        <f aca="false">+VLOOKUP($D116,['file:///home/lab/repositories/luckia.facturador/com.luckia.biller.deploy/src/main/resources/bootstrap/info_presencial_2014.xlsx']venta_neta_cons!$a$2:$n$1048576,10,0)</f>
        <v>#VALUE!</v>
      </c>
      <c r="AF116" s="53" t="e">
        <f aca="false">+VLOOKUP($D116,['file:///home/lab/repositories/luckia.facturador/com.luckia.biller.deploy/src/main/resources/bootstrap/info_presencial_2014.xlsx']venta_neta_cons!$a$2:$n$1048576,11,0)</f>
        <v>#VALUE!</v>
      </c>
      <c r="AG116" s="53" t="e">
        <f aca="false">+VLOOKUP($D116,['file:///home/lab/repositories/luckia.facturador/com.luckia.biller.deploy/src/main/resources/bootstrap/info_presencial_2014.xlsx']venta_neta_cons!$a$2:$n$1048576,12,0)</f>
        <v>#VALUE!</v>
      </c>
      <c r="AH116" s="53" t="e">
        <f aca="false">+VLOOKUP($D116,['file:///home/lab/repositories/luckia.facturador/com.luckia.biller.deploy/src/main/resources/bootstrap/info_presencial_2014.xlsx']venta_neta_cons!$a$2:$n$1048576,13,0)</f>
        <v>#VALUE!</v>
      </c>
      <c r="AI116" s="53" t="e">
        <f aca="false">+VLOOKUP($D116,['file:///home/lab/repositories/luckia.facturador/com.luckia.biller.deploy/src/main/resources/bootstrap/info_presencial_2014.xlsx']venta_neta_cons!$a$2:$n$1048576,14,0)</f>
        <v>#VALUE!</v>
      </c>
      <c r="AJ116" s="53" t="n">
        <f aca="false">+SUM(X116:AI116)</f>
        <v>5576</v>
      </c>
      <c r="AK116" s="54" t="n">
        <f aca="false">+BB116/X116</f>
        <v>0.333819942611191</v>
      </c>
      <c r="AL116" s="53"/>
      <c r="AM116" s="53" t="e">
        <f aca="false">+VLOOKUP($D116,['file:///home/lab/repositories/luckia.facturador/com.luckia.biller.deploy/src/main/resources/bootstrap/info_presencial_2014.xlsx']saldo_cons!$a$2:$n$1048576,3,0)</f>
        <v>#VALUE!</v>
      </c>
      <c r="AN116" s="53" t="e">
        <f aca="false">+VLOOKUP($D116,['file:///home/lab/repositories/luckia.facturador/com.luckia.biller.deploy/src/main/resources/bootstrap/info_presencial_2014.xlsx']saldo_cons!$a$2:$n$1048576,4,0)</f>
        <v>#VALUE!</v>
      </c>
      <c r="AO116" s="53" t="e">
        <f aca="false">+VLOOKUP($D116,['file:///home/lab/repositories/luckia.facturador/com.luckia.biller.deploy/src/main/resources/bootstrap/info_presencial_2014.xlsx']saldo_cons!$a$2:$n$1048576,5,0)</f>
        <v>#VALUE!</v>
      </c>
      <c r="AP116" s="53" t="e">
        <f aca="false">+VLOOKUP($D116,['file:///home/lab/repositories/luckia.facturador/com.luckia.biller.deploy/src/main/resources/bootstrap/info_presencial_2014.xlsx']saldo_cons!$a$2:$n$1048576,6,0)</f>
        <v>#VALUE!</v>
      </c>
      <c r="AQ116" s="53" t="e">
        <f aca="false">+VLOOKUP($D116,['file:///home/lab/repositories/luckia.facturador/com.luckia.biller.deploy/src/main/resources/bootstrap/info_presencial_2014.xlsx']saldo_cons!$a$2:$n$1048576,7,0)</f>
        <v>#VALUE!</v>
      </c>
      <c r="AR116" s="53" t="e">
        <f aca="false">+VLOOKUP($D116,['file:///home/lab/repositories/luckia.facturador/com.luckia.biller.deploy/src/main/resources/bootstrap/info_presencial_2014.xlsx']saldo_cons!$a$2:$n$1048576,8,0)</f>
        <v>#VALUE!</v>
      </c>
      <c r="AS116" s="53" t="e">
        <f aca="false">+VLOOKUP($D116,['file:///home/lab/repositories/luckia.facturador/com.luckia.biller.deploy/src/main/resources/bootstrap/info_presencial_2014.xlsx']saldo_cons!$a$2:$n$1048576,9,0)</f>
        <v>#VALUE!</v>
      </c>
      <c r="AT116" s="53" t="e">
        <f aca="false">+VLOOKUP($D116,['file:///home/lab/repositories/luckia.facturador/com.luckia.biller.deploy/src/main/resources/bootstrap/info_presencial_2014.xlsx']saldo_cons!$a$2:$n$1048576,10,0)</f>
        <v>#VALUE!</v>
      </c>
      <c r="AU116" s="53" t="e">
        <f aca="false">+VLOOKUP($D116,['file:///home/lab/repositories/luckia.facturador/com.luckia.biller.deploy/src/main/resources/bootstrap/info_presencial_2014.xlsx']saldo_cons!$a$2:$n$1048576,11,0)</f>
        <v>#VALUE!</v>
      </c>
      <c r="AV116" s="53" t="e">
        <f aca="false">+VLOOKUP($D116,['file:///home/lab/repositories/luckia.facturador/com.luckia.biller.deploy/src/main/resources/bootstrap/info_presencial_2014.xlsx']saldo_cons!$a$2:$n$1048576,12,0)</f>
        <v>#VALUE!</v>
      </c>
      <c r="AW116" s="53" t="e">
        <f aca="false">+VLOOKUP($D116,['file:///home/lab/repositories/luckia.facturador/com.luckia.biller.deploy/src/main/resources/bootstrap/info_presencial_2014.xlsx']saldo_cons!$a$2:$n$1048576,13,0)</f>
        <v>#VALUE!</v>
      </c>
      <c r="AX116" s="53" t="e">
        <f aca="false">+VLOOKUP($D116,['file:///home/lab/repositories/luckia.facturador/com.luckia.biller.deploy/src/main/resources/bootstrap/info_presencial_2014.xlsx']saldo_cons!$a$2:$n$1048576,14,0)</f>
        <v>#VALUE!</v>
      </c>
      <c r="AY116" s="53" t="n">
        <f aca="false">+SUM(AM116:AX116)</f>
        <v>5576</v>
      </c>
      <c r="AZ116" s="53"/>
      <c r="BA116" s="53"/>
      <c r="BB116" s="53" t="e">
        <f aca="false">+VLOOKUP($D116,['file:///home/lab/repositories/luckia.facturador/com.luckia.biller.deploy/src/main/resources/bootstrap/info_presencial_2014.xlsx']ggr_cons!$a$2:$n$1048576,3,0)</f>
        <v>#VALUE!</v>
      </c>
      <c r="BC116" s="53" t="e">
        <f aca="false">+VLOOKUP($D116,['file:///home/lab/repositories/luckia.facturador/com.luckia.biller.deploy/src/main/resources/bootstrap/info_presencial_2014.xlsx']ggr_cons!$a$2:$n$1048576,4,0)</f>
        <v>#VALUE!</v>
      </c>
      <c r="BD116" s="53" t="e">
        <f aca="false">+VLOOKUP($D116,['file:///home/lab/repositories/luckia.facturador/com.luckia.biller.deploy/src/main/resources/bootstrap/info_presencial_2014.xlsx']ggr_cons!$a$2:$n$1048576,5,0)</f>
        <v>#VALUE!</v>
      </c>
      <c r="BE116" s="53" t="e">
        <f aca="false">+VLOOKUP($D116,['file:///home/lab/repositories/luckia.facturador/com.luckia.biller.deploy/src/main/resources/bootstrap/info_presencial_2014.xlsx']ggr_cons!$a$2:$n$1048576,6,0)</f>
        <v>#VALUE!</v>
      </c>
      <c r="BF116" s="53" t="e">
        <f aca="false">+VLOOKUP($D116,['file:///home/lab/repositories/luckia.facturador/com.luckia.biller.deploy/src/main/resources/bootstrap/info_presencial_2014.xlsx']ggr_cons!$a$2:$n$1048576,7,0)</f>
        <v>#VALUE!</v>
      </c>
      <c r="BG116" s="53" t="e">
        <f aca="false">+VLOOKUP($D116,['file:///home/lab/repositories/luckia.facturador/com.luckia.biller.deploy/src/main/resources/bootstrap/info_presencial_2014.xlsx']ggr_cons!$a$2:$n$1048576,8,0)</f>
        <v>#VALUE!</v>
      </c>
      <c r="BH116" s="53" t="e">
        <f aca="false">+VLOOKUP($D116,['file:///home/lab/repositories/luckia.facturador/com.luckia.biller.deploy/src/main/resources/bootstrap/info_presencial_2014.xlsx']ggr_cons!$a$2:$n$1048576,9,0)</f>
        <v>#VALUE!</v>
      </c>
      <c r="BI116" s="53" t="e">
        <f aca="false">+VLOOKUP($D116,['file:///home/lab/repositories/luckia.facturador/com.luckia.biller.deploy/src/main/resources/bootstrap/info_presencial_2014.xlsx']ggr_cons!$a$2:$n$1048576,10,0)</f>
        <v>#VALUE!</v>
      </c>
      <c r="BJ116" s="53" t="e">
        <f aca="false">+VLOOKUP($D116,['file:///home/lab/repositories/luckia.facturador/com.luckia.biller.deploy/src/main/resources/bootstrap/info_presencial_2014.xlsx']ggr_cons!$a$2:$n$1048576,11,0)</f>
        <v>#VALUE!</v>
      </c>
      <c r="BK116" s="53" t="e">
        <f aca="false">+VLOOKUP($D116,['file:///home/lab/repositories/luckia.facturador/com.luckia.biller.deploy/src/main/resources/bootstrap/info_presencial_2014.xlsx']ggr_cons!$a$2:$n$1048576,12,0)</f>
        <v>#VALUE!</v>
      </c>
      <c r="BL116" s="53" t="e">
        <f aca="false">+VLOOKUP($D116,['file:///home/lab/repositories/luckia.facturador/com.luckia.biller.deploy/src/main/resources/bootstrap/info_presencial_2014.xlsx']ggr_cons!$a$2:$n$1048576,13,0)</f>
        <v>#VALUE!</v>
      </c>
      <c r="BM116" s="53" t="e">
        <f aca="false">+VLOOKUP($D116,['file:///home/lab/repositories/luckia.facturador/com.luckia.biller.deploy/src/main/resources/bootstrap/info_presencial_2014.xlsx']ggr_cons!$a$2:$n$1048576,14,0)</f>
        <v>#VALUE!</v>
      </c>
      <c r="BN116" s="53" t="n">
        <f aca="false">+SUM(BB116:BM116)</f>
        <v>1861.38</v>
      </c>
      <c r="BO116" s="53"/>
      <c r="BP116" s="53"/>
      <c r="BQ116" s="55" t="n">
        <f aca="false">+$N116*X116</f>
        <v>55.76</v>
      </c>
      <c r="BR116" s="55" t="n">
        <f aca="false">+$N116*Y116</f>
        <v>0</v>
      </c>
      <c r="BS116" s="55" t="n">
        <f aca="false">+$N116*Z116</f>
        <v>0</v>
      </c>
      <c r="BT116" s="55" t="n">
        <f aca="false">+$N116*AA116</f>
        <v>0</v>
      </c>
      <c r="BU116" s="55" t="n">
        <f aca="false">+$N116*AB116</f>
        <v>0</v>
      </c>
      <c r="BV116" s="55" t="n">
        <f aca="false">+$N116*AC116</f>
        <v>0</v>
      </c>
      <c r="BW116" s="55" t="n">
        <f aca="false">+$N116*AD116</f>
        <v>0</v>
      </c>
      <c r="BX116" s="55" t="n">
        <f aca="false">+$N116*AE116</f>
        <v>0</v>
      </c>
      <c r="BY116" s="55" t="n">
        <f aca="false">+$N116*AF116</f>
        <v>0</v>
      </c>
      <c r="BZ116" s="55" t="n">
        <f aca="false">+$N116*AG116</f>
        <v>0</v>
      </c>
      <c r="CA116" s="55" t="n">
        <f aca="false">+$N116*AH116</f>
        <v>0</v>
      </c>
      <c r="CB116" s="55" t="n">
        <f aca="false">+$N116*AI116</f>
        <v>0</v>
      </c>
      <c r="CC116" s="55" t="n">
        <f aca="false">+SUM(BQ116:CB116)</f>
        <v>55.76</v>
      </c>
      <c r="CD116" s="53"/>
      <c r="CE116" s="55"/>
      <c r="CF116" s="55" t="n">
        <f aca="false">+BQ116/$CE$2</f>
        <v>46.0826446280992</v>
      </c>
      <c r="CG116" s="55" t="n">
        <f aca="false">+BR116/$CE$2</f>
        <v>0</v>
      </c>
      <c r="CH116" s="55" t="n">
        <f aca="false">+BS116/$CE$2</f>
        <v>0</v>
      </c>
      <c r="CI116" s="55" t="n">
        <f aca="false">+BT116/$CE$2</f>
        <v>0</v>
      </c>
      <c r="CJ116" s="55" t="n">
        <f aca="false">+BU116/$CE$2</f>
        <v>0</v>
      </c>
      <c r="CK116" s="55" t="n">
        <f aca="false">+BV116/$CE$2</f>
        <v>0</v>
      </c>
      <c r="CL116" s="55" t="n">
        <f aca="false">+BW116/$CE$2</f>
        <v>0</v>
      </c>
      <c r="CM116" s="55" t="n">
        <f aca="false">+BX116/$CE$2</f>
        <v>0</v>
      </c>
      <c r="CN116" s="55" t="n">
        <f aca="false">+BY116/$CE$2</f>
        <v>0</v>
      </c>
      <c r="CO116" s="55" t="n">
        <f aca="false">+BZ116/$CE$2</f>
        <v>0</v>
      </c>
      <c r="CP116" s="55" t="n">
        <f aca="false">+CA116/$CE$2</f>
        <v>0</v>
      </c>
      <c r="CQ116" s="55" t="n">
        <f aca="false">+CB116/$CE$2</f>
        <v>0</v>
      </c>
      <c r="CR116" s="55" t="n">
        <f aca="false">+CC116/$CE$2</f>
        <v>46.0826446280992</v>
      </c>
      <c r="CS116" s="53"/>
      <c r="CT116" s="53"/>
      <c r="CU116" s="56" t="n">
        <f aca="false">+$O116*X116+$P116*BB116+$Q116*(0.9*BB116+$S116)+$R116</f>
        <v>111.52</v>
      </c>
      <c r="CV116" s="56" t="n">
        <f aca="false">+$O116*Y116+$P116*BC116+$Q116*(0.9*BC116+$S116)+$R116</f>
        <v>0</v>
      </c>
      <c r="CW116" s="56" t="n">
        <f aca="false">+$O116*Z116+$P116*BD116+$Q116*(0.9*BD116+$S116)+$R116</f>
        <v>0</v>
      </c>
      <c r="CX116" s="56" t="n">
        <f aca="false">+$O116*AA116+$P116*BE116+$Q116*(0.9*BE116+$S116)+$R116</f>
        <v>0</v>
      </c>
      <c r="CY116" s="56" t="n">
        <f aca="false">+$O116*AB116+$P116*BF116+$Q116*(0.9*BF116+$S116)+$R116</f>
        <v>0</v>
      </c>
      <c r="CZ116" s="56" t="n">
        <f aca="false">+$O116*AC116+$P116*BG116+$Q116*(0.9*BG116+$S116)+$R116</f>
        <v>0</v>
      </c>
      <c r="DA116" s="56" t="n">
        <f aca="false">+$O116*AD116+$P116*BH116+$Q116*(0.9*BH116+$S116)+$R116</f>
        <v>0</v>
      </c>
      <c r="DB116" s="56" t="n">
        <f aca="false">+$O116*AE116+$P116*BI116+$Q116*(0.9*BI116+$S116)+$R116</f>
        <v>0</v>
      </c>
      <c r="DC116" s="56" t="n">
        <f aca="false">+$O116*AF116+$P116*BJ116+$Q116*(0.9*BJ116+$S116)+$R116</f>
        <v>0</v>
      </c>
      <c r="DD116" s="56" t="n">
        <f aca="false">+$O116*AG116+$P116*BK116+$Q116*(0.9*BK116+$S116)+$R116</f>
        <v>0</v>
      </c>
      <c r="DE116" s="56" t="n">
        <f aca="false">+$O116*AH116+$P116*BL116+$Q116*(0.9*BL116+$S116)+$R116</f>
        <v>0</v>
      </c>
      <c r="DF116" s="56" t="n">
        <f aca="false">+$O116*AI116+$P116*BM116+$Q116*(0.9*BM116+$S116)+$R116</f>
        <v>0</v>
      </c>
      <c r="DG116" s="55" t="n">
        <f aca="false">+SUM(CU116:DF116)</f>
        <v>111.52</v>
      </c>
      <c r="DH116" s="53"/>
      <c r="DJ116" s="14" t="n">
        <f aca="false">+IF(X116=0,0,$T116)</f>
        <v>30</v>
      </c>
      <c r="DK116" s="14" t="n">
        <f aca="false">+IF(Y116=0,0,$T116)</f>
        <v>0</v>
      </c>
      <c r="DL116" s="14" t="n">
        <f aca="false">+IF(Z116=0,0,$T116)</f>
        <v>0</v>
      </c>
      <c r="DM116" s="14" t="n">
        <f aca="false">+IF(AA116=0,0,$T116)</f>
        <v>0</v>
      </c>
      <c r="DN116" s="14" t="n">
        <f aca="false">+IF(AB116=0,0,$T116)</f>
        <v>0</v>
      </c>
      <c r="DO116" s="14" t="n">
        <f aca="false">+IF(AC116=0,0,$T116)</f>
        <v>0</v>
      </c>
      <c r="DP116" s="14" t="n">
        <f aca="false">+IF(AD116=0,0,$T116)</f>
        <v>0</v>
      </c>
      <c r="DQ116" s="14" t="n">
        <f aca="false">+IF(AE116=0,0,$T116)</f>
        <v>0</v>
      </c>
      <c r="DR116" s="14" t="n">
        <f aca="false">+IF(AF116=0,0,$T116)</f>
        <v>0</v>
      </c>
      <c r="DS116" s="14" t="n">
        <f aca="false">+IF(AG116=0,0,$T116)</f>
        <v>0</v>
      </c>
      <c r="DT116" s="14" t="n">
        <f aca="false">+IF(AH116=0,0,$T116)</f>
        <v>0</v>
      </c>
      <c r="DU116" s="14" t="n">
        <f aca="false">+IF(AI116=0,0,$T116)</f>
        <v>0</v>
      </c>
      <c r="DV116" s="55" t="n">
        <f aca="false">+SUM(DJ116:DU116)</f>
        <v>30</v>
      </c>
      <c r="DY116" s="14" t="n">
        <v>0</v>
      </c>
      <c r="DZ116" s="14" t="n">
        <v>0</v>
      </c>
      <c r="EA116" s="14" t="n">
        <v>0</v>
      </c>
      <c r="EB116" s="14" t="n">
        <v>0</v>
      </c>
      <c r="EC116" s="14" t="n">
        <v>0</v>
      </c>
      <c r="ED116" s="14" t="n">
        <v>0</v>
      </c>
      <c r="EE116" s="14" t="n">
        <v>0</v>
      </c>
      <c r="EF116" s="14" t="n">
        <v>0</v>
      </c>
      <c r="EG116" s="14" t="n">
        <v>0</v>
      </c>
      <c r="EH116" s="14" t="n">
        <v>0</v>
      </c>
      <c r="EI116" s="14" t="n">
        <v>0</v>
      </c>
      <c r="EJ116" s="14" t="n">
        <v>0</v>
      </c>
      <c r="EK116" s="55" t="n">
        <f aca="false">+SUM(DY116:EJ116)</f>
        <v>0</v>
      </c>
      <c r="EO116" s="53" t="n">
        <f aca="false">+CU116+DJ116-DY116/2</f>
        <v>141.52</v>
      </c>
      <c r="EP116" s="53" t="n">
        <f aca="false">+CV116+DK116-DZ116/2</f>
        <v>0</v>
      </c>
      <c r="EQ116" s="53" t="n">
        <f aca="false">+CW116+DL116-EA116/2</f>
        <v>0</v>
      </c>
      <c r="ER116" s="53" t="n">
        <f aca="false">+CX116+DM116-EB116/2</f>
        <v>0</v>
      </c>
      <c r="ES116" s="53" t="n">
        <f aca="false">+CY116+DN116-EC116/2</f>
        <v>0</v>
      </c>
      <c r="ET116" s="53" t="n">
        <f aca="false">+CZ116+DO116-ED116/2</f>
        <v>0</v>
      </c>
      <c r="EU116" s="53" t="n">
        <f aca="false">+DA116+DP116-EE116/2</f>
        <v>0</v>
      </c>
      <c r="EV116" s="53" t="n">
        <f aca="false">+DB116+DQ116-EF116/2</f>
        <v>0</v>
      </c>
      <c r="EW116" s="53" t="n">
        <f aca="false">+DC116+DR116-EG116/2</f>
        <v>0</v>
      </c>
      <c r="EX116" s="53" t="n">
        <f aca="false">+DD116+DS116-EH116/2</f>
        <v>0</v>
      </c>
      <c r="EY116" s="53" t="n">
        <f aca="false">+DE116+DT116-EI116/2</f>
        <v>0</v>
      </c>
      <c r="EZ116" s="53" t="n">
        <f aca="false">+DF116+DU116-EJ116/2</f>
        <v>0</v>
      </c>
      <c r="FA116" s="55" t="n">
        <f aca="false">+SUM(EO116:EZ116)</f>
        <v>141.52</v>
      </c>
      <c r="FD116" s="53" t="n">
        <f aca="false">+AM116-EO116-DY116</f>
        <v>5434.48</v>
      </c>
      <c r="FE116" s="53" t="n">
        <f aca="false">+AN116-EP116-DZ116</f>
        <v>0</v>
      </c>
      <c r="FF116" s="53" t="n">
        <f aca="false">+AO116-EQ116-EA116</f>
        <v>0</v>
      </c>
      <c r="FG116" s="53" t="n">
        <f aca="false">+AP116-ER116-EB116</f>
        <v>0</v>
      </c>
      <c r="FH116" s="53" t="n">
        <f aca="false">+AQ116-ES116-EC116</f>
        <v>0</v>
      </c>
      <c r="FI116" s="53" t="n">
        <f aca="false">+AR116-ET116-ED116</f>
        <v>0</v>
      </c>
      <c r="FJ116" s="53" t="n">
        <f aca="false">+AS116-EU116-EE116</f>
        <v>0</v>
      </c>
      <c r="FK116" s="53" t="n">
        <f aca="false">+AT116-EV116-EF116</f>
        <v>0</v>
      </c>
      <c r="FL116" s="53" t="n">
        <f aca="false">+AU116-EW116-EG116</f>
        <v>0</v>
      </c>
      <c r="FM116" s="53" t="n">
        <f aca="false">+AV116-EX116-EH116</f>
        <v>0</v>
      </c>
      <c r="FN116" s="53" t="n">
        <f aca="false">+AW116-EY116-EI116</f>
        <v>0</v>
      </c>
      <c r="FO116" s="53" t="n">
        <f aca="false">+AX116-EZ116-EJ116</f>
        <v>0</v>
      </c>
      <c r="FP116" s="53" t="n">
        <f aca="false">+AY116-FA116</f>
        <v>5434.48</v>
      </c>
    </row>
    <row collapsed="false" customFormat="false" customHeight="true" hidden="false" ht="15" outlineLevel="2" r="117">
      <c r="A117" s="21" t="n">
        <v>12</v>
      </c>
      <c r="B117" s="21" t="s">
        <v>67</v>
      </c>
      <c r="C117" s="21" t="s">
        <v>137</v>
      </c>
      <c r="D117" s="67" t="n">
        <f aca="false">+E117</f>
        <v>16044</v>
      </c>
      <c r="E117" s="69" t="n">
        <v>16044</v>
      </c>
      <c r="F117" s="80" t="s">
        <v>502</v>
      </c>
      <c r="G117" s="21" t="s">
        <v>69</v>
      </c>
      <c r="H117" s="21" t="s">
        <v>69</v>
      </c>
      <c r="I117" s="80" t="s">
        <v>503</v>
      </c>
      <c r="J117" s="72" t="s">
        <v>504</v>
      </c>
      <c r="K117" s="76" t="s">
        <v>486</v>
      </c>
      <c r="L117" s="49" t="s">
        <v>487</v>
      </c>
      <c r="M117" s="50" t="s">
        <v>70</v>
      </c>
      <c r="N117" s="51" t="n">
        <v>0.01</v>
      </c>
      <c r="O117" s="51" t="n">
        <v>0.02</v>
      </c>
      <c r="P117" s="51" t="n">
        <v>0</v>
      </c>
      <c r="Q117" s="51" t="n">
        <v>0</v>
      </c>
      <c r="R117" s="50" t="n">
        <v>0</v>
      </c>
      <c r="S117" s="50" t="n">
        <v>0</v>
      </c>
      <c r="T117" s="50" t="n">
        <v>30</v>
      </c>
      <c r="U117" s="50"/>
      <c r="X117" s="53" t="e">
        <f aca="false">+VLOOKUP($D117,['file:///home/lab/repositories/luckia.facturador/com.luckia.biller.deploy/src/main/resources/bootstrap/info_presencial_2014.xlsx']venta_neta_cons!$a$2:$n$1048576,3,0)</f>
        <v>#VALUE!</v>
      </c>
      <c r="Y117" s="53" t="e">
        <f aca="false">+VLOOKUP($D117,['file:///home/lab/repositories/luckia.facturador/com.luckia.biller.deploy/src/main/resources/bootstrap/info_presencial_2014.xlsx']venta_neta_cons!$a$2:$n$1048576,4,0)</f>
        <v>#VALUE!</v>
      </c>
      <c r="Z117" s="53" t="e">
        <f aca="false">+VLOOKUP($D117,['file:///home/lab/repositories/luckia.facturador/com.luckia.biller.deploy/src/main/resources/bootstrap/info_presencial_2014.xlsx']venta_neta_cons!$a$2:$n$1048576,5,0)</f>
        <v>#VALUE!</v>
      </c>
      <c r="AA117" s="53" t="e">
        <f aca="false">+VLOOKUP($D117,['file:///home/lab/repositories/luckia.facturador/com.luckia.biller.deploy/src/main/resources/bootstrap/info_presencial_2014.xlsx']venta_neta_cons!$a$2:$n$1048576,6,0)</f>
        <v>#VALUE!</v>
      </c>
      <c r="AB117" s="53" t="e">
        <f aca="false">+VLOOKUP($D117,['file:///home/lab/repositories/luckia.facturador/com.luckia.biller.deploy/src/main/resources/bootstrap/info_presencial_2014.xlsx']venta_neta_cons!$a$2:$n$1048576,7,0)</f>
        <v>#VALUE!</v>
      </c>
      <c r="AC117" s="53" t="e">
        <f aca="false">+VLOOKUP($D117,['file:///home/lab/repositories/luckia.facturador/com.luckia.biller.deploy/src/main/resources/bootstrap/info_presencial_2014.xlsx']venta_neta_cons!$a$2:$n$1048576,8,0)</f>
        <v>#VALUE!</v>
      </c>
      <c r="AD117" s="53" t="e">
        <f aca="false">+VLOOKUP($D117,['file:///home/lab/repositories/luckia.facturador/com.luckia.biller.deploy/src/main/resources/bootstrap/info_presencial_2014.xlsx']venta_neta_cons!$a$2:$n$1048576,9,0)</f>
        <v>#VALUE!</v>
      </c>
      <c r="AE117" s="53" t="e">
        <f aca="false">+VLOOKUP($D117,['file:///home/lab/repositories/luckia.facturador/com.luckia.biller.deploy/src/main/resources/bootstrap/info_presencial_2014.xlsx']venta_neta_cons!$a$2:$n$1048576,10,0)</f>
        <v>#VALUE!</v>
      </c>
      <c r="AF117" s="53" t="e">
        <f aca="false">+VLOOKUP($D117,['file:///home/lab/repositories/luckia.facturador/com.luckia.biller.deploy/src/main/resources/bootstrap/info_presencial_2014.xlsx']venta_neta_cons!$a$2:$n$1048576,11,0)</f>
        <v>#VALUE!</v>
      </c>
      <c r="AG117" s="53" t="e">
        <f aca="false">+VLOOKUP($D117,['file:///home/lab/repositories/luckia.facturador/com.luckia.biller.deploy/src/main/resources/bootstrap/info_presencial_2014.xlsx']venta_neta_cons!$a$2:$n$1048576,12,0)</f>
        <v>#VALUE!</v>
      </c>
      <c r="AH117" s="53" t="e">
        <f aca="false">+VLOOKUP($D117,['file:///home/lab/repositories/luckia.facturador/com.luckia.biller.deploy/src/main/resources/bootstrap/info_presencial_2014.xlsx']venta_neta_cons!$a$2:$n$1048576,13,0)</f>
        <v>#VALUE!</v>
      </c>
      <c r="AI117" s="53" t="e">
        <f aca="false">+VLOOKUP($D117,['file:///home/lab/repositories/luckia.facturador/com.luckia.biller.deploy/src/main/resources/bootstrap/info_presencial_2014.xlsx']venta_neta_cons!$a$2:$n$1048576,14,0)</f>
        <v>#VALUE!</v>
      </c>
      <c r="AJ117" s="53" t="n">
        <f aca="false">+SUM(X117:AI117)</f>
        <v>2211</v>
      </c>
      <c r="AK117" s="54" t="n">
        <f aca="false">+BB117/X117</f>
        <v>0.0570058796924468</v>
      </c>
      <c r="AL117" s="53"/>
      <c r="AM117" s="53" t="e">
        <f aca="false">+VLOOKUP($D117,['file:///home/lab/repositories/luckia.facturador/com.luckia.biller.deploy/src/main/resources/bootstrap/info_presencial_2014.xlsx']saldo_cons!$a$2:$n$1048576,3,0)</f>
        <v>#VALUE!</v>
      </c>
      <c r="AN117" s="53" t="e">
        <f aca="false">+VLOOKUP($D117,['file:///home/lab/repositories/luckia.facturador/com.luckia.biller.deploy/src/main/resources/bootstrap/info_presencial_2014.xlsx']saldo_cons!$a$2:$n$1048576,4,0)</f>
        <v>#VALUE!</v>
      </c>
      <c r="AO117" s="53" t="e">
        <f aca="false">+VLOOKUP($D117,['file:///home/lab/repositories/luckia.facturador/com.luckia.biller.deploy/src/main/resources/bootstrap/info_presencial_2014.xlsx']saldo_cons!$a$2:$n$1048576,5,0)</f>
        <v>#VALUE!</v>
      </c>
      <c r="AP117" s="53" t="e">
        <f aca="false">+VLOOKUP($D117,['file:///home/lab/repositories/luckia.facturador/com.luckia.biller.deploy/src/main/resources/bootstrap/info_presencial_2014.xlsx']saldo_cons!$a$2:$n$1048576,6,0)</f>
        <v>#VALUE!</v>
      </c>
      <c r="AQ117" s="53" t="e">
        <f aca="false">+VLOOKUP($D117,['file:///home/lab/repositories/luckia.facturador/com.luckia.biller.deploy/src/main/resources/bootstrap/info_presencial_2014.xlsx']saldo_cons!$a$2:$n$1048576,7,0)</f>
        <v>#VALUE!</v>
      </c>
      <c r="AR117" s="53" t="e">
        <f aca="false">+VLOOKUP($D117,['file:///home/lab/repositories/luckia.facturador/com.luckia.biller.deploy/src/main/resources/bootstrap/info_presencial_2014.xlsx']saldo_cons!$a$2:$n$1048576,8,0)</f>
        <v>#VALUE!</v>
      </c>
      <c r="AS117" s="53" t="e">
        <f aca="false">+VLOOKUP($D117,['file:///home/lab/repositories/luckia.facturador/com.luckia.biller.deploy/src/main/resources/bootstrap/info_presencial_2014.xlsx']saldo_cons!$a$2:$n$1048576,9,0)</f>
        <v>#VALUE!</v>
      </c>
      <c r="AT117" s="53" t="e">
        <f aca="false">+VLOOKUP($D117,['file:///home/lab/repositories/luckia.facturador/com.luckia.biller.deploy/src/main/resources/bootstrap/info_presencial_2014.xlsx']saldo_cons!$a$2:$n$1048576,10,0)</f>
        <v>#VALUE!</v>
      </c>
      <c r="AU117" s="53" t="e">
        <f aca="false">+VLOOKUP($D117,['file:///home/lab/repositories/luckia.facturador/com.luckia.biller.deploy/src/main/resources/bootstrap/info_presencial_2014.xlsx']saldo_cons!$a$2:$n$1048576,11,0)</f>
        <v>#VALUE!</v>
      </c>
      <c r="AV117" s="53" t="e">
        <f aca="false">+VLOOKUP($D117,['file:///home/lab/repositories/luckia.facturador/com.luckia.biller.deploy/src/main/resources/bootstrap/info_presencial_2014.xlsx']saldo_cons!$a$2:$n$1048576,12,0)</f>
        <v>#VALUE!</v>
      </c>
      <c r="AW117" s="53" t="e">
        <f aca="false">+VLOOKUP($D117,['file:///home/lab/repositories/luckia.facturador/com.luckia.biller.deploy/src/main/resources/bootstrap/info_presencial_2014.xlsx']saldo_cons!$a$2:$n$1048576,13,0)</f>
        <v>#VALUE!</v>
      </c>
      <c r="AX117" s="53" t="e">
        <f aca="false">+VLOOKUP($D117,['file:///home/lab/repositories/luckia.facturador/com.luckia.biller.deploy/src/main/resources/bootstrap/info_presencial_2014.xlsx']saldo_cons!$a$2:$n$1048576,14,0)</f>
        <v>#VALUE!</v>
      </c>
      <c r="AY117" s="53" t="n">
        <f aca="false">+SUM(AM117:AX117)</f>
        <v>2211</v>
      </c>
      <c r="AZ117" s="53"/>
      <c r="BA117" s="53"/>
      <c r="BB117" s="53" t="e">
        <f aca="false">+VLOOKUP($D117,['file:///home/lab/repositories/luckia.facturador/com.luckia.biller.deploy/src/main/resources/bootstrap/info_presencial_2014.xlsx']ggr_cons!$a$2:$n$1048576,3,0)</f>
        <v>#VALUE!</v>
      </c>
      <c r="BC117" s="53" t="e">
        <f aca="false">+VLOOKUP($D117,['file:///home/lab/repositories/luckia.facturador/com.luckia.biller.deploy/src/main/resources/bootstrap/info_presencial_2014.xlsx']ggr_cons!$a$2:$n$1048576,4,0)</f>
        <v>#VALUE!</v>
      </c>
      <c r="BD117" s="53" t="e">
        <f aca="false">+VLOOKUP($D117,['file:///home/lab/repositories/luckia.facturador/com.luckia.biller.deploy/src/main/resources/bootstrap/info_presencial_2014.xlsx']ggr_cons!$a$2:$n$1048576,5,0)</f>
        <v>#VALUE!</v>
      </c>
      <c r="BE117" s="53" t="e">
        <f aca="false">+VLOOKUP($D117,['file:///home/lab/repositories/luckia.facturador/com.luckia.biller.deploy/src/main/resources/bootstrap/info_presencial_2014.xlsx']ggr_cons!$a$2:$n$1048576,6,0)</f>
        <v>#VALUE!</v>
      </c>
      <c r="BF117" s="53" t="e">
        <f aca="false">+VLOOKUP($D117,['file:///home/lab/repositories/luckia.facturador/com.luckia.biller.deploy/src/main/resources/bootstrap/info_presencial_2014.xlsx']ggr_cons!$a$2:$n$1048576,7,0)</f>
        <v>#VALUE!</v>
      </c>
      <c r="BG117" s="53" t="e">
        <f aca="false">+VLOOKUP($D117,['file:///home/lab/repositories/luckia.facturador/com.luckia.biller.deploy/src/main/resources/bootstrap/info_presencial_2014.xlsx']ggr_cons!$a$2:$n$1048576,8,0)</f>
        <v>#VALUE!</v>
      </c>
      <c r="BH117" s="53" t="e">
        <f aca="false">+VLOOKUP($D117,['file:///home/lab/repositories/luckia.facturador/com.luckia.biller.deploy/src/main/resources/bootstrap/info_presencial_2014.xlsx']ggr_cons!$a$2:$n$1048576,9,0)</f>
        <v>#VALUE!</v>
      </c>
      <c r="BI117" s="53" t="e">
        <f aca="false">+VLOOKUP($D117,['file:///home/lab/repositories/luckia.facturador/com.luckia.biller.deploy/src/main/resources/bootstrap/info_presencial_2014.xlsx']ggr_cons!$a$2:$n$1048576,10,0)</f>
        <v>#VALUE!</v>
      </c>
      <c r="BJ117" s="53" t="e">
        <f aca="false">+VLOOKUP($D117,['file:///home/lab/repositories/luckia.facturador/com.luckia.biller.deploy/src/main/resources/bootstrap/info_presencial_2014.xlsx']ggr_cons!$a$2:$n$1048576,11,0)</f>
        <v>#VALUE!</v>
      </c>
      <c r="BK117" s="53" t="e">
        <f aca="false">+VLOOKUP($D117,['file:///home/lab/repositories/luckia.facturador/com.luckia.biller.deploy/src/main/resources/bootstrap/info_presencial_2014.xlsx']ggr_cons!$a$2:$n$1048576,12,0)</f>
        <v>#VALUE!</v>
      </c>
      <c r="BL117" s="53" t="e">
        <f aca="false">+VLOOKUP($D117,['file:///home/lab/repositories/luckia.facturador/com.luckia.biller.deploy/src/main/resources/bootstrap/info_presencial_2014.xlsx']ggr_cons!$a$2:$n$1048576,13,0)</f>
        <v>#VALUE!</v>
      </c>
      <c r="BM117" s="53" t="e">
        <f aca="false">+VLOOKUP($D117,['file:///home/lab/repositories/luckia.facturador/com.luckia.biller.deploy/src/main/resources/bootstrap/info_presencial_2014.xlsx']ggr_cons!$a$2:$n$1048576,14,0)</f>
        <v>#VALUE!</v>
      </c>
      <c r="BN117" s="53" t="n">
        <f aca="false">+SUM(BB117:BM117)</f>
        <v>126.04</v>
      </c>
      <c r="BO117" s="53"/>
      <c r="BP117" s="53"/>
      <c r="BQ117" s="55" t="n">
        <f aca="false">+$N117*X117</f>
        <v>22.11</v>
      </c>
      <c r="BR117" s="55" t="n">
        <f aca="false">+$N117*Y117</f>
        <v>0</v>
      </c>
      <c r="BS117" s="55" t="n">
        <f aca="false">+$N117*Z117</f>
        <v>0</v>
      </c>
      <c r="BT117" s="55" t="n">
        <f aca="false">+$N117*AA117</f>
        <v>0</v>
      </c>
      <c r="BU117" s="55" t="n">
        <f aca="false">+$N117*AB117</f>
        <v>0</v>
      </c>
      <c r="BV117" s="55" t="n">
        <f aca="false">+$N117*AC117</f>
        <v>0</v>
      </c>
      <c r="BW117" s="55" t="n">
        <f aca="false">+$N117*AD117</f>
        <v>0</v>
      </c>
      <c r="BX117" s="55" t="n">
        <f aca="false">+$N117*AE117</f>
        <v>0</v>
      </c>
      <c r="BY117" s="55" t="n">
        <f aca="false">+$N117*AF117</f>
        <v>0</v>
      </c>
      <c r="BZ117" s="55" t="n">
        <f aca="false">+$N117*AG117</f>
        <v>0</v>
      </c>
      <c r="CA117" s="55" t="n">
        <f aca="false">+$N117*AH117</f>
        <v>0</v>
      </c>
      <c r="CB117" s="55" t="n">
        <f aca="false">+$N117*AI117</f>
        <v>0</v>
      </c>
      <c r="CC117" s="55" t="n">
        <f aca="false">+SUM(BQ117:CB117)</f>
        <v>22.11</v>
      </c>
      <c r="CD117" s="53"/>
      <c r="CE117" s="55"/>
      <c r="CF117" s="55" t="n">
        <f aca="false">+BQ117/$CE$2</f>
        <v>18.2727272727273</v>
      </c>
      <c r="CG117" s="55" t="n">
        <f aca="false">+BR117/$CE$2</f>
        <v>0</v>
      </c>
      <c r="CH117" s="55" t="n">
        <f aca="false">+BS117/$CE$2</f>
        <v>0</v>
      </c>
      <c r="CI117" s="55" t="n">
        <f aca="false">+BT117/$CE$2</f>
        <v>0</v>
      </c>
      <c r="CJ117" s="55" t="n">
        <f aca="false">+BU117/$CE$2</f>
        <v>0</v>
      </c>
      <c r="CK117" s="55" t="n">
        <f aca="false">+BV117/$CE$2</f>
        <v>0</v>
      </c>
      <c r="CL117" s="55" t="n">
        <f aca="false">+BW117/$CE$2</f>
        <v>0</v>
      </c>
      <c r="CM117" s="55" t="n">
        <f aca="false">+BX117/$CE$2</f>
        <v>0</v>
      </c>
      <c r="CN117" s="55" t="n">
        <f aca="false">+BY117/$CE$2</f>
        <v>0</v>
      </c>
      <c r="CO117" s="55" t="n">
        <f aca="false">+BZ117/$CE$2</f>
        <v>0</v>
      </c>
      <c r="CP117" s="55" t="n">
        <f aca="false">+CA117/$CE$2</f>
        <v>0</v>
      </c>
      <c r="CQ117" s="55" t="n">
        <f aca="false">+CB117/$CE$2</f>
        <v>0</v>
      </c>
      <c r="CR117" s="55" t="n">
        <f aca="false">+CC117/$CE$2</f>
        <v>18.2727272727273</v>
      </c>
      <c r="CS117" s="53"/>
      <c r="CT117" s="53"/>
      <c r="CU117" s="56" t="n">
        <f aca="false">+$O117*X117+$P117*BB117+$Q117*(0.9*BB117+$S117)+$R117</f>
        <v>44.22</v>
      </c>
      <c r="CV117" s="56" t="n">
        <f aca="false">+$O117*Y117+$P117*BC117+$Q117*(0.9*BC117+$S117)+$R117</f>
        <v>0</v>
      </c>
      <c r="CW117" s="56" t="n">
        <f aca="false">+$O117*Z117+$P117*BD117+$Q117*(0.9*BD117+$S117)+$R117</f>
        <v>0</v>
      </c>
      <c r="CX117" s="56" t="n">
        <f aca="false">+$O117*AA117+$P117*BE117+$Q117*(0.9*BE117+$S117)+$R117</f>
        <v>0</v>
      </c>
      <c r="CY117" s="56" t="n">
        <f aca="false">+$O117*AB117+$P117*BF117+$Q117*(0.9*BF117+$S117)+$R117</f>
        <v>0</v>
      </c>
      <c r="CZ117" s="56" t="n">
        <f aca="false">+$O117*AC117+$P117*BG117+$Q117*(0.9*BG117+$S117)+$R117</f>
        <v>0</v>
      </c>
      <c r="DA117" s="56" t="n">
        <f aca="false">+$O117*AD117+$P117*BH117+$Q117*(0.9*BH117+$S117)+$R117</f>
        <v>0</v>
      </c>
      <c r="DB117" s="56" t="n">
        <f aca="false">+$O117*AE117+$P117*BI117+$Q117*(0.9*BI117+$S117)+$R117</f>
        <v>0</v>
      </c>
      <c r="DC117" s="56" t="n">
        <f aca="false">+$O117*AF117+$P117*BJ117+$Q117*(0.9*BJ117+$S117)+$R117</f>
        <v>0</v>
      </c>
      <c r="DD117" s="56" t="n">
        <f aca="false">+$O117*AG117+$P117*BK117+$Q117*(0.9*BK117+$S117)+$R117</f>
        <v>0</v>
      </c>
      <c r="DE117" s="56" t="n">
        <f aca="false">+$O117*AH117+$P117*BL117+$Q117*(0.9*BL117+$S117)+$R117</f>
        <v>0</v>
      </c>
      <c r="DF117" s="56" t="n">
        <f aca="false">+$O117*AI117+$P117*BM117+$Q117*(0.9*BM117+$S117)+$R117</f>
        <v>0</v>
      </c>
      <c r="DG117" s="55" t="n">
        <f aca="false">+SUM(CU117:DF117)</f>
        <v>44.22</v>
      </c>
      <c r="DH117" s="53"/>
      <c r="DJ117" s="14" t="n">
        <f aca="false">+IF(X117=0,0,$T117)</f>
        <v>30</v>
      </c>
      <c r="DK117" s="14" t="n">
        <f aca="false">+IF(Y117=0,0,$T117)</f>
        <v>0</v>
      </c>
      <c r="DL117" s="14" t="n">
        <f aca="false">+IF(Z117=0,0,$T117)</f>
        <v>0</v>
      </c>
      <c r="DM117" s="14" t="n">
        <f aca="false">+IF(AA117=0,0,$T117)</f>
        <v>0</v>
      </c>
      <c r="DN117" s="14" t="n">
        <f aca="false">+IF(AB117=0,0,$T117)</f>
        <v>0</v>
      </c>
      <c r="DO117" s="14" t="n">
        <f aca="false">+IF(AC117=0,0,$T117)</f>
        <v>0</v>
      </c>
      <c r="DP117" s="14" t="n">
        <f aca="false">+IF(AD117=0,0,$T117)</f>
        <v>0</v>
      </c>
      <c r="DQ117" s="14" t="n">
        <f aca="false">+IF(AE117=0,0,$T117)</f>
        <v>0</v>
      </c>
      <c r="DR117" s="14" t="n">
        <f aca="false">+IF(AF117=0,0,$T117)</f>
        <v>0</v>
      </c>
      <c r="DS117" s="14" t="n">
        <f aca="false">+IF(AG117=0,0,$T117)</f>
        <v>0</v>
      </c>
      <c r="DT117" s="14" t="n">
        <f aca="false">+IF(AH117=0,0,$T117)</f>
        <v>0</v>
      </c>
      <c r="DU117" s="14" t="n">
        <f aca="false">+IF(AI117=0,0,$T117)</f>
        <v>0</v>
      </c>
      <c r="DV117" s="55" t="n">
        <f aca="false">+SUM(DJ117:DU117)</f>
        <v>30</v>
      </c>
      <c r="DY117" s="14" t="n">
        <v>0</v>
      </c>
      <c r="DZ117" s="14" t="n">
        <v>0</v>
      </c>
      <c r="EA117" s="14" t="n">
        <v>0</v>
      </c>
      <c r="EB117" s="14" t="n">
        <v>0</v>
      </c>
      <c r="EC117" s="14" t="n">
        <v>0</v>
      </c>
      <c r="ED117" s="14" t="n">
        <v>0</v>
      </c>
      <c r="EE117" s="14" t="n">
        <v>0</v>
      </c>
      <c r="EF117" s="14" t="n">
        <v>0</v>
      </c>
      <c r="EG117" s="14" t="n">
        <v>0</v>
      </c>
      <c r="EH117" s="14" t="n">
        <v>0</v>
      </c>
      <c r="EI117" s="14" t="n">
        <v>0</v>
      </c>
      <c r="EJ117" s="14" t="n">
        <v>0</v>
      </c>
      <c r="EK117" s="55" t="n">
        <f aca="false">+SUM(DY117:EJ117)</f>
        <v>0</v>
      </c>
      <c r="EO117" s="53" t="n">
        <f aca="false">+CU117+DJ117-DY117/2</f>
        <v>74.22</v>
      </c>
      <c r="EP117" s="53" t="n">
        <f aca="false">+CV117+DK117-DZ117/2</f>
        <v>0</v>
      </c>
      <c r="EQ117" s="53" t="n">
        <f aca="false">+CW117+DL117-EA117/2</f>
        <v>0</v>
      </c>
      <c r="ER117" s="53" t="n">
        <f aca="false">+CX117+DM117-EB117/2</f>
        <v>0</v>
      </c>
      <c r="ES117" s="53" t="n">
        <f aca="false">+CY117+DN117-EC117/2</f>
        <v>0</v>
      </c>
      <c r="ET117" s="53" t="n">
        <f aca="false">+CZ117+DO117-ED117/2</f>
        <v>0</v>
      </c>
      <c r="EU117" s="53" t="n">
        <f aca="false">+DA117+DP117-EE117/2</f>
        <v>0</v>
      </c>
      <c r="EV117" s="53" t="n">
        <f aca="false">+DB117+DQ117-EF117/2</f>
        <v>0</v>
      </c>
      <c r="EW117" s="53" t="n">
        <f aca="false">+DC117+DR117-EG117/2</f>
        <v>0</v>
      </c>
      <c r="EX117" s="53" t="n">
        <f aca="false">+DD117+DS117-EH117/2</f>
        <v>0</v>
      </c>
      <c r="EY117" s="53" t="n">
        <f aca="false">+DE117+DT117-EI117/2</f>
        <v>0</v>
      </c>
      <c r="EZ117" s="53" t="n">
        <f aca="false">+DF117+DU117-EJ117/2</f>
        <v>0</v>
      </c>
      <c r="FA117" s="55" t="n">
        <f aca="false">+SUM(EO117:EZ117)</f>
        <v>74.22</v>
      </c>
      <c r="FD117" s="53" t="n">
        <f aca="false">+AM117-EO117-DY117</f>
        <v>2136.78</v>
      </c>
      <c r="FE117" s="53" t="n">
        <f aca="false">+AN117-EP117-DZ117</f>
        <v>0</v>
      </c>
      <c r="FF117" s="53" t="n">
        <f aca="false">+AO117-EQ117-EA117</f>
        <v>0</v>
      </c>
      <c r="FG117" s="53" t="n">
        <f aca="false">+AP117-ER117-EB117</f>
        <v>0</v>
      </c>
      <c r="FH117" s="53" t="n">
        <f aca="false">+AQ117-ES117-EC117</f>
        <v>0</v>
      </c>
      <c r="FI117" s="53" t="n">
        <f aca="false">+AR117-ET117-ED117</f>
        <v>0</v>
      </c>
      <c r="FJ117" s="53" t="n">
        <f aca="false">+AS117-EU117-EE117</f>
        <v>0</v>
      </c>
      <c r="FK117" s="53" t="n">
        <f aca="false">+AT117-EV117-EF117</f>
        <v>0</v>
      </c>
      <c r="FL117" s="53" t="n">
        <f aca="false">+AU117-EW117-EG117</f>
        <v>0</v>
      </c>
      <c r="FM117" s="53" t="n">
        <f aca="false">+AV117-EX117-EH117</f>
        <v>0</v>
      </c>
      <c r="FN117" s="53" t="n">
        <f aca="false">+AW117-EY117-EI117</f>
        <v>0</v>
      </c>
      <c r="FO117" s="53" t="n">
        <f aca="false">+AX117-EZ117-EJ117</f>
        <v>0</v>
      </c>
      <c r="FP117" s="53" t="n">
        <f aca="false">+AY117-FA117</f>
        <v>2136.78</v>
      </c>
    </row>
    <row collapsed="false" customFormat="false" customHeight="true" hidden="false" ht="15" outlineLevel="2" r="118">
      <c r="A118" s="21" t="n">
        <v>12</v>
      </c>
      <c r="B118" s="21" t="s">
        <v>67</v>
      </c>
      <c r="C118" s="21" t="s">
        <v>137</v>
      </c>
      <c r="D118" s="67" t="n">
        <f aca="false">+E118</f>
        <v>16045</v>
      </c>
      <c r="E118" s="69" t="n">
        <v>16045</v>
      </c>
      <c r="F118" s="80" t="s">
        <v>505</v>
      </c>
      <c r="G118" s="21" t="s">
        <v>69</v>
      </c>
      <c r="H118" s="21" t="s">
        <v>69</v>
      </c>
      <c r="I118" s="80" t="s">
        <v>506</v>
      </c>
      <c r="J118" s="72" t="s">
        <v>507</v>
      </c>
      <c r="K118" s="76" t="s">
        <v>486</v>
      </c>
      <c r="L118" s="49" t="s">
        <v>487</v>
      </c>
      <c r="M118" s="50" t="s">
        <v>70</v>
      </c>
      <c r="N118" s="51" t="n">
        <v>0.01</v>
      </c>
      <c r="O118" s="51" t="n">
        <v>0.02</v>
      </c>
      <c r="P118" s="51" t="n">
        <v>0</v>
      </c>
      <c r="Q118" s="51" t="n">
        <v>0</v>
      </c>
      <c r="R118" s="50" t="n">
        <v>0</v>
      </c>
      <c r="S118" s="50" t="n">
        <v>0</v>
      </c>
      <c r="T118" s="50" t="n">
        <v>30</v>
      </c>
      <c r="U118" s="50"/>
      <c r="X118" s="53" t="e">
        <f aca="false">+VLOOKUP($D118,['file:///home/lab/repositories/luckia.facturador/com.luckia.biller.deploy/src/main/resources/bootstrap/info_presencial_2014.xlsx']venta_neta_cons!$a$2:$n$1048576,3,0)</f>
        <v>#VALUE!</v>
      </c>
      <c r="Y118" s="53" t="e">
        <f aca="false">+VLOOKUP($D118,['file:///home/lab/repositories/luckia.facturador/com.luckia.biller.deploy/src/main/resources/bootstrap/info_presencial_2014.xlsx']venta_neta_cons!$a$2:$n$1048576,4,0)</f>
        <v>#VALUE!</v>
      </c>
      <c r="Z118" s="53" t="e">
        <f aca="false">+VLOOKUP($D118,['file:///home/lab/repositories/luckia.facturador/com.luckia.biller.deploy/src/main/resources/bootstrap/info_presencial_2014.xlsx']venta_neta_cons!$a$2:$n$1048576,5,0)</f>
        <v>#VALUE!</v>
      </c>
      <c r="AA118" s="53" t="e">
        <f aca="false">+VLOOKUP($D118,['file:///home/lab/repositories/luckia.facturador/com.luckia.biller.deploy/src/main/resources/bootstrap/info_presencial_2014.xlsx']venta_neta_cons!$a$2:$n$1048576,6,0)</f>
        <v>#VALUE!</v>
      </c>
      <c r="AB118" s="53" t="e">
        <f aca="false">+VLOOKUP($D118,['file:///home/lab/repositories/luckia.facturador/com.luckia.biller.deploy/src/main/resources/bootstrap/info_presencial_2014.xlsx']venta_neta_cons!$a$2:$n$1048576,7,0)</f>
        <v>#VALUE!</v>
      </c>
      <c r="AC118" s="53" t="e">
        <f aca="false">+VLOOKUP($D118,['file:///home/lab/repositories/luckia.facturador/com.luckia.biller.deploy/src/main/resources/bootstrap/info_presencial_2014.xlsx']venta_neta_cons!$a$2:$n$1048576,8,0)</f>
        <v>#VALUE!</v>
      </c>
      <c r="AD118" s="53" t="e">
        <f aca="false">+VLOOKUP($D118,['file:///home/lab/repositories/luckia.facturador/com.luckia.biller.deploy/src/main/resources/bootstrap/info_presencial_2014.xlsx']venta_neta_cons!$a$2:$n$1048576,9,0)</f>
        <v>#VALUE!</v>
      </c>
      <c r="AE118" s="53" t="e">
        <f aca="false">+VLOOKUP($D118,['file:///home/lab/repositories/luckia.facturador/com.luckia.biller.deploy/src/main/resources/bootstrap/info_presencial_2014.xlsx']venta_neta_cons!$a$2:$n$1048576,10,0)</f>
        <v>#VALUE!</v>
      </c>
      <c r="AF118" s="53" t="e">
        <f aca="false">+VLOOKUP($D118,['file:///home/lab/repositories/luckia.facturador/com.luckia.biller.deploy/src/main/resources/bootstrap/info_presencial_2014.xlsx']venta_neta_cons!$a$2:$n$1048576,11,0)</f>
        <v>#VALUE!</v>
      </c>
      <c r="AG118" s="53" t="e">
        <f aca="false">+VLOOKUP($D118,['file:///home/lab/repositories/luckia.facturador/com.luckia.biller.deploy/src/main/resources/bootstrap/info_presencial_2014.xlsx']venta_neta_cons!$a$2:$n$1048576,12,0)</f>
        <v>#VALUE!</v>
      </c>
      <c r="AH118" s="53" t="e">
        <f aca="false">+VLOOKUP($D118,['file:///home/lab/repositories/luckia.facturador/com.luckia.biller.deploy/src/main/resources/bootstrap/info_presencial_2014.xlsx']venta_neta_cons!$a$2:$n$1048576,13,0)</f>
        <v>#VALUE!</v>
      </c>
      <c r="AI118" s="53" t="e">
        <f aca="false">+VLOOKUP($D118,['file:///home/lab/repositories/luckia.facturador/com.luckia.biller.deploy/src/main/resources/bootstrap/info_presencial_2014.xlsx']venta_neta_cons!$a$2:$n$1048576,14,0)</f>
        <v>#VALUE!</v>
      </c>
      <c r="AJ118" s="53" t="n">
        <f aca="false">+SUM(X118:AI118)</f>
        <v>5378</v>
      </c>
      <c r="AK118" s="54" t="n">
        <f aca="false">+BB118/X118</f>
        <v>0.0402287095574564</v>
      </c>
      <c r="AL118" s="53"/>
      <c r="AM118" s="53" t="e">
        <f aca="false">+VLOOKUP($D118,['file:///home/lab/repositories/luckia.facturador/com.luckia.biller.deploy/src/main/resources/bootstrap/info_presencial_2014.xlsx']saldo_cons!$a$2:$n$1048576,3,0)</f>
        <v>#VALUE!</v>
      </c>
      <c r="AN118" s="53" t="e">
        <f aca="false">+VLOOKUP($D118,['file:///home/lab/repositories/luckia.facturador/com.luckia.biller.deploy/src/main/resources/bootstrap/info_presencial_2014.xlsx']saldo_cons!$a$2:$n$1048576,4,0)</f>
        <v>#VALUE!</v>
      </c>
      <c r="AO118" s="53" t="e">
        <f aca="false">+VLOOKUP($D118,['file:///home/lab/repositories/luckia.facturador/com.luckia.biller.deploy/src/main/resources/bootstrap/info_presencial_2014.xlsx']saldo_cons!$a$2:$n$1048576,5,0)</f>
        <v>#VALUE!</v>
      </c>
      <c r="AP118" s="53" t="e">
        <f aca="false">+VLOOKUP($D118,['file:///home/lab/repositories/luckia.facturador/com.luckia.biller.deploy/src/main/resources/bootstrap/info_presencial_2014.xlsx']saldo_cons!$a$2:$n$1048576,6,0)</f>
        <v>#VALUE!</v>
      </c>
      <c r="AQ118" s="53" t="e">
        <f aca="false">+VLOOKUP($D118,['file:///home/lab/repositories/luckia.facturador/com.luckia.biller.deploy/src/main/resources/bootstrap/info_presencial_2014.xlsx']saldo_cons!$a$2:$n$1048576,7,0)</f>
        <v>#VALUE!</v>
      </c>
      <c r="AR118" s="53" t="e">
        <f aca="false">+VLOOKUP($D118,['file:///home/lab/repositories/luckia.facturador/com.luckia.biller.deploy/src/main/resources/bootstrap/info_presencial_2014.xlsx']saldo_cons!$a$2:$n$1048576,8,0)</f>
        <v>#VALUE!</v>
      </c>
      <c r="AS118" s="53" t="e">
        <f aca="false">+VLOOKUP($D118,['file:///home/lab/repositories/luckia.facturador/com.luckia.biller.deploy/src/main/resources/bootstrap/info_presencial_2014.xlsx']saldo_cons!$a$2:$n$1048576,9,0)</f>
        <v>#VALUE!</v>
      </c>
      <c r="AT118" s="53" t="e">
        <f aca="false">+VLOOKUP($D118,['file:///home/lab/repositories/luckia.facturador/com.luckia.biller.deploy/src/main/resources/bootstrap/info_presencial_2014.xlsx']saldo_cons!$a$2:$n$1048576,10,0)</f>
        <v>#VALUE!</v>
      </c>
      <c r="AU118" s="53" t="e">
        <f aca="false">+VLOOKUP($D118,['file:///home/lab/repositories/luckia.facturador/com.luckia.biller.deploy/src/main/resources/bootstrap/info_presencial_2014.xlsx']saldo_cons!$a$2:$n$1048576,11,0)</f>
        <v>#VALUE!</v>
      </c>
      <c r="AV118" s="53" t="e">
        <f aca="false">+VLOOKUP($D118,['file:///home/lab/repositories/luckia.facturador/com.luckia.biller.deploy/src/main/resources/bootstrap/info_presencial_2014.xlsx']saldo_cons!$a$2:$n$1048576,12,0)</f>
        <v>#VALUE!</v>
      </c>
      <c r="AW118" s="53" t="e">
        <f aca="false">+VLOOKUP($D118,['file:///home/lab/repositories/luckia.facturador/com.luckia.biller.deploy/src/main/resources/bootstrap/info_presencial_2014.xlsx']saldo_cons!$a$2:$n$1048576,13,0)</f>
        <v>#VALUE!</v>
      </c>
      <c r="AX118" s="53" t="e">
        <f aca="false">+VLOOKUP($D118,['file:///home/lab/repositories/luckia.facturador/com.luckia.biller.deploy/src/main/resources/bootstrap/info_presencial_2014.xlsx']saldo_cons!$a$2:$n$1048576,14,0)</f>
        <v>#VALUE!</v>
      </c>
      <c r="AY118" s="53" t="n">
        <f aca="false">+SUM(AM118:AX118)</f>
        <v>5378</v>
      </c>
      <c r="AZ118" s="53"/>
      <c r="BA118" s="53"/>
      <c r="BB118" s="53" t="e">
        <f aca="false">+VLOOKUP($D118,['file:///home/lab/repositories/luckia.facturador/com.luckia.biller.deploy/src/main/resources/bootstrap/info_presencial_2014.xlsx']ggr_cons!$a$2:$n$1048576,3,0)</f>
        <v>#VALUE!</v>
      </c>
      <c r="BC118" s="53" t="e">
        <f aca="false">+VLOOKUP($D118,['file:///home/lab/repositories/luckia.facturador/com.luckia.biller.deploy/src/main/resources/bootstrap/info_presencial_2014.xlsx']ggr_cons!$a$2:$n$1048576,4,0)</f>
        <v>#VALUE!</v>
      </c>
      <c r="BD118" s="53" t="e">
        <f aca="false">+VLOOKUP($D118,['file:///home/lab/repositories/luckia.facturador/com.luckia.biller.deploy/src/main/resources/bootstrap/info_presencial_2014.xlsx']ggr_cons!$a$2:$n$1048576,5,0)</f>
        <v>#VALUE!</v>
      </c>
      <c r="BE118" s="53" t="e">
        <f aca="false">+VLOOKUP($D118,['file:///home/lab/repositories/luckia.facturador/com.luckia.biller.deploy/src/main/resources/bootstrap/info_presencial_2014.xlsx']ggr_cons!$a$2:$n$1048576,6,0)</f>
        <v>#VALUE!</v>
      </c>
      <c r="BF118" s="53" t="e">
        <f aca="false">+VLOOKUP($D118,['file:///home/lab/repositories/luckia.facturador/com.luckia.biller.deploy/src/main/resources/bootstrap/info_presencial_2014.xlsx']ggr_cons!$a$2:$n$1048576,7,0)</f>
        <v>#VALUE!</v>
      </c>
      <c r="BG118" s="53" t="e">
        <f aca="false">+VLOOKUP($D118,['file:///home/lab/repositories/luckia.facturador/com.luckia.biller.deploy/src/main/resources/bootstrap/info_presencial_2014.xlsx']ggr_cons!$a$2:$n$1048576,8,0)</f>
        <v>#VALUE!</v>
      </c>
      <c r="BH118" s="53" t="e">
        <f aca="false">+VLOOKUP($D118,['file:///home/lab/repositories/luckia.facturador/com.luckia.biller.deploy/src/main/resources/bootstrap/info_presencial_2014.xlsx']ggr_cons!$a$2:$n$1048576,9,0)</f>
        <v>#VALUE!</v>
      </c>
      <c r="BI118" s="53" t="e">
        <f aca="false">+VLOOKUP($D118,['file:///home/lab/repositories/luckia.facturador/com.luckia.biller.deploy/src/main/resources/bootstrap/info_presencial_2014.xlsx']ggr_cons!$a$2:$n$1048576,10,0)</f>
        <v>#VALUE!</v>
      </c>
      <c r="BJ118" s="53" t="e">
        <f aca="false">+VLOOKUP($D118,['file:///home/lab/repositories/luckia.facturador/com.luckia.biller.deploy/src/main/resources/bootstrap/info_presencial_2014.xlsx']ggr_cons!$a$2:$n$1048576,11,0)</f>
        <v>#VALUE!</v>
      </c>
      <c r="BK118" s="53" t="e">
        <f aca="false">+VLOOKUP($D118,['file:///home/lab/repositories/luckia.facturador/com.luckia.biller.deploy/src/main/resources/bootstrap/info_presencial_2014.xlsx']ggr_cons!$a$2:$n$1048576,12,0)</f>
        <v>#VALUE!</v>
      </c>
      <c r="BL118" s="53" t="e">
        <f aca="false">+VLOOKUP($D118,['file:///home/lab/repositories/luckia.facturador/com.luckia.biller.deploy/src/main/resources/bootstrap/info_presencial_2014.xlsx']ggr_cons!$a$2:$n$1048576,13,0)</f>
        <v>#VALUE!</v>
      </c>
      <c r="BM118" s="53" t="e">
        <f aca="false">+VLOOKUP($D118,['file:///home/lab/repositories/luckia.facturador/com.luckia.biller.deploy/src/main/resources/bootstrap/info_presencial_2014.xlsx']ggr_cons!$a$2:$n$1048576,14,0)</f>
        <v>#VALUE!</v>
      </c>
      <c r="BN118" s="53" t="n">
        <f aca="false">+SUM(BB118:BM118)</f>
        <v>216.35</v>
      </c>
      <c r="BO118" s="53"/>
      <c r="BP118" s="53"/>
      <c r="BQ118" s="55" t="n">
        <f aca="false">+$N118*X118</f>
        <v>53.78</v>
      </c>
      <c r="BR118" s="55" t="n">
        <f aca="false">+$N118*Y118</f>
        <v>0</v>
      </c>
      <c r="BS118" s="55" t="n">
        <f aca="false">+$N118*Z118</f>
        <v>0</v>
      </c>
      <c r="BT118" s="55" t="n">
        <f aca="false">+$N118*AA118</f>
        <v>0</v>
      </c>
      <c r="BU118" s="55" t="n">
        <f aca="false">+$N118*AB118</f>
        <v>0</v>
      </c>
      <c r="BV118" s="55" t="n">
        <f aca="false">+$N118*AC118</f>
        <v>0</v>
      </c>
      <c r="BW118" s="55" t="n">
        <f aca="false">+$N118*AD118</f>
        <v>0</v>
      </c>
      <c r="BX118" s="55" t="n">
        <f aca="false">+$N118*AE118</f>
        <v>0</v>
      </c>
      <c r="BY118" s="55" t="n">
        <f aca="false">+$N118*AF118</f>
        <v>0</v>
      </c>
      <c r="BZ118" s="55" t="n">
        <f aca="false">+$N118*AG118</f>
        <v>0</v>
      </c>
      <c r="CA118" s="55" t="n">
        <f aca="false">+$N118*AH118</f>
        <v>0</v>
      </c>
      <c r="CB118" s="55" t="n">
        <f aca="false">+$N118*AI118</f>
        <v>0</v>
      </c>
      <c r="CC118" s="55" t="n">
        <f aca="false">+SUM(BQ118:CB118)</f>
        <v>53.78</v>
      </c>
      <c r="CD118" s="53"/>
      <c r="CE118" s="55"/>
      <c r="CF118" s="55" t="n">
        <f aca="false">+BQ118/$CE$2</f>
        <v>44.4462809917355</v>
      </c>
      <c r="CG118" s="55" t="n">
        <f aca="false">+BR118/$CE$2</f>
        <v>0</v>
      </c>
      <c r="CH118" s="55" t="n">
        <f aca="false">+BS118/$CE$2</f>
        <v>0</v>
      </c>
      <c r="CI118" s="55" t="n">
        <f aca="false">+BT118/$CE$2</f>
        <v>0</v>
      </c>
      <c r="CJ118" s="55" t="n">
        <f aca="false">+BU118/$CE$2</f>
        <v>0</v>
      </c>
      <c r="CK118" s="55" t="n">
        <f aca="false">+BV118/$CE$2</f>
        <v>0</v>
      </c>
      <c r="CL118" s="55" t="n">
        <f aca="false">+BW118/$CE$2</f>
        <v>0</v>
      </c>
      <c r="CM118" s="55" t="n">
        <f aca="false">+BX118/$CE$2</f>
        <v>0</v>
      </c>
      <c r="CN118" s="55" t="n">
        <f aca="false">+BY118/$CE$2</f>
        <v>0</v>
      </c>
      <c r="CO118" s="55" t="n">
        <f aca="false">+BZ118/$CE$2</f>
        <v>0</v>
      </c>
      <c r="CP118" s="55" t="n">
        <f aca="false">+CA118/$CE$2</f>
        <v>0</v>
      </c>
      <c r="CQ118" s="55" t="n">
        <f aca="false">+CB118/$CE$2</f>
        <v>0</v>
      </c>
      <c r="CR118" s="55" t="n">
        <f aca="false">+CC118/$CE$2</f>
        <v>44.4462809917355</v>
      </c>
      <c r="CS118" s="53"/>
      <c r="CT118" s="53"/>
      <c r="CU118" s="56" t="n">
        <f aca="false">+$O118*X118+$P118*BB118+$Q118*(0.9*BB118+$S118)+$R118</f>
        <v>107.56</v>
      </c>
      <c r="CV118" s="56" t="n">
        <f aca="false">+$O118*Y118+$P118*BC118+$Q118*(0.9*BC118+$S118)+$R118</f>
        <v>0</v>
      </c>
      <c r="CW118" s="56" t="n">
        <f aca="false">+$O118*Z118+$P118*BD118+$Q118*(0.9*BD118+$S118)+$R118</f>
        <v>0</v>
      </c>
      <c r="CX118" s="56" t="n">
        <f aca="false">+$O118*AA118+$P118*BE118+$Q118*(0.9*BE118+$S118)+$R118</f>
        <v>0</v>
      </c>
      <c r="CY118" s="56" t="n">
        <f aca="false">+$O118*AB118+$P118*BF118+$Q118*(0.9*BF118+$S118)+$R118</f>
        <v>0</v>
      </c>
      <c r="CZ118" s="56" t="n">
        <f aca="false">+$O118*AC118+$P118*BG118+$Q118*(0.9*BG118+$S118)+$R118</f>
        <v>0</v>
      </c>
      <c r="DA118" s="56" t="n">
        <f aca="false">+$O118*AD118+$P118*BH118+$Q118*(0.9*BH118+$S118)+$R118</f>
        <v>0</v>
      </c>
      <c r="DB118" s="56" t="n">
        <f aca="false">+$O118*AE118+$P118*BI118+$Q118*(0.9*BI118+$S118)+$R118</f>
        <v>0</v>
      </c>
      <c r="DC118" s="56" t="n">
        <f aca="false">+$O118*AF118+$P118*BJ118+$Q118*(0.9*BJ118+$S118)+$R118</f>
        <v>0</v>
      </c>
      <c r="DD118" s="56" t="n">
        <f aca="false">+$O118*AG118+$P118*BK118+$Q118*(0.9*BK118+$S118)+$R118</f>
        <v>0</v>
      </c>
      <c r="DE118" s="56" t="n">
        <f aca="false">+$O118*AH118+$P118*BL118+$Q118*(0.9*BL118+$S118)+$R118</f>
        <v>0</v>
      </c>
      <c r="DF118" s="56" t="n">
        <f aca="false">+$O118*AI118+$P118*BM118+$Q118*(0.9*BM118+$S118)+$R118</f>
        <v>0</v>
      </c>
      <c r="DG118" s="55" t="n">
        <f aca="false">+SUM(CU118:DF118)</f>
        <v>107.56</v>
      </c>
      <c r="DH118" s="53"/>
      <c r="DJ118" s="14" t="n">
        <f aca="false">+IF(X118=0,0,$T118)</f>
        <v>30</v>
      </c>
      <c r="DK118" s="14" t="n">
        <f aca="false">+IF(Y118=0,0,$T118)</f>
        <v>0</v>
      </c>
      <c r="DL118" s="14" t="n">
        <f aca="false">+IF(Z118=0,0,$T118)</f>
        <v>0</v>
      </c>
      <c r="DM118" s="14" t="n">
        <f aca="false">+IF(AA118=0,0,$T118)</f>
        <v>0</v>
      </c>
      <c r="DN118" s="14" t="n">
        <f aca="false">+IF(AB118=0,0,$T118)</f>
        <v>0</v>
      </c>
      <c r="DO118" s="14" t="n">
        <f aca="false">+IF(AC118=0,0,$T118)</f>
        <v>0</v>
      </c>
      <c r="DP118" s="14" t="n">
        <f aca="false">+IF(AD118=0,0,$T118)</f>
        <v>0</v>
      </c>
      <c r="DQ118" s="14" t="n">
        <f aca="false">+IF(AE118=0,0,$T118)</f>
        <v>0</v>
      </c>
      <c r="DR118" s="14" t="n">
        <f aca="false">+IF(AF118=0,0,$T118)</f>
        <v>0</v>
      </c>
      <c r="DS118" s="14" t="n">
        <f aca="false">+IF(AG118=0,0,$T118)</f>
        <v>0</v>
      </c>
      <c r="DT118" s="14" t="n">
        <f aca="false">+IF(AH118=0,0,$T118)</f>
        <v>0</v>
      </c>
      <c r="DU118" s="14" t="n">
        <f aca="false">+IF(AI118=0,0,$T118)</f>
        <v>0</v>
      </c>
      <c r="DV118" s="55" t="n">
        <f aca="false">+SUM(DJ118:DU118)</f>
        <v>30</v>
      </c>
      <c r="DY118" s="14" t="n">
        <v>0</v>
      </c>
      <c r="DZ118" s="14" t="n">
        <v>0</v>
      </c>
      <c r="EA118" s="14" t="n">
        <v>0</v>
      </c>
      <c r="EB118" s="14" t="n">
        <v>0</v>
      </c>
      <c r="EC118" s="14" t="n">
        <v>0</v>
      </c>
      <c r="ED118" s="14" t="n">
        <v>0</v>
      </c>
      <c r="EE118" s="14" t="n">
        <v>0</v>
      </c>
      <c r="EF118" s="14" t="n">
        <v>0</v>
      </c>
      <c r="EG118" s="14" t="n">
        <v>0</v>
      </c>
      <c r="EH118" s="14" t="n">
        <v>0</v>
      </c>
      <c r="EI118" s="14" t="n">
        <v>0</v>
      </c>
      <c r="EJ118" s="14" t="n">
        <v>0</v>
      </c>
      <c r="EK118" s="55" t="n">
        <f aca="false">+SUM(DY118:EJ118)</f>
        <v>0</v>
      </c>
      <c r="EO118" s="53" t="n">
        <f aca="false">+CU118+DJ118-DY118/2</f>
        <v>137.56</v>
      </c>
      <c r="EP118" s="53" t="n">
        <f aca="false">+CV118+DK118-DZ118/2</f>
        <v>0</v>
      </c>
      <c r="EQ118" s="53" t="n">
        <f aca="false">+CW118+DL118-EA118/2</f>
        <v>0</v>
      </c>
      <c r="ER118" s="53" t="n">
        <f aca="false">+CX118+DM118-EB118/2</f>
        <v>0</v>
      </c>
      <c r="ES118" s="53" t="n">
        <f aca="false">+CY118+DN118-EC118/2</f>
        <v>0</v>
      </c>
      <c r="ET118" s="53" t="n">
        <f aca="false">+CZ118+DO118-ED118/2</f>
        <v>0</v>
      </c>
      <c r="EU118" s="53" t="n">
        <f aca="false">+DA118+DP118-EE118/2</f>
        <v>0</v>
      </c>
      <c r="EV118" s="53" t="n">
        <f aca="false">+DB118+DQ118-EF118/2</f>
        <v>0</v>
      </c>
      <c r="EW118" s="53" t="n">
        <f aca="false">+DC118+DR118-EG118/2</f>
        <v>0</v>
      </c>
      <c r="EX118" s="53" t="n">
        <f aca="false">+DD118+DS118-EH118/2</f>
        <v>0</v>
      </c>
      <c r="EY118" s="53" t="n">
        <f aca="false">+DE118+DT118-EI118/2</f>
        <v>0</v>
      </c>
      <c r="EZ118" s="53" t="n">
        <f aca="false">+DF118+DU118-EJ118/2</f>
        <v>0</v>
      </c>
      <c r="FA118" s="55" t="n">
        <f aca="false">+SUM(EO118:EZ118)</f>
        <v>137.56</v>
      </c>
      <c r="FD118" s="53" t="n">
        <f aca="false">+AM118-EO118-DY118</f>
        <v>5240.44</v>
      </c>
      <c r="FE118" s="53" t="n">
        <f aca="false">+AN118-EP118-DZ118</f>
        <v>0</v>
      </c>
      <c r="FF118" s="53" t="n">
        <f aca="false">+AO118-EQ118-EA118</f>
        <v>0</v>
      </c>
      <c r="FG118" s="53" t="n">
        <f aca="false">+AP118-ER118-EB118</f>
        <v>0</v>
      </c>
      <c r="FH118" s="53" t="n">
        <f aca="false">+AQ118-ES118-EC118</f>
        <v>0</v>
      </c>
      <c r="FI118" s="53" t="n">
        <f aca="false">+AR118-ET118-ED118</f>
        <v>0</v>
      </c>
      <c r="FJ118" s="53" t="n">
        <f aca="false">+AS118-EU118-EE118</f>
        <v>0</v>
      </c>
      <c r="FK118" s="53" t="n">
        <f aca="false">+AT118-EV118-EF118</f>
        <v>0</v>
      </c>
      <c r="FL118" s="53" t="n">
        <f aca="false">+AU118-EW118-EG118</f>
        <v>0</v>
      </c>
      <c r="FM118" s="53" t="n">
        <f aca="false">+AV118-EX118-EH118</f>
        <v>0</v>
      </c>
      <c r="FN118" s="53" t="n">
        <f aca="false">+AW118-EY118-EI118</f>
        <v>0</v>
      </c>
      <c r="FO118" s="53" t="n">
        <f aca="false">+AX118-EZ118-EJ118</f>
        <v>0</v>
      </c>
      <c r="FP118" s="53" t="n">
        <f aca="false">+AY118-FA118</f>
        <v>5240.44</v>
      </c>
    </row>
    <row collapsed="false" customFormat="false" customHeight="true" hidden="false" ht="15" outlineLevel="2" r="119">
      <c r="A119" s="21" t="n">
        <v>12</v>
      </c>
      <c r="B119" s="21" t="s">
        <v>67</v>
      </c>
      <c r="C119" s="21" t="s">
        <v>137</v>
      </c>
      <c r="D119" s="67" t="n">
        <f aca="false">+E119</f>
        <v>16047</v>
      </c>
      <c r="E119" s="69" t="n">
        <v>16047</v>
      </c>
      <c r="F119" s="80" t="s">
        <v>508</v>
      </c>
      <c r="G119" s="21" t="s">
        <v>69</v>
      </c>
      <c r="H119" s="21" t="s">
        <v>69</v>
      </c>
      <c r="I119" s="80" t="s">
        <v>509</v>
      </c>
      <c r="J119" s="76" t="s">
        <v>486</v>
      </c>
      <c r="K119" s="76" t="s">
        <v>486</v>
      </c>
      <c r="L119" s="49" t="s">
        <v>487</v>
      </c>
      <c r="M119" s="50" t="s">
        <v>70</v>
      </c>
      <c r="N119" s="51" t="n">
        <v>0.01</v>
      </c>
      <c r="O119" s="51" t="n">
        <v>0.02</v>
      </c>
      <c r="P119" s="51" t="n">
        <v>0</v>
      </c>
      <c r="Q119" s="51" t="n">
        <v>0</v>
      </c>
      <c r="R119" s="50" t="n">
        <v>0</v>
      </c>
      <c r="S119" s="50" t="n">
        <v>0</v>
      </c>
      <c r="T119" s="50" t="n">
        <v>30</v>
      </c>
      <c r="U119" s="50"/>
      <c r="X119" s="53" t="e">
        <f aca="false">+VLOOKUP($D119,['file:///home/lab/repositories/luckia.facturador/com.luckia.biller.deploy/src/main/resources/bootstrap/info_presencial_2014.xlsx']venta_neta_cons!$a$2:$n$1048576,3,0)</f>
        <v>#VALUE!</v>
      </c>
      <c r="Y119" s="53" t="e">
        <f aca="false">+VLOOKUP($D119,['file:///home/lab/repositories/luckia.facturador/com.luckia.biller.deploy/src/main/resources/bootstrap/info_presencial_2014.xlsx']venta_neta_cons!$a$2:$n$1048576,4,0)</f>
        <v>#VALUE!</v>
      </c>
      <c r="Z119" s="53" t="e">
        <f aca="false">+VLOOKUP($D119,['file:///home/lab/repositories/luckia.facturador/com.luckia.biller.deploy/src/main/resources/bootstrap/info_presencial_2014.xlsx']venta_neta_cons!$a$2:$n$1048576,5,0)</f>
        <v>#VALUE!</v>
      </c>
      <c r="AA119" s="53" t="e">
        <f aca="false">+VLOOKUP($D119,['file:///home/lab/repositories/luckia.facturador/com.luckia.biller.deploy/src/main/resources/bootstrap/info_presencial_2014.xlsx']venta_neta_cons!$a$2:$n$1048576,6,0)</f>
        <v>#VALUE!</v>
      </c>
      <c r="AB119" s="53" t="e">
        <f aca="false">+VLOOKUP($D119,['file:///home/lab/repositories/luckia.facturador/com.luckia.biller.deploy/src/main/resources/bootstrap/info_presencial_2014.xlsx']venta_neta_cons!$a$2:$n$1048576,7,0)</f>
        <v>#VALUE!</v>
      </c>
      <c r="AC119" s="53" t="e">
        <f aca="false">+VLOOKUP($D119,['file:///home/lab/repositories/luckia.facturador/com.luckia.biller.deploy/src/main/resources/bootstrap/info_presencial_2014.xlsx']venta_neta_cons!$a$2:$n$1048576,8,0)</f>
        <v>#VALUE!</v>
      </c>
      <c r="AD119" s="53" t="e">
        <f aca="false">+VLOOKUP($D119,['file:///home/lab/repositories/luckia.facturador/com.luckia.biller.deploy/src/main/resources/bootstrap/info_presencial_2014.xlsx']venta_neta_cons!$a$2:$n$1048576,9,0)</f>
        <v>#VALUE!</v>
      </c>
      <c r="AE119" s="53" t="e">
        <f aca="false">+VLOOKUP($D119,['file:///home/lab/repositories/luckia.facturador/com.luckia.biller.deploy/src/main/resources/bootstrap/info_presencial_2014.xlsx']venta_neta_cons!$a$2:$n$1048576,10,0)</f>
        <v>#VALUE!</v>
      </c>
      <c r="AF119" s="53" t="e">
        <f aca="false">+VLOOKUP($D119,['file:///home/lab/repositories/luckia.facturador/com.luckia.biller.deploy/src/main/resources/bootstrap/info_presencial_2014.xlsx']venta_neta_cons!$a$2:$n$1048576,11,0)</f>
        <v>#VALUE!</v>
      </c>
      <c r="AG119" s="53" t="e">
        <f aca="false">+VLOOKUP($D119,['file:///home/lab/repositories/luckia.facturador/com.luckia.biller.deploy/src/main/resources/bootstrap/info_presencial_2014.xlsx']venta_neta_cons!$a$2:$n$1048576,12,0)</f>
        <v>#VALUE!</v>
      </c>
      <c r="AH119" s="53" t="e">
        <f aca="false">+VLOOKUP($D119,['file:///home/lab/repositories/luckia.facturador/com.luckia.biller.deploy/src/main/resources/bootstrap/info_presencial_2014.xlsx']venta_neta_cons!$a$2:$n$1048576,13,0)</f>
        <v>#VALUE!</v>
      </c>
      <c r="AI119" s="53" t="e">
        <f aca="false">+VLOOKUP($D119,['file:///home/lab/repositories/luckia.facturador/com.luckia.biller.deploy/src/main/resources/bootstrap/info_presencial_2014.xlsx']venta_neta_cons!$a$2:$n$1048576,14,0)</f>
        <v>#VALUE!</v>
      </c>
      <c r="AJ119" s="53" t="n">
        <f aca="false">+SUM(X119:AI119)</f>
        <v>3498</v>
      </c>
      <c r="AK119" s="54" t="n">
        <f aca="false">+BB119/X119</f>
        <v>-0.036114922813036</v>
      </c>
      <c r="AL119" s="53"/>
      <c r="AM119" s="53" t="e">
        <f aca="false">+VLOOKUP($D119,['file:///home/lab/repositories/luckia.facturador/com.luckia.biller.deploy/src/main/resources/bootstrap/info_presencial_2014.xlsx']saldo_cons!$a$2:$n$1048576,3,0)</f>
        <v>#VALUE!</v>
      </c>
      <c r="AN119" s="53" t="e">
        <f aca="false">+VLOOKUP($D119,['file:///home/lab/repositories/luckia.facturador/com.luckia.biller.deploy/src/main/resources/bootstrap/info_presencial_2014.xlsx']saldo_cons!$a$2:$n$1048576,4,0)</f>
        <v>#VALUE!</v>
      </c>
      <c r="AO119" s="53" t="e">
        <f aca="false">+VLOOKUP($D119,['file:///home/lab/repositories/luckia.facturador/com.luckia.biller.deploy/src/main/resources/bootstrap/info_presencial_2014.xlsx']saldo_cons!$a$2:$n$1048576,5,0)</f>
        <v>#VALUE!</v>
      </c>
      <c r="AP119" s="53" t="e">
        <f aca="false">+VLOOKUP($D119,['file:///home/lab/repositories/luckia.facturador/com.luckia.biller.deploy/src/main/resources/bootstrap/info_presencial_2014.xlsx']saldo_cons!$a$2:$n$1048576,6,0)</f>
        <v>#VALUE!</v>
      </c>
      <c r="AQ119" s="53" t="e">
        <f aca="false">+VLOOKUP($D119,['file:///home/lab/repositories/luckia.facturador/com.luckia.biller.deploy/src/main/resources/bootstrap/info_presencial_2014.xlsx']saldo_cons!$a$2:$n$1048576,7,0)</f>
        <v>#VALUE!</v>
      </c>
      <c r="AR119" s="53" t="e">
        <f aca="false">+VLOOKUP($D119,['file:///home/lab/repositories/luckia.facturador/com.luckia.biller.deploy/src/main/resources/bootstrap/info_presencial_2014.xlsx']saldo_cons!$a$2:$n$1048576,8,0)</f>
        <v>#VALUE!</v>
      </c>
      <c r="AS119" s="53" t="e">
        <f aca="false">+VLOOKUP($D119,['file:///home/lab/repositories/luckia.facturador/com.luckia.biller.deploy/src/main/resources/bootstrap/info_presencial_2014.xlsx']saldo_cons!$a$2:$n$1048576,9,0)</f>
        <v>#VALUE!</v>
      </c>
      <c r="AT119" s="53" t="e">
        <f aca="false">+VLOOKUP($D119,['file:///home/lab/repositories/luckia.facturador/com.luckia.biller.deploy/src/main/resources/bootstrap/info_presencial_2014.xlsx']saldo_cons!$a$2:$n$1048576,10,0)</f>
        <v>#VALUE!</v>
      </c>
      <c r="AU119" s="53" t="e">
        <f aca="false">+VLOOKUP($D119,['file:///home/lab/repositories/luckia.facturador/com.luckia.biller.deploy/src/main/resources/bootstrap/info_presencial_2014.xlsx']saldo_cons!$a$2:$n$1048576,11,0)</f>
        <v>#VALUE!</v>
      </c>
      <c r="AV119" s="53" t="e">
        <f aca="false">+VLOOKUP($D119,['file:///home/lab/repositories/luckia.facturador/com.luckia.biller.deploy/src/main/resources/bootstrap/info_presencial_2014.xlsx']saldo_cons!$a$2:$n$1048576,12,0)</f>
        <v>#VALUE!</v>
      </c>
      <c r="AW119" s="53" t="e">
        <f aca="false">+VLOOKUP($D119,['file:///home/lab/repositories/luckia.facturador/com.luckia.biller.deploy/src/main/resources/bootstrap/info_presencial_2014.xlsx']saldo_cons!$a$2:$n$1048576,13,0)</f>
        <v>#VALUE!</v>
      </c>
      <c r="AX119" s="53" t="e">
        <f aca="false">+VLOOKUP($D119,['file:///home/lab/repositories/luckia.facturador/com.luckia.biller.deploy/src/main/resources/bootstrap/info_presencial_2014.xlsx']saldo_cons!$a$2:$n$1048576,14,0)</f>
        <v>#VALUE!</v>
      </c>
      <c r="AY119" s="53" t="n">
        <f aca="false">+SUM(AM119:AX119)</f>
        <v>3498</v>
      </c>
      <c r="AZ119" s="53"/>
      <c r="BA119" s="53"/>
      <c r="BB119" s="53" t="e">
        <f aca="false">+VLOOKUP($D119,['file:///home/lab/repositories/luckia.facturador/com.luckia.biller.deploy/src/main/resources/bootstrap/info_presencial_2014.xlsx']ggr_cons!$a$2:$n$1048576,3,0)</f>
        <v>#VALUE!</v>
      </c>
      <c r="BC119" s="53" t="e">
        <f aca="false">+VLOOKUP($D119,['file:///home/lab/repositories/luckia.facturador/com.luckia.biller.deploy/src/main/resources/bootstrap/info_presencial_2014.xlsx']ggr_cons!$a$2:$n$1048576,4,0)</f>
        <v>#VALUE!</v>
      </c>
      <c r="BD119" s="53" t="e">
        <f aca="false">+VLOOKUP($D119,['file:///home/lab/repositories/luckia.facturador/com.luckia.biller.deploy/src/main/resources/bootstrap/info_presencial_2014.xlsx']ggr_cons!$a$2:$n$1048576,5,0)</f>
        <v>#VALUE!</v>
      </c>
      <c r="BE119" s="53" t="e">
        <f aca="false">+VLOOKUP($D119,['file:///home/lab/repositories/luckia.facturador/com.luckia.biller.deploy/src/main/resources/bootstrap/info_presencial_2014.xlsx']ggr_cons!$a$2:$n$1048576,6,0)</f>
        <v>#VALUE!</v>
      </c>
      <c r="BF119" s="53" t="e">
        <f aca="false">+VLOOKUP($D119,['file:///home/lab/repositories/luckia.facturador/com.luckia.biller.deploy/src/main/resources/bootstrap/info_presencial_2014.xlsx']ggr_cons!$a$2:$n$1048576,7,0)</f>
        <v>#VALUE!</v>
      </c>
      <c r="BG119" s="53" t="e">
        <f aca="false">+VLOOKUP($D119,['file:///home/lab/repositories/luckia.facturador/com.luckia.biller.deploy/src/main/resources/bootstrap/info_presencial_2014.xlsx']ggr_cons!$a$2:$n$1048576,8,0)</f>
        <v>#VALUE!</v>
      </c>
      <c r="BH119" s="53" t="e">
        <f aca="false">+VLOOKUP($D119,['file:///home/lab/repositories/luckia.facturador/com.luckia.biller.deploy/src/main/resources/bootstrap/info_presencial_2014.xlsx']ggr_cons!$a$2:$n$1048576,9,0)</f>
        <v>#VALUE!</v>
      </c>
      <c r="BI119" s="53" t="e">
        <f aca="false">+VLOOKUP($D119,['file:///home/lab/repositories/luckia.facturador/com.luckia.biller.deploy/src/main/resources/bootstrap/info_presencial_2014.xlsx']ggr_cons!$a$2:$n$1048576,10,0)</f>
        <v>#VALUE!</v>
      </c>
      <c r="BJ119" s="53" t="e">
        <f aca="false">+VLOOKUP($D119,['file:///home/lab/repositories/luckia.facturador/com.luckia.biller.deploy/src/main/resources/bootstrap/info_presencial_2014.xlsx']ggr_cons!$a$2:$n$1048576,11,0)</f>
        <v>#VALUE!</v>
      </c>
      <c r="BK119" s="53" t="e">
        <f aca="false">+VLOOKUP($D119,['file:///home/lab/repositories/luckia.facturador/com.luckia.biller.deploy/src/main/resources/bootstrap/info_presencial_2014.xlsx']ggr_cons!$a$2:$n$1048576,12,0)</f>
        <v>#VALUE!</v>
      </c>
      <c r="BL119" s="53" t="e">
        <f aca="false">+VLOOKUP($D119,['file:///home/lab/repositories/luckia.facturador/com.luckia.biller.deploy/src/main/resources/bootstrap/info_presencial_2014.xlsx']ggr_cons!$a$2:$n$1048576,13,0)</f>
        <v>#VALUE!</v>
      </c>
      <c r="BM119" s="53" t="e">
        <f aca="false">+VLOOKUP($D119,['file:///home/lab/repositories/luckia.facturador/com.luckia.biller.deploy/src/main/resources/bootstrap/info_presencial_2014.xlsx']ggr_cons!$a$2:$n$1048576,14,0)</f>
        <v>#VALUE!</v>
      </c>
      <c r="BN119" s="53" t="n">
        <f aca="false">+SUM(BB119:BM119)</f>
        <v>-126.33</v>
      </c>
      <c r="BO119" s="53"/>
      <c r="BP119" s="53"/>
      <c r="BQ119" s="55" t="n">
        <f aca="false">+$N119*X119</f>
        <v>34.98</v>
      </c>
      <c r="BR119" s="55" t="n">
        <f aca="false">+$N119*Y119</f>
        <v>0</v>
      </c>
      <c r="BS119" s="55" t="n">
        <f aca="false">+$N119*Z119</f>
        <v>0</v>
      </c>
      <c r="BT119" s="55" t="n">
        <f aca="false">+$N119*AA119</f>
        <v>0</v>
      </c>
      <c r="BU119" s="55" t="n">
        <f aca="false">+$N119*AB119</f>
        <v>0</v>
      </c>
      <c r="BV119" s="55" t="n">
        <f aca="false">+$N119*AC119</f>
        <v>0</v>
      </c>
      <c r="BW119" s="55" t="n">
        <f aca="false">+$N119*AD119</f>
        <v>0</v>
      </c>
      <c r="BX119" s="55" t="n">
        <f aca="false">+$N119*AE119</f>
        <v>0</v>
      </c>
      <c r="BY119" s="55" t="n">
        <f aca="false">+$N119*AF119</f>
        <v>0</v>
      </c>
      <c r="BZ119" s="55" t="n">
        <f aca="false">+$N119*AG119</f>
        <v>0</v>
      </c>
      <c r="CA119" s="55" t="n">
        <f aca="false">+$N119*AH119</f>
        <v>0</v>
      </c>
      <c r="CB119" s="55" t="n">
        <f aca="false">+$N119*AI119</f>
        <v>0</v>
      </c>
      <c r="CC119" s="55" t="n">
        <f aca="false">+SUM(BQ119:CB119)</f>
        <v>34.98</v>
      </c>
      <c r="CD119" s="53"/>
      <c r="CE119" s="55"/>
      <c r="CF119" s="55" t="n">
        <f aca="false">+BQ119/$CE$2</f>
        <v>28.9090909090909</v>
      </c>
      <c r="CG119" s="55" t="n">
        <f aca="false">+BR119/$CE$2</f>
        <v>0</v>
      </c>
      <c r="CH119" s="55" t="n">
        <f aca="false">+BS119/$CE$2</f>
        <v>0</v>
      </c>
      <c r="CI119" s="55" t="n">
        <f aca="false">+BT119/$CE$2</f>
        <v>0</v>
      </c>
      <c r="CJ119" s="55" t="n">
        <f aca="false">+BU119/$CE$2</f>
        <v>0</v>
      </c>
      <c r="CK119" s="55" t="n">
        <f aca="false">+BV119/$CE$2</f>
        <v>0</v>
      </c>
      <c r="CL119" s="55" t="n">
        <f aca="false">+BW119/$CE$2</f>
        <v>0</v>
      </c>
      <c r="CM119" s="55" t="n">
        <f aca="false">+BX119/$CE$2</f>
        <v>0</v>
      </c>
      <c r="CN119" s="55" t="n">
        <f aca="false">+BY119/$CE$2</f>
        <v>0</v>
      </c>
      <c r="CO119" s="55" t="n">
        <f aca="false">+BZ119/$CE$2</f>
        <v>0</v>
      </c>
      <c r="CP119" s="55" t="n">
        <f aca="false">+CA119/$CE$2</f>
        <v>0</v>
      </c>
      <c r="CQ119" s="55" t="n">
        <f aca="false">+CB119/$CE$2</f>
        <v>0</v>
      </c>
      <c r="CR119" s="55" t="n">
        <f aca="false">+CC119/$CE$2</f>
        <v>28.9090909090909</v>
      </c>
      <c r="CS119" s="53"/>
      <c r="CT119" s="53"/>
      <c r="CU119" s="56" t="n">
        <f aca="false">+$O119*X119+$P119*BB119+$Q119*(0.9*BB119+$S119)+$R119</f>
        <v>69.96</v>
      </c>
      <c r="CV119" s="56" t="n">
        <f aca="false">+$O119*Y119+$P119*BC119+$Q119*(0.9*BC119+$S119)+$R119</f>
        <v>0</v>
      </c>
      <c r="CW119" s="56" t="n">
        <f aca="false">+$O119*Z119+$P119*BD119+$Q119*(0.9*BD119+$S119)+$R119</f>
        <v>0</v>
      </c>
      <c r="CX119" s="56" t="n">
        <f aca="false">+$O119*AA119+$P119*BE119+$Q119*(0.9*BE119+$S119)+$R119</f>
        <v>0</v>
      </c>
      <c r="CY119" s="56" t="n">
        <f aca="false">+$O119*AB119+$P119*BF119+$Q119*(0.9*BF119+$S119)+$R119</f>
        <v>0</v>
      </c>
      <c r="CZ119" s="56" t="n">
        <f aca="false">+$O119*AC119+$P119*BG119+$Q119*(0.9*BG119+$S119)+$R119</f>
        <v>0</v>
      </c>
      <c r="DA119" s="56" t="n">
        <f aca="false">+$O119*AD119+$P119*BH119+$Q119*(0.9*BH119+$S119)+$R119</f>
        <v>0</v>
      </c>
      <c r="DB119" s="56" t="n">
        <f aca="false">+$O119*AE119+$P119*BI119+$Q119*(0.9*BI119+$S119)+$R119</f>
        <v>0</v>
      </c>
      <c r="DC119" s="56" t="n">
        <f aca="false">+$O119*AF119+$P119*BJ119+$Q119*(0.9*BJ119+$S119)+$R119</f>
        <v>0</v>
      </c>
      <c r="DD119" s="56" t="n">
        <f aca="false">+$O119*AG119+$P119*BK119+$Q119*(0.9*BK119+$S119)+$R119</f>
        <v>0</v>
      </c>
      <c r="DE119" s="56" t="n">
        <f aca="false">+$O119*AH119+$P119*BL119+$Q119*(0.9*BL119+$S119)+$R119</f>
        <v>0</v>
      </c>
      <c r="DF119" s="56" t="n">
        <f aca="false">+$O119*AI119+$P119*BM119+$Q119*(0.9*BM119+$S119)+$R119</f>
        <v>0</v>
      </c>
      <c r="DG119" s="55" t="n">
        <f aca="false">+SUM(CU119:DF119)</f>
        <v>69.96</v>
      </c>
      <c r="DH119" s="53"/>
      <c r="DJ119" s="14" t="n">
        <f aca="false">+IF(X119=0,0,$T119)</f>
        <v>30</v>
      </c>
      <c r="DK119" s="14" t="n">
        <f aca="false">+IF(Y119=0,0,$T119)</f>
        <v>0</v>
      </c>
      <c r="DL119" s="14" t="n">
        <f aca="false">+IF(Z119=0,0,$T119)</f>
        <v>0</v>
      </c>
      <c r="DM119" s="14" t="n">
        <f aca="false">+IF(AA119=0,0,$T119)</f>
        <v>0</v>
      </c>
      <c r="DN119" s="14" t="n">
        <f aca="false">+IF(AB119=0,0,$T119)</f>
        <v>0</v>
      </c>
      <c r="DO119" s="14" t="n">
        <f aca="false">+IF(AC119=0,0,$T119)</f>
        <v>0</v>
      </c>
      <c r="DP119" s="14" t="n">
        <f aca="false">+IF(AD119=0,0,$T119)</f>
        <v>0</v>
      </c>
      <c r="DQ119" s="14" t="n">
        <f aca="false">+IF(AE119=0,0,$T119)</f>
        <v>0</v>
      </c>
      <c r="DR119" s="14" t="n">
        <f aca="false">+IF(AF119=0,0,$T119)</f>
        <v>0</v>
      </c>
      <c r="DS119" s="14" t="n">
        <f aca="false">+IF(AG119=0,0,$T119)</f>
        <v>0</v>
      </c>
      <c r="DT119" s="14" t="n">
        <f aca="false">+IF(AH119=0,0,$T119)</f>
        <v>0</v>
      </c>
      <c r="DU119" s="14" t="n">
        <f aca="false">+IF(AI119=0,0,$T119)</f>
        <v>0</v>
      </c>
      <c r="DV119" s="55" t="n">
        <f aca="false">+SUM(DJ119:DU119)</f>
        <v>30</v>
      </c>
      <c r="DY119" s="14" t="n">
        <v>0</v>
      </c>
      <c r="DZ119" s="14" t="n">
        <v>0</v>
      </c>
      <c r="EA119" s="14" t="n">
        <v>0</v>
      </c>
      <c r="EB119" s="14" t="n">
        <v>0</v>
      </c>
      <c r="EC119" s="14" t="n">
        <v>0</v>
      </c>
      <c r="ED119" s="14" t="n">
        <v>0</v>
      </c>
      <c r="EE119" s="14" t="n">
        <v>0</v>
      </c>
      <c r="EF119" s="14" t="n">
        <v>0</v>
      </c>
      <c r="EG119" s="14" t="n">
        <v>0</v>
      </c>
      <c r="EH119" s="14" t="n">
        <v>0</v>
      </c>
      <c r="EI119" s="14" t="n">
        <v>0</v>
      </c>
      <c r="EJ119" s="14" t="n">
        <v>0</v>
      </c>
      <c r="EK119" s="55" t="n">
        <f aca="false">+SUM(DY119:EJ119)</f>
        <v>0</v>
      </c>
      <c r="EO119" s="53" t="n">
        <f aca="false">+CU119+DJ119-DY119/2</f>
        <v>99.96</v>
      </c>
      <c r="EP119" s="53" t="n">
        <f aca="false">+CV119+DK119-DZ119/2</f>
        <v>0</v>
      </c>
      <c r="EQ119" s="53" t="n">
        <f aca="false">+CW119+DL119-EA119/2</f>
        <v>0</v>
      </c>
      <c r="ER119" s="53" t="n">
        <f aca="false">+CX119+DM119-EB119/2</f>
        <v>0</v>
      </c>
      <c r="ES119" s="53" t="n">
        <f aca="false">+CY119+DN119-EC119/2</f>
        <v>0</v>
      </c>
      <c r="ET119" s="53" t="n">
        <f aca="false">+CZ119+DO119-ED119/2</f>
        <v>0</v>
      </c>
      <c r="EU119" s="53" t="n">
        <f aca="false">+DA119+DP119-EE119/2</f>
        <v>0</v>
      </c>
      <c r="EV119" s="53" t="n">
        <f aca="false">+DB119+DQ119-EF119/2</f>
        <v>0</v>
      </c>
      <c r="EW119" s="53" t="n">
        <f aca="false">+DC119+DR119-EG119/2</f>
        <v>0</v>
      </c>
      <c r="EX119" s="53" t="n">
        <f aca="false">+DD119+DS119-EH119/2</f>
        <v>0</v>
      </c>
      <c r="EY119" s="53" t="n">
        <f aca="false">+DE119+DT119-EI119/2</f>
        <v>0</v>
      </c>
      <c r="EZ119" s="53" t="n">
        <f aca="false">+DF119+DU119-EJ119/2</f>
        <v>0</v>
      </c>
      <c r="FA119" s="55" t="n">
        <f aca="false">+SUM(EO119:EZ119)</f>
        <v>99.96</v>
      </c>
      <c r="FD119" s="53" t="n">
        <f aca="false">+AM119-EO119-DY119</f>
        <v>3398.04</v>
      </c>
      <c r="FE119" s="53" t="n">
        <f aca="false">+AN119-EP119-DZ119</f>
        <v>0</v>
      </c>
      <c r="FF119" s="53" t="n">
        <f aca="false">+AO119-EQ119-EA119</f>
        <v>0</v>
      </c>
      <c r="FG119" s="53" t="n">
        <f aca="false">+AP119-ER119-EB119</f>
        <v>0</v>
      </c>
      <c r="FH119" s="53" t="n">
        <f aca="false">+AQ119-ES119-EC119</f>
        <v>0</v>
      </c>
      <c r="FI119" s="53" t="n">
        <f aca="false">+AR119-ET119-ED119</f>
        <v>0</v>
      </c>
      <c r="FJ119" s="53" t="n">
        <f aca="false">+AS119-EU119-EE119</f>
        <v>0</v>
      </c>
      <c r="FK119" s="53" t="n">
        <f aca="false">+AT119-EV119-EF119</f>
        <v>0</v>
      </c>
      <c r="FL119" s="53" t="n">
        <f aca="false">+AU119-EW119-EG119</f>
        <v>0</v>
      </c>
      <c r="FM119" s="53" t="n">
        <f aca="false">+AV119-EX119-EH119</f>
        <v>0</v>
      </c>
      <c r="FN119" s="53" t="n">
        <f aca="false">+AW119-EY119-EI119</f>
        <v>0</v>
      </c>
      <c r="FO119" s="53" t="n">
        <f aca="false">+AX119-EZ119-EJ119</f>
        <v>0</v>
      </c>
      <c r="FP119" s="53" t="n">
        <f aca="false">+AY119-FA119</f>
        <v>3398.04</v>
      </c>
    </row>
    <row collapsed="false" customFormat="false" customHeight="true" hidden="false" ht="15" outlineLevel="2" r="120">
      <c r="A120" s="21" t="n">
        <v>12</v>
      </c>
      <c r="B120" s="21" t="s">
        <v>67</v>
      </c>
      <c r="C120" s="21" t="s">
        <v>137</v>
      </c>
      <c r="D120" s="67" t="n">
        <f aca="false">+E120</f>
        <v>16110</v>
      </c>
      <c r="E120" s="69" t="n">
        <v>16110</v>
      </c>
      <c r="F120" s="72" t="s">
        <v>510</v>
      </c>
      <c r="G120" s="21" t="s">
        <v>69</v>
      </c>
      <c r="H120" s="21" t="s">
        <v>69</v>
      </c>
      <c r="I120" s="72" t="s">
        <v>511</v>
      </c>
      <c r="J120" s="76" t="s">
        <v>486</v>
      </c>
      <c r="K120" s="76" t="s">
        <v>486</v>
      </c>
      <c r="L120" s="49" t="s">
        <v>487</v>
      </c>
      <c r="M120" s="50" t="s">
        <v>70</v>
      </c>
      <c r="N120" s="51" t="n">
        <v>0.01</v>
      </c>
      <c r="O120" s="51" t="n">
        <v>0.02</v>
      </c>
      <c r="P120" s="51" t="n">
        <v>0</v>
      </c>
      <c r="Q120" s="51" t="n">
        <v>0</v>
      </c>
      <c r="R120" s="50" t="n">
        <v>0</v>
      </c>
      <c r="S120" s="50" t="n">
        <v>0</v>
      </c>
      <c r="T120" s="50" t="n">
        <v>30</v>
      </c>
      <c r="U120" s="50"/>
      <c r="X120" s="53" t="e">
        <f aca="false">+VLOOKUP($D120,['file:///home/lab/repositories/luckia.facturador/com.luckia.biller.deploy/src/main/resources/bootstrap/info_presencial_2014.xlsx']venta_neta_cons!$a$2:$n$1048576,3,0)</f>
        <v>#VALUE!</v>
      </c>
      <c r="Y120" s="53" t="e">
        <f aca="false">+VLOOKUP($D120,['file:///home/lab/repositories/luckia.facturador/com.luckia.biller.deploy/src/main/resources/bootstrap/info_presencial_2014.xlsx']venta_neta_cons!$a$2:$n$1048576,4,0)</f>
        <v>#VALUE!</v>
      </c>
      <c r="Z120" s="53" t="e">
        <f aca="false">+VLOOKUP($D120,['file:///home/lab/repositories/luckia.facturador/com.luckia.biller.deploy/src/main/resources/bootstrap/info_presencial_2014.xlsx']venta_neta_cons!$a$2:$n$1048576,5,0)</f>
        <v>#VALUE!</v>
      </c>
      <c r="AA120" s="53" t="e">
        <f aca="false">+VLOOKUP($D120,['file:///home/lab/repositories/luckia.facturador/com.luckia.biller.deploy/src/main/resources/bootstrap/info_presencial_2014.xlsx']venta_neta_cons!$a$2:$n$1048576,6,0)</f>
        <v>#VALUE!</v>
      </c>
      <c r="AB120" s="53" t="e">
        <f aca="false">+VLOOKUP($D120,['file:///home/lab/repositories/luckia.facturador/com.luckia.biller.deploy/src/main/resources/bootstrap/info_presencial_2014.xlsx']venta_neta_cons!$a$2:$n$1048576,7,0)</f>
        <v>#VALUE!</v>
      </c>
      <c r="AC120" s="53" t="e">
        <f aca="false">+VLOOKUP($D120,['file:///home/lab/repositories/luckia.facturador/com.luckia.biller.deploy/src/main/resources/bootstrap/info_presencial_2014.xlsx']venta_neta_cons!$a$2:$n$1048576,8,0)</f>
        <v>#VALUE!</v>
      </c>
      <c r="AD120" s="53" t="e">
        <f aca="false">+VLOOKUP($D120,['file:///home/lab/repositories/luckia.facturador/com.luckia.biller.deploy/src/main/resources/bootstrap/info_presencial_2014.xlsx']venta_neta_cons!$a$2:$n$1048576,9,0)</f>
        <v>#VALUE!</v>
      </c>
      <c r="AE120" s="53" t="e">
        <f aca="false">+VLOOKUP($D120,['file:///home/lab/repositories/luckia.facturador/com.luckia.biller.deploy/src/main/resources/bootstrap/info_presencial_2014.xlsx']venta_neta_cons!$a$2:$n$1048576,10,0)</f>
        <v>#VALUE!</v>
      </c>
      <c r="AF120" s="53" t="e">
        <f aca="false">+VLOOKUP($D120,['file:///home/lab/repositories/luckia.facturador/com.luckia.biller.deploy/src/main/resources/bootstrap/info_presencial_2014.xlsx']venta_neta_cons!$a$2:$n$1048576,11,0)</f>
        <v>#VALUE!</v>
      </c>
      <c r="AG120" s="53" t="e">
        <f aca="false">+VLOOKUP($D120,['file:///home/lab/repositories/luckia.facturador/com.luckia.biller.deploy/src/main/resources/bootstrap/info_presencial_2014.xlsx']venta_neta_cons!$a$2:$n$1048576,12,0)</f>
        <v>#VALUE!</v>
      </c>
      <c r="AH120" s="53" t="e">
        <f aca="false">+VLOOKUP($D120,['file:///home/lab/repositories/luckia.facturador/com.luckia.biller.deploy/src/main/resources/bootstrap/info_presencial_2014.xlsx']venta_neta_cons!$a$2:$n$1048576,13,0)</f>
        <v>#VALUE!</v>
      </c>
      <c r="AI120" s="53" t="e">
        <f aca="false">+VLOOKUP($D120,['file:///home/lab/repositories/luckia.facturador/com.luckia.biller.deploy/src/main/resources/bootstrap/info_presencial_2014.xlsx']venta_neta_cons!$a$2:$n$1048576,14,0)</f>
        <v>#VALUE!</v>
      </c>
      <c r="AJ120" s="53" t="n">
        <f aca="false">+SUM(X120:AI120)</f>
        <v>2921</v>
      </c>
      <c r="AK120" s="54" t="n">
        <f aca="false">+BB120/X120</f>
        <v>0.206692913385827</v>
      </c>
      <c r="AL120" s="53"/>
      <c r="AM120" s="53" t="e">
        <f aca="false">+VLOOKUP($D120,['file:///home/lab/repositories/luckia.facturador/com.luckia.biller.deploy/src/main/resources/bootstrap/info_presencial_2014.xlsx']saldo_cons!$a$2:$n$1048576,3,0)</f>
        <v>#VALUE!</v>
      </c>
      <c r="AN120" s="53" t="e">
        <f aca="false">+VLOOKUP($D120,['file:///home/lab/repositories/luckia.facturador/com.luckia.biller.deploy/src/main/resources/bootstrap/info_presencial_2014.xlsx']saldo_cons!$a$2:$n$1048576,4,0)</f>
        <v>#VALUE!</v>
      </c>
      <c r="AO120" s="53" t="e">
        <f aca="false">+VLOOKUP($D120,['file:///home/lab/repositories/luckia.facturador/com.luckia.biller.deploy/src/main/resources/bootstrap/info_presencial_2014.xlsx']saldo_cons!$a$2:$n$1048576,5,0)</f>
        <v>#VALUE!</v>
      </c>
      <c r="AP120" s="53" t="e">
        <f aca="false">+VLOOKUP($D120,['file:///home/lab/repositories/luckia.facturador/com.luckia.biller.deploy/src/main/resources/bootstrap/info_presencial_2014.xlsx']saldo_cons!$a$2:$n$1048576,6,0)</f>
        <v>#VALUE!</v>
      </c>
      <c r="AQ120" s="53" t="e">
        <f aca="false">+VLOOKUP($D120,['file:///home/lab/repositories/luckia.facturador/com.luckia.biller.deploy/src/main/resources/bootstrap/info_presencial_2014.xlsx']saldo_cons!$a$2:$n$1048576,7,0)</f>
        <v>#VALUE!</v>
      </c>
      <c r="AR120" s="53" t="e">
        <f aca="false">+VLOOKUP($D120,['file:///home/lab/repositories/luckia.facturador/com.luckia.biller.deploy/src/main/resources/bootstrap/info_presencial_2014.xlsx']saldo_cons!$a$2:$n$1048576,8,0)</f>
        <v>#VALUE!</v>
      </c>
      <c r="AS120" s="53" t="e">
        <f aca="false">+VLOOKUP($D120,['file:///home/lab/repositories/luckia.facturador/com.luckia.biller.deploy/src/main/resources/bootstrap/info_presencial_2014.xlsx']saldo_cons!$a$2:$n$1048576,9,0)</f>
        <v>#VALUE!</v>
      </c>
      <c r="AT120" s="53" t="e">
        <f aca="false">+VLOOKUP($D120,['file:///home/lab/repositories/luckia.facturador/com.luckia.biller.deploy/src/main/resources/bootstrap/info_presencial_2014.xlsx']saldo_cons!$a$2:$n$1048576,10,0)</f>
        <v>#VALUE!</v>
      </c>
      <c r="AU120" s="53" t="e">
        <f aca="false">+VLOOKUP($D120,['file:///home/lab/repositories/luckia.facturador/com.luckia.biller.deploy/src/main/resources/bootstrap/info_presencial_2014.xlsx']saldo_cons!$a$2:$n$1048576,11,0)</f>
        <v>#VALUE!</v>
      </c>
      <c r="AV120" s="53" t="e">
        <f aca="false">+VLOOKUP($D120,['file:///home/lab/repositories/luckia.facturador/com.luckia.biller.deploy/src/main/resources/bootstrap/info_presencial_2014.xlsx']saldo_cons!$a$2:$n$1048576,12,0)</f>
        <v>#VALUE!</v>
      </c>
      <c r="AW120" s="53" t="e">
        <f aca="false">+VLOOKUP($D120,['file:///home/lab/repositories/luckia.facturador/com.luckia.biller.deploy/src/main/resources/bootstrap/info_presencial_2014.xlsx']saldo_cons!$a$2:$n$1048576,13,0)</f>
        <v>#VALUE!</v>
      </c>
      <c r="AX120" s="53" t="e">
        <f aca="false">+VLOOKUP($D120,['file:///home/lab/repositories/luckia.facturador/com.luckia.biller.deploy/src/main/resources/bootstrap/info_presencial_2014.xlsx']saldo_cons!$a$2:$n$1048576,14,0)</f>
        <v>#VALUE!</v>
      </c>
      <c r="AY120" s="53" t="n">
        <f aca="false">+SUM(AM120:AX120)</f>
        <v>2921</v>
      </c>
      <c r="AZ120" s="53"/>
      <c r="BA120" s="53"/>
      <c r="BB120" s="53" t="e">
        <f aca="false">+VLOOKUP($D120,['file:///home/lab/repositories/luckia.facturador/com.luckia.biller.deploy/src/main/resources/bootstrap/info_presencial_2014.xlsx']ggr_cons!$a$2:$n$1048576,3,0)</f>
        <v>#VALUE!</v>
      </c>
      <c r="BC120" s="53" t="e">
        <f aca="false">+VLOOKUP($D120,['file:///home/lab/repositories/luckia.facturador/com.luckia.biller.deploy/src/main/resources/bootstrap/info_presencial_2014.xlsx']ggr_cons!$a$2:$n$1048576,4,0)</f>
        <v>#VALUE!</v>
      </c>
      <c r="BD120" s="53" t="e">
        <f aca="false">+VLOOKUP($D120,['file:///home/lab/repositories/luckia.facturador/com.luckia.biller.deploy/src/main/resources/bootstrap/info_presencial_2014.xlsx']ggr_cons!$a$2:$n$1048576,5,0)</f>
        <v>#VALUE!</v>
      </c>
      <c r="BE120" s="53" t="e">
        <f aca="false">+VLOOKUP($D120,['file:///home/lab/repositories/luckia.facturador/com.luckia.biller.deploy/src/main/resources/bootstrap/info_presencial_2014.xlsx']ggr_cons!$a$2:$n$1048576,6,0)</f>
        <v>#VALUE!</v>
      </c>
      <c r="BF120" s="53" t="e">
        <f aca="false">+VLOOKUP($D120,['file:///home/lab/repositories/luckia.facturador/com.luckia.biller.deploy/src/main/resources/bootstrap/info_presencial_2014.xlsx']ggr_cons!$a$2:$n$1048576,7,0)</f>
        <v>#VALUE!</v>
      </c>
      <c r="BG120" s="53" t="e">
        <f aca="false">+VLOOKUP($D120,['file:///home/lab/repositories/luckia.facturador/com.luckia.biller.deploy/src/main/resources/bootstrap/info_presencial_2014.xlsx']ggr_cons!$a$2:$n$1048576,8,0)</f>
        <v>#VALUE!</v>
      </c>
      <c r="BH120" s="53" t="e">
        <f aca="false">+VLOOKUP($D120,['file:///home/lab/repositories/luckia.facturador/com.luckia.biller.deploy/src/main/resources/bootstrap/info_presencial_2014.xlsx']ggr_cons!$a$2:$n$1048576,9,0)</f>
        <v>#VALUE!</v>
      </c>
      <c r="BI120" s="53" t="e">
        <f aca="false">+VLOOKUP($D120,['file:///home/lab/repositories/luckia.facturador/com.luckia.biller.deploy/src/main/resources/bootstrap/info_presencial_2014.xlsx']ggr_cons!$a$2:$n$1048576,10,0)</f>
        <v>#VALUE!</v>
      </c>
      <c r="BJ120" s="53" t="e">
        <f aca="false">+VLOOKUP($D120,['file:///home/lab/repositories/luckia.facturador/com.luckia.biller.deploy/src/main/resources/bootstrap/info_presencial_2014.xlsx']ggr_cons!$a$2:$n$1048576,11,0)</f>
        <v>#VALUE!</v>
      </c>
      <c r="BK120" s="53" t="e">
        <f aca="false">+VLOOKUP($D120,['file:///home/lab/repositories/luckia.facturador/com.luckia.biller.deploy/src/main/resources/bootstrap/info_presencial_2014.xlsx']ggr_cons!$a$2:$n$1048576,12,0)</f>
        <v>#VALUE!</v>
      </c>
      <c r="BL120" s="53" t="e">
        <f aca="false">+VLOOKUP($D120,['file:///home/lab/repositories/luckia.facturador/com.luckia.biller.deploy/src/main/resources/bootstrap/info_presencial_2014.xlsx']ggr_cons!$a$2:$n$1048576,13,0)</f>
        <v>#VALUE!</v>
      </c>
      <c r="BM120" s="53" t="e">
        <f aca="false">+VLOOKUP($D120,['file:///home/lab/repositories/luckia.facturador/com.luckia.biller.deploy/src/main/resources/bootstrap/info_presencial_2014.xlsx']ggr_cons!$a$2:$n$1048576,14,0)</f>
        <v>#VALUE!</v>
      </c>
      <c r="BN120" s="53" t="n">
        <f aca="false">+SUM(BB120:BM120)</f>
        <v>603.75</v>
      </c>
      <c r="BO120" s="53"/>
      <c r="BP120" s="53"/>
      <c r="BQ120" s="55" t="n">
        <f aca="false">+$N120*X120</f>
        <v>29.21</v>
      </c>
      <c r="BR120" s="55" t="n">
        <f aca="false">+$N120*Y120</f>
        <v>0</v>
      </c>
      <c r="BS120" s="55" t="n">
        <f aca="false">+$N120*Z120</f>
        <v>0</v>
      </c>
      <c r="BT120" s="55" t="n">
        <f aca="false">+$N120*AA120</f>
        <v>0</v>
      </c>
      <c r="BU120" s="55" t="n">
        <f aca="false">+$N120*AB120</f>
        <v>0</v>
      </c>
      <c r="BV120" s="55" t="n">
        <f aca="false">+$N120*AC120</f>
        <v>0</v>
      </c>
      <c r="BW120" s="55" t="n">
        <f aca="false">+$N120*AD120</f>
        <v>0</v>
      </c>
      <c r="BX120" s="55" t="n">
        <f aca="false">+$N120*AE120</f>
        <v>0</v>
      </c>
      <c r="BY120" s="55" t="n">
        <f aca="false">+$N120*AF120</f>
        <v>0</v>
      </c>
      <c r="BZ120" s="55" t="n">
        <f aca="false">+$N120*AG120</f>
        <v>0</v>
      </c>
      <c r="CA120" s="55" t="n">
        <f aca="false">+$N120*AH120</f>
        <v>0</v>
      </c>
      <c r="CB120" s="55" t="n">
        <f aca="false">+$N120*AI120</f>
        <v>0</v>
      </c>
      <c r="CC120" s="55" t="n">
        <f aca="false">+SUM(BQ120:CB120)</f>
        <v>29.21</v>
      </c>
      <c r="CD120" s="53"/>
      <c r="CE120" s="55"/>
      <c r="CF120" s="55" t="n">
        <f aca="false">+BQ120/$CE$2</f>
        <v>24.1404958677686</v>
      </c>
      <c r="CG120" s="55" t="n">
        <f aca="false">+BR120/$CE$2</f>
        <v>0</v>
      </c>
      <c r="CH120" s="55" t="n">
        <f aca="false">+BS120/$CE$2</f>
        <v>0</v>
      </c>
      <c r="CI120" s="55" t="n">
        <f aca="false">+BT120/$CE$2</f>
        <v>0</v>
      </c>
      <c r="CJ120" s="55" t="n">
        <f aca="false">+BU120/$CE$2</f>
        <v>0</v>
      </c>
      <c r="CK120" s="55" t="n">
        <f aca="false">+BV120/$CE$2</f>
        <v>0</v>
      </c>
      <c r="CL120" s="55" t="n">
        <f aca="false">+BW120/$CE$2</f>
        <v>0</v>
      </c>
      <c r="CM120" s="55" t="n">
        <f aca="false">+BX120/$CE$2</f>
        <v>0</v>
      </c>
      <c r="CN120" s="55" t="n">
        <f aca="false">+BY120/$CE$2</f>
        <v>0</v>
      </c>
      <c r="CO120" s="55" t="n">
        <f aca="false">+BZ120/$CE$2</f>
        <v>0</v>
      </c>
      <c r="CP120" s="55" t="n">
        <f aca="false">+CA120/$CE$2</f>
        <v>0</v>
      </c>
      <c r="CQ120" s="55" t="n">
        <f aca="false">+CB120/$CE$2</f>
        <v>0</v>
      </c>
      <c r="CR120" s="55" t="n">
        <f aca="false">+CC120/$CE$2</f>
        <v>24.1404958677686</v>
      </c>
      <c r="CS120" s="53"/>
      <c r="CT120" s="53"/>
      <c r="CU120" s="56" t="n">
        <f aca="false">+$O120*X120+$P120*BB120+$Q120*(0.9*BB120+$S120)+$R120</f>
        <v>58.42</v>
      </c>
      <c r="CV120" s="56" t="n">
        <f aca="false">+$O120*Y120+$P120*BC120+$Q120*(0.9*BC120+$S120)+$R120</f>
        <v>0</v>
      </c>
      <c r="CW120" s="56" t="n">
        <f aca="false">+$O120*Z120+$P120*BD120+$Q120*(0.9*BD120+$S120)+$R120</f>
        <v>0</v>
      </c>
      <c r="CX120" s="56" t="n">
        <f aca="false">+$O120*AA120+$P120*BE120+$Q120*(0.9*BE120+$S120)+$R120</f>
        <v>0</v>
      </c>
      <c r="CY120" s="56" t="n">
        <f aca="false">+$O120*AB120+$P120*BF120+$Q120*(0.9*BF120+$S120)+$R120</f>
        <v>0</v>
      </c>
      <c r="CZ120" s="56" t="n">
        <f aca="false">+$O120*AC120+$P120*BG120+$Q120*(0.9*BG120+$S120)+$R120</f>
        <v>0</v>
      </c>
      <c r="DA120" s="56" t="n">
        <f aca="false">+$O120*AD120+$P120*BH120+$Q120*(0.9*BH120+$S120)+$R120</f>
        <v>0</v>
      </c>
      <c r="DB120" s="56" t="n">
        <f aca="false">+$O120*AE120+$P120*BI120+$Q120*(0.9*BI120+$S120)+$R120</f>
        <v>0</v>
      </c>
      <c r="DC120" s="56" t="n">
        <f aca="false">+$O120*AF120+$P120*BJ120+$Q120*(0.9*BJ120+$S120)+$R120</f>
        <v>0</v>
      </c>
      <c r="DD120" s="56" t="n">
        <f aca="false">+$O120*AG120+$P120*BK120+$Q120*(0.9*BK120+$S120)+$R120</f>
        <v>0</v>
      </c>
      <c r="DE120" s="56" t="n">
        <f aca="false">+$O120*AH120+$P120*BL120+$Q120*(0.9*BL120+$S120)+$R120</f>
        <v>0</v>
      </c>
      <c r="DF120" s="56" t="n">
        <f aca="false">+$O120*AI120+$P120*BM120+$Q120*(0.9*BM120+$S120)+$R120</f>
        <v>0</v>
      </c>
      <c r="DG120" s="55" t="n">
        <f aca="false">+SUM(CU120:DF120)</f>
        <v>58.42</v>
      </c>
      <c r="DH120" s="53"/>
      <c r="DJ120" s="14" t="n">
        <f aca="false">+IF(X120=0,0,$T120)</f>
        <v>30</v>
      </c>
      <c r="DK120" s="14" t="n">
        <f aca="false">+IF(Y120=0,0,$T120)</f>
        <v>0</v>
      </c>
      <c r="DL120" s="14" t="n">
        <f aca="false">+IF(Z120=0,0,$T120)</f>
        <v>0</v>
      </c>
      <c r="DM120" s="14" t="n">
        <f aca="false">+IF(AA120=0,0,$T120)</f>
        <v>0</v>
      </c>
      <c r="DN120" s="14" t="n">
        <f aca="false">+IF(AB120=0,0,$T120)</f>
        <v>0</v>
      </c>
      <c r="DO120" s="14" t="n">
        <f aca="false">+IF(AC120=0,0,$T120)</f>
        <v>0</v>
      </c>
      <c r="DP120" s="14" t="n">
        <f aca="false">+IF(AD120=0,0,$T120)</f>
        <v>0</v>
      </c>
      <c r="DQ120" s="14" t="n">
        <f aca="false">+IF(AE120=0,0,$T120)</f>
        <v>0</v>
      </c>
      <c r="DR120" s="14" t="n">
        <f aca="false">+IF(AF120=0,0,$T120)</f>
        <v>0</v>
      </c>
      <c r="DS120" s="14" t="n">
        <f aca="false">+IF(AG120=0,0,$T120)</f>
        <v>0</v>
      </c>
      <c r="DT120" s="14" t="n">
        <f aca="false">+IF(AH120=0,0,$T120)</f>
        <v>0</v>
      </c>
      <c r="DU120" s="14" t="n">
        <f aca="false">+IF(AI120=0,0,$T120)</f>
        <v>0</v>
      </c>
      <c r="DV120" s="55" t="n">
        <f aca="false">+SUM(DJ120:DU120)</f>
        <v>30</v>
      </c>
      <c r="DY120" s="14" t="n">
        <v>0</v>
      </c>
      <c r="DZ120" s="14" t="n">
        <v>0</v>
      </c>
      <c r="EA120" s="14" t="n">
        <v>0</v>
      </c>
      <c r="EB120" s="14" t="n">
        <v>0</v>
      </c>
      <c r="EC120" s="14" t="n">
        <v>0</v>
      </c>
      <c r="ED120" s="14" t="n">
        <v>0</v>
      </c>
      <c r="EE120" s="14" t="n">
        <v>0</v>
      </c>
      <c r="EF120" s="14" t="n">
        <v>0</v>
      </c>
      <c r="EG120" s="14" t="n">
        <v>0</v>
      </c>
      <c r="EH120" s="14" t="n">
        <v>0</v>
      </c>
      <c r="EI120" s="14" t="n">
        <v>0</v>
      </c>
      <c r="EJ120" s="14" t="n">
        <v>0</v>
      </c>
      <c r="EK120" s="55" t="n">
        <f aca="false">+SUM(DY120:EJ120)</f>
        <v>0</v>
      </c>
      <c r="EO120" s="53" t="n">
        <f aca="false">+CU120+DJ120-DY120/2</f>
        <v>88.42</v>
      </c>
      <c r="EP120" s="53" t="n">
        <f aca="false">+CV120+DK120-DZ120/2</f>
        <v>0</v>
      </c>
      <c r="EQ120" s="53" t="n">
        <f aca="false">+CW120+DL120-EA120/2</f>
        <v>0</v>
      </c>
      <c r="ER120" s="53" t="n">
        <f aca="false">+CX120+DM120-EB120/2</f>
        <v>0</v>
      </c>
      <c r="ES120" s="53" t="n">
        <f aca="false">+CY120+DN120-EC120/2</f>
        <v>0</v>
      </c>
      <c r="ET120" s="53" t="n">
        <f aca="false">+CZ120+DO120-ED120/2</f>
        <v>0</v>
      </c>
      <c r="EU120" s="53" t="n">
        <f aca="false">+DA120+DP120-EE120/2</f>
        <v>0</v>
      </c>
      <c r="EV120" s="53" t="n">
        <f aca="false">+DB120+DQ120-EF120/2</f>
        <v>0</v>
      </c>
      <c r="EW120" s="53" t="n">
        <f aca="false">+DC120+DR120-EG120/2</f>
        <v>0</v>
      </c>
      <c r="EX120" s="53" t="n">
        <f aca="false">+DD120+DS120-EH120/2</f>
        <v>0</v>
      </c>
      <c r="EY120" s="53" t="n">
        <f aca="false">+DE120+DT120-EI120/2</f>
        <v>0</v>
      </c>
      <c r="EZ120" s="53" t="n">
        <f aca="false">+DF120+DU120-EJ120/2</f>
        <v>0</v>
      </c>
      <c r="FA120" s="55" t="n">
        <f aca="false">+SUM(EO120:EZ120)</f>
        <v>88.42</v>
      </c>
      <c r="FD120" s="53" t="n">
        <f aca="false">+AM120-EO120-DY120</f>
        <v>2832.58</v>
      </c>
      <c r="FE120" s="53" t="n">
        <f aca="false">+AN120-EP120-DZ120</f>
        <v>0</v>
      </c>
      <c r="FF120" s="53" t="n">
        <f aca="false">+AO120-EQ120-EA120</f>
        <v>0</v>
      </c>
      <c r="FG120" s="53" t="n">
        <f aca="false">+AP120-ER120-EB120</f>
        <v>0</v>
      </c>
      <c r="FH120" s="53" t="n">
        <f aca="false">+AQ120-ES120-EC120</f>
        <v>0</v>
      </c>
      <c r="FI120" s="53" t="n">
        <f aca="false">+AR120-ET120-ED120</f>
        <v>0</v>
      </c>
      <c r="FJ120" s="53" t="n">
        <f aca="false">+AS120-EU120-EE120</f>
        <v>0</v>
      </c>
      <c r="FK120" s="53" t="n">
        <f aca="false">+AT120-EV120-EF120</f>
        <v>0</v>
      </c>
      <c r="FL120" s="53" t="n">
        <f aca="false">+AU120-EW120-EG120</f>
        <v>0</v>
      </c>
      <c r="FM120" s="53" t="n">
        <f aca="false">+AV120-EX120-EH120</f>
        <v>0</v>
      </c>
      <c r="FN120" s="53" t="n">
        <f aca="false">+AW120-EY120-EI120</f>
        <v>0</v>
      </c>
      <c r="FO120" s="53" t="n">
        <f aca="false">+AX120-EZ120-EJ120</f>
        <v>0</v>
      </c>
      <c r="FP120" s="53" t="n">
        <f aca="false">+AY120-FA120</f>
        <v>2832.58</v>
      </c>
    </row>
    <row collapsed="false" customFormat="false" customHeight="true" hidden="false" ht="15" outlineLevel="2" r="121">
      <c r="A121" s="21" t="n">
        <v>12</v>
      </c>
      <c r="B121" s="21" t="s">
        <v>67</v>
      </c>
      <c r="C121" s="21" t="s">
        <v>137</v>
      </c>
      <c r="D121" s="67" t="n">
        <f aca="false">+E121</f>
        <v>16049</v>
      </c>
      <c r="E121" s="69" t="n">
        <v>16049</v>
      </c>
      <c r="F121" s="80" t="s">
        <v>512</v>
      </c>
      <c r="G121" s="21" t="s">
        <v>69</v>
      </c>
      <c r="H121" s="21" t="s">
        <v>69</v>
      </c>
      <c r="I121" s="80" t="s">
        <v>513</v>
      </c>
      <c r="J121" s="76" t="s">
        <v>486</v>
      </c>
      <c r="K121" s="76" t="s">
        <v>486</v>
      </c>
      <c r="L121" s="49" t="s">
        <v>487</v>
      </c>
      <c r="M121" s="50" t="s">
        <v>70</v>
      </c>
      <c r="N121" s="51" t="n">
        <v>0.01</v>
      </c>
      <c r="O121" s="51" t="n">
        <v>0.02</v>
      </c>
      <c r="P121" s="51" t="n">
        <v>0</v>
      </c>
      <c r="Q121" s="51" t="n">
        <v>0</v>
      </c>
      <c r="R121" s="50" t="n">
        <v>0</v>
      </c>
      <c r="S121" s="50" t="n">
        <v>0</v>
      </c>
      <c r="T121" s="50" t="n">
        <v>30</v>
      </c>
      <c r="U121" s="50"/>
      <c r="X121" s="53" t="e">
        <f aca="false">+VLOOKUP($D121,['file:///home/lab/repositories/luckia.facturador/com.luckia.biller.deploy/src/main/resources/bootstrap/info_presencial_2014.xlsx']venta_neta_cons!$a$2:$n$1048576,3,0)</f>
        <v>#VALUE!</v>
      </c>
      <c r="Y121" s="53" t="e">
        <f aca="false">+VLOOKUP($D121,['file:///home/lab/repositories/luckia.facturador/com.luckia.biller.deploy/src/main/resources/bootstrap/info_presencial_2014.xlsx']venta_neta_cons!$a$2:$n$1048576,4,0)</f>
        <v>#VALUE!</v>
      </c>
      <c r="Z121" s="53" t="e">
        <f aca="false">+VLOOKUP($D121,['file:///home/lab/repositories/luckia.facturador/com.luckia.biller.deploy/src/main/resources/bootstrap/info_presencial_2014.xlsx']venta_neta_cons!$a$2:$n$1048576,5,0)</f>
        <v>#VALUE!</v>
      </c>
      <c r="AA121" s="53" t="e">
        <f aca="false">+VLOOKUP($D121,['file:///home/lab/repositories/luckia.facturador/com.luckia.biller.deploy/src/main/resources/bootstrap/info_presencial_2014.xlsx']venta_neta_cons!$a$2:$n$1048576,6,0)</f>
        <v>#VALUE!</v>
      </c>
      <c r="AB121" s="53" t="e">
        <f aca="false">+VLOOKUP($D121,['file:///home/lab/repositories/luckia.facturador/com.luckia.biller.deploy/src/main/resources/bootstrap/info_presencial_2014.xlsx']venta_neta_cons!$a$2:$n$1048576,7,0)</f>
        <v>#VALUE!</v>
      </c>
      <c r="AC121" s="53" t="e">
        <f aca="false">+VLOOKUP($D121,['file:///home/lab/repositories/luckia.facturador/com.luckia.biller.deploy/src/main/resources/bootstrap/info_presencial_2014.xlsx']venta_neta_cons!$a$2:$n$1048576,8,0)</f>
        <v>#VALUE!</v>
      </c>
      <c r="AD121" s="53" t="e">
        <f aca="false">+VLOOKUP($D121,['file:///home/lab/repositories/luckia.facturador/com.luckia.biller.deploy/src/main/resources/bootstrap/info_presencial_2014.xlsx']venta_neta_cons!$a$2:$n$1048576,9,0)</f>
        <v>#VALUE!</v>
      </c>
      <c r="AE121" s="53" t="e">
        <f aca="false">+VLOOKUP($D121,['file:///home/lab/repositories/luckia.facturador/com.luckia.biller.deploy/src/main/resources/bootstrap/info_presencial_2014.xlsx']venta_neta_cons!$a$2:$n$1048576,10,0)</f>
        <v>#VALUE!</v>
      </c>
      <c r="AF121" s="53" t="e">
        <f aca="false">+VLOOKUP($D121,['file:///home/lab/repositories/luckia.facturador/com.luckia.biller.deploy/src/main/resources/bootstrap/info_presencial_2014.xlsx']venta_neta_cons!$a$2:$n$1048576,11,0)</f>
        <v>#VALUE!</v>
      </c>
      <c r="AG121" s="53" t="e">
        <f aca="false">+VLOOKUP($D121,['file:///home/lab/repositories/luckia.facturador/com.luckia.biller.deploy/src/main/resources/bootstrap/info_presencial_2014.xlsx']venta_neta_cons!$a$2:$n$1048576,12,0)</f>
        <v>#VALUE!</v>
      </c>
      <c r="AH121" s="53" t="e">
        <f aca="false">+VLOOKUP($D121,['file:///home/lab/repositories/luckia.facturador/com.luckia.biller.deploy/src/main/resources/bootstrap/info_presencial_2014.xlsx']venta_neta_cons!$a$2:$n$1048576,13,0)</f>
        <v>#VALUE!</v>
      </c>
      <c r="AI121" s="53" t="e">
        <f aca="false">+VLOOKUP($D121,['file:///home/lab/repositories/luckia.facturador/com.luckia.biller.deploy/src/main/resources/bootstrap/info_presencial_2014.xlsx']venta_neta_cons!$a$2:$n$1048576,14,0)</f>
        <v>#VALUE!</v>
      </c>
      <c r="AJ121" s="53" t="n">
        <f aca="false">+SUM(X121:AI121)</f>
        <v>3044</v>
      </c>
      <c r="AK121" s="54" t="n">
        <f aca="false">+BB121/X121</f>
        <v>0.105739159001314</v>
      </c>
      <c r="AL121" s="53"/>
      <c r="AM121" s="53" t="e">
        <f aca="false">+VLOOKUP($D121,['file:///home/lab/repositories/luckia.facturador/com.luckia.biller.deploy/src/main/resources/bootstrap/info_presencial_2014.xlsx']saldo_cons!$a$2:$n$1048576,3,0)</f>
        <v>#VALUE!</v>
      </c>
      <c r="AN121" s="53" t="e">
        <f aca="false">+VLOOKUP($D121,['file:///home/lab/repositories/luckia.facturador/com.luckia.biller.deploy/src/main/resources/bootstrap/info_presencial_2014.xlsx']saldo_cons!$a$2:$n$1048576,4,0)</f>
        <v>#VALUE!</v>
      </c>
      <c r="AO121" s="53" t="e">
        <f aca="false">+VLOOKUP($D121,['file:///home/lab/repositories/luckia.facturador/com.luckia.biller.deploy/src/main/resources/bootstrap/info_presencial_2014.xlsx']saldo_cons!$a$2:$n$1048576,5,0)</f>
        <v>#VALUE!</v>
      </c>
      <c r="AP121" s="53" t="e">
        <f aca="false">+VLOOKUP($D121,['file:///home/lab/repositories/luckia.facturador/com.luckia.biller.deploy/src/main/resources/bootstrap/info_presencial_2014.xlsx']saldo_cons!$a$2:$n$1048576,6,0)</f>
        <v>#VALUE!</v>
      </c>
      <c r="AQ121" s="53" t="e">
        <f aca="false">+VLOOKUP($D121,['file:///home/lab/repositories/luckia.facturador/com.luckia.biller.deploy/src/main/resources/bootstrap/info_presencial_2014.xlsx']saldo_cons!$a$2:$n$1048576,7,0)</f>
        <v>#VALUE!</v>
      </c>
      <c r="AR121" s="53" t="e">
        <f aca="false">+VLOOKUP($D121,['file:///home/lab/repositories/luckia.facturador/com.luckia.biller.deploy/src/main/resources/bootstrap/info_presencial_2014.xlsx']saldo_cons!$a$2:$n$1048576,8,0)</f>
        <v>#VALUE!</v>
      </c>
      <c r="AS121" s="53" t="e">
        <f aca="false">+VLOOKUP($D121,['file:///home/lab/repositories/luckia.facturador/com.luckia.biller.deploy/src/main/resources/bootstrap/info_presencial_2014.xlsx']saldo_cons!$a$2:$n$1048576,9,0)</f>
        <v>#VALUE!</v>
      </c>
      <c r="AT121" s="53" t="e">
        <f aca="false">+VLOOKUP($D121,['file:///home/lab/repositories/luckia.facturador/com.luckia.biller.deploy/src/main/resources/bootstrap/info_presencial_2014.xlsx']saldo_cons!$a$2:$n$1048576,10,0)</f>
        <v>#VALUE!</v>
      </c>
      <c r="AU121" s="53" t="e">
        <f aca="false">+VLOOKUP($D121,['file:///home/lab/repositories/luckia.facturador/com.luckia.biller.deploy/src/main/resources/bootstrap/info_presencial_2014.xlsx']saldo_cons!$a$2:$n$1048576,11,0)</f>
        <v>#VALUE!</v>
      </c>
      <c r="AV121" s="53" t="e">
        <f aca="false">+VLOOKUP($D121,['file:///home/lab/repositories/luckia.facturador/com.luckia.biller.deploy/src/main/resources/bootstrap/info_presencial_2014.xlsx']saldo_cons!$a$2:$n$1048576,12,0)</f>
        <v>#VALUE!</v>
      </c>
      <c r="AW121" s="53" t="e">
        <f aca="false">+VLOOKUP($D121,['file:///home/lab/repositories/luckia.facturador/com.luckia.biller.deploy/src/main/resources/bootstrap/info_presencial_2014.xlsx']saldo_cons!$a$2:$n$1048576,13,0)</f>
        <v>#VALUE!</v>
      </c>
      <c r="AX121" s="53" t="e">
        <f aca="false">+VLOOKUP($D121,['file:///home/lab/repositories/luckia.facturador/com.luckia.biller.deploy/src/main/resources/bootstrap/info_presencial_2014.xlsx']saldo_cons!$a$2:$n$1048576,14,0)</f>
        <v>#VALUE!</v>
      </c>
      <c r="AY121" s="53" t="n">
        <f aca="false">+SUM(AM121:AX121)</f>
        <v>3044</v>
      </c>
      <c r="AZ121" s="53"/>
      <c r="BA121" s="53"/>
      <c r="BB121" s="53" t="e">
        <f aca="false">+VLOOKUP($D121,['file:///home/lab/repositories/luckia.facturador/com.luckia.biller.deploy/src/main/resources/bootstrap/info_presencial_2014.xlsx']ggr_cons!$a$2:$n$1048576,3,0)</f>
        <v>#VALUE!</v>
      </c>
      <c r="BC121" s="53" t="e">
        <f aca="false">+VLOOKUP($D121,['file:///home/lab/repositories/luckia.facturador/com.luckia.biller.deploy/src/main/resources/bootstrap/info_presencial_2014.xlsx']ggr_cons!$a$2:$n$1048576,4,0)</f>
        <v>#VALUE!</v>
      </c>
      <c r="BD121" s="53" t="e">
        <f aca="false">+VLOOKUP($D121,['file:///home/lab/repositories/luckia.facturador/com.luckia.biller.deploy/src/main/resources/bootstrap/info_presencial_2014.xlsx']ggr_cons!$a$2:$n$1048576,5,0)</f>
        <v>#VALUE!</v>
      </c>
      <c r="BE121" s="53" t="e">
        <f aca="false">+VLOOKUP($D121,['file:///home/lab/repositories/luckia.facturador/com.luckia.biller.deploy/src/main/resources/bootstrap/info_presencial_2014.xlsx']ggr_cons!$a$2:$n$1048576,6,0)</f>
        <v>#VALUE!</v>
      </c>
      <c r="BF121" s="53" t="e">
        <f aca="false">+VLOOKUP($D121,['file:///home/lab/repositories/luckia.facturador/com.luckia.biller.deploy/src/main/resources/bootstrap/info_presencial_2014.xlsx']ggr_cons!$a$2:$n$1048576,7,0)</f>
        <v>#VALUE!</v>
      </c>
      <c r="BG121" s="53" t="e">
        <f aca="false">+VLOOKUP($D121,['file:///home/lab/repositories/luckia.facturador/com.luckia.biller.deploy/src/main/resources/bootstrap/info_presencial_2014.xlsx']ggr_cons!$a$2:$n$1048576,8,0)</f>
        <v>#VALUE!</v>
      </c>
      <c r="BH121" s="53" t="e">
        <f aca="false">+VLOOKUP($D121,['file:///home/lab/repositories/luckia.facturador/com.luckia.biller.deploy/src/main/resources/bootstrap/info_presencial_2014.xlsx']ggr_cons!$a$2:$n$1048576,9,0)</f>
        <v>#VALUE!</v>
      </c>
      <c r="BI121" s="53" t="e">
        <f aca="false">+VLOOKUP($D121,['file:///home/lab/repositories/luckia.facturador/com.luckia.biller.deploy/src/main/resources/bootstrap/info_presencial_2014.xlsx']ggr_cons!$a$2:$n$1048576,10,0)</f>
        <v>#VALUE!</v>
      </c>
      <c r="BJ121" s="53" t="e">
        <f aca="false">+VLOOKUP($D121,['file:///home/lab/repositories/luckia.facturador/com.luckia.biller.deploy/src/main/resources/bootstrap/info_presencial_2014.xlsx']ggr_cons!$a$2:$n$1048576,11,0)</f>
        <v>#VALUE!</v>
      </c>
      <c r="BK121" s="53" t="e">
        <f aca="false">+VLOOKUP($D121,['file:///home/lab/repositories/luckia.facturador/com.luckia.biller.deploy/src/main/resources/bootstrap/info_presencial_2014.xlsx']ggr_cons!$a$2:$n$1048576,12,0)</f>
        <v>#VALUE!</v>
      </c>
      <c r="BL121" s="53" t="e">
        <f aca="false">+VLOOKUP($D121,['file:///home/lab/repositories/luckia.facturador/com.luckia.biller.deploy/src/main/resources/bootstrap/info_presencial_2014.xlsx']ggr_cons!$a$2:$n$1048576,13,0)</f>
        <v>#VALUE!</v>
      </c>
      <c r="BM121" s="53" t="e">
        <f aca="false">+VLOOKUP($D121,['file:///home/lab/repositories/luckia.facturador/com.luckia.biller.deploy/src/main/resources/bootstrap/info_presencial_2014.xlsx']ggr_cons!$a$2:$n$1048576,14,0)</f>
        <v>#VALUE!</v>
      </c>
      <c r="BN121" s="53" t="n">
        <f aca="false">+SUM(BB121:BM121)</f>
        <v>321.87</v>
      </c>
      <c r="BO121" s="53"/>
      <c r="BP121" s="53"/>
      <c r="BQ121" s="55" t="n">
        <f aca="false">+$N121*X121</f>
        <v>30.44</v>
      </c>
      <c r="BR121" s="55" t="n">
        <f aca="false">+$N121*Y121</f>
        <v>0</v>
      </c>
      <c r="BS121" s="55" t="n">
        <f aca="false">+$N121*Z121</f>
        <v>0</v>
      </c>
      <c r="BT121" s="55" t="n">
        <f aca="false">+$N121*AA121</f>
        <v>0</v>
      </c>
      <c r="BU121" s="55" t="n">
        <f aca="false">+$N121*AB121</f>
        <v>0</v>
      </c>
      <c r="BV121" s="55" t="n">
        <f aca="false">+$N121*AC121</f>
        <v>0</v>
      </c>
      <c r="BW121" s="55" t="n">
        <f aca="false">+$N121*AD121</f>
        <v>0</v>
      </c>
      <c r="BX121" s="55" t="n">
        <f aca="false">+$N121*AE121</f>
        <v>0</v>
      </c>
      <c r="BY121" s="55" t="n">
        <f aca="false">+$N121*AF121</f>
        <v>0</v>
      </c>
      <c r="BZ121" s="55" t="n">
        <f aca="false">+$N121*AG121</f>
        <v>0</v>
      </c>
      <c r="CA121" s="55" t="n">
        <f aca="false">+$N121*AH121</f>
        <v>0</v>
      </c>
      <c r="CB121" s="55" t="n">
        <f aca="false">+$N121*AI121</f>
        <v>0</v>
      </c>
      <c r="CC121" s="55" t="n">
        <f aca="false">+SUM(BQ121:CB121)</f>
        <v>30.44</v>
      </c>
      <c r="CD121" s="53"/>
      <c r="CE121" s="55"/>
      <c r="CF121" s="55" t="n">
        <f aca="false">+BQ121/$CE$2</f>
        <v>25.1570247933884</v>
      </c>
      <c r="CG121" s="55" t="n">
        <f aca="false">+BR121/$CE$2</f>
        <v>0</v>
      </c>
      <c r="CH121" s="55" t="n">
        <f aca="false">+BS121/$CE$2</f>
        <v>0</v>
      </c>
      <c r="CI121" s="55" t="n">
        <f aca="false">+BT121/$CE$2</f>
        <v>0</v>
      </c>
      <c r="CJ121" s="55" t="n">
        <f aca="false">+BU121/$CE$2</f>
        <v>0</v>
      </c>
      <c r="CK121" s="55" t="n">
        <f aca="false">+BV121/$CE$2</f>
        <v>0</v>
      </c>
      <c r="CL121" s="55" t="n">
        <f aca="false">+BW121/$CE$2</f>
        <v>0</v>
      </c>
      <c r="CM121" s="55" t="n">
        <f aca="false">+BX121/$CE$2</f>
        <v>0</v>
      </c>
      <c r="CN121" s="55" t="n">
        <f aca="false">+BY121/$CE$2</f>
        <v>0</v>
      </c>
      <c r="CO121" s="55" t="n">
        <f aca="false">+BZ121/$CE$2</f>
        <v>0</v>
      </c>
      <c r="CP121" s="55" t="n">
        <f aca="false">+CA121/$CE$2</f>
        <v>0</v>
      </c>
      <c r="CQ121" s="55" t="n">
        <f aca="false">+CB121/$CE$2</f>
        <v>0</v>
      </c>
      <c r="CR121" s="55" t="n">
        <f aca="false">+CC121/$CE$2</f>
        <v>25.1570247933884</v>
      </c>
      <c r="CS121" s="53"/>
      <c r="CT121" s="53"/>
      <c r="CU121" s="56" t="n">
        <f aca="false">+$O121*X121+$P121*BB121+$Q121*(0.9*BB121+$S121)+$R121</f>
        <v>60.88</v>
      </c>
      <c r="CV121" s="56" t="n">
        <f aca="false">+$O121*Y121+$P121*BC121+$Q121*(0.9*BC121+$S121)+$R121</f>
        <v>0</v>
      </c>
      <c r="CW121" s="56" t="n">
        <f aca="false">+$O121*Z121+$P121*BD121+$Q121*(0.9*BD121+$S121)+$R121</f>
        <v>0</v>
      </c>
      <c r="CX121" s="56" t="n">
        <f aca="false">+$O121*AA121+$P121*BE121+$Q121*(0.9*BE121+$S121)+$R121</f>
        <v>0</v>
      </c>
      <c r="CY121" s="56" t="n">
        <f aca="false">+$O121*AB121+$P121*BF121+$Q121*(0.9*BF121+$S121)+$R121</f>
        <v>0</v>
      </c>
      <c r="CZ121" s="56" t="n">
        <f aca="false">+$O121*AC121+$P121*BG121+$Q121*(0.9*BG121+$S121)+$R121</f>
        <v>0</v>
      </c>
      <c r="DA121" s="56" t="n">
        <f aca="false">+$O121*AD121+$P121*BH121+$Q121*(0.9*BH121+$S121)+$R121</f>
        <v>0</v>
      </c>
      <c r="DB121" s="56" t="n">
        <f aca="false">+$O121*AE121+$P121*BI121+$Q121*(0.9*BI121+$S121)+$R121</f>
        <v>0</v>
      </c>
      <c r="DC121" s="56" t="n">
        <f aca="false">+$O121*AF121+$P121*BJ121+$Q121*(0.9*BJ121+$S121)+$R121</f>
        <v>0</v>
      </c>
      <c r="DD121" s="56" t="n">
        <f aca="false">+$O121*AG121+$P121*BK121+$Q121*(0.9*BK121+$S121)+$R121</f>
        <v>0</v>
      </c>
      <c r="DE121" s="56" t="n">
        <f aca="false">+$O121*AH121+$P121*BL121+$Q121*(0.9*BL121+$S121)+$R121</f>
        <v>0</v>
      </c>
      <c r="DF121" s="56" t="n">
        <f aca="false">+$O121*AI121+$P121*BM121+$Q121*(0.9*BM121+$S121)+$R121</f>
        <v>0</v>
      </c>
      <c r="DG121" s="55" t="n">
        <f aca="false">+SUM(CU121:DF121)</f>
        <v>60.88</v>
      </c>
      <c r="DH121" s="53"/>
      <c r="DJ121" s="14" t="n">
        <f aca="false">+IF(X121=0,0,$T121)</f>
        <v>30</v>
      </c>
      <c r="DK121" s="14" t="n">
        <f aca="false">+IF(Y121=0,0,$T121)</f>
        <v>0</v>
      </c>
      <c r="DL121" s="14" t="n">
        <f aca="false">+IF(Z121=0,0,$T121)</f>
        <v>0</v>
      </c>
      <c r="DM121" s="14" t="n">
        <f aca="false">+IF(AA121=0,0,$T121)</f>
        <v>0</v>
      </c>
      <c r="DN121" s="14" t="n">
        <f aca="false">+IF(AB121=0,0,$T121)</f>
        <v>0</v>
      </c>
      <c r="DO121" s="14" t="n">
        <f aca="false">+IF(AC121=0,0,$T121)</f>
        <v>0</v>
      </c>
      <c r="DP121" s="14" t="n">
        <f aca="false">+IF(AD121=0,0,$T121)</f>
        <v>0</v>
      </c>
      <c r="DQ121" s="14" t="n">
        <f aca="false">+IF(AE121=0,0,$T121)</f>
        <v>0</v>
      </c>
      <c r="DR121" s="14" t="n">
        <f aca="false">+IF(AF121=0,0,$T121)</f>
        <v>0</v>
      </c>
      <c r="DS121" s="14" t="n">
        <f aca="false">+IF(AG121=0,0,$T121)</f>
        <v>0</v>
      </c>
      <c r="DT121" s="14" t="n">
        <f aca="false">+IF(AH121=0,0,$T121)</f>
        <v>0</v>
      </c>
      <c r="DU121" s="14" t="n">
        <f aca="false">+IF(AI121=0,0,$T121)</f>
        <v>0</v>
      </c>
      <c r="DV121" s="55" t="n">
        <f aca="false">+SUM(DJ121:DU121)</f>
        <v>30</v>
      </c>
      <c r="DY121" s="14" t="n">
        <v>0</v>
      </c>
      <c r="DZ121" s="14" t="n">
        <v>0</v>
      </c>
      <c r="EA121" s="14" t="n">
        <v>0</v>
      </c>
      <c r="EB121" s="14" t="n">
        <v>0</v>
      </c>
      <c r="EC121" s="14" t="n">
        <v>0</v>
      </c>
      <c r="ED121" s="14" t="n">
        <v>0</v>
      </c>
      <c r="EE121" s="14" t="n">
        <v>0</v>
      </c>
      <c r="EF121" s="14" t="n">
        <v>0</v>
      </c>
      <c r="EG121" s="14" t="n">
        <v>0</v>
      </c>
      <c r="EH121" s="14" t="n">
        <v>0</v>
      </c>
      <c r="EI121" s="14" t="n">
        <v>0</v>
      </c>
      <c r="EJ121" s="14" t="n">
        <v>0</v>
      </c>
      <c r="EK121" s="55" t="n">
        <f aca="false">+SUM(DY121:EJ121)</f>
        <v>0</v>
      </c>
      <c r="EO121" s="53" t="n">
        <f aca="false">+CU121+DJ121-DY121/2</f>
        <v>90.88</v>
      </c>
      <c r="EP121" s="53" t="n">
        <f aca="false">+CV121+DK121-DZ121/2</f>
        <v>0</v>
      </c>
      <c r="EQ121" s="53" t="n">
        <f aca="false">+CW121+DL121-EA121/2</f>
        <v>0</v>
      </c>
      <c r="ER121" s="53" t="n">
        <f aca="false">+CX121+DM121-EB121/2</f>
        <v>0</v>
      </c>
      <c r="ES121" s="53" t="n">
        <f aca="false">+CY121+DN121-EC121/2</f>
        <v>0</v>
      </c>
      <c r="ET121" s="53" t="n">
        <f aca="false">+CZ121+DO121-ED121/2</f>
        <v>0</v>
      </c>
      <c r="EU121" s="53" t="n">
        <f aca="false">+DA121+DP121-EE121/2</f>
        <v>0</v>
      </c>
      <c r="EV121" s="53" t="n">
        <f aca="false">+DB121+DQ121-EF121/2</f>
        <v>0</v>
      </c>
      <c r="EW121" s="53" t="n">
        <f aca="false">+DC121+DR121-EG121/2</f>
        <v>0</v>
      </c>
      <c r="EX121" s="53" t="n">
        <f aca="false">+DD121+DS121-EH121/2</f>
        <v>0</v>
      </c>
      <c r="EY121" s="53" t="n">
        <f aca="false">+DE121+DT121-EI121/2</f>
        <v>0</v>
      </c>
      <c r="EZ121" s="53" t="n">
        <f aca="false">+DF121+DU121-EJ121/2</f>
        <v>0</v>
      </c>
      <c r="FA121" s="55" t="n">
        <f aca="false">+SUM(EO121:EZ121)</f>
        <v>90.88</v>
      </c>
      <c r="FD121" s="53" t="n">
        <f aca="false">+AM121-EO121-DY121</f>
        <v>2953.12</v>
      </c>
      <c r="FE121" s="53" t="n">
        <f aca="false">+AN121-EP121-DZ121</f>
        <v>0</v>
      </c>
      <c r="FF121" s="53" t="n">
        <f aca="false">+AO121-EQ121-EA121</f>
        <v>0</v>
      </c>
      <c r="FG121" s="53" t="n">
        <f aca="false">+AP121-ER121-EB121</f>
        <v>0</v>
      </c>
      <c r="FH121" s="53" t="n">
        <f aca="false">+AQ121-ES121-EC121</f>
        <v>0</v>
      </c>
      <c r="FI121" s="53" t="n">
        <f aca="false">+AR121-ET121-ED121</f>
        <v>0</v>
      </c>
      <c r="FJ121" s="53" t="n">
        <f aca="false">+AS121-EU121-EE121</f>
        <v>0</v>
      </c>
      <c r="FK121" s="53" t="n">
        <f aca="false">+AT121-EV121-EF121</f>
        <v>0</v>
      </c>
      <c r="FL121" s="53" t="n">
        <f aca="false">+AU121-EW121-EG121</f>
        <v>0</v>
      </c>
      <c r="FM121" s="53" t="n">
        <f aca="false">+AV121-EX121-EH121</f>
        <v>0</v>
      </c>
      <c r="FN121" s="53" t="n">
        <f aca="false">+AW121-EY121-EI121</f>
        <v>0</v>
      </c>
      <c r="FO121" s="53" t="n">
        <f aca="false">+AX121-EZ121-EJ121</f>
        <v>0</v>
      </c>
      <c r="FP121" s="53" t="n">
        <f aca="false">+AY121-FA121</f>
        <v>2953.12</v>
      </c>
    </row>
    <row collapsed="false" customFormat="false" customHeight="true" hidden="false" ht="15" outlineLevel="2" r="122">
      <c r="A122" s="21" t="n">
        <v>12</v>
      </c>
      <c r="B122" s="21" t="s">
        <v>67</v>
      </c>
      <c r="C122" s="21" t="s">
        <v>137</v>
      </c>
      <c r="D122" s="67" t="n">
        <f aca="false">+E122</f>
        <v>16050</v>
      </c>
      <c r="E122" s="69" t="n">
        <v>16050</v>
      </c>
      <c r="F122" s="84" t="s">
        <v>514</v>
      </c>
      <c r="G122" s="21" t="s">
        <v>69</v>
      </c>
      <c r="H122" s="21" t="s">
        <v>69</v>
      </c>
      <c r="I122" s="84" t="s">
        <v>515</v>
      </c>
      <c r="J122" s="85" t="s">
        <v>507</v>
      </c>
      <c r="K122" s="76" t="s">
        <v>486</v>
      </c>
      <c r="L122" s="49" t="s">
        <v>487</v>
      </c>
      <c r="M122" s="50" t="s">
        <v>70</v>
      </c>
      <c r="N122" s="51" t="n">
        <v>0.01</v>
      </c>
      <c r="O122" s="51" t="n">
        <v>0.02</v>
      </c>
      <c r="P122" s="51" t="n">
        <v>0</v>
      </c>
      <c r="Q122" s="51" t="n">
        <v>0</v>
      </c>
      <c r="R122" s="50" t="n">
        <v>0</v>
      </c>
      <c r="S122" s="50" t="n">
        <v>0</v>
      </c>
      <c r="T122" s="50" t="n">
        <v>30</v>
      </c>
      <c r="U122" s="50"/>
      <c r="X122" s="53" t="e">
        <f aca="false">+VLOOKUP($D122,['file:///home/lab/repositories/luckia.facturador/com.luckia.biller.deploy/src/main/resources/bootstrap/info_presencial_2014.xlsx']venta_neta_cons!$a$2:$n$1048576,3,0)</f>
        <v>#VALUE!</v>
      </c>
      <c r="Y122" s="53" t="e">
        <f aca="false">+VLOOKUP($D122,['file:///home/lab/repositories/luckia.facturador/com.luckia.biller.deploy/src/main/resources/bootstrap/info_presencial_2014.xlsx']venta_neta_cons!$a$2:$n$1048576,4,0)</f>
        <v>#VALUE!</v>
      </c>
      <c r="Z122" s="53" t="e">
        <f aca="false">+VLOOKUP($D122,['file:///home/lab/repositories/luckia.facturador/com.luckia.biller.deploy/src/main/resources/bootstrap/info_presencial_2014.xlsx']venta_neta_cons!$a$2:$n$1048576,5,0)</f>
        <v>#VALUE!</v>
      </c>
      <c r="AA122" s="53" t="e">
        <f aca="false">+VLOOKUP($D122,['file:///home/lab/repositories/luckia.facturador/com.luckia.biller.deploy/src/main/resources/bootstrap/info_presencial_2014.xlsx']venta_neta_cons!$a$2:$n$1048576,6,0)</f>
        <v>#VALUE!</v>
      </c>
      <c r="AB122" s="53" t="e">
        <f aca="false">+VLOOKUP($D122,['file:///home/lab/repositories/luckia.facturador/com.luckia.biller.deploy/src/main/resources/bootstrap/info_presencial_2014.xlsx']venta_neta_cons!$a$2:$n$1048576,7,0)</f>
        <v>#VALUE!</v>
      </c>
      <c r="AC122" s="53" t="e">
        <f aca="false">+VLOOKUP($D122,['file:///home/lab/repositories/luckia.facturador/com.luckia.biller.deploy/src/main/resources/bootstrap/info_presencial_2014.xlsx']venta_neta_cons!$a$2:$n$1048576,8,0)</f>
        <v>#VALUE!</v>
      </c>
      <c r="AD122" s="53" t="e">
        <f aca="false">+VLOOKUP($D122,['file:///home/lab/repositories/luckia.facturador/com.luckia.biller.deploy/src/main/resources/bootstrap/info_presencial_2014.xlsx']venta_neta_cons!$a$2:$n$1048576,9,0)</f>
        <v>#VALUE!</v>
      </c>
      <c r="AE122" s="53" t="e">
        <f aca="false">+VLOOKUP($D122,['file:///home/lab/repositories/luckia.facturador/com.luckia.biller.deploy/src/main/resources/bootstrap/info_presencial_2014.xlsx']venta_neta_cons!$a$2:$n$1048576,10,0)</f>
        <v>#VALUE!</v>
      </c>
      <c r="AF122" s="53" t="e">
        <f aca="false">+VLOOKUP($D122,['file:///home/lab/repositories/luckia.facturador/com.luckia.biller.deploy/src/main/resources/bootstrap/info_presencial_2014.xlsx']venta_neta_cons!$a$2:$n$1048576,11,0)</f>
        <v>#VALUE!</v>
      </c>
      <c r="AG122" s="53" t="e">
        <f aca="false">+VLOOKUP($D122,['file:///home/lab/repositories/luckia.facturador/com.luckia.biller.deploy/src/main/resources/bootstrap/info_presencial_2014.xlsx']venta_neta_cons!$a$2:$n$1048576,12,0)</f>
        <v>#VALUE!</v>
      </c>
      <c r="AH122" s="53" t="e">
        <f aca="false">+VLOOKUP($D122,['file:///home/lab/repositories/luckia.facturador/com.luckia.biller.deploy/src/main/resources/bootstrap/info_presencial_2014.xlsx']venta_neta_cons!$a$2:$n$1048576,13,0)</f>
        <v>#VALUE!</v>
      </c>
      <c r="AI122" s="53" t="e">
        <f aca="false">+VLOOKUP($D122,['file:///home/lab/repositories/luckia.facturador/com.luckia.biller.deploy/src/main/resources/bootstrap/info_presencial_2014.xlsx']venta_neta_cons!$a$2:$n$1048576,14,0)</f>
        <v>#VALUE!</v>
      </c>
      <c r="AJ122" s="53" t="n">
        <f aca="false">+SUM(X122:AI122)</f>
        <v>3097</v>
      </c>
      <c r="AK122" s="54" t="n">
        <f aca="false">+BB122/X122</f>
        <v>-0.331756538585728</v>
      </c>
      <c r="AL122" s="53"/>
      <c r="AM122" s="53" t="e">
        <f aca="false">+VLOOKUP($D122,['file:///home/lab/repositories/luckia.facturador/com.luckia.biller.deploy/src/main/resources/bootstrap/info_presencial_2014.xlsx']saldo_cons!$a$2:$n$1048576,3,0)</f>
        <v>#VALUE!</v>
      </c>
      <c r="AN122" s="53" t="e">
        <f aca="false">+VLOOKUP($D122,['file:///home/lab/repositories/luckia.facturador/com.luckia.biller.deploy/src/main/resources/bootstrap/info_presencial_2014.xlsx']saldo_cons!$a$2:$n$1048576,4,0)</f>
        <v>#VALUE!</v>
      </c>
      <c r="AO122" s="53" t="e">
        <f aca="false">+VLOOKUP($D122,['file:///home/lab/repositories/luckia.facturador/com.luckia.biller.deploy/src/main/resources/bootstrap/info_presencial_2014.xlsx']saldo_cons!$a$2:$n$1048576,5,0)</f>
        <v>#VALUE!</v>
      </c>
      <c r="AP122" s="53" t="e">
        <f aca="false">+VLOOKUP($D122,['file:///home/lab/repositories/luckia.facturador/com.luckia.biller.deploy/src/main/resources/bootstrap/info_presencial_2014.xlsx']saldo_cons!$a$2:$n$1048576,6,0)</f>
        <v>#VALUE!</v>
      </c>
      <c r="AQ122" s="53" t="e">
        <f aca="false">+VLOOKUP($D122,['file:///home/lab/repositories/luckia.facturador/com.luckia.biller.deploy/src/main/resources/bootstrap/info_presencial_2014.xlsx']saldo_cons!$a$2:$n$1048576,7,0)</f>
        <v>#VALUE!</v>
      </c>
      <c r="AR122" s="53" t="e">
        <f aca="false">+VLOOKUP($D122,['file:///home/lab/repositories/luckia.facturador/com.luckia.biller.deploy/src/main/resources/bootstrap/info_presencial_2014.xlsx']saldo_cons!$a$2:$n$1048576,8,0)</f>
        <v>#VALUE!</v>
      </c>
      <c r="AS122" s="53" t="e">
        <f aca="false">+VLOOKUP($D122,['file:///home/lab/repositories/luckia.facturador/com.luckia.biller.deploy/src/main/resources/bootstrap/info_presencial_2014.xlsx']saldo_cons!$a$2:$n$1048576,9,0)</f>
        <v>#VALUE!</v>
      </c>
      <c r="AT122" s="53" t="e">
        <f aca="false">+VLOOKUP($D122,['file:///home/lab/repositories/luckia.facturador/com.luckia.biller.deploy/src/main/resources/bootstrap/info_presencial_2014.xlsx']saldo_cons!$a$2:$n$1048576,10,0)</f>
        <v>#VALUE!</v>
      </c>
      <c r="AU122" s="53" t="e">
        <f aca="false">+VLOOKUP($D122,['file:///home/lab/repositories/luckia.facturador/com.luckia.biller.deploy/src/main/resources/bootstrap/info_presencial_2014.xlsx']saldo_cons!$a$2:$n$1048576,11,0)</f>
        <v>#VALUE!</v>
      </c>
      <c r="AV122" s="53" t="e">
        <f aca="false">+VLOOKUP($D122,['file:///home/lab/repositories/luckia.facturador/com.luckia.biller.deploy/src/main/resources/bootstrap/info_presencial_2014.xlsx']saldo_cons!$a$2:$n$1048576,12,0)</f>
        <v>#VALUE!</v>
      </c>
      <c r="AW122" s="53" t="e">
        <f aca="false">+VLOOKUP($D122,['file:///home/lab/repositories/luckia.facturador/com.luckia.biller.deploy/src/main/resources/bootstrap/info_presencial_2014.xlsx']saldo_cons!$a$2:$n$1048576,13,0)</f>
        <v>#VALUE!</v>
      </c>
      <c r="AX122" s="53" t="e">
        <f aca="false">+VLOOKUP($D122,['file:///home/lab/repositories/luckia.facturador/com.luckia.biller.deploy/src/main/resources/bootstrap/info_presencial_2014.xlsx']saldo_cons!$a$2:$n$1048576,14,0)</f>
        <v>#VALUE!</v>
      </c>
      <c r="AY122" s="53" t="n">
        <f aca="false">+SUM(AM122:AX122)</f>
        <v>3097</v>
      </c>
      <c r="AZ122" s="53"/>
      <c r="BA122" s="53"/>
      <c r="BB122" s="53" t="e">
        <f aca="false">+VLOOKUP($D122,['file:///home/lab/repositories/luckia.facturador/com.luckia.biller.deploy/src/main/resources/bootstrap/info_presencial_2014.xlsx']ggr_cons!$a$2:$n$1048576,3,0)</f>
        <v>#VALUE!</v>
      </c>
      <c r="BC122" s="53" t="e">
        <f aca="false">+VLOOKUP($D122,['file:///home/lab/repositories/luckia.facturador/com.luckia.biller.deploy/src/main/resources/bootstrap/info_presencial_2014.xlsx']ggr_cons!$a$2:$n$1048576,4,0)</f>
        <v>#VALUE!</v>
      </c>
      <c r="BD122" s="53" t="e">
        <f aca="false">+VLOOKUP($D122,['file:///home/lab/repositories/luckia.facturador/com.luckia.biller.deploy/src/main/resources/bootstrap/info_presencial_2014.xlsx']ggr_cons!$a$2:$n$1048576,5,0)</f>
        <v>#VALUE!</v>
      </c>
      <c r="BE122" s="53" t="e">
        <f aca="false">+VLOOKUP($D122,['file:///home/lab/repositories/luckia.facturador/com.luckia.biller.deploy/src/main/resources/bootstrap/info_presencial_2014.xlsx']ggr_cons!$a$2:$n$1048576,6,0)</f>
        <v>#VALUE!</v>
      </c>
      <c r="BF122" s="53" t="e">
        <f aca="false">+VLOOKUP($D122,['file:///home/lab/repositories/luckia.facturador/com.luckia.biller.deploy/src/main/resources/bootstrap/info_presencial_2014.xlsx']ggr_cons!$a$2:$n$1048576,7,0)</f>
        <v>#VALUE!</v>
      </c>
      <c r="BG122" s="53" t="e">
        <f aca="false">+VLOOKUP($D122,['file:///home/lab/repositories/luckia.facturador/com.luckia.biller.deploy/src/main/resources/bootstrap/info_presencial_2014.xlsx']ggr_cons!$a$2:$n$1048576,8,0)</f>
        <v>#VALUE!</v>
      </c>
      <c r="BH122" s="53" t="e">
        <f aca="false">+VLOOKUP($D122,['file:///home/lab/repositories/luckia.facturador/com.luckia.biller.deploy/src/main/resources/bootstrap/info_presencial_2014.xlsx']ggr_cons!$a$2:$n$1048576,9,0)</f>
        <v>#VALUE!</v>
      </c>
      <c r="BI122" s="53" t="e">
        <f aca="false">+VLOOKUP($D122,['file:///home/lab/repositories/luckia.facturador/com.luckia.biller.deploy/src/main/resources/bootstrap/info_presencial_2014.xlsx']ggr_cons!$a$2:$n$1048576,10,0)</f>
        <v>#VALUE!</v>
      </c>
      <c r="BJ122" s="53" t="e">
        <f aca="false">+VLOOKUP($D122,['file:///home/lab/repositories/luckia.facturador/com.luckia.biller.deploy/src/main/resources/bootstrap/info_presencial_2014.xlsx']ggr_cons!$a$2:$n$1048576,11,0)</f>
        <v>#VALUE!</v>
      </c>
      <c r="BK122" s="53" t="e">
        <f aca="false">+VLOOKUP($D122,['file:///home/lab/repositories/luckia.facturador/com.luckia.biller.deploy/src/main/resources/bootstrap/info_presencial_2014.xlsx']ggr_cons!$a$2:$n$1048576,12,0)</f>
        <v>#VALUE!</v>
      </c>
      <c r="BL122" s="53" t="e">
        <f aca="false">+VLOOKUP($D122,['file:///home/lab/repositories/luckia.facturador/com.luckia.biller.deploy/src/main/resources/bootstrap/info_presencial_2014.xlsx']ggr_cons!$a$2:$n$1048576,13,0)</f>
        <v>#VALUE!</v>
      </c>
      <c r="BM122" s="53" t="e">
        <f aca="false">+VLOOKUP($D122,['file:///home/lab/repositories/luckia.facturador/com.luckia.biller.deploy/src/main/resources/bootstrap/info_presencial_2014.xlsx']ggr_cons!$a$2:$n$1048576,14,0)</f>
        <v>#VALUE!</v>
      </c>
      <c r="BN122" s="53" t="n">
        <f aca="false">+SUM(BB122:BM122)</f>
        <v>-1027.45</v>
      </c>
      <c r="BO122" s="53"/>
      <c r="BP122" s="53"/>
      <c r="BQ122" s="55" t="n">
        <f aca="false">+$N122*X122</f>
        <v>30.97</v>
      </c>
      <c r="BR122" s="55" t="n">
        <f aca="false">+$N122*Y122</f>
        <v>0</v>
      </c>
      <c r="BS122" s="55" t="n">
        <f aca="false">+$N122*Z122</f>
        <v>0</v>
      </c>
      <c r="BT122" s="55" t="n">
        <f aca="false">+$N122*AA122</f>
        <v>0</v>
      </c>
      <c r="BU122" s="55" t="n">
        <f aca="false">+$N122*AB122</f>
        <v>0</v>
      </c>
      <c r="BV122" s="55" t="n">
        <f aca="false">+$N122*AC122</f>
        <v>0</v>
      </c>
      <c r="BW122" s="55" t="n">
        <f aca="false">+$N122*AD122</f>
        <v>0</v>
      </c>
      <c r="BX122" s="55" t="n">
        <f aca="false">+$N122*AE122</f>
        <v>0</v>
      </c>
      <c r="BY122" s="55" t="n">
        <f aca="false">+$N122*AF122</f>
        <v>0</v>
      </c>
      <c r="BZ122" s="55" t="n">
        <f aca="false">+$N122*AG122</f>
        <v>0</v>
      </c>
      <c r="CA122" s="55" t="n">
        <f aca="false">+$N122*AH122</f>
        <v>0</v>
      </c>
      <c r="CB122" s="55" t="n">
        <f aca="false">+$N122*AI122</f>
        <v>0</v>
      </c>
      <c r="CC122" s="55" t="n">
        <f aca="false">+SUM(BQ122:CB122)</f>
        <v>30.97</v>
      </c>
      <c r="CD122" s="53"/>
      <c r="CE122" s="55"/>
      <c r="CF122" s="55" t="n">
        <f aca="false">+BQ122/$CE$2</f>
        <v>25.5950413223141</v>
      </c>
      <c r="CG122" s="55" t="n">
        <f aca="false">+BR122/$CE$2</f>
        <v>0</v>
      </c>
      <c r="CH122" s="55" t="n">
        <f aca="false">+BS122/$CE$2</f>
        <v>0</v>
      </c>
      <c r="CI122" s="55" t="n">
        <f aca="false">+BT122/$CE$2</f>
        <v>0</v>
      </c>
      <c r="CJ122" s="55" t="n">
        <f aca="false">+BU122/$CE$2</f>
        <v>0</v>
      </c>
      <c r="CK122" s="55" t="n">
        <f aca="false">+BV122/$CE$2</f>
        <v>0</v>
      </c>
      <c r="CL122" s="55" t="n">
        <f aca="false">+BW122/$CE$2</f>
        <v>0</v>
      </c>
      <c r="CM122" s="55" t="n">
        <f aca="false">+BX122/$CE$2</f>
        <v>0</v>
      </c>
      <c r="CN122" s="55" t="n">
        <f aca="false">+BY122/$CE$2</f>
        <v>0</v>
      </c>
      <c r="CO122" s="55" t="n">
        <f aca="false">+BZ122/$CE$2</f>
        <v>0</v>
      </c>
      <c r="CP122" s="55" t="n">
        <f aca="false">+CA122/$CE$2</f>
        <v>0</v>
      </c>
      <c r="CQ122" s="55" t="n">
        <f aca="false">+CB122/$CE$2</f>
        <v>0</v>
      </c>
      <c r="CR122" s="55" t="n">
        <f aca="false">+CC122/$CE$2</f>
        <v>25.5950413223141</v>
      </c>
      <c r="CS122" s="53"/>
      <c r="CT122" s="53"/>
      <c r="CU122" s="56" t="n">
        <f aca="false">+$O122*X122+$P122*BB122+$Q122*(0.9*BB122+$S122)+$R122</f>
        <v>61.94</v>
      </c>
      <c r="CV122" s="56" t="n">
        <f aca="false">+$O122*Y122+$P122*BC122+$Q122*(0.9*BC122+$S122)+$R122</f>
        <v>0</v>
      </c>
      <c r="CW122" s="56" t="n">
        <f aca="false">+$O122*Z122+$P122*BD122+$Q122*(0.9*BD122+$S122)+$R122</f>
        <v>0</v>
      </c>
      <c r="CX122" s="56" t="n">
        <f aca="false">+$O122*AA122+$P122*BE122+$Q122*(0.9*BE122+$S122)+$R122</f>
        <v>0</v>
      </c>
      <c r="CY122" s="56" t="n">
        <f aca="false">+$O122*AB122+$P122*BF122+$Q122*(0.9*BF122+$S122)+$R122</f>
        <v>0</v>
      </c>
      <c r="CZ122" s="56" t="n">
        <f aca="false">+$O122*AC122+$P122*BG122+$Q122*(0.9*BG122+$S122)+$R122</f>
        <v>0</v>
      </c>
      <c r="DA122" s="56" t="n">
        <f aca="false">+$O122*AD122+$P122*BH122+$Q122*(0.9*BH122+$S122)+$R122</f>
        <v>0</v>
      </c>
      <c r="DB122" s="56" t="n">
        <f aca="false">+$O122*AE122+$P122*BI122+$Q122*(0.9*BI122+$S122)+$R122</f>
        <v>0</v>
      </c>
      <c r="DC122" s="56" t="n">
        <f aca="false">+$O122*AF122+$P122*BJ122+$Q122*(0.9*BJ122+$S122)+$R122</f>
        <v>0</v>
      </c>
      <c r="DD122" s="56" t="n">
        <f aca="false">+$O122*AG122+$P122*BK122+$Q122*(0.9*BK122+$S122)+$R122</f>
        <v>0</v>
      </c>
      <c r="DE122" s="56" t="n">
        <f aca="false">+$O122*AH122+$P122*BL122+$Q122*(0.9*BL122+$S122)+$R122</f>
        <v>0</v>
      </c>
      <c r="DF122" s="56" t="n">
        <f aca="false">+$O122*AI122+$P122*BM122+$Q122*(0.9*BM122+$S122)+$R122</f>
        <v>0</v>
      </c>
      <c r="DG122" s="55" t="n">
        <f aca="false">+SUM(CU122:DF122)</f>
        <v>61.94</v>
      </c>
      <c r="DH122" s="53"/>
      <c r="DJ122" s="14" t="n">
        <f aca="false">+IF(X122=0,0,$T122)</f>
        <v>30</v>
      </c>
      <c r="DK122" s="14" t="n">
        <f aca="false">+IF(Y122=0,0,$T122)</f>
        <v>0</v>
      </c>
      <c r="DL122" s="14" t="n">
        <f aca="false">+IF(Z122=0,0,$T122)</f>
        <v>0</v>
      </c>
      <c r="DM122" s="14" t="n">
        <f aca="false">+IF(AA122=0,0,$T122)</f>
        <v>0</v>
      </c>
      <c r="DN122" s="14" t="n">
        <f aca="false">+IF(AB122=0,0,$T122)</f>
        <v>0</v>
      </c>
      <c r="DO122" s="14" t="n">
        <f aca="false">+IF(AC122=0,0,$T122)</f>
        <v>0</v>
      </c>
      <c r="DP122" s="14" t="n">
        <f aca="false">+IF(AD122=0,0,$T122)</f>
        <v>0</v>
      </c>
      <c r="DQ122" s="14" t="n">
        <f aca="false">+IF(AE122=0,0,$T122)</f>
        <v>0</v>
      </c>
      <c r="DR122" s="14" t="n">
        <f aca="false">+IF(AF122=0,0,$T122)</f>
        <v>0</v>
      </c>
      <c r="DS122" s="14" t="n">
        <f aca="false">+IF(AG122=0,0,$T122)</f>
        <v>0</v>
      </c>
      <c r="DT122" s="14" t="n">
        <f aca="false">+IF(AH122=0,0,$T122)</f>
        <v>0</v>
      </c>
      <c r="DU122" s="14" t="n">
        <f aca="false">+IF(AI122=0,0,$T122)</f>
        <v>0</v>
      </c>
      <c r="DV122" s="55" t="n">
        <f aca="false">+SUM(DJ122:DU122)</f>
        <v>30</v>
      </c>
      <c r="DY122" s="14" t="n">
        <v>0</v>
      </c>
      <c r="DZ122" s="14" t="n">
        <v>0</v>
      </c>
      <c r="EA122" s="14" t="n">
        <v>0</v>
      </c>
      <c r="EB122" s="14" t="n">
        <v>0</v>
      </c>
      <c r="EC122" s="14" t="n">
        <v>0</v>
      </c>
      <c r="ED122" s="14" t="n">
        <v>0</v>
      </c>
      <c r="EE122" s="14" t="n">
        <v>0</v>
      </c>
      <c r="EF122" s="14" t="n">
        <v>0</v>
      </c>
      <c r="EG122" s="14" t="n">
        <v>0</v>
      </c>
      <c r="EH122" s="14" t="n">
        <v>0</v>
      </c>
      <c r="EI122" s="14" t="n">
        <v>0</v>
      </c>
      <c r="EJ122" s="14" t="n">
        <v>0</v>
      </c>
      <c r="EK122" s="55" t="n">
        <f aca="false">+SUM(DY122:EJ122)</f>
        <v>0</v>
      </c>
      <c r="EO122" s="53" t="n">
        <f aca="false">+CU122+DJ122-DY122/2</f>
        <v>91.94</v>
      </c>
      <c r="EP122" s="53" t="n">
        <f aca="false">+CV122+DK122-DZ122/2</f>
        <v>0</v>
      </c>
      <c r="EQ122" s="53" t="n">
        <f aca="false">+CW122+DL122-EA122/2</f>
        <v>0</v>
      </c>
      <c r="ER122" s="53" t="n">
        <f aca="false">+CX122+DM122-EB122/2</f>
        <v>0</v>
      </c>
      <c r="ES122" s="53" t="n">
        <f aca="false">+CY122+DN122-EC122/2</f>
        <v>0</v>
      </c>
      <c r="ET122" s="53" t="n">
        <f aca="false">+CZ122+DO122-ED122/2</f>
        <v>0</v>
      </c>
      <c r="EU122" s="53" t="n">
        <f aca="false">+DA122+DP122-EE122/2</f>
        <v>0</v>
      </c>
      <c r="EV122" s="53" t="n">
        <f aca="false">+DB122+DQ122-EF122/2</f>
        <v>0</v>
      </c>
      <c r="EW122" s="53" t="n">
        <f aca="false">+DC122+DR122-EG122/2</f>
        <v>0</v>
      </c>
      <c r="EX122" s="53" t="n">
        <f aca="false">+DD122+DS122-EH122/2</f>
        <v>0</v>
      </c>
      <c r="EY122" s="53" t="n">
        <f aca="false">+DE122+DT122-EI122/2</f>
        <v>0</v>
      </c>
      <c r="EZ122" s="53" t="n">
        <f aca="false">+DF122+DU122-EJ122/2</f>
        <v>0</v>
      </c>
      <c r="FA122" s="55" t="n">
        <f aca="false">+SUM(EO122:EZ122)</f>
        <v>91.94</v>
      </c>
      <c r="FD122" s="53" t="n">
        <f aca="false">+AM122-EO122-DY122</f>
        <v>3005.06</v>
      </c>
      <c r="FE122" s="53" t="n">
        <f aca="false">+AN122-EP122-DZ122</f>
        <v>0</v>
      </c>
      <c r="FF122" s="53" t="n">
        <f aca="false">+AO122-EQ122-EA122</f>
        <v>0</v>
      </c>
      <c r="FG122" s="53" t="n">
        <f aca="false">+AP122-ER122-EB122</f>
        <v>0</v>
      </c>
      <c r="FH122" s="53" t="n">
        <f aca="false">+AQ122-ES122-EC122</f>
        <v>0</v>
      </c>
      <c r="FI122" s="53" t="n">
        <f aca="false">+AR122-ET122-ED122</f>
        <v>0</v>
      </c>
      <c r="FJ122" s="53" t="n">
        <f aca="false">+AS122-EU122-EE122</f>
        <v>0</v>
      </c>
      <c r="FK122" s="53" t="n">
        <f aca="false">+AT122-EV122-EF122</f>
        <v>0</v>
      </c>
      <c r="FL122" s="53" t="n">
        <f aca="false">+AU122-EW122-EG122</f>
        <v>0</v>
      </c>
      <c r="FM122" s="53" t="n">
        <f aca="false">+AV122-EX122-EH122</f>
        <v>0</v>
      </c>
      <c r="FN122" s="53" t="n">
        <f aca="false">+AW122-EY122-EI122</f>
        <v>0</v>
      </c>
      <c r="FO122" s="53" t="n">
        <f aca="false">+AX122-EZ122-EJ122</f>
        <v>0</v>
      </c>
      <c r="FP122" s="53" t="n">
        <f aca="false">+AY122-FA122</f>
        <v>3005.06</v>
      </c>
    </row>
    <row collapsed="false" customFormat="false" customHeight="true" hidden="false" ht="15" outlineLevel="2" r="123">
      <c r="A123" s="21" t="n">
        <v>12</v>
      </c>
      <c r="B123" s="21" t="s">
        <v>67</v>
      </c>
      <c r="C123" s="21" t="s">
        <v>137</v>
      </c>
      <c r="D123" s="67" t="n">
        <f aca="false">+E123</f>
        <v>16052</v>
      </c>
      <c r="E123" s="69" t="n">
        <v>16052</v>
      </c>
      <c r="F123" s="72" t="s">
        <v>516</v>
      </c>
      <c r="G123" s="21" t="s">
        <v>69</v>
      </c>
      <c r="H123" s="21" t="s">
        <v>69</v>
      </c>
      <c r="I123" s="72" t="s">
        <v>517</v>
      </c>
      <c r="J123" s="76" t="s">
        <v>518</v>
      </c>
      <c r="K123" s="76" t="s">
        <v>486</v>
      </c>
      <c r="L123" s="49" t="s">
        <v>487</v>
      </c>
      <c r="M123" s="50" t="s">
        <v>70</v>
      </c>
      <c r="N123" s="51" t="n">
        <v>0.01</v>
      </c>
      <c r="O123" s="51" t="n">
        <v>0.02</v>
      </c>
      <c r="P123" s="51" t="n">
        <v>0</v>
      </c>
      <c r="Q123" s="51" t="n">
        <v>0</v>
      </c>
      <c r="R123" s="50" t="n">
        <v>0</v>
      </c>
      <c r="S123" s="50" t="n">
        <v>0</v>
      </c>
      <c r="T123" s="50" t="n">
        <v>30</v>
      </c>
      <c r="U123" s="50"/>
      <c r="X123" s="53" t="e">
        <f aca="false">+VLOOKUP($D123,['file:///home/lab/repositories/luckia.facturador/com.luckia.biller.deploy/src/main/resources/bootstrap/info_presencial_2014.xlsx']venta_neta_cons!$a$2:$n$1048576,3,0)</f>
        <v>#VALUE!</v>
      </c>
      <c r="Y123" s="53" t="e">
        <f aca="false">+VLOOKUP($D123,['file:///home/lab/repositories/luckia.facturador/com.luckia.biller.deploy/src/main/resources/bootstrap/info_presencial_2014.xlsx']venta_neta_cons!$a$2:$n$1048576,4,0)</f>
        <v>#VALUE!</v>
      </c>
      <c r="Z123" s="53" t="e">
        <f aca="false">+VLOOKUP($D123,['file:///home/lab/repositories/luckia.facturador/com.luckia.biller.deploy/src/main/resources/bootstrap/info_presencial_2014.xlsx']venta_neta_cons!$a$2:$n$1048576,5,0)</f>
        <v>#VALUE!</v>
      </c>
      <c r="AA123" s="53" t="e">
        <f aca="false">+VLOOKUP($D123,['file:///home/lab/repositories/luckia.facturador/com.luckia.biller.deploy/src/main/resources/bootstrap/info_presencial_2014.xlsx']venta_neta_cons!$a$2:$n$1048576,6,0)</f>
        <v>#VALUE!</v>
      </c>
      <c r="AB123" s="53" t="e">
        <f aca="false">+VLOOKUP($D123,['file:///home/lab/repositories/luckia.facturador/com.luckia.biller.deploy/src/main/resources/bootstrap/info_presencial_2014.xlsx']venta_neta_cons!$a$2:$n$1048576,7,0)</f>
        <v>#VALUE!</v>
      </c>
      <c r="AC123" s="53" t="e">
        <f aca="false">+VLOOKUP($D123,['file:///home/lab/repositories/luckia.facturador/com.luckia.biller.deploy/src/main/resources/bootstrap/info_presencial_2014.xlsx']venta_neta_cons!$a$2:$n$1048576,8,0)</f>
        <v>#VALUE!</v>
      </c>
      <c r="AD123" s="53" t="e">
        <f aca="false">+VLOOKUP($D123,['file:///home/lab/repositories/luckia.facturador/com.luckia.biller.deploy/src/main/resources/bootstrap/info_presencial_2014.xlsx']venta_neta_cons!$a$2:$n$1048576,9,0)</f>
        <v>#VALUE!</v>
      </c>
      <c r="AE123" s="53" t="e">
        <f aca="false">+VLOOKUP($D123,['file:///home/lab/repositories/luckia.facturador/com.luckia.biller.deploy/src/main/resources/bootstrap/info_presencial_2014.xlsx']venta_neta_cons!$a$2:$n$1048576,10,0)</f>
        <v>#VALUE!</v>
      </c>
      <c r="AF123" s="53" t="e">
        <f aca="false">+VLOOKUP($D123,['file:///home/lab/repositories/luckia.facturador/com.luckia.biller.deploy/src/main/resources/bootstrap/info_presencial_2014.xlsx']venta_neta_cons!$a$2:$n$1048576,11,0)</f>
        <v>#VALUE!</v>
      </c>
      <c r="AG123" s="53" t="e">
        <f aca="false">+VLOOKUP($D123,['file:///home/lab/repositories/luckia.facturador/com.luckia.biller.deploy/src/main/resources/bootstrap/info_presencial_2014.xlsx']venta_neta_cons!$a$2:$n$1048576,12,0)</f>
        <v>#VALUE!</v>
      </c>
      <c r="AH123" s="53" t="e">
        <f aca="false">+VLOOKUP($D123,['file:///home/lab/repositories/luckia.facturador/com.luckia.biller.deploy/src/main/resources/bootstrap/info_presencial_2014.xlsx']venta_neta_cons!$a$2:$n$1048576,13,0)</f>
        <v>#VALUE!</v>
      </c>
      <c r="AI123" s="53" t="e">
        <f aca="false">+VLOOKUP($D123,['file:///home/lab/repositories/luckia.facturador/com.luckia.biller.deploy/src/main/resources/bootstrap/info_presencial_2014.xlsx']venta_neta_cons!$a$2:$n$1048576,14,0)</f>
        <v>#VALUE!</v>
      </c>
      <c r="AJ123" s="53" t="n">
        <f aca="false">+SUM(X123:AI123)</f>
        <v>1034</v>
      </c>
      <c r="AK123" s="54" t="n">
        <f aca="false">+BB123/X123</f>
        <v>0.330802707930367</v>
      </c>
      <c r="AL123" s="53"/>
      <c r="AM123" s="53" t="e">
        <f aca="false">+VLOOKUP($D123,['file:///home/lab/repositories/luckia.facturador/com.luckia.biller.deploy/src/main/resources/bootstrap/info_presencial_2014.xlsx']saldo_cons!$a$2:$n$1048576,3,0)</f>
        <v>#VALUE!</v>
      </c>
      <c r="AN123" s="53" t="e">
        <f aca="false">+VLOOKUP($D123,['file:///home/lab/repositories/luckia.facturador/com.luckia.biller.deploy/src/main/resources/bootstrap/info_presencial_2014.xlsx']saldo_cons!$a$2:$n$1048576,4,0)</f>
        <v>#VALUE!</v>
      </c>
      <c r="AO123" s="53" t="e">
        <f aca="false">+VLOOKUP($D123,['file:///home/lab/repositories/luckia.facturador/com.luckia.biller.deploy/src/main/resources/bootstrap/info_presencial_2014.xlsx']saldo_cons!$a$2:$n$1048576,5,0)</f>
        <v>#VALUE!</v>
      </c>
      <c r="AP123" s="53" t="e">
        <f aca="false">+VLOOKUP($D123,['file:///home/lab/repositories/luckia.facturador/com.luckia.biller.deploy/src/main/resources/bootstrap/info_presencial_2014.xlsx']saldo_cons!$a$2:$n$1048576,6,0)</f>
        <v>#VALUE!</v>
      </c>
      <c r="AQ123" s="53" t="e">
        <f aca="false">+VLOOKUP($D123,['file:///home/lab/repositories/luckia.facturador/com.luckia.biller.deploy/src/main/resources/bootstrap/info_presencial_2014.xlsx']saldo_cons!$a$2:$n$1048576,7,0)</f>
        <v>#VALUE!</v>
      </c>
      <c r="AR123" s="53" t="e">
        <f aca="false">+VLOOKUP($D123,['file:///home/lab/repositories/luckia.facturador/com.luckia.biller.deploy/src/main/resources/bootstrap/info_presencial_2014.xlsx']saldo_cons!$a$2:$n$1048576,8,0)</f>
        <v>#VALUE!</v>
      </c>
      <c r="AS123" s="53" t="e">
        <f aca="false">+VLOOKUP($D123,['file:///home/lab/repositories/luckia.facturador/com.luckia.biller.deploy/src/main/resources/bootstrap/info_presencial_2014.xlsx']saldo_cons!$a$2:$n$1048576,9,0)</f>
        <v>#VALUE!</v>
      </c>
      <c r="AT123" s="53" t="e">
        <f aca="false">+VLOOKUP($D123,['file:///home/lab/repositories/luckia.facturador/com.luckia.biller.deploy/src/main/resources/bootstrap/info_presencial_2014.xlsx']saldo_cons!$a$2:$n$1048576,10,0)</f>
        <v>#VALUE!</v>
      </c>
      <c r="AU123" s="53" t="e">
        <f aca="false">+VLOOKUP($D123,['file:///home/lab/repositories/luckia.facturador/com.luckia.biller.deploy/src/main/resources/bootstrap/info_presencial_2014.xlsx']saldo_cons!$a$2:$n$1048576,11,0)</f>
        <v>#VALUE!</v>
      </c>
      <c r="AV123" s="53" t="e">
        <f aca="false">+VLOOKUP($D123,['file:///home/lab/repositories/luckia.facturador/com.luckia.biller.deploy/src/main/resources/bootstrap/info_presencial_2014.xlsx']saldo_cons!$a$2:$n$1048576,12,0)</f>
        <v>#VALUE!</v>
      </c>
      <c r="AW123" s="53" t="e">
        <f aca="false">+VLOOKUP($D123,['file:///home/lab/repositories/luckia.facturador/com.luckia.biller.deploy/src/main/resources/bootstrap/info_presencial_2014.xlsx']saldo_cons!$a$2:$n$1048576,13,0)</f>
        <v>#VALUE!</v>
      </c>
      <c r="AX123" s="53" t="e">
        <f aca="false">+VLOOKUP($D123,['file:///home/lab/repositories/luckia.facturador/com.luckia.biller.deploy/src/main/resources/bootstrap/info_presencial_2014.xlsx']saldo_cons!$a$2:$n$1048576,14,0)</f>
        <v>#VALUE!</v>
      </c>
      <c r="AY123" s="53" t="n">
        <f aca="false">+SUM(AM123:AX123)</f>
        <v>1034</v>
      </c>
      <c r="AZ123" s="53"/>
      <c r="BA123" s="53"/>
      <c r="BB123" s="53" t="e">
        <f aca="false">+VLOOKUP($D123,['file:///home/lab/repositories/luckia.facturador/com.luckia.biller.deploy/src/main/resources/bootstrap/info_presencial_2014.xlsx']ggr_cons!$a$2:$n$1048576,3,0)</f>
        <v>#VALUE!</v>
      </c>
      <c r="BC123" s="53" t="e">
        <f aca="false">+VLOOKUP($D123,['file:///home/lab/repositories/luckia.facturador/com.luckia.biller.deploy/src/main/resources/bootstrap/info_presencial_2014.xlsx']ggr_cons!$a$2:$n$1048576,4,0)</f>
        <v>#VALUE!</v>
      </c>
      <c r="BD123" s="53" t="e">
        <f aca="false">+VLOOKUP($D123,['file:///home/lab/repositories/luckia.facturador/com.luckia.biller.deploy/src/main/resources/bootstrap/info_presencial_2014.xlsx']ggr_cons!$a$2:$n$1048576,5,0)</f>
        <v>#VALUE!</v>
      </c>
      <c r="BE123" s="53" t="e">
        <f aca="false">+VLOOKUP($D123,['file:///home/lab/repositories/luckia.facturador/com.luckia.biller.deploy/src/main/resources/bootstrap/info_presencial_2014.xlsx']ggr_cons!$a$2:$n$1048576,6,0)</f>
        <v>#VALUE!</v>
      </c>
      <c r="BF123" s="53" t="e">
        <f aca="false">+VLOOKUP($D123,['file:///home/lab/repositories/luckia.facturador/com.luckia.biller.deploy/src/main/resources/bootstrap/info_presencial_2014.xlsx']ggr_cons!$a$2:$n$1048576,7,0)</f>
        <v>#VALUE!</v>
      </c>
      <c r="BG123" s="53" t="e">
        <f aca="false">+VLOOKUP($D123,['file:///home/lab/repositories/luckia.facturador/com.luckia.biller.deploy/src/main/resources/bootstrap/info_presencial_2014.xlsx']ggr_cons!$a$2:$n$1048576,8,0)</f>
        <v>#VALUE!</v>
      </c>
      <c r="BH123" s="53" t="e">
        <f aca="false">+VLOOKUP($D123,['file:///home/lab/repositories/luckia.facturador/com.luckia.biller.deploy/src/main/resources/bootstrap/info_presencial_2014.xlsx']ggr_cons!$a$2:$n$1048576,9,0)</f>
        <v>#VALUE!</v>
      </c>
      <c r="BI123" s="53" t="e">
        <f aca="false">+VLOOKUP($D123,['file:///home/lab/repositories/luckia.facturador/com.luckia.biller.deploy/src/main/resources/bootstrap/info_presencial_2014.xlsx']ggr_cons!$a$2:$n$1048576,10,0)</f>
        <v>#VALUE!</v>
      </c>
      <c r="BJ123" s="53" t="e">
        <f aca="false">+VLOOKUP($D123,['file:///home/lab/repositories/luckia.facturador/com.luckia.biller.deploy/src/main/resources/bootstrap/info_presencial_2014.xlsx']ggr_cons!$a$2:$n$1048576,11,0)</f>
        <v>#VALUE!</v>
      </c>
      <c r="BK123" s="53" t="e">
        <f aca="false">+VLOOKUP($D123,['file:///home/lab/repositories/luckia.facturador/com.luckia.biller.deploy/src/main/resources/bootstrap/info_presencial_2014.xlsx']ggr_cons!$a$2:$n$1048576,12,0)</f>
        <v>#VALUE!</v>
      </c>
      <c r="BL123" s="53" t="e">
        <f aca="false">+VLOOKUP($D123,['file:///home/lab/repositories/luckia.facturador/com.luckia.biller.deploy/src/main/resources/bootstrap/info_presencial_2014.xlsx']ggr_cons!$a$2:$n$1048576,13,0)</f>
        <v>#VALUE!</v>
      </c>
      <c r="BM123" s="53" t="e">
        <f aca="false">+VLOOKUP($D123,['file:///home/lab/repositories/luckia.facturador/com.luckia.biller.deploy/src/main/resources/bootstrap/info_presencial_2014.xlsx']ggr_cons!$a$2:$n$1048576,14,0)</f>
        <v>#VALUE!</v>
      </c>
      <c r="BN123" s="53" t="n">
        <f aca="false">+SUM(BB123:BM123)</f>
        <v>342.05</v>
      </c>
      <c r="BO123" s="53"/>
      <c r="BP123" s="53"/>
      <c r="BQ123" s="55" t="n">
        <f aca="false">+$N123*X123</f>
        <v>10.34</v>
      </c>
      <c r="BR123" s="55" t="n">
        <f aca="false">+$N123*Y123</f>
        <v>0</v>
      </c>
      <c r="BS123" s="55" t="n">
        <f aca="false">+$N123*Z123</f>
        <v>0</v>
      </c>
      <c r="BT123" s="55" t="n">
        <f aca="false">+$N123*AA123</f>
        <v>0</v>
      </c>
      <c r="BU123" s="55" t="n">
        <f aca="false">+$N123*AB123</f>
        <v>0</v>
      </c>
      <c r="BV123" s="55" t="n">
        <f aca="false">+$N123*AC123</f>
        <v>0</v>
      </c>
      <c r="BW123" s="55" t="n">
        <f aca="false">+$N123*AD123</f>
        <v>0</v>
      </c>
      <c r="BX123" s="55" t="n">
        <f aca="false">+$N123*AE123</f>
        <v>0</v>
      </c>
      <c r="BY123" s="55" t="n">
        <f aca="false">+$N123*AF123</f>
        <v>0</v>
      </c>
      <c r="BZ123" s="55" t="n">
        <f aca="false">+$N123*AG123</f>
        <v>0</v>
      </c>
      <c r="CA123" s="55" t="n">
        <f aca="false">+$N123*AH123</f>
        <v>0</v>
      </c>
      <c r="CB123" s="55" t="n">
        <f aca="false">+$N123*AI123</f>
        <v>0</v>
      </c>
      <c r="CC123" s="55" t="n">
        <f aca="false">+SUM(BQ123:CB123)</f>
        <v>10.34</v>
      </c>
      <c r="CD123" s="53"/>
      <c r="CE123" s="55"/>
      <c r="CF123" s="55" t="n">
        <f aca="false">+BQ123/$CE$2</f>
        <v>8.54545454545455</v>
      </c>
      <c r="CG123" s="55" t="n">
        <f aca="false">+BR123/$CE$2</f>
        <v>0</v>
      </c>
      <c r="CH123" s="55" t="n">
        <f aca="false">+BS123/$CE$2</f>
        <v>0</v>
      </c>
      <c r="CI123" s="55" t="n">
        <f aca="false">+BT123/$CE$2</f>
        <v>0</v>
      </c>
      <c r="CJ123" s="55" t="n">
        <f aca="false">+BU123/$CE$2</f>
        <v>0</v>
      </c>
      <c r="CK123" s="55" t="n">
        <f aca="false">+BV123/$CE$2</f>
        <v>0</v>
      </c>
      <c r="CL123" s="55" t="n">
        <f aca="false">+BW123/$CE$2</f>
        <v>0</v>
      </c>
      <c r="CM123" s="55" t="n">
        <f aca="false">+BX123/$CE$2</f>
        <v>0</v>
      </c>
      <c r="CN123" s="55" t="n">
        <f aca="false">+BY123/$CE$2</f>
        <v>0</v>
      </c>
      <c r="CO123" s="55" t="n">
        <f aca="false">+BZ123/$CE$2</f>
        <v>0</v>
      </c>
      <c r="CP123" s="55" t="n">
        <f aca="false">+CA123/$CE$2</f>
        <v>0</v>
      </c>
      <c r="CQ123" s="55" t="n">
        <f aca="false">+CB123/$CE$2</f>
        <v>0</v>
      </c>
      <c r="CR123" s="55" t="n">
        <f aca="false">+CC123/$CE$2</f>
        <v>8.54545454545455</v>
      </c>
      <c r="CS123" s="53"/>
      <c r="CT123" s="53"/>
      <c r="CU123" s="56" t="n">
        <f aca="false">+$O123*X123+$P123*BB123+$Q123*(0.9*BB123+$S123)+$R123</f>
        <v>20.68</v>
      </c>
      <c r="CV123" s="56" t="n">
        <f aca="false">+$O123*Y123+$P123*BC123+$Q123*(0.9*BC123+$S123)+$R123</f>
        <v>0</v>
      </c>
      <c r="CW123" s="56" t="n">
        <f aca="false">+$O123*Z123+$P123*BD123+$Q123*(0.9*BD123+$S123)+$R123</f>
        <v>0</v>
      </c>
      <c r="CX123" s="56" t="n">
        <f aca="false">+$O123*AA123+$P123*BE123+$Q123*(0.9*BE123+$S123)+$R123</f>
        <v>0</v>
      </c>
      <c r="CY123" s="56" t="n">
        <f aca="false">+$O123*AB123+$P123*BF123+$Q123*(0.9*BF123+$S123)+$R123</f>
        <v>0</v>
      </c>
      <c r="CZ123" s="56" t="n">
        <f aca="false">+$O123*AC123+$P123*BG123+$Q123*(0.9*BG123+$S123)+$R123</f>
        <v>0</v>
      </c>
      <c r="DA123" s="56" t="n">
        <f aca="false">+$O123*AD123+$P123*BH123+$Q123*(0.9*BH123+$S123)+$R123</f>
        <v>0</v>
      </c>
      <c r="DB123" s="56" t="n">
        <f aca="false">+$O123*AE123+$P123*BI123+$Q123*(0.9*BI123+$S123)+$R123</f>
        <v>0</v>
      </c>
      <c r="DC123" s="56" t="n">
        <f aca="false">+$O123*AF123+$P123*BJ123+$Q123*(0.9*BJ123+$S123)+$R123</f>
        <v>0</v>
      </c>
      <c r="DD123" s="56" t="n">
        <f aca="false">+$O123*AG123+$P123*BK123+$Q123*(0.9*BK123+$S123)+$R123</f>
        <v>0</v>
      </c>
      <c r="DE123" s="56" t="n">
        <f aca="false">+$O123*AH123+$P123*BL123+$Q123*(0.9*BL123+$S123)+$R123</f>
        <v>0</v>
      </c>
      <c r="DF123" s="56" t="n">
        <f aca="false">+$O123*AI123+$P123*BM123+$Q123*(0.9*BM123+$S123)+$R123</f>
        <v>0</v>
      </c>
      <c r="DG123" s="55" t="n">
        <f aca="false">+SUM(CU123:DF123)</f>
        <v>20.68</v>
      </c>
      <c r="DH123" s="53"/>
      <c r="DJ123" s="14" t="n">
        <f aca="false">+IF(X123=0,0,$T123)</f>
        <v>30</v>
      </c>
      <c r="DK123" s="14" t="n">
        <f aca="false">+IF(Y123=0,0,$T123)</f>
        <v>0</v>
      </c>
      <c r="DL123" s="14" t="n">
        <f aca="false">+IF(Z123=0,0,$T123)</f>
        <v>0</v>
      </c>
      <c r="DM123" s="14" t="n">
        <f aca="false">+IF(AA123=0,0,$T123)</f>
        <v>0</v>
      </c>
      <c r="DN123" s="14" t="n">
        <f aca="false">+IF(AB123=0,0,$T123)</f>
        <v>0</v>
      </c>
      <c r="DO123" s="14" t="n">
        <f aca="false">+IF(AC123=0,0,$T123)</f>
        <v>0</v>
      </c>
      <c r="DP123" s="14" t="n">
        <f aca="false">+IF(AD123=0,0,$T123)</f>
        <v>0</v>
      </c>
      <c r="DQ123" s="14" t="n">
        <f aca="false">+IF(AE123=0,0,$T123)</f>
        <v>0</v>
      </c>
      <c r="DR123" s="14" t="n">
        <f aca="false">+IF(AF123=0,0,$T123)</f>
        <v>0</v>
      </c>
      <c r="DS123" s="14" t="n">
        <f aca="false">+IF(AG123=0,0,$T123)</f>
        <v>0</v>
      </c>
      <c r="DT123" s="14" t="n">
        <f aca="false">+IF(AH123=0,0,$T123)</f>
        <v>0</v>
      </c>
      <c r="DU123" s="14" t="n">
        <f aca="false">+IF(AI123=0,0,$T123)</f>
        <v>0</v>
      </c>
      <c r="DV123" s="55" t="n">
        <f aca="false">+SUM(DJ123:DU123)</f>
        <v>30</v>
      </c>
      <c r="DY123" s="14" t="n">
        <v>0</v>
      </c>
      <c r="DZ123" s="14" t="n">
        <v>0</v>
      </c>
      <c r="EA123" s="14" t="n">
        <v>0</v>
      </c>
      <c r="EB123" s="14" t="n">
        <v>0</v>
      </c>
      <c r="EC123" s="14" t="n">
        <v>0</v>
      </c>
      <c r="ED123" s="14" t="n">
        <v>0</v>
      </c>
      <c r="EE123" s="14" t="n">
        <v>0</v>
      </c>
      <c r="EF123" s="14" t="n">
        <v>0</v>
      </c>
      <c r="EG123" s="14" t="n">
        <v>0</v>
      </c>
      <c r="EH123" s="14" t="n">
        <v>0</v>
      </c>
      <c r="EI123" s="14" t="n">
        <v>0</v>
      </c>
      <c r="EJ123" s="14" t="n">
        <v>0</v>
      </c>
      <c r="EK123" s="55" t="n">
        <f aca="false">+SUM(DY123:EJ123)</f>
        <v>0</v>
      </c>
      <c r="EO123" s="53" t="n">
        <f aca="false">+CU123+DJ123-DY123/2</f>
        <v>50.68</v>
      </c>
      <c r="EP123" s="53" t="n">
        <f aca="false">+CV123+DK123-DZ123/2</f>
        <v>0</v>
      </c>
      <c r="EQ123" s="53" t="n">
        <f aca="false">+CW123+DL123-EA123/2</f>
        <v>0</v>
      </c>
      <c r="ER123" s="53" t="n">
        <f aca="false">+CX123+DM123-EB123/2</f>
        <v>0</v>
      </c>
      <c r="ES123" s="53" t="n">
        <f aca="false">+CY123+DN123-EC123/2</f>
        <v>0</v>
      </c>
      <c r="ET123" s="53" t="n">
        <f aca="false">+CZ123+DO123-ED123/2</f>
        <v>0</v>
      </c>
      <c r="EU123" s="53" t="n">
        <f aca="false">+DA123+DP123-EE123/2</f>
        <v>0</v>
      </c>
      <c r="EV123" s="53" t="n">
        <f aca="false">+DB123+DQ123-EF123/2</f>
        <v>0</v>
      </c>
      <c r="EW123" s="53" t="n">
        <f aca="false">+DC123+DR123-EG123/2</f>
        <v>0</v>
      </c>
      <c r="EX123" s="53" t="n">
        <f aca="false">+DD123+DS123-EH123/2</f>
        <v>0</v>
      </c>
      <c r="EY123" s="53" t="n">
        <f aca="false">+DE123+DT123-EI123/2</f>
        <v>0</v>
      </c>
      <c r="EZ123" s="53" t="n">
        <f aca="false">+DF123+DU123-EJ123/2</f>
        <v>0</v>
      </c>
      <c r="FA123" s="55" t="n">
        <f aca="false">+SUM(EO123:EZ123)</f>
        <v>50.68</v>
      </c>
      <c r="FD123" s="53" t="n">
        <f aca="false">+AM123-EO123-DY123</f>
        <v>983.32</v>
      </c>
      <c r="FE123" s="53" t="n">
        <f aca="false">+AN123-EP123-DZ123</f>
        <v>0</v>
      </c>
      <c r="FF123" s="53" t="n">
        <f aca="false">+AO123-EQ123-EA123</f>
        <v>0</v>
      </c>
      <c r="FG123" s="53" t="n">
        <f aca="false">+AP123-ER123-EB123</f>
        <v>0</v>
      </c>
      <c r="FH123" s="53" t="n">
        <f aca="false">+AQ123-ES123-EC123</f>
        <v>0</v>
      </c>
      <c r="FI123" s="53" t="n">
        <f aca="false">+AR123-ET123-ED123</f>
        <v>0</v>
      </c>
      <c r="FJ123" s="53" t="n">
        <f aca="false">+AS123-EU123-EE123</f>
        <v>0</v>
      </c>
      <c r="FK123" s="53" t="n">
        <f aca="false">+AT123-EV123-EF123</f>
        <v>0</v>
      </c>
      <c r="FL123" s="53" t="n">
        <f aca="false">+AU123-EW123-EG123</f>
        <v>0</v>
      </c>
      <c r="FM123" s="53" t="n">
        <f aca="false">+AV123-EX123-EH123</f>
        <v>0</v>
      </c>
      <c r="FN123" s="53" t="n">
        <f aca="false">+AW123-EY123-EI123</f>
        <v>0</v>
      </c>
      <c r="FO123" s="53" t="n">
        <f aca="false">+AX123-EZ123-EJ123</f>
        <v>0</v>
      </c>
      <c r="FP123" s="53" t="n">
        <f aca="false">+AY123-FA123</f>
        <v>983.32</v>
      </c>
    </row>
    <row collapsed="false" customFormat="false" customHeight="true" hidden="false" ht="15" outlineLevel="2" r="124">
      <c r="A124" s="21" t="n">
        <v>12</v>
      </c>
      <c r="B124" s="21" t="s">
        <v>67</v>
      </c>
      <c r="C124" s="21" t="s">
        <v>137</v>
      </c>
      <c r="D124" s="67" t="n">
        <f aca="false">+E124</f>
        <v>16054</v>
      </c>
      <c r="E124" s="69" t="n">
        <v>16054</v>
      </c>
      <c r="F124" s="72" t="s">
        <v>519</v>
      </c>
      <c r="G124" s="21" t="s">
        <v>69</v>
      </c>
      <c r="H124" s="21" t="s">
        <v>69</v>
      </c>
      <c r="I124" s="72" t="s">
        <v>520</v>
      </c>
      <c r="J124" s="72" t="s">
        <v>521</v>
      </c>
      <c r="K124" s="76" t="s">
        <v>486</v>
      </c>
      <c r="L124" s="49" t="s">
        <v>487</v>
      </c>
      <c r="M124" s="50" t="s">
        <v>70</v>
      </c>
      <c r="N124" s="51" t="n">
        <v>0.01</v>
      </c>
      <c r="O124" s="51" t="n">
        <v>0.02</v>
      </c>
      <c r="P124" s="51" t="n">
        <v>0</v>
      </c>
      <c r="Q124" s="51" t="n">
        <v>0</v>
      </c>
      <c r="R124" s="50" t="n">
        <v>0</v>
      </c>
      <c r="S124" s="50" t="n">
        <v>0</v>
      </c>
      <c r="T124" s="50" t="n">
        <v>30</v>
      </c>
      <c r="U124" s="50"/>
      <c r="X124" s="53" t="e">
        <f aca="false">+VLOOKUP($D124,['file:///home/lab/repositories/luckia.facturador/com.luckia.biller.deploy/src/main/resources/bootstrap/info_presencial_2014.xlsx']venta_neta_cons!$a$2:$n$1048576,3,0)</f>
        <v>#VALUE!</v>
      </c>
      <c r="Y124" s="53" t="e">
        <f aca="false">+VLOOKUP($D124,['file:///home/lab/repositories/luckia.facturador/com.luckia.biller.deploy/src/main/resources/bootstrap/info_presencial_2014.xlsx']venta_neta_cons!$a$2:$n$1048576,4,0)</f>
        <v>#VALUE!</v>
      </c>
      <c r="Z124" s="53" t="e">
        <f aca="false">+VLOOKUP($D124,['file:///home/lab/repositories/luckia.facturador/com.luckia.biller.deploy/src/main/resources/bootstrap/info_presencial_2014.xlsx']venta_neta_cons!$a$2:$n$1048576,5,0)</f>
        <v>#VALUE!</v>
      </c>
      <c r="AA124" s="53" t="e">
        <f aca="false">+VLOOKUP($D124,['file:///home/lab/repositories/luckia.facturador/com.luckia.biller.deploy/src/main/resources/bootstrap/info_presencial_2014.xlsx']venta_neta_cons!$a$2:$n$1048576,6,0)</f>
        <v>#VALUE!</v>
      </c>
      <c r="AB124" s="53" t="e">
        <f aca="false">+VLOOKUP($D124,['file:///home/lab/repositories/luckia.facturador/com.luckia.biller.deploy/src/main/resources/bootstrap/info_presencial_2014.xlsx']venta_neta_cons!$a$2:$n$1048576,7,0)</f>
        <v>#VALUE!</v>
      </c>
      <c r="AC124" s="53" t="e">
        <f aca="false">+VLOOKUP($D124,['file:///home/lab/repositories/luckia.facturador/com.luckia.biller.deploy/src/main/resources/bootstrap/info_presencial_2014.xlsx']venta_neta_cons!$a$2:$n$1048576,8,0)</f>
        <v>#VALUE!</v>
      </c>
      <c r="AD124" s="53" t="e">
        <f aca="false">+VLOOKUP($D124,['file:///home/lab/repositories/luckia.facturador/com.luckia.biller.deploy/src/main/resources/bootstrap/info_presencial_2014.xlsx']venta_neta_cons!$a$2:$n$1048576,9,0)</f>
        <v>#VALUE!</v>
      </c>
      <c r="AE124" s="53" t="e">
        <f aca="false">+VLOOKUP($D124,['file:///home/lab/repositories/luckia.facturador/com.luckia.biller.deploy/src/main/resources/bootstrap/info_presencial_2014.xlsx']venta_neta_cons!$a$2:$n$1048576,10,0)</f>
        <v>#VALUE!</v>
      </c>
      <c r="AF124" s="53" t="e">
        <f aca="false">+VLOOKUP($D124,['file:///home/lab/repositories/luckia.facturador/com.luckia.biller.deploy/src/main/resources/bootstrap/info_presencial_2014.xlsx']venta_neta_cons!$a$2:$n$1048576,11,0)</f>
        <v>#VALUE!</v>
      </c>
      <c r="AG124" s="53" t="e">
        <f aca="false">+VLOOKUP($D124,['file:///home/lab/repositories/luckia.facturador/com.luckia.biller.deploy/src/main/resources/bootstrap/info_presencial_2014.xlsx']venta_neta_cons!$a$2:$n$1048576,12,0)</f>
        <v>#VALUE!</v>
      </c>
      <c r="AH124" s="53" t="e">
        <f aca="false">+VLOOKUP($D124,['file:///home/lab/repositories/luckia.facturador/com.luckia.biller.deploy/src/main/resources/bootstrap/info_presencial_2014.xlsx']venta_neta_cons!$a$2:$n$1048576,13,0)</f>
        <v>#VALUE!</v>
      </c>
      <c r="AI124" s="53" t="e">
        <f aca="false">+VLOOKUP($D124,['file:///home/lab/repositories/luckia.facturador/com.luckia.biller.deploy/src/main/resources/bootstrap/info_presencial_2014.xlsx']venta_neta_cons!$a$2:$n$1048576,14,0)</f>
        <v>#VALUE!</v>
      </c>
      <c r="AJ124" s="53" t="n">
        <f aca="false">+SUM(X124:AI124)</f>
        <v>39175</v>
      </c>
      <c r="AK124" s="54" t="n">
        <f aca="false">+BB124/X124</f>
        <v>0.258320867900447</v>
      </c>
      <c r="AL124" s="53"/>
      <c r="AM124" s="53" t="e">
        <f aca="false">+VLOOKUP($D124,['file:///home/lab/repositories/luckia.facturador/com.luckia.biller.deploy/src/main/resources/bootstrap/info_presencial_2014.xlsx']saldo_cons!$a$2:$n$1048576,3,0)</f>
        <v>#VALUE!</v>
      </c>
      <c r="AN124" s="53" t="e">
        <f aca="false">+VLOOKUP($D124,['file:///home/lab/repositories/luckia.facturador/com.luckia.biller.deploy/src/main/resources/bootstrap/info_presencial_2014.xlsx']saldo_cons!$a$2:$n$1048576,4,0)</f>
        <v>#VALUE!</v>
      </c>
      <c r="AO124" s="53" t="e">
        <f aca="false">+VLOOKUP($D124,['file:///home/lab/repositories/luckia.facturador/com.luckia.biller.deploy/src/main/resources/bootstrap/info_presencial_2014.xlsx']saldo_cons!$a$2:$n$1048576,5,0)</f>
        <v>#VALUE!</v>
      </c>
      <c r="AP124" s="53" t="e">
        <f aca="false">+VLOOKUP($D124,['file:///home/lab/repositories/luckia.facturador/com.luckia.biller.deploy/src/main/resources/bootstrap/info_presencial_2014.xlsx']saldo_cons!$a$2:$n$1048576,6,0)</f>
        <v>#VALUE!</v>
      </c>
      <c r="AQ124" s="53" t="e">
        <f aca="false">+VLOOKUP($D124,['file:///home/lab/repositories/luckia.facturador/com.luckia.biller.deploy/src/main/resources/bootstrap/info_presencial_2014.xlsx']saldo_cons!$a$2:$n$1048576,7,0)</f>
        <v>#VALUE!</v>
      </c>
      <c r="AR124" s="53" t="e">
        <f aca="false">+VLOOKUP($D124,['file:///home/lab/repositories/luckia.facturador/com.luckia.biller.deploy/src/main/resources/bootstrap/info_presencial_2014.xlsx']saldo_cons!$a$2:$n$1048576,8,0)</f>
        <v>#VALUE!</v>
      </c>
      <c r="AS124" s="53" t="e">
        <f aca="false">+VLOOKUP($D124,['file:///home/lab/repositories/luckia.facturador/com.luckia.biller.deploy/src/main/resources/bootstrap/info_presencial_2014.xlsx']saldo_cons!$a$2:$n$1048576,9,0)</f>
        <v>#VALUE!</v>
      </c>
      <c r="AT124" s="53" t="e">
        <f aca="false">+VLOOKUP($D124,['file:///home/lab/repositories/luckia.facturador/com.luckia.biller.deploy/src/main/resources/bootstrap/info_presencial_2014.xlsx']saldo_cons!$a$2:$n$1048576,10,0)</f>
        <v>#VALUE!</v>
      </c>
      <c r="AU124" s="53" t="e">
        <f aca="false">+VLOOKUP($D124,['file:///home/lab/repositories/luckia.facturador/com.luckia.biller.deploy/src/main/resources/bootstrap/info_presencial_2014.xlsx']saldo_cons!$a$2:$n$1048576,11,0)</f>
        <v>#VALUE!</v>
      </c>
      <c r="AV124" s="53" t="e">
        <f aca="false">+VLOOKUP($D124,['file:///home/lab/repositories/luckia.facturador/com.luckia.biller.deploy/src/main/resources/bootstrap/info_presencial_2014.xlsx']saldo_cons!$a$2:$n$1048576,12,0)</f>
        <v>#VALUE!</v>
      </c>
      <c r="AW124" s="53" t="e">
        <f aca="false">+VLOOKUP($D124,['file:///home/lab/repositories/luckia.facturador/com.luckia.biller.deploy/src/main/resources/bootstrap/info_presencial_2014.xlsx']saldo_cons!$a$2:$n$1048576,13,0)</f>
        <v>#VALUE!</v>
      </c>
      <c r="AX124" s="53" t="e">
        <f aca="false">+VLOOKUP($D124,['file:///home/lab/repositories/luckia.facturador/com.luckia.biller.deploy/src/main/resources/bootstrap/info_presencial_2014.xlsx']saldo_cons!$a$2:$n$1048576,14,0)</f>
        <v>#VALUE!</v>
      </c>
      <c r="AY124" s="53" t="n">
        <f aca="false">+SUM(AM124:AX124)</f>
        <v>39175</v>
      </c>
      <c r="AZ124" s="53"/>
      <c r="BA124" s="53"/>
      <c r="BB124" s="53" t="e">
        <f aca="false">+VLOOKUP($D124,['file:///home/lab/repositories/luckia.facturador/com.luckia.biller.deploy/src/main/resources/bootstrap/info_presencial_2014.xlsx']ggr_cons!$a$2:$n$1048576,3,0)</f>
        <v>#VALUE!</v>
      </c>
      <c r="BC124" s="53" t="e">
        <f aca="false">+VLOOKUP($D124,['file:///home/lab/repositories/luckia.facturador/com.luckia.biller.deploy/src/main/resources/bootstrap/info_presencial_2014.xlsx']ggr_cons!$a$2:$n$1048576,4,0)</f>
        <v>#VALUE!</v>
      </c>
      <c r="BD124" s="53" t="e">
        <f aca="false">+VLOOKUP($D124,['file:///home/lab/repositories/luckia.facturador/com.luckia.biller.deploy/src/main/resources/bootstrap/info_presencial_2014.xlsx']ggr_cons!$a$2:$n$1048576,5,0)</f>
        <v>#VALUE!</v>
      </c>
      <c r="BE124" s="53" t="e">
        <f aca="false">+VLOOKUP($D124,['file:///home/lab/repositories/luckia.facturador/com.luckia.biller.deploy/src/main/resources/bootstrap/info_presencial_2014.xlsx']ggr_cons!$a$2:$n$1048576,6,0)</f>
        <v>#VALUE!</v>
      </c>
      <c r="BF124" s="53" t="e">
        <f aca="false">+VLOOKUP($D124,['file:///home/lab/repositories/luckia.facturador/com.luckia.biller.deploy/src/main/resources/bootstrap/info_presencial_2014.xlsx']ggr_cons!$a$2:$n$1048576,7,0)</f>
        <v>#VALUE!</v>
      </c>
      <c r="BG124" s="53" t="e">
        <f aca="false">+VLOOKUP($D124,['file:///home/lab/repositories/luckia.facturador/com.luckia.biller.deploy/src/main/resources/bootstrap/info_presencial_2014.xlsx']ggr_cons!$a$2:$n$1048576,8,0)</f>
        <v>#VALUE!</v>
      </c>
      <c r="BH124" s="53" t="e">
        <f aca="false">+VLOOKUP($D124,['file:///home/lab/repositories/luckia.facturador/com.luckia.biller.deploy/src/main/resources/bootstrap/info_presencial_2014.xlsx']ggr_cons!$a$2:$n$1048576,9,0)</f>
        <v>#VALUE!</v>
      </c>
      <c r="BI124" s="53" t="e">
        <f aca="false">+VLOOKUP($D124,['file:///home/lab/repositories/luckia.facturador/com.luckia.biller.deploy/src/main/resources/bootstrap/info_presencial_2014.xlsx']ggr_cons!$a$2:$n$1048576,10,0)</f>
        <v>#VALUE!</v>
      </c>
      <c r="BJ124" s="53" t="e">
        <f aca="false">+VLOOKUP($D124,['file:///home/lab/repositories/luckia.facturador/com.luckia.biller.deploy/src/main/resources/bootstrap/info_presencial_2014.xlsx']ggr_cons!$a$2:$n$1048576,11,0)</f>
        <v>#VALUE!</v>
      </c>
      <c r="BK124" s="53" t="e">
        <f aca="false">+VLOOKUP($D124,['file:///home/lab/repositories/luckia.facturador/com.luckia.biller.deploy/src/main/resources/bootstrap/info_presencial_2014.xlsx']ggr_cons!$a$2:$n$1048576,12,0)</f>
        <v>#VALUE!</v>
      </c>
      <c r="BL124" s="53" t="e">
        <f aca="false">+VLOOKUP($D124,['file:///home/lab/repositories/luckia.facturador/com.luckia.biller.deploy/src/main/resources/bootstrap/info_presencial_2014.xlsx']ggr_cons!$a$2:$n$1048576,13,0)</f>
        <v>#VALUE!</v>
      </c>
      <c r="BM124" s="53" t="e">
        <f aca="false">+VLOOKUP($D124,['file:///home/lab/repositories/luckia.facturador/com.luckia.biller.deploy/src/main/resources/bootstrap/info_presencial_2014.xlsx']ggr_cons!$a$2:$n$1048576,14,0)</f>
        <v>#VALUE!</v>
      </c>
      <c r="BN124" s="53" t="n">
        <f aca="false">+SUM(BB124:BM124)</f>
        <v>10119.72</v>
      </c>
      <c r="BO124" s="53"/>
      <c r="BP124" s="53"/>
      <c r="BQ124" s="55" t="n">
        <f aca="false">+$N124*X124</f>
        <v>391.75</v>
      </c>
      <c r="BR124" s="55" t="n">
        <f aca="false">+$N124*Y124</f>
        <v>0</v>
      </c>
      <c r="BS124" s="55" t="n">
        <f aca="false">+$N124*Z124</f>
        <v>0</v>
      </c>
      <c r="BT124" s="55" t="n">
        <f aca="false">+$N124*AA124</f>
        <v>0</v>
      </c>
      <c r="BU124" s="55" t="n">
        <f aca="false">+$N124*AB124</f>
        <v>0</v>
      </c>
      <c r="BV124" s="55" t="n">
        <f aca="false">+$N124*AC124</f>
        <v>0</v>
      </c>
      <c r="BW124" s="55" t="n">
        <f aca="false">+$N124*AD124</f>
        <v>0</v>
      </c>
      <c r="BX124" s="55" t="n">
        <f aca="false">+$N124*AE124</f>
        <v>0</v>
      </c>
      <c r="BY124" s="55" t="n">
        <f aca="false">+$N124*AF124</f>
        <v>0</v>
      </c>
      <c r="BZ124" s="55" t="n">
        <f aca="false">+$N124*AG124</f>
        <v>0</v>
      </c>
      <c r="CA124" s="55" t="n">
        <f aca="false">+$N124*AH124</f>
        <v>0</v>
      </c>
      <c r="CB124" s="55" t="n">
        <f aca="false">+$N124*AI124</f>
        <v>0</v>
      </c>
      <c r="CC124" s="55" t="n">
        <f aca="false">+SUM(BQ124:CB124)</f>
        <v>391.75</v>
      </c>
      <c r="CD124" s="53"/>
      <c r="CE124" s="55"/>
      <c r="CF124" s="55" t="n">
        <f aca="false">+BQ124/$CE$2</f>
        <v>323.760330578512</v>
      </c>
      <c r="CG124" s="55" t="n">
        <f aca="false">+BR124/$CE$2</f>
        <v>0</v>
      </c>
      <c r="CH124" s="55" t="n">
        <f aca="false">+BS124/$CE$2</f>
        <v>0</v>
      </c>
      <c r="CI124" s="55" t="n">
        <f aca="false">+BT124/$CE$2</f>
        <v>0</v>
      </c>
      <c r="CJ124" s="55" t="n">
        <f aca="false">+BU124/$CE$2</f>
        <v>0</v>
      </c>
      <c r="CK124" s="55" t="n">
        <f aca="false">+BV124/$CE$2</f>
        <v>0</v>
      </c>
      <c r="CL124" s="55" t="n">
        <f aca="false">+BW124/$CE$2</f>
        <v>0</v>
      </c>
      <c r="CM124" s="55" t="n">
        <f aca="false">+BX124/$CE$2</f>
        <v>0</v>
      </c>
      <c r="CN124" s="55" t="n">
        <f aca="false">+BY124/$CE$2</f>
        <v>0</v>
      </c>
      <c r="CO124" s="55" t="n">
        <f aca="false">+BZ124/$CE$2</f>
        <v>0</v>
      </c>
      <c r="CP124" s="55" t="n">
        <f aca="false">+CA124/$CE$2</f>
        <v>0</v>
      </c>
      <c r="CQ124" s="55" t="n">
        <f aca="false">+CB124/$CE$2</f>
        <v>0</v>
      </c>
      <c r="CR124" s="55" t="n">
        <f aca="false">+CC124/$CE$2</f>
        <v>323.760330578512</v>
      </c>
      <c r="CS124" s="53"/>
      <c r="CT124" s="53"/>
      <c r="CU124" s="56" t="n">
        <f aca="false">+$O124*X124+$P124*BB124+$Q124*(0.9*BB124+$S124)+$R124</f>
        <v>783.5</v>
      </c>
      <c r="CV124" s="56" t="n">
        <f aca="false">+$O124*Y124+$P124*BC124+$Q124*(0.9*BC124+$S124)+$R124</f>
        <v>0</v>
      </c>
      <c r="CW124" s="56" t="n">
        <f aca="false">+$O124*Z124+$P124*BD124+$Q124*(0.9*BD124+$S124)+$R124</f>
        <v>0</v>
      </c>
      <c r="CX124" s="56" t="n">
        <f aca="false">+$O124*AA124+$P124*BE124+$Q124*(0.9*BE124+$S124)+$R124</f>
        <v>0</v>
      </c>
      <c r="CY124" s="56" t="n">
        <f aca="false">+$O124*AB124+$P124*BF124+$Q124*(0.9*BF124+$S124)+$R124</f>
        <v>0</v>
      </c>
      <c r="CZ124" s="56" t="n">
        <f aca="false">+$O124*AC124+$P124*BG124+$Q124*(0.9*BG124+$S124)+$R124</f>
        <v>0</v>
      </c>
      <c r="DA124" s="56" t="n">
        <f aca="false">+$O124*AD124+$P124*BH124+$Q124*(0.9*BH124+$S124)+$R124</f>
        <v>0</v>
      </c>
      <c r="DB124" s="56" t="n">
        <f aca="false">+$O124*AE124+$P124*BI124+$Q124*(0.9*BI124+$S124)+$R124</f>
        <v>0</v>
      </c>
      <c r="DC124" s="56" t="n">
        <f aca="false">+$O124*AF124+$P124*BJ124+$Q124*(0.9*BJ124+$S124)+$R124</f>
        <v>0</v>
      </c>
      <c r="DD124" s="56" t="n">
        <f aca="false">+$O124*AG124+$P124*BK124+$Q124*(0.9*BK124+$S124)+$R124</f>
        <v>0</v>
      </c>
      <c r="DE124" s="56" t="n">
        <f aca="false">+$O124*AH124+$P124*BL124+$Q124*(0.9*BL124+$S124)+$R124</f>
        <v>0</v>
      </c>
      <c r="DF124" s="56" t="n">
        <f aca="false">+$O124*AI124+$P124*BM124+$Q124*(0.9*BM124+$S124)+$R124</f>
        <v>0</v>
      </c>
      <c r="DG124" s="55" t="n">
        <f aca="false">+SUM(CU124:DF124)</f>
        <v>783.5</v>
      </c>
      <c r="DH124" s="53"/>
      <c r="DJ124" s="14" t="n">
        <f aca="false">+IF(X124=0,0,$T124)</f>
        <v>30</v>
      </c>
      <c r="DK124" s="14" t="n">
        <f aca="false">+IF(Y124=0,0,$T124)</f>
        <v>0</v>
      </c>
      <c r="DL124" s="14" t="n">
        <f aca="false">+IF(Z124=0,0,$T124)</f>
        <v>0</v>
      </c>
      <c r="DM124" s="14" t="n">
        <f aca="false">+IF(AA124=0,0,$T124)</f>
        <v>0</v>
      </c>
      <c r="DN124" s="14" t="n">
        <f aca="false">+IF(AB124=0,0,$T124)</f>
        <v>0</v>
      </c>
      <c r="DO124" s="14" t="n">
        <f aca="false">+IF(AC124=0,0,$T124)</f>
        <v>0</v>
      </c>
      <c r="DP124" s="14" t="n">
        <f aca="false">+IF(AD124=0,0,$T124)</f>
        <v>0</v>
      </c>
      <c r="DQ124" s="14" t="n">
        <f aca="false">+IF(AE124=0,0,$T124)</f>
        <v>0</v>
      </c>
      <c r="DR124" s="14" t="n">
        <f aca="false">+IF(AF124=0,0,$T124)</f>
        <v>0</v>
      </c>
      <c r="DS124" s="14" t="n">
        <f aca="false">+IF(AG124=0,0,$T124)</f>
        <v>0</v>
      </c>
      <c r="DT124" s="14" t="n">
        <f aca="false">+IF(AH124=0,0,$T124)</f>
        <v>0</v>
      </c>
      <c r="DU124" s="14" t="n">
        <f aca="false">+IF(AI124=0,0,$T124)</f>
        <v>0</v>
      </c>
      <c r="DV124" s="55" t="n">
        <f aca="false">+SUM(DJ124:DU124)</f>
        <v>30</v>
      </c>
      <c r="DY124" s="14" t="n">
        <v>0</v>
      </c>
      <c r="DZ124" s="14" t="n">
        <v>0</v>
      </c>
      <c r="EA124" s="14" t="n">
        <v>0</v>
      </c>
      <c r="EB124" s="14" t="n">
        <v>0</v>
      </c>
      <c r="EC124" s="14" t="n">
        <v>0</v>
      </c>
      <c r="ED124" s="14" t="n">
        <v>0</v>
      </c>
      <c r="EE124" s="14" t="n">
        <v>0</v>
      </c>
      <c r="EF124" s="14" t="n">
        <v>0</v>
      </c>
      <c r="EG124" s="14" t="n">
        <v>0</v>
      </c>
      <c r="EH124" s="14" t="n">
        <v>0</v>
      </c>
      <c r="EI124" s="14" t="n">
        <v>0</v>
      </c>
      <c r="EJ124" s="14" t="n">
        <v>0</v>
      </c>
      <c r="EK124" s="55" t="n">
        <f aca="false">+SUM(DY124:EJ124)</f>
        <v>0</v>
      </c>
      <c r="EO124" s="53" t="n">
        <f aca="false">+CU124+DJ124-DY124/2</f>
        <v>813.5</v>
      </c>
      <c r="EP124" s="53" t="n">
        <f aca="false">+CV124+DK124-DZ124/2</f>
        <v>0</v>
      </c>
      <c r="EQ124" s="53" t="n">
        <f aca="false">+CW124+DL124-EA124/2</f>
        <v>0</v>
      </c>
      <c r="ER124" s="53" t="n">
        <f aca="false">+CX124+DM124-EB124/2</f>
        <v>0</v>
      </c>
      <c r="ES124" s="53" t="n">
        <f aca="false">+CY124+DN124-EC124/2</f>
        <v>0</v>
      </c>
      <c r="ET124" s="53" t="n">
        <f aca="false">+CZ124+DO124-ED124/2</f>
        <v>0</v>
      </c>
      <c r="EU124" s="53" t="n">
        <f aca="false">+DA124+DP124-EE124/2</f>
        <v>0</v>
      </c>
      <c r="EV124" s="53" t="n">
        <f aca="false">+DB124+DQ124-EF124/2</f>
        <v>0</v>
      </c>
      <c r="EW124" s="53" t="n">
        <f aca="false">+DC124+DR124-EG124/2</f>
        <v>0</v>
      </c>
      <c r="EX124" s="53" t="n">
        <f aca="false">+DD124+DS124-EH124/2</f>
        <v>0</v>
      </c>
      <c r="EY124" s="53" t="n">
        <f aca="false">+DE124+DT124-EI124/2</f>
        <v>0</v>
      </c>
      <c r="EZ124" s="53" t="n">
        <f aca="false">+DF124+DU124-EJ124/2</f>
        <v>0</v>
      </c>
      <c r="FA124" s="55" t="n">
        <f aca="false">+SUM(EO124:EZ124)</f>
        <v>813.5</v>
      </c>
      <c r="FD124" s="53" t="n">
        <f aca="false">+AM124-EO124-DY124</f>
        <v>38361.5</v>
      </c>
      <c r="FE124" s="53" t="n">
        <f aca="false">+AN124-EP124-DZ124</f>
        <v>0</v>
      </c>
      <c r="FF124" s="53" t="n">
        <f aca="false">+AO124-EQ124-EA124</f>
        <v>0</v>
      </c>
      <c r="FG124" s="53" t="n">
        <f aca="false">+AP124-ER124-EB124</f>
        <v>0</v>
      </c>
      <c r="FH124" s="53" t="n">
        <f aca="false">+AQ124-ES124-EC124</f>
        <v>0</v>
      </c>
      <c r="FI124" s="53" t="n">
        <f aca="false">+AR124-ET124-ED124</f>
        <v>0</v>
      </c>
      <c r="FJ124" s="53" t="n">
        <f aca="false">+AS124-EU124-EE124</f>
        <v>0</v>
      </c>
      <c r="FK124" s="53" t="n">
        <f aca="false">+AT124-EV124-EF124</f>
        <v>0</v>
      </c>
      <c r="FL124" s="53" t="n">
        <f aca="false">+AU124-EW124-EG124</f>
        <v>0</v>
      </c>
      <c r="FM124" s="53" t="n">
        <f aca="false">+AV124-EX124-EH124</f>
        <v>0</v>
      </c>
      <c r="FN124" s="53" t="n">
        <f aca="false">+AW124-EY124-EI124</f>
        <v>0</v>
      </c>
      <c r="FO124" s="53" t="n">
        <f aca="false">+AX124-EZ124-EJ124</f>
        <v>0</v>
      </c>
      <c r="FP124" s="53" t="n">
        <f aca="false">+AY124-FA124</f>
        <v>38361.5</v>
      </c>
    </row>
    <row collapsed="false" customFormat="false" customHeight="true" hidden="false" ht="15" outlineLevel="2" r="125">
      <c r="A125" s="21" t="n">
        <v>12</v>
      </c>
      <c r="B125" s="21" t="s">
        <v>67</v>
      </c>
      <c r="C125" s="21" t="s">
        <v>137</v>
      </c>
      <c r="D125" s="67" t="n">
        <f aca="false">+E125</f>
        <v>16055</v>
      </c>
      <c r="E125" s="69" t="n">
        <v>16055</v>
      </c>
      <c r="F125" s="72" t="s">
        <v>522</v>
      </c>
      <c r="G125" s="21" t="s">
        <v>69</v>
      </c>
      <c r="H125" s="21" t="s">
        <v>69</v>
      </c>
      <c r="I125" s="72" t="s">
        <v>523</v>
      </c>
      <c r="J125" s="72" t="s">
        <v>521</v>
      </c>
      <c r="K125" s="76" t="s">
        <v>486</v>
      </c>
      <c r="L125" s="49" t="s">
        <v>487</v>
      </c>
      <c r="M125" s="50" t="s">
        <v>70</v>
      </c>
      <c r="N125" s="51" t="n">
        <v>0.01</v>
      </c>
      <c r="O125" s="51" t="n">
        <v>0.02</v>
      </c>
      <c r="P125" s="51" t="n">
        <v>0</v>
      </c>
      <c r="Q125" s="51" t="n">
        <v>0</v>
      </c>
      <c r="R125" s="50" t="n">
        <v>0</v>
      </c>
      <c r="S125" s="50" t="n">
        <v>0</v>
      </c>
      <c r="T125" s="50" t="n">
        <v>30</v>
      </c>
      <c r="U125" s="50"/>
      <c r="X125" s="53" t="e">
        <f aca="false">+VLOOKUP($D125,['file:///home/lab/repositories/luckia.facturador/com.luckia.biller.deploy/src/main/resources/bootstrap/info_presencial_2014.xlsx']venta_neta_cons!$a$2:$n$1048576,3,0)</f>
        <v>#VALUE!</v>
      </c>
      <c r="Y125" s="53" t="e">
        <f aca="false">+VLOOKUP($D125,['file:///home/lab/repositories/luckia.facturador/com.luckia.biller.deploy/src/main/resources/bootstrap/info_presencial_2014.xlsx']venta_neta_cons!$a$2:$n$1048576,4,0)</f>
        <v>#VALUE!</v>
      </c>
      <c r="Z125" s="53" t="e">
        <f aca="false">+VLOOKUP($D125,['file:///home/lab/repositories/luckia.facturador/com.luckia.biller.deploy/src/main/resources/bootstrap/info_presencial_2014.xlsx']venta_neta_cons!$a$2:$n$1048576,5,0)</f>
        <v>#VALUE!</v>
      </c>
      <c r="AA125" s="53" t="e">
        <f aca="false">+VLOOKUP($D125,['file:///home/lab/repositories/luckia.facturador/com.luckia.biller.deploy/src/main/resources/bootstrap/info_presencial_2014.xlsx']venta_neta_cons!$a$2:$n$1048576,6,0)</f>
        <v>#VALUE!</v>
      </c>
      <c r="AB125" s="53" t="e">
        <f aca="false">+VLOOKUP($D125,['file:///home/lab/repositories/luckia.facturador/com.luckia.biller.deploy/src/main/resources/bootstrap/info_presencial_2014.xlsx']venta_neta_cons!$a$2:$n$1048576,7,0)</f>
        <v>#VALUE!</v>
      </c>
      <c r="AC125" s="53" t="e">
        <f aca="false">+VLOOKUP($D125,['file:///home/lab/repositories/luckia.facturador/com.luckia.biller.deploy/src/main/resources/bootstrap/info_presencial_2014.xlsx']venta_neta_cons!$a$2:$n$1048576,8,0)</f>
        <v>#VALUE!</v>
      </c>
      <c r="AD125" s="53" t="e">
        <f aca="false">+VLOOKUP($D125,['file:///home/lab/repositories/luckia.facturador/com.luckia.biller.deploy/src/main/resources/bootstrap/info_presencial_2014.xlsx']venta_neta_cons!$a$2:$n$1048576,9,0)</f>
        <v>#VALUE!</v>
      </c>
      <c r="AE125" s="53" t="e">
        <f aca="false">+VLOOKUP($D125,['file:///home/lab/repositories/luckia.facturador/com.luckia.biller.deploy/src/main/resources/bootstrap/info_presencial_2014.xlsx']venta_neta_cons!$a$2:$n$1048576,10,0)</f>
        <v>#VALUE!</v>
      </c>
      <c r="AF125" s="53" t="e">
        <f aca="false">+VLOOKUP($D125,['file:///home/lab/repositories/luckia.facturador/com.luckia.biller.deploy/src/main/resources/bootstrap/info_presencial_2014.xlsx']venta_neta_cons!$a$2:$n$1048576,11,0)</f>
        <v>#VALUE!</v>
      </c>
      <c r="AG125" s="53" t="e">
        <f aca="false">+VLOOKUP($D125,['file:///home/lab/repositories/luckia.facturador/com.luckia.biller.deploy/src/main/resources/bootstrap/info_presencial_2014.xlsx']venta_neta_cons!$a$2:$n$1048576,12,0)</f>
        <v>#VALUE!</v>
      </c>
      <c r="AH125" s="53" t="e">
        <f aca="false">+VLOOKUP($D125,['file:///home/lab/repositories/luckia.facturador/com.luckia.biller.deploy/src/main/resources/bootstrap/info_presencial_2014.xlsx']venta_neta_cons!$a$2:$n$1048576,13,0)</f>
        <v>#VALUE!</v>
      </c>
      <c r="AI125" s="53" t="e">
        <f aca="false">+VLOOKUP($D125,['file:///home/lab/repositories/luckia.facturador/com.luckia.biller.deploy/src/main/resources/bootstrap/info_presencial_2014.xlsx']venta_neta_cons!$a$2:$n$1048576,14,0)</f>
        <v>#VALUE!</v>
      </c>
      <c r="AJ125" s="53" t="n">
        <f aca="false">+SUM(X125:AI125)</f>
        <v>1885</v>
      </c>
      <c r="AK125" s="54" t="n">
        <f aca="false">+BB125/X125</f>
        <v>0.306488063660477</v>
      </c>
      <c r="AL125" s="53"/>
      <c r="AM125" s="53" t="e">
        <f aca="false">+VLOOKUP($D125,['file:///home/lab/repositories/luckia.facturador/com.luckia.biller.deploy/src/main/resources/bootstrap/info_presencial_2014.xlsx']saldo_cons!$a$2:$n$1048576,3,0)</f>
        <v>#VALUE!</v>
      </c>
      <c r="AN125" s="53" t="e">
        <f aca="false">+VLOOKUP($D125,['file:///home/lab/repositories/luckia.facturador/com.luckia.biller.deploy/src/main/resources/bootstrap/info_presencial_2014.xlsx']saldo_cons!$a$2:$n$1048576,4,0)</f>
        <v>#VALUE!</v>
      </c>
      <c r="AO125" s="53" t="e">
        <f aca="false">+VLOOKUP($D125,['file:///home/lab/repositories/luckia.facturador/com.luckia.biller.deploy/src/main/resources/bootstrap/info_presencial_2014.xlsx']saldo_cons!$a$2:$n$1048576,5,0)</f>
        <v>#VALUE!</v>
      </c>
      <c r="AP125" s="53" t="e">
        <f aca="false">+VLOOKUP($D125,['file:///home/lab/repositories/luckia.facturador/com.luckia.biller.deploy/src/main/resources/bootstrap/info_presencial_2014.xlsx']saldo_cons!$a$2:$n$1048576,6,0)</f>
        <v>#VALUE!</v>
      </c>
      <c r="AQ125" s="53" t="e">
        <f aca="false">+VLOOKUP($D125,['file:///home/lab/repositories/luckia.facturador/com.luckia.biller.deploy/src/main/resources/bootstrap/info_presencial_2014.xlsx']saldo_cons!$a$2:$n$1048576,7,0)</f>
        <v>#VALUE!</v>
      </c>
      <c r="AR125" s="53" t="e">
        <f aca="false">+VLOOKUP($D125,['file:///home/lab/repositories/luckia.facturador/com.luckia.biller.deploy/src/main/resources/bootstrap/info_presencial_2014.xlsx']saldo_cons!$a$2:$n$1048576,8,0)</f>
        <v>#VALUE!</v>
      </c>
      <c r="AS125" s="53" t="e">
        <f aca="false">+VLOOKUP($D125,['file:///home/lab/repositories/luckia.facturador/com.luckia.biller.deploy/src/main/resources/bootstrap/info_presencial_2014.xlsx']saldo_cons!$a$2:$n$1048576,9,0)</f>
        <v>#VALUE!</v>
      </c>
      <c r="AT125" s="53" t="e">
        <f aca="false">+VLOOKUP($D125,['file:///home/lab/repositories/luckia.facturador/com.luckia.biller.deploy/src/main/resources/bootstrap/info_presencial_2014.xlsx']saldo_cons!$a$2:$n$1048576,10,0)</f>
        <v>#VALUE!</v>
      </c>
      <c r="AU125" s="53" t="e">
        <f aca="false">+VLOOKUP($D125,['file:///home/lab/repositories/luckia.facturador/com.luckia.biller.deploy/src/main/resources/bootstrap/info_presencial_2014.xlsx']saldo_cons!$a$2:$n$1048576,11,0)</f>
        <v>#VALUE!</v>
      </c>
      <c r="AV125" s="53" t="e">
        <f aca="false">+VLOOKUP($D125,['file:///home/lab/repositories/luckia.facturador/com.luckia.biller.deploy/src/main/resources/bootstrap/info_presencial_2014.xlsx']saldo_cons!$a$2:$n$1048576,12,0)</f>
        <v>#VALUE!</v>
      </c>
      <c r="AW125" s="53" t="e">
        <f aca="false">+VLOOKUP($D125,['file:///home/lab/repositories/luckia.facturador/com.luckia.biller.deploy/src/main/resources/bootstrap/info_presencial_2014.xlsx']saldo_cons!$a$2:$n$1048576,13,0)</f>
        <v>#VALUE!</v>
      </c>
      <c r="AX125" s="53" t="e">
        <f aca="false">+VLOOKUP($D125,['file:///home/lab/repositories/luckia.facturador/com.luckia.biller.deploy/src/main/resources/bootstrap/info_presencial_2014.xlsx']saldo_cons!$a$2:$n$1048576,14,0)</f>
        <v>#VALUE!</v>
      </c>
      <c r="AY125" s="53" t="n">
        <f aca="false">+SUM(AM125:AX125)</f>
        <v>1885</v>
      </c>
      <c r="AZ125" s="53"/>
      <c r="BA125" s="53"/>
      <c r="BB125" s="53" t="e">
        <f aca="false">+VLOOKUP($D125,['file:///home/lab/repositories/luckia.facturador/com.luckia.biller.deploy/src/main/resources/bootstrap/info_presencial_2014.xlsx']ggr_cons!$a$2:$n$1048576,3,0)</f>
        <v>#VALUE!</v>
      </c>
      <c r="BC125" s="53" t="e">
        <f aca="false">+VLOOKUP($D125,['file:///home/lab/repositories/luckia.facturador/com.luckia.biller.deploy/src/main/resources/bootstrap/info_presencial_2014.xlsx']ggr_cons!$a$2:$n$1048576,4,0)</f>
        <v>#VALUE!</v>
      </c>
      <c r="BD125" s="53" t="e">
        <f aca="false">+VLOOKUP($D125,['file:///home/lab/repositories/luckia.facturador/com.luckia.biller.deploy/src/main/resources/bootstrap/info_presencial_2014.xlsx']ggr_cons!$a$2:$n$1048576,5,0)</f>
        <v>#VALUE!</v>
      </c>
      <c r="BE125" s="53" t="e">
        <f aca="false">+VLOOKUP($D125,['file:///home/lab/repositories/luckia.facturador/com.luckia.biller.deploy/src/main/resources/bootstrap/info_presencial_2014.xlsx']ggr_cons!$a$2:$n$1048576,6,0)</f>
        <v>#VALUE!</v>
      </c>
      <c r="BF125" s="53" t="e">
        <f aca="false">+VLOOKUP($D125,['file:///home/lab/repositories/luckia.facturador/com.luckia.biller.deploy/src/main/resources/bootstrap/info_presencial_2014.xlsx']ggr_cons!$a$2:$n$1048576,7,0)</f>
        <v>#VALUE!</v>
      </c>
      <c r="BG125" s="53" t="e">
        <f aca="false">+VLOOKUP($D125,['file:///home/lab/repositories/luckia.facturador/com.luckia.biller.deploy/src/main/resources/bootstrap/info_presencial_2014.xlsx']ggr_cons!$a$2:$n$1048576,8,0)</f>
        <v>#VALUE!</v>
      </c>
      <c r="BH125" s="53" t="e">
        <f aca="false">+VLOOKUP($D125,['file:///home/lab/repositories/luckia.facturador/com.luckia.biller.deploy/src/main/resources/bootstrap/info_presencial_2014.xlsx']ggr_cons!$a$2:$n$1048576,9,0)</f>
        <v>#VALUE!</v>
      </c>
      <c r="BI125" s="53" t="e">
        <f aca="false">+VLOOKUP($D125,['file:///home/lab/repositories/luckia.facturador/com.luckia.biller.deploy/src/main/resources/bootstrap/info_presencial_2014.xlsx']ggr_cons!$a$2:$n$1048576,10,0)</f>
        <v>#VALUE!</v>
      </c>
      <c r="BJ125" s="53" t="e">
        <f aca="false">+VLOOKUP($D125,['file:///home/lab/repositories/luckia.facturador/com.luckia.biller.deploy/src/main/resources/bootstrap/info_presencial_2014.xlsx']ggr_cons!$a$2:$n$1048576,11,0)</f>
        <v>#VALUE!</v>
      </c>
      <c r="BK125" s="53" t="e">
        <f aca="false">+VLOOKUP($D125,['file:///home/lab/repositories/luckia.facturador/com.luckia.biller.deploy/src/main/resources/bootstrap/info_presencial_2014.xlsx']ggr_cons!$a$2:$n$1048576,12,0)</f>
        <v>#VALUE!</v>
      </c>
      <c r="BL125" s="53" t="e">
        <f aca="false">+VLOOKUP($D125,['file:///home/lab/repositories/luckia.facturador/com.luckia.biller.deploy/src/main/resources/bootstrap/info_presencial_2014.xlsx']ggr_cons!$a$2:$n$1048576,13,0)</f>
        <v>#VALUE!</v>
      </c>
      <c r="BM125" s="53" t="e">
        <f aca="false">+VLOOKUP($D125,['file:///home/lab/repositories/luckia.facturador/com.luckia.biller.deploy/src/main/resources/bootstrap/info_presencial_2014.xlsx']ggr_cons!$a$2:$n$1048576,14,0)</f>
        <v>#VALUE!</v>
      </c>
      <c r="BN125" s="53" t="n">
        <f aca="false">+SUM(BB125:BM125)</f>
        <v>577.73</v>
      </c>
      <c r="BO125" s="53"/>
      <c r="BP125" s="53"/>
      <c r="BQ125" s="55" t="n">
        <f aca="false">+$N125*X125</f>
        <v>18.85</v>
      </c>
      <c r="BR125" s="55" t="n">
        <f aca="false">+$N125*Y125</f>
        <v>0</v>
      </c>
      <c r="BS125" s="55" t="n">
        <f aca="false">+$N125*Z125</f>
        <v>0</v>
      </c>
      <c r="BT125" s="55" t="n">
        <f aca="false">+$N125*AA125</f>
        <v>0</v>
      </c>
      <c r="BU125" s="55" t="n">
        <f aca="false">+$N125*AB125</f>
        <v>0</v>
      </c>
      <c r="BV125" s="55" t="n">
        <f aca="false">+$N125*AC125</f>
        <v>0</v>
      </c>
      <c r="BW125" s="55" t="n">
        <f aca="false">+$N125*AD125</f>
        <v>0</v>
      </c>
      <c r="BX125" s="55" t="n">
        <f aca="false">+$N125*AE125</f>
        <v>0</v>
      </c>
      <c r="BY125" s="55" t="n">
        <f aca="false">+$N125*AF125</f>
        <v>0</v>
      </c>
      <c r="BZ125" s="55" t="n">
        <f aca="false">+$N125*AG125</f>
        <v>0</v>
      </c>
      <c r="CA125" s="55" t="n">
        <f aca="false">+$N125*AH125</f>
        <v>0</v>
      </c>
      <c r="CB125" s="55" t="n">
        <f aca="false">+$N125*AI125</f>
        <v>0</v>
      </c>
      <c r="CC125" s="55" t="n">
        <f aca="false">+SUM(BQ125:CB125)</f>
        <v>18.85</v>
      </c>
      <c r="CD125" s="53"/>
      <c r="CE125" s="55"/>
      <c r="CF125" s="55" t="n">
        <f aca="false">+BQ125/$CE$2</f>
        <v>15.5785123966942</v>
      </c>
      <c r="CG125" s="55" t="n">
        <f aca="false">+BR125/$CE$2</f>
        <v>0</v>
      </c>
      <c r="CH125" s="55" t="n">
        <f aca="false">+BS125/$CE$2</f>
        <v>0</v>
      </c>
      <c r="CI125" s="55" t="n">
        <f aca="false">+BT125/$CE$2</f>
        <v>0</v>
      </c>
      <c r="CJ125" s="55" t="n">
        <f aca="false">+BU125/$CE$2</f>
        <v>0</v>
      </c>
      <c r="CK125" s="55" t="n">
        <f aca="false">+BV125/$CE$2</f>
        <v>0</v>
      </c>
      <c r="CL125" s="55" t="n">
        <f aca="false">+BW125/$CE$2</f>
        <v>0</v>
      </c>
      <c r="CM125" s="55" t="n">
        <f aca="false">+BX125/$CE$2</f>
        <v>0</v>
      </c>
      <c r="CN125" s="55" t="n">
        <f aca="false">+BY125/$CE$2</f>
        <v>0</v>
      </c>
      <c r="CO125" s="55" t="n">
        <f aca="false">+BZ125/$CE$2</f>
        <v>0</v>
      </c>
      <c r="CP125" s="55" t="n">
        <f aca="false">+CA125/$CE$2</f>
        <v>0</v>
      </c>
      <c r="CQ125" s="55" t="n">
        <f aca="false">+CB125/$CE$2</f>
        <v>0</v>
      </c>
      <c r="CR125" s="55" t="n">
        <f aca="false">+CC125/$CE$2</f>
        <v>15.5785123966942</v>
      </c>
      <c r="CS125" s="53"/>
      <c r="CT125" s="53"/>
      <c r="CU125" s="56" t="n">
        <f aca="false">+$O125*X125+$P125*BB125+$Q125*(0.9*BB125+$S125)+$R125</f>
        <v>37.7</v>
      </c>
      <c r="CV125" s="56" t="n">
        <f aca="false">+$O125*Y125+$P125*BC125+$Q125*(0.9*BC125+$S125)+$R125</f>
        <v>0</v>
      </c>
      <c r="CW125" s="56" t="n">
        <f aca="false">+$O125*Z125+$P125*BD125+$Q125*(0.9*BD125+$S125)+$R125</f>
        <v>0</v>
      </c>
      <c r="CX125" s="56" t="n">
        <f aca="false">+$O125*AA125+$P125*BE125+$Q125*(0.9*BE125+$S125)+$R125</f>
        <v>0</v>
      </c>
      <c r="CY125" s="56" t="n">
        <f aca="false">+$O125*AB125+$P125*BF125+$Q125*(0.9*BF125+$S125)+$R125</f>
        <v>0</v>
      </c>
      <c r="CZ125" s="56" t="n">
        <f aca="false">+$O125*AC125+$P125*BG125+$Q125*(0.9*BG125+$S125)+$R125</f>
        <v>0</v>
      </c>
      <c r="DA125" s="56" t="n">
        <f aca="false">+$O125*AD125+$P125*BH125+$Q125*(0.9*BH125+$S125)+$R125</f>
        <v>0</v>
      </c>
      <c r="DB125" s="56" t="n">
        <f aca="false">+$O125*AE125+$P125*BI125+$Q125*(0.9*BI125+$S125)+$R125</f>
        <v>0</v>
      </c>
      <c r="DC125" s="56" t="n">
        <f aca="false">+$O125*AF125+$P125*BJ125+$Q125*(0.9*BJ125+$S125)+$R125</f>
        <v>0</v>
      </c>
      <c r="DD125" s="56" t="n">
        <f aca="false">+$O125*AG125+$P125*BK125+$Q125*(0.9*BK125+$S125)+$R125</f>
        <v>0</v>
      </c>
      <c r="DE125" s="56" t="n">
        <f aca="false">+$O125*AH125+$P125*BL125+$Q125*(0.9*BL125+$S125)+$R125</f>
        <v>0</v>
      </c>
      <c r="DF125" s="56" t="n">
        <f aca="false">+$O125*AI125+$P125*BM125+$Q125*(0.9*BM125+$S125)+$R125</f>
        <v>0</v>
      </c>
      <c r="DG125" s="55" t="n">
        <f aca="false">+SUM(CU125:DF125)</f>
        <v>37.7</v>
      </c>
      <c r="DH125" s="53"/>
      <c r="DJ125" s="14" t="n">
        <f aca="false">+IF(X125=0,0,$T125)</f>
        <v>30</v>
      </c>
      <c r="DK125" s="14" t="n">
        <f aca="false">+IF(Y125=0,0,$T125)</f>
        <v>0</v>
      </c>
      <c r="DL125" s="14" t="n">
        <f aca="false">+IF(Z125=0,0,$T125)</f>
        <v>0</v>
      </c>
      <c r="DM125" s="14" t="n">
        <f aca="false">+IF(AA125=0,0,$T125)</f>
        <v>0</v>
      </c>
      <c r="DN125" s="14" t="n">
        <f aca="false">+IF(AB125=0,0,$T125)</f>
        <v>0</v>
      </c>
      <c r="DO125" s="14" t="n">
        <f aca="false">+IF(AC125=0,0,$T125)</f>
        <v>0</v>
      </c>
      <c r="DP125" s="14" t="n">
        <f aca="false">+IF(AD125=0,0,$T125)</f>
        <v>0</v>
      </c>
      <c r="DQ125" s="14" t="n">
        <f aca="false">+IF(AE125=0,0,$T125)</f>
        <v>0</v>
      </c>
      <c r="DR125" s="14" t="n">
        <f aca="false">+IF(AF125=0,0,$T125)</f>
        <v>0</v>
      </c>
      <c r="DS125" s="14" t="n">
        <f aca="false">+IF(AG125=0,0,$T125)</f>
        <v>0</v>
      </c>
      <c r="DT125" s="14" t="n">
        <f aca="false">+IF(AH125=0,0,$T125)</f>
        <v>0</v>
      </c>
      <c r="DU125" s="14" t="n">
        <f aca="false">+IF(AI125=0,0,$T125)</f>
        <v>0</v>
      </c>
      <c r="DV125" s="55" t="n">
        <f aca="false">+SUM(DJ125:DU125)</f>
        <v>30</v>
      </c>
      <c r="DY125" s="14" t="n">
        <v>0</v>
      </c>
      <c r="DZ125" s="14" t="n">
        <v>0</v>
      </c>
      <c r="EA125" s="14" t="n">
        <v>0</v>
      </c>
      <c r="EB125" s="14" t="n">
        <v>0</v>
      </c>
      <c r="EC125" s="14" t="n">
        <v>0</v>
      </c>
      <c r="ED125" s="14" t="n">
        <v>0</v>
      </c>
      <c r="EE125" s="14" t="n">
        <v>0</v>
      </c>
      <c r="EF125" s="14" t="n">
        <v>0</v>
      </c>
      <c r="EG125" s="14" t="n">
        <v>0</v>
      </c>
      <c r="EH125" s="14" t="n">
        <v>0</v>
      </c>
      <c r="EI125" s="14" t="n">
        <v>0</v>
      </c>
      <c r="EJ125" s="14" t="n">
        <v>0</v>
      </c>
      <c r="EK125" s="55" t="n">
        <f aca="false">+SUM(DY125:EJ125)</f>
        <v>0</v>
      </c>
      <c r="EO125" s="53" t="n">
        <f aca="false">+CU125+DJ125-DY125/2</f>
        <v>67.7</v>
      </c>
      <c r="EP125" s="53" t="n">
        <f aca="false">+CV125+DK125-DZ125/2</f>
        <v>0</v>
      </c>
      <c r="EQ125" s="53" t="n">
        <f aca="false">+CW125+DL125-EA125/2</f>
        <v>0</v>
      </c>
      <c r="ER125" s="53" t="n">
        <f aca="false">+CX125+DM125-EB125/2</f>
        <v>0</v>
      </c>
      <c r="ES125" s="53" t="n">
        <f aca="false">+CY125+DN125-EC125/2</f>
        <v>0</v>
      </c>
      <c r="ET125" s="53" t="n">
        <f aca="false">+CZ125+DO125-ED125/2</f>
        <v>0</v>
      </c>
      <c r="EU125" s="53" t="n">
        <f aca="false">+DA125+DP125-EE125/2</f>
        <v>0</v>
      </c>
      <c r="EV125" s="53" t="n">
        <f aca="false">+DB125+DQ125-EF125/2</f>
        <v>0</v>
      </c>
      <c r="EW125" s="53" t="n">
        <f aca="false">+DC125+DR125-EG125/2</f>
        <v>0</v>
      </c>
      <c r="EX125" s="53" t="n">
        <f aca="false">+DD125+DS125-EH125/2</f>
        <v>0</v>
      </c>
      <c r="EY125" s="53" t="n">
        <f aca="false">+DE125+DT125-EI125/2</f>
        <v>0</v>
      </c>
      <c r="EZ125" s="53" t="n">
        <f aca="false">+DF125+DU125-EJ125/2</f>
        <v>0</v>
      </c>
      <c r="FA125" s="55" t="n">
        <f aca="false">+SUM(EO125:EZ125)</f>
        <v>67.7</v>
      </c>
      <c r="FD125" s="53" t="n">
        <f aca="false">+AM125-EO125-DY125</f>
        <v>1817.3</v>
      </c>
      <c r="FE125" s="53" t="n">
        <f aca="false">+AN125-EP125-DZ125</f>
        <v>0</v>
      </c>
      <c r="FF125" s="53" t="n">
        <f aca="false">+AO125-EQ125-EA125</f>
        <v>0</v>
      </c>
      <c r="FG125" s="53" t="n">
        <f aca="false">+AP125-ER125-EB125</f>
        <v>0</v>
      </c>
      <c r="FH125" s="53" t="n">
        <f aca="false">+AQ125-ES125-EC125</f>
        <v>0</v>
      </c>
      <c r="FI125" s="53" t="n">
        <f aca="false">+AR125-ET125-ED125</f>
        <v>0</v>
      </c>
      <c r="FJ125" s="53" t="n">
        <f aca="false">+AS125-EU125-EE125</f>
        <v>0</v>
      </c>
      <c r="FK125" s="53" t="n">
        <f aca="false">+AT125-EV125-EF125</f>
        <v>0</v>
      </c>
      <c r="FL125" s="53" t="n">
        <f aca="false">+AU125-EW125-EG125</f>
        <v>0</v>
      </c>
      <c r="FM125" s="53" t="n">
        <f aca="false">+AV125-EX125-EH125</f>
        <v>0</v>
      </c>
      <c r="FN125" s="53" t="n">
        <f aca="false">+AW125-EY125-EI125</f>
        <v>0</v>
      </c>
      <c r="FO125" s="53" t="n">
        <f aca="false">+AX125-EZ125-EJ125</f>
        <v>0</v>
      </c>
      <c r="FP125" s="53" t="n">
        <f aca="false">+AY125-FA125</f>
        <v>1817.3</v>
      </c>
    </row>
    <row collapsed="false" customFormat="false" customHeight="true" hidden="false" ht="15" outlineLevel="2" r="126">
      <c r="A126" s="21" t="n">
        <v>12</v>
      </c>
      <c r="B126" s="21" t="s">
        <v>67</v>
      </c>
      <c r="C126" s="21" t="s">
        <v>137</v>
      </c>
      <c r="D126" s="67" t="n">
        <f aca="false">+E126</f>
        <v>16056</v>
      </c>
      <c r="E126" s="69" t="n">
        <v>16056</v>
      </c>
      <c r="F126" s="86" t="s">
        <v>524</v>
      </c>
      <c r="G126" s="21" t="s">
        <v>69</v>
      </c>
      <c r="H126" s="21" t="s">
        <v>69</v>
      </c>
      <c r="I126" s="86" t="s">
        <v>525</v>
      </c>
      <c r="J126" s="86" t="s">
        <v>526</v>
      </c>
      <c r="K126" s="24" t="s">
        <v>486</v>
      </c>
      <c r="L126" s="49" t="s">
        <v>487</v>
      </c>
      <c r="M126" s="50" t="s">
        <v>70</v>
      </c>
      <c r="N126" s="51" t="n">
        <v>0.01</v>
      </c>
      <c r="O126" s="51" t="n">
        <v>0.02</v>
      </c>
      <c r="P126" s="51" t="n">
        <v>0</v>
      </c>
      <c r="Q126" s="51" t="n">
        <v>0</v>
      </c>
      <c r="R126" s="50" t="n">
        <v>0</v>
      </c>
      <c r="S126" s="50" t="n">
        <v>0</v>
      </c>
      <c r="T126" s="50" t="n">
        <v>30</v>
      </c>
      <c r="U126" s="50"/>
      <c r="X126" s="53" t="e">
        <f aca="false">+VLOOKUP($D126,['file:///home/lab/repositories/luckia.facturador/com.luckia.biller.deploy/src/main/resources/bootstrap/info_presencial_2014.xlsx']venta_neta_cons!$a$2:$n$1048576,3,0)</f>
        <v>#VALUE!</v>
      </c>
      <c r="Y126" s="53" t="e">
        <f aca="false">+VLOOKUP($D126,['file:///home/lab/repositories/luckia.facturador/com.luckia.biller.deploy/src/main/resources/bootstrap/info_presencial_2014.xlsx']venta_neta_cons!$a$2:$n$1048576,4,0)</f>
        <v>#VALUE!</v>
      </c>
      <c r="Z126" s="53" t="e">
        <f aca="false">+VLOOKUP($D126,['file:///home/lab/repositories/luckia.facturador/com.luckia.biller.deploy/src/main/resources/bootstrap/info_presencial_2014.xlsx']venta_neta_cons!$a$2:$n$1048576,5,0)</f>
        <v>#VALUE!</v>
      </c>
      <c r="AA126" s="53" t="e">
        <f aca="false">+VLOOKUP($D126,['file:///home/lab/repositories/luckia.facturador/com.luckia.biller.deploy/src/main/resources/bootstrap/info_presencial_2014.xlsx']venta_neta_cons!$a$2:$n$1048576,6,0)</f>
        <v>#VALUE!</v>
      </c>
      <c r="AB126" s="53" t="e">
        <f aca="false">+VLOOKUP($D126,['file:///home/lab/repositories/luckia.facturador/com.luckia.biller.deploy/src/main/resources/bootstrap/info_presencial_2014.xlsx']venta_neta_cons!$a$2:$n$1048576,7,0)</f>
        <v>#VALUE!</v>
      </c>
      <c r="AC126" s="53" t="e">
        <f aca="false">+VLOOKUP($D126,['file:///home/lab/repositories/luckia.facturador/com.luckia.biller.deploy/src/main/resources/bootstrap/info_presencial_2014.xlsx']venta_neta_cons!$a$2:$n$1048576,8,0)</f>
        <v>#VALUE!</v>
      </c>
      <c r="AD126" s="53" t="e">
        <f aca="false">+VLOOKUP($D126,['file:///home/lab/repositories/luckia.facturador/com.luckia.biller.deploy/src/main/resources/bootstrap/info_presencial_2014.xlsx']venta_neta_cons!$a$2:$n$1048576,9,0)</f>
        <v>#VALUE!</v>
      </c>
      <c r="AE126" s="53" t="e">
        <f aca="false">+VLOOKUP($D126,['file:///home/lab/repositories/luckia.facturador/com.luckia.biller.deploy/src/main/resources/bootstrap/info_presencial_2014.xlsx']venta_neta_cons!$a$2:$n$1048576,10,0)</f>
        <v>#VALUE!</v>
      </c>
      <c r="AF126" s="53" t="e">
        <f aca="false">+VLOOKUP($D126,['file:///home/lab/repositories/luckia.facturador/com.luckia.biller.deploy/src/main/resources/bootstrap/info_presencial_2014.xlsx']venta_neta_cons!$a$2:$n$1048576,11,0)</f>
        <v>#VALUE!</v>
      </c>
      <c r="AG126" s="53" t="e">
        <f aca="false">+VLOOKUP($D126,['file:///home/lab/repositories/luckia.facturador/com.luckia.biller.deploy/src/main/resources/bootstrap/info_presencial_2014.xlsx']venta_neta_cons!$a$2:$n$1048576,12,0)</f>
        <v>#VALUE!</v>
      </c>
      <c r="AH126" s="53" t="e">
        <f aca="false">+VLOOKUP($D126,['file:///home/lab/repositories/luckia.facturador/com.luckia.biller.deploy/src/main/resources/bootstrap/info_presencial_2014.xlsx']venta_neta_cons!$a$2:$n$1048576,13,0)</f>
        <v>#VALUE!</v>
      </c>
      <c r="AI126" s="53" t="e">
        <f aca="false">+VLOOKUP($D126,['file:///home/lab/repositories/luckia.facturador/com.luckia.biller.deploy/src/main/resources/bootstrap/info_presencial_2014.xlsx']venta_neta_cons!$a$2:$n$1048576,14,0)</f>
        <v>#VALUE!</v>
      </c>
      <c r="AJ126" s="53" t="n">
        <f aca="false">+SUM(X126:AI126)</f>
        <v>2806</v>
      </c>
      <c r="AK126" s="54" t="n">
        <f aca="false">+BB126/X126</f>
        <v>-0.109771917320029</v>
      </c>
      <c r="AL126" s="53"/>
      <c r="AM126" s="53" t="e">
        <f aca="false">+VLOOKUP($D126,['file:///home/lab/repositories/luckia.facturador/com.luckia.biller.deploy/src/main/resources/bootstrap/info_presencial_2014.xlsx']saldo_cons!$a$2:$n$1048576,3,0)</f>
        <v>#VALUE!</v>
      </c>
      <c r="AN126" s="53" t="e">
        <f aca="false">+VLOOKUP($D126,['file:///home/lab/repositories/luckia.facturador/com.luckia.biller.deploy/src/main/resources/bootstrap/info_presencial_2014.xlsx']saldo_cons!$a$2:$n$1048576,4,0)</f>
        <v>#VALUE!</v>
      </c>
      <c r="AO126" s="53" t="e">
        <f aca="false">+VLOOKUP($D126,['file:///home/lab/repositories/luckia.facturador/com.luckia.biller.deploy/src/main/resources/bootstrap/info_presencial_2014.xlsx']saldo_cons!$a$2:$n$1048576,5,0)</f>
        <v>#VALUE!</v>
      </c>
      <c r="AP126" s="53" t="e">
        <f aca="false">+VLOOKUP($D126,['file:///home/lab/repositories/luckia.facturador/com.luckia.biller.deploy/src/main/resources/bootstrap/info_presencial_2014.xlsx']saldo_cons!$a$2:$n$1048576,6,0)</f>
        <v>#VALUE!</v>
      </c>
      <c r="AQ126" s="53" t="e">
        <f aca="false">+VLOOKUP($D126,['file:///home/lab/repositories/luckia.facturador/com.luckia.biller.deploy/src/main/resources/bootstrap/info_presencial_2014.xlsx']saldo_cons!$a$2:$n$1048576,7,0)</f>
        <v>#VALUE!</v>
      </c>
      <c r="AR126" s="53" t="e">
        <f aca="false">+VLOOKUP($D126,['file:///home/lab/repositories/luckia.facturador/com.luckia.biller.deploy/src/main/resources/bootstrap/info_presencial_2014.xlsx']saldo_cons!$a$2:$n$1048576,8,0)</f>
        <v>#VALUE!</v>
      </c>
      <c r="AS126" s="53" t="e">
        <f aca="false">+VLOOKUP($D126,['file:///home/lab/repositories/luckia.facturador/com.luckia.biller.deploy/src/main/resources/bootstrap/info_presencial_2014.xlsx']saldo_cons!$a$2:$n$1048576,9,0)</f>
        <v>#VALUE!</v>
      </c>
      <c r="AT126" s="53" t="e">
        <f aca="false">+VLOOKUP($D126,['file:///home/lab/repositories/luckia.facturador/com.luckia.biller.deploy/src/main/resources/bootstrap/info_presencial_2014.xlsx']saldo_cons!$a$2:$n$1048576,10,0)</f>
        <v>#VALUE!</v>
      </c>
      <c r="AU126" s="53" t="e">
        <f aca="false">+VLOOKUP($D126,['file:///home/lab/repositories/luckia.facturador/com.luckia.biller.deploy/src/main/resources/bootstrap/info_presencial_2014.xlsx']saldo_cons!$a$2:$n$1048576,11,0)</f>
        <v>#VALUE!</v>
      </c>
      <c r="AV126" s="53" t="e">
        <f aca="false">+VLOOKUP($D126,['file:///home/lab/repositories/luckia.facturador/com.luckia.biller.deploy/src/main/resources/bootstrap/info_presencial_2014.xlsx']saldo_cons!$a$2:$n$1048576,12,0)</f>
        <v>#VALUE!</v>
      </c>
      <c r="AW126" s="53" t="e">
        <f aca="false">+VLOOKUP($D126,['file:///home/lab/repositories/luckia.facturador/com.luckia.biller.deploy/src/main/resources/bootstrap/info_presencial_2014.xlsx']saldo_cons!$a$2:$n$1048576,13,0)</f>
        <v>#VALUE!</v>
      </c>
      <c r="AX126" s="53" t="e">
        <f aca="false">+VLOOKUP($D126,['file:///home/lab/repositories/luckia.facturador/com.luckia.biller.deploy/src/main/resources/bootstrap/info_presencial_2014.xlsx']saldo_cons!$a$2:$n$1048576,14,0)</f>
        <v>#VALUE!</v>
      </c>
      <c r="AY126" s="53" t="n">
        <f aca="false">+SUM(AM126:AX126)</f>
        <v>2806</v>
      </c>
      <c r="AZ126" s="53"/>
      <c r="BA126" s="53"/>
      <c r="BB126" s="53" t="e">
        <f aca="false">+VLOOKUP($D126,['file:///home/lab/repositories/luckia.facturador/com.luckia.biller.deploy/src/main/resources/bootstrap/info_presencial_2014.xlsx']ggr_cons!$a$2:$n$1048576,3,0)</f>
        <v>#VALUE!</v>
      </c>
      <c r="BC126" s="53" t="e">
        <f aca="false">+VLOOKUP($D126,['file:///home/lab/repositories/luckia.facturador/com.luckia.biller.deploy/src/main/resources/bootstrap/info_presencial_2014.xlsx']ggr_cons!$a$2:$n$1048576,4,0)</f>
        <v>#VALUE!</v>
      </c>
      <c r="BD126" s="53" t="e">
        <f aca="false">+VLOOKUP($D126,['file:///home/lab/repositories/luckia.facturador/com.luckia.biller.deploy/src/main/resources/bootstrap/info_presencial_2014.xlsx']ggr_cons!$a$2:$n$1048576,5,0)</f>
        <v>#VALUE!</v>
      </c>
      <c r="BE126" s="53" t="e">
        <f aca="false">+VLOOKUP($D126,['file:///home/lab/repositories/luckia.facturador/com.luckia.biller.deploy/src/main/resources/bootstrap/info_presencial_2014.xlsx']ggr_cons!$a$2:$n$1048576,6,0)</f>
        <v>#VALUE!</v>
      </c>
      <c r="BF126" s="53" t="e">
        <f aca="false">+VLOOKUP($D126,['file:///home/lab/repositories/luckia.facturador/com.luckia.biller.deploy/src/main/resources/bootstrap/info_presencial_2014.xlsx']ggr_cons!$a$2:$n$1048576,7,0)</f>
        <v>#VALUE!</v>
      </c>
      <c r="BG126" s="53" t="e">
        <f aca="false">+VLOOKUP($D126,['file:///home/lab/repositories/luckia.facturador/com.luckia.biller.deploy/src/main/resources/bootstrap/info_presencial_2014.xlsx']ggr_cons!$a$2:$n$1048576,8,0)</f>
        <v>#VALUE!</v>
      </c>
      <c r="BH126" s="53" t="e">
        <f aca="false">+VLOOKUP($D126,['file:///home/lab/repositories/luckia.facturador/com.luckia.biller.deploy/src/main/resources/bootstrap/info_presencial_2014.xlsx']ggr_cons!$a$2:$n$1048576,9,0)</f>
        <v>#VALUE!</v>
      </c>
      <c r="BI126" s="53" t="e">
        <f aca="false">+VLOOKUP($D126,['file:///home/lab/repositories/luckia.facturador/com.luckia.biller.deploy/src/main/resources/bootstrap/info_presencial_2014.xlsx']ggr_cons!$a$2:$n$1048576,10,0)</f>
        <v>#VALUE!</v>
      </c>
      <c r="BJ126" s="53" t="e">
        <f aca="false">+VLOOKUP($D126,['file:///home/lab/repositories/luckia.facturador/com.luckia.biller.deploy/src/main/resources/bootstrap/info_presencial_2014.xlsx']ggr_cons!$a$2:$n$1048576,11,0)</f>
        <v>#VALUE!</v>
      </c>
      <c r="BK126" s="53" t="e">
        <f aca="false">+VLOOKUP($D126,['file:///home/lab/repositories/luckia.facturador/com.luckia.biller.deploy/src/main/resources/bootstrap/info_presencial_2014.xlsx']ggr_cons!$a$2:$n$1048576,12,0)</f>
        <v>#VALUE!</v>
      </c>
      <c r="BL126" s="53" t="e">
        <f aca="false">+VLOOKUP($D126,['file:///home/lab/repositories/luckia.facturador/com.luckia.biller.deploy/src/main/resources/bootstrap/info_presencial_2014.xlsx']ggr_cons!$a$2:$n$1048576,13,0)</f>
        <v>#VALUE!</v>
      </c>
      <c r="BM126" s="53" t="e">
        <f aca="false">+VLOOKUP($D126,['file:///home/lab/repositories/luckia.facturador/com.luckia.biller.deploy/src/main/resources/bootstrap/info_presencial_2014.xlsx']ggr_cons!$a$2:$n$1048576,14,0)</f>
        <v>#VALUE!</v>
      </c>
      <c r="BN126" s="53" t="n">
        <f aca="false">+SUM(BB126:BM126)</f>
        <v>-308.02</v>
      </c>
      <c r="BO126" s="53"/>
      <c r="BP126" s="53"/>
      <c r="BQ126" s="55" t="n">
        <f aca="false">+$N126*X126</f>
        <v>28.06</v>
      </c>
      <c r="BR126" s="55" t="n">
        <f aca="false">+$N126*Y126</f>
        <v>0</v>
      </c>
      <c r="BS126" s="55" t="n">
        <f aca="false">+$N126*Z126</f>
        <v>0</v>
      </c>
      <c r="BT126" s="55" t="n">
        <f aca="false">+$N126*AA126</f>
        <v>0</v>
      </c>
      <c r="BU126" s="55" t="n">
        <f aca="false">+$N126*AB126</f>
        <v>0</v>
      </c>
      <c r="BV126" s="55" t="n">
        <f aca="false">+$N126*AC126</f>
        <v>0</v>
      </c>
      <c r="BW126" s="55" t="n">
        <f aca="false">+$N126*AD126</f>
        <v>0</v>
      </c>
      <c r="BX126" s="55" t="n">
        <f aca="false">+$N126*AE126</f>
        <v>0</v>
      </c>
      <c r="BY126" s="55" t="n">
        <f aca="false">+$N126*AF126</f>
        <v>0</v>
      </c>
      <c r="BZ126" s="55" t="n">
        <f aca="false">+$N126*AG126</f>
        <v>0</v>
      </c>
      <c r="CA126" s="55" t="n">
        <f aca="false">+$N126*AH126</f>
        <v>0</v>
      </c>
      <c r="CB126" s="55" t="n">
        <f aca="false">+$N126*AI126</f>
        <v>0</v>
      </c>
      <c r="CC126" s="55" t="n">
        <f aca="false">+SUM(BQ126:CB126)</f>
        <v>28.06</v>
      </c>
      <c r="CD126" s="53"/>
      <c r="CE126" s="55"/>
      <c r="CF126" s="55" t="n">
        <f aca="false">+BQ126/$CE$2</f>
        <v>23.1900826446281</v>
      </c>
      <c r="CG126" s="55" t="n">
        <f aca="false">+BR126/$CE$2</f>
        <v>0</v>
      </c>
      <c r="CH126" s="55" t="n">
        <f aca="false">+BS126/$CE$2</f>
        <v>0</v>
      </c>
      <c r="CI126" s="55" t="n">
        <f aca="false">+BT126/$CE$2</f>
        <v>0</v>
      </c>
      <c r="CJ126" s="55" t="n">
        <f aca="false">+BU126/$CE$2</f>
        <v>0</v>
      </c>
      <c r="CK126" s="55" t="n">
        <f aca="false">+BV126/$CE$2</f>
        <v>0</v>
      </c>
      <c r="CL126" s="55" t="n">
        <f aca="false">+BW126/$CE$2</f>
        <v>0</v>
      </c>
      <c r="CM126" s="55" t="n">
        <f aca="false">+BX126/$CE$2</f>
        <v>0</v>
      </c>
      <c r="CN126" s="55" t="n">
        <f aca="false">+BY126/$CE$2</f>
        <v>0</v>
      </c>
      <c r="CO126" s="55" t="n">
        <f aca="false">+BZ126/$CE$2</f>
        <v>0</v>
      </c>
      <c r="CP126" s="55" t="n">
        <f aca="false">+CA126/$CE$2</f>
        <v>0</v>
      </c>
      <c r="CQ126" s="55" t="n">
        <f aca="false">+CB126/$CE$2</f>
        <v>0</v>
      </c>
      <c r="CR126" s="55" t="n">
        <f aca="false">+CC126/$CE$2</f>
        <v>23.1900826446281</v>
      </c>
      <c r="CS126" s="53"/>
      <c r="CT126" s="53"/>
      <c r="CU126" s="56" t="n">
        <f aca="false">+$O126*X126+$P126*BB126+$Q126*(0.9*BB126+$S126)+$R126</f>
        <v>56.12</v>
      </c>
      <c r="CV126" s="56" t="n">
        <f aca="false">+$O126*Y126+$P126*BC126+$Q126*(0.9*BC126+$S126)+$R126</f>
        <v>0</v>
      </c>
      <c r="CW126" s="56" t="n">
        <f aca="false">+$O126*Z126+$P126*BD126+$Q126*(0.9*BD126+$S126)+$R126</f>
        <v>0</v>
      </c>
      <c r="CX126" s="56" t="n">
        <f aca="false">+$O126*AA126+$P126*BE126+$Q126*(0.9*BE126+$S126)+$R126</f>
        <v>0</v>
      </c>
      <c r="CY126" s="56" t="n">
        <f aca="false">+$O126*AB126+$P126*BF126+$Q126*(0.9*BF126+$S126)+$R126</f>
        <v>0</v>
      </c>
      <c r="CZ126" s="56" t="n">
        <f aca="false">+$O126*AC126+$P126*BG126+$Q126*(0.9*BG126+$S126)+$R126</f>
        <v>0</v>
      </c>
      <c r="DA126" s="56" t="n">
        <f aca="false">+$O126*AD126+$P126*BH126+$Q126*(0.9*BH126+$S126)+$R126</f>
        <v>0</v>
      </c>
      <c r="DB126" s="56" t="n">
        <f aca="false">+$O126*AE126+$P126*BI126+$Q126*(0.9*BI126+$S126)+$R126</f>
        <v>0</v>
      </c>
      <c r="DC126" s="56" t="n">
        <f aca="false">+$O126*AF126+$P126*BJ126+$Q126*(0.9*BJ126+$S126)+$R126</f>
        <v>0</v>
      </c>
      <c r="DD126" s="56" t="n">
        <f aca="false">+$O126*AG126+$P126*BK126+$Q126*(0.9*BK126+$S126)+$R126</f>
        <v>0</v>
      </c>
      <c r="DE126" s="56" t="n">
        <f aca="false">+$O126*AH126+$P126*BL126+$Q126*(0.9*BL126+$S126)+$R126</f>
        <v>0</v>
      </c>
      <c r="DF126" s="56" t="n">
        <f aca="false">+$O126*AI126+$P126*BM126+$Q126*(0.9*BM126+$S126)+$R126</f>
        <v>0</v>
      </c>
      <c r="DG126" s="55" t="n">
        <f aca="false">+SUM(CU126:DF126)</f>
        <v>56.12</v>
      </c>
      <c r="DH126" s="53"/>
      <c r="DJ126" s="14" t="n">
        <f aca="false">+IF(X126=0,0,$T126)</f>
        <v>30</v>
      </c>
      <c r="DK126" s="14" t="n">
        <f aca="false">+IF(Y126=0,0,$T126)</f>
        <v>0</v>
      </c>
      <c r="DL126" s="14" t="n">
        <f aca="false">+IF(Z126=0,0,$T126)</f>
        <v>0</v>
      </c>
      <c r="DM126" s="14" t="n">
        <f aca="false">+IF(AA126=0,0,$T126)</f>
        <v>0</v>
      </c>
      <c r="DN126" s="14" t="n">
        <f aca="false">+IF(AB126=0,0,$T126)</f>
        <v>0</v>
      </c>
      <c r="DO126" s="14" t="n">
        <f aca="false">+IF(AC126=0,0,$T126)</f>
        <v>0</v>
      </c>
      <c r="DP126" s="14" t="n">
        <f aca="false">+IF(AD126=0,0,$T126)</f>
        <v>0</v>
      </c>
      <c r="DQ126" s="14" t="n">
        <f aca="false">+IF(AE126=0,0,$T126)</f>
        <v>0</v>
      </c>
      <c r="DR126" s="14" t="n">
        <f aca="false">+IF(AF126=0,0,$T126)</f>
        <v>0</v>
      </c>
      <c r="DS126" s="14" t="n">
        <f aca="false">+IF(AG126=0,0,$T126)</f>
        <v>0</v>
      </c>
      <c r="DT126" s="14" t="n">
        <f aca="false">+IF(AH126=0,0,$T126)</f>
        <v>0</v>
      </c>
      <c r="DU126" s="14" t="n">
        <f aca="false">+IF(AI126=0,0,$T126)</f>
        <v>0</v>
      </c>
      <c r="DV126" s="55" t="n">
        <f aca="false">+SUM(DJ126:DU126)</f>
        <v>30</v>
      </c>
      <c r="DY126" s="14" t="n">
        <v>0</v>
      </c>
      <c r="DZ126" s="14" t="n">
        <v>0</v>
      </c>
      <c r="EA126" s="14" t="n">
        <v>0</v>
      </c>
      <c r="EB126" s="14" t="n">
        <v>0</v>
      </c>
      <c r="EC126" s="14" t="n">
        <v>0</v>
      </c>
      <c r="ED126" s="14" t="n">
        <v>0</v>
      </c>
      <c r="EE126" s="14" t="n">
        <v>0</v>
      </c>
      <c r="EF126" s="14" t="n">
        <v>0</v>
      </c>
      <c r="EG126" s="14" t="n">
        <v>0</v>
      </c>
      <c r="EH126" s="14" t="n">
        <v>0</v>
      </c>
      <c r="EI126" s="14" t="n">
        <v>0</v>
      </c>
      <c r="EJ126" s="14" t="n">
        <v>0</v>
      </c>
      <c r="EK126" s="55" t="n">
        <f aca="false">+SUM(DY126:EJ126)</f>
        <v>0</v>
      </c>
      <c r="EO126" s="53" t="n">
        <f aca="false">+CU126+DJ126-DY126/2</f>
        <v>86.12</v>
      </c>
      <c r="EP126" s="53" t="n">
        <f aca="false">+CV126+DK126-DZ126/2</f>
        <v>0</v>
      </c>
      <c r="EQ126" s="53" t="n">
        <f aca="false">+CW126+DL126-EA126/2</f>
        <v>0</v>
      </c>
      <c r="ER126" s="53" t="n">
        <f aca="false">+CX126+DM126-EB126/2</f>
        <v>0</v>
      </c>
      <c r="ES126" s="53" t="n">
        <f aca="false">+CY126+DN126-EC126/2</f>
        <v>0</v>
      </c>
      <c r="ET126" s="53" t="n">
        <f aca="false">+CZ126+DO126-ED126/2</f>
        <v>0</v>
      </c>
      <c r="EU126" s="53" t="n">
        <f aca="false">+DA126+DP126-EE126/2</f>
        <v>0</v>
      </c>
      <c r="EV126" s="53" t="n">
        <f aca="false">+DB126+DQ126-EF126/2</f>
        <v>0</v>
      </c>
      <c r="EW126" s="53" t="n">
        <f aca="false">+DC126+DR126-EG126/2</f>
        <v>0</v>
      </c>
      <c r="EX126" s="53" t="n">
        <f aca="false">+DD126+DS126-EH126/2</f>
        <v>0</v>
      </c>
      <c r="EY126" s="53" t="n">
        <f aca="false">+DE126+DT126-EI126/2</f>
        <v>0</v>
      </c>
      <c r="EZ126" s="53" t="n">
        <f aca="false">+DF126+DU126-EJ126/2</f>
        <v>0</v>
      </c>
      <c r="FA126" s="55" t="n">
        <f aca="false">+SUM(EO126:EZ126)</f>
        <v>86.12</v>
      </c>
      <c r="FD126" s="53" t="n">
        <f aca="false">+AM126-EO126-DY126</f>
        <v>2719.88</v>
      </c>
      <c r="FE126" s="53" t="n">
        <f aca="false">+AN126-EP126-DZ126</f>
        <v>0</v>
      </c>
      <c r="FF126" s="53" t="n">
        <f aca="false">+AO126-EQ126-EA126</f>
        <v>0</v>
      </c>
      <c r="FG126" s="53" t="n">
        <f aca="false">+AP126-ER126-EB126</f>
        <v>0</v>
      </c>
      <c r="FH126" s="53" t="n">
        <f aca="false">+AQ126-ES126-EC126</f>
        <v>0</v>
      </c>
      <c r="FI126" s="53" t="n">
        <f aca="false">+AR126-ET126-ED126</f>
        <v>0</v>
      </c>
      <c r="FJ126" s="53" t="n">
        <f aca="false">+AS126-EU126-EE126</f>
        <v>0</v>
      </c>
      <c r="FK126" s="53" t="n">
        <f aca="false">+AT126-EV126-EF126</f>
        <v>0</v>
      </c>
      <c r="FL126" s="53" t="n">
        <f aca="false">+AU126-EW126-EG126</f>
        <v>0</v>
      </c>
      <c r="FM126" s="53" t="n">
        <f aca="false">+AV126-EX126-EH126</f>
        <v>0</v>
      </c>
      <c r="FN126" s="53" t="n">
        <f aca="false">+AW126-EY126-EI126</f>
        <v>0</v>
      </c>
      <c r="FO126" s="53" t="n">
        <f aca="false">+AX126-EZ126-EJ126</f>
        <v>0</v>
      </c>
      <c r="FP126" s="53" t="n">
        <f aca="false">+AY126-FA126</f>
        <v>2719.88</v>
      </c>
    </row>
    <row collapsed="false" customFormat="false" customHeight="true" hidden="false" ht="15" outlineLevel="2" r="127">
      <c r="A127" s="21" t="n">
        <v>12</v>
      </c>
      <c r="B127" s="21" t="s">
        <v>67</v>
      </c>
      <c r="C127" s="21" t="s">
        <v>137</v>
      </c>
      <c r="D127" s="67" t="n">
        <f aca="false">+E127</f>
        <v>16057</v>
      </c>
      <c r="E127" s="69" t="n">
        <v>16057</v>
      </c>
      <c r="F127" s="72" t="s">
        <v>527</v>
      </c>
      <c r="G127" s="21" t="s">
        <v>69</v>
      </c>
      <c r="H127" s="21" t="s">
        <v>69</v>
      </c>
      <c r="I127" s="72" t="s">
        <v>528</v>
      </c>
      <c r="J127" s="72" t="s">
        <v>529</v>
      </c>
      <c r="K127" s="76" t="s">
        <v>486</v>
      </c>
      <c r="L127" s="49" t="s">
        <v>487</v>
      </c>
      <c r="M127" s="50" t="s">
        <v>70</v>
      </c>
      <c r="N127" s="51" t="n">
        <v>0.01</v>
      </c>
      <c r="O127" s="51" t="n">
        <v>0.02</v>
      </c>
      <c r="P127" s="51" t="n">
        <v>0</v>
      </c>
      <c r="Q127" s="51" t="n">
        <v>0</v>
      </c>
      <c r="R127" s="50" t="n">
        <v>0</v>
      </c>
      <c r="S127" s="50" t="n">
        <v>0</v>
      </c>
      <c r="T127" s="50" t="n">
        <v>30</v>
      </c>
      <c r="U127" s="50"/>
      <c r="X127" s="53" t="e">
        <f aca="false">+VLOOKUP($D127,['file:///home/lab/repositories/luckia.facturador/com.luckia.biller.deploy/src/main/resources/bootstrap/info_presencial_2014.xlsx']venta_neta_cons!$a$2:$n$1048576,3,0)</f>
        <v>#VALUE!</v>
      </c>
      <c r="Y127" s="53" t="e">
        <f aca="false">+VLOOKUP($D127,['file:///home/lab/repositories/luckia.facturador/com.luckia.biller.deploy/src/main/resources/bootstrap/info_presencial_2014.xlsx']venta_neta_cons!$a$2:$n$1048576,4,0)</f>
        <v>#VALUE!</v>
      </c>
      <c r="Z127" s="53" t="e">
        <f aca="false">+VLOOKUP($D127,['file:///home/lab/repositories/luckia.facturador/com.luckia.biller.deploy/src/main/resources/bootstrap/info_presencial_2014.xlsx']venta_neta_cons!$a$2:$n$1048576,5,0)</f>
        <v>#VALUE!</v>
      </c>
      <c r="AA127" s="53" t="e">
        <f aca="false">+VLOOKUP($D127,['file:///home/lab/repositories/luckia.facturador/com.luckia.biller.deploy/src/main/resources/bootstrap/info_presencial_2014.xlsx']venta_neta_cons!$a$2:$n$1048576,6,0)</f>
        <v>#VALUE!</v>
      </c>
      <c r="AB127" s="53" t="e">
        <f aca="false">+VLOOKUP($D127,['file:///home/lab/repositories/luckia.facturador/com.luckia.biller.deploy/src/main/resources/bootstrap/info_presencial_2014.xlsx']venta_neta_cons!$a$2:$n$1048576,7,0)</f>
        <v>#VALUE!</v>
      </c>
      <c r="AC127" s="53" t="e">
        <f aca="false">+VLOOKUP($D127,['file:///home/lab/repositories/luckia.facturador/com.luckia.biller.deploy/src/main/resources/bootstrap/info_presencial_2014.xlsx']venta_neta_cons!$a$2:$n$1048576,8,0)</f>
        <v>#VALUE!</v>
      </c>
      <c r="AD127" s="53" t="e">
        <f aca="false">+VLOOKUP($D127,['file:///home/lab/repositories/luckia.facturador/com.luckia.biller.deploy/src/main/resources/bootstrap/info_presencial_2014.xlsx']venta_neta_cons!$a$2:$n$1048576,9,0)</f>
        <v>#VALUE!</v>
      </c>
      <c r="AE127" s="53" t="e">
        <f aca="false">+VLOOKUP($D127,['file:///home/lab/repositories/luckia.facturador/com.luckia.biller.deploy/src/main/resources/bootstrap/info_presencial_2014.xlsx']venta_neta_cons!$a$2:$n$1048576,10,0)</f>
        <v>#VALUE!</v>
      </c>
      <c r="AF127" s="53" t="e">
        <f aca="false">+VLOOKUP($D127,['file:///home/lab/repositories/luckia.facturador/com.luckia.biller.deploy/src/main/resources/bootstrap/info_presencial_2014.xlsx']venta_neta_cons!$a$2:$n$1048576,11,0)</f>
        <v>#VALUE!</v>
      </c>
      <c r="AG127" s="53" t="e">
        <f aca="false">+VLOOKUP($D127,['file:///home/lab/repositories/luckia.facturador/com.luckia.biller.deploy/src/main/resources/bootstrap/info_presencial_2014.xlsx']venta_neta_cons!$a$2:$n$1048576,12,0)</f>
        <v>#VALUE!</v>
      </c>
      <c r="AH127" s="53" t="e">
        <f aca="false">+VLOOKUP($D127,['file:///home/lab/repositories/luckia.facturador/com.luckia.biller.deploy/src/main/resources/bootstrap/info_presencial_2014.xlsx']venta_neta_cons!$a$2:$n$1048576,13,0)</f>
        <v>#VALUE!</v>
      </c>
      <c r="AI127" s="53" t="e">
        <f aca="false">+VLOOKUP($D127,['file:///home/lab/repositories/luckia.facturador/com.luckia.biller.deploy/src/main/resources/bootstrap/info_presencial_2014.xlsx']venta_neta_cons!$a$2:$n$1048576,14,0)</f>
        <v>#VALUE!</v>
      </c>
      <c r="AJ127" s="53" t="n">
        <f aca="false">+SUM(X127:AI127)</f>
        <v>1797</v>
      </c>
      <c r="AK127" s="54" t="n">
        <f aca="false">+BB127/X127</f>
        <v>0.456683361157485</v>
      </c>
      <c r="AL127" s="53"/>
      <c r="AM127" s="53" t="e">
        <f aca="false">+VLOOKUP($D127,['file:///home/lab/repositories/luckia.facturador/com.luckia.biller.deploy/src/main/resources/bootstrap/info_presencial_2014.xlsx']saldo_cons!$a$2:$n$1048576,3,0)</f>
        <v>#VALUE!</v>
      </c>
      <c r="AN127" s="53" t="e">
        <f aca="false">+VLOOKUP($D127,['file:///home/lab/repositories/luckia.facturador/com.luckia.biller.deploy/src/main/resources/bootstrap/info_presencial_2014.xlsx']saldo_cons!$a$2:$n$1048576,4,0)</f>
        <v>#VALUE!</v>
      </c>
      <c r="AO127" s="53" t="e">
        <f aca="false">+VLOOKUP($D127,['file:///home/lab/repositories/luckia.facturador/com.luckia.biller.deploy/src/main/resources/bootstrap/info_presencial_2014.xlsx']saldo_cons!$a$2:$n$1048576,5,0)</f>
        <v>#VALUE!</v>
      </c>
      <c r="AP127" s="53" t="e">
        <f aca="false">+VLOOKUP($D127,['file:///home/lab/repositories/luckia.facturador/com.luckia.biller.deploy/src/main/resources/bootstrap/info_presencial_2014.xlsx']saldo_cons!$a$2:$n$1048576,6,0)</f>
        <v>#VALUE!</v>
      </c>
      <c r="AQ127" s="53" t="e">
        <f aca="false">+VLOOKUP($D127,['file:///home/lab/repositories/luckia.facturador/com.luckia.biller.deploy/src/main/resources/bootstrap/info_presencial_2014.xlsx']saldo_cons!$a$2:$n$1048576,7,0)</f>
        <v>#VALUE!</v>
      </c>
      <c r="AR127" s="53" t="e">
        <f aca="false">+VLOOKUP($D127,['file:///home/lab/repositories/luckia.facturador/com.luckia.biller.deploy/src/main/resources/bootstrap/info_presencial_2014.xlsx']saldo_cons!$a$2:$n$1048576,8,0)</f>
        <v>#VALUE!</v>
      </c>
      <c r="AS127" s="53" t="e">
        <f aca="false">+VLOOKUP($D127,['file:///home/lab/repositories/luckia.facturador/com.luckia.biller.deploy/src/main/resources/bootstrap/info_presencial_2014.xlsx']saldo_cons!$a$2:$n$1048576,9,0)</f>
        <v>#VALUE!</v>
      </c>
      <c r="AT127" s="53" t="e">
        <f aca="false">+VLOOKUP($D127,['file:///home/lab/repositories/luckia.facturador/com.luckia.biller.deploy/src/main/resources/bootstrap/info_presencial_2014.xlsx']saldo_cons!$a$2:$n$1048576,10,0)</f>
        <v>#VALUE!</v>
      </c>
      <c r="AU127" s="53" t="e">
        <f aca="false">+VLOOKUP($D127,['file:///home/lab/repositories/luckia.facturador/com.luckia.biller.deploy/src/main/resources/bootstrap/info_presencial_2014.xlsx']saldo_cons!$a$2:$n$1048576,11,0)</f>
        <v>#VALUE!</v>
      </c>
      <c r="AV127" s="53" t="e">
        <f aca="false">+VLOOKUP($D127,['file:///home/lab/repositories/luckia.facturador/com.luckia.biller.deploy/src/main/resources/bootstrap/info_presencial_2014.xlsx']saldo_cons!$a$2:$n$1048576,12,0)</f>
        <v>#VALUE!</v>
      </c>
      <c r="AW127" s="53" t="e">
        <f aca="false">+VLOOKUP($D127,['file:///home/lab/repositories/luckia.facturador/com.luckia.biller.deploy/src/main/resources/bootstrap/info_presencial_2014.xlsx']saldo_cons!$a$2:$n$1048576,13,0)</f>
        <v>#VALUE!</v>
      </c>
      <c r="AX127" s="53" t="e">
        <f aca="false">+VLOOKUP($D127,['file:///home/lab/repositories/luckia.facturador/com.luckia.biller.deploy/src/main/resources/bootstrap/info_presencial_2014.xlsx']saldo_cons!$a$2:$n$1048576,14,0)</f>
        <v>#VALUE!</v>
      </c>
      <c r="AY127" s="53" t="n">
        <f aca="false">+SUM(AM127:AX127)</f>
        <v>1797</v>
      </c>
      <c r="AZ127" s="53"/>
      <c r="BA127" s="53"/>
      <c r="BB127" s="53" t="e">
        <f aca="false">+VLOOKUP($D127,['file:///home/lab/repositories/luckia.facturador/com.luckia.biller.deploy/src/main/resources/bootstrap/info_presencial_2014.xlsx']ggr_cons!$a$2:$n$1048576,3,0)</f>
        <v>#VALUE!</v>
      </c>
      <c r="BC127" s="53" t="e">
        <f aca="false">+VLOOKUP($D127,['file:///home/lab/repositories/luckia.facturador/com.luckia.biller.deploy/src/main/resources/bootstrap/info_presencial_2014.xlsx']ggr_cons!$a$2:$n$1048576,4,0)</f>
        <v>#VALUE!</v>
      </c>
      <c r="BD127" s="53" t="e">
        <f aca="false">+VLOOKUP($D127,['file:///home/lab/repositories/luckia.facturador/com.luckia.biller.deploy/src/main/resources/bootstrap/info_presencial_2014.xlsx']ggr_cons!$a$2:$n$1048576,5,0)</f>
        <v>#VALUE!</v>
      </c>
      <c r="BE127" s="53" t="e">
        <f aca="false">+VLOOKUP($D127,['file:///home/lab/repositories/luckia.facturador/com.luckia.biller.deploy/src/main/resources/bootstrap/info_presencial_2014.xlsx']ggr_cons!$a$2:$n$1048576,6,0)</f>
        <v>#VALUE!</v>
      </c>
      <c r="BF127" s="53" t="e">
        <f aca="false">+VLOOKUP($D127,['file:///home/lab/repositories/luckia.facturador/com.luckia.biller.deploy/src/main/resources/bootstrap/info_presencial_2014.xlsx']ggr_cons!$a$2:$n$1048576,7,0)</f>
        <v>#VALUE!</v>
      </c>
      <c r="BG127" s="53" t="e">
        <f aca="false">+VLOOKUP($D127,['file:///home/lab/repositories/luckia.facturador/com.luckia.biller.deploy/src/main/resources/bootstrap/info_presencial_2014.xlsx']ggr_cons!$a$2:$n$1048576,8,0)</f>
        <v>#VALUE!</v>
      </c>
      <c r="BH127" s="53" t="e">
        <f aca="false">+VLOOKUP($D127,['file:///home/lab/repositories/luckia.facturador/com.luckia.biller.deploy/src/main/resources/bootstrap/info_presencial_2014.xlsx']ggr_cons!$a$2:$n$1048576,9,0)</f>
        <v>#VALUE!</v>
      </c>
      <c r="BI127" s="53" t="e">
        <f aca="false">+VLOOKUP($D127,['file:///home/lab/repositories/luckia.facturador/com.luckia.biller.deploy/src/main/resources/bootstrap/info_presencial_2014.xlsx']ggr_cons!$a$2:$n$1048576,10,0)</f>
        <v>#VALUE!</v>
      </c>
      <c r="BJ127" s="53" t="e">
        <f aca="false">+VLOOKUP($D127,['file:///home/lab/repositories/luckia.facturador/com.luckia.biller.deploy/src/main/resources/bootstrap/info_presencial_2014.xlsx']ggr_cons!$a$2:$n$1048576,11,0)</f>
        <v>#VALUE!</v>
      </c>
      <c r="BK127" s="53" t="e">
        <f aca="false">+VLOOKUP($D127,['file:///home/lab/repositories/luckia.facturador/com.luckia.biller.deploy/src/main/resources/bootstrap/info_presencial_2014.xlsx']ggr_cons!$a$2:$n$1048576,12,0)</f>
        <v>#VALUE!</v>
      </c>
      <c r="BL127" s="53" t="e">
        <f aca="false">+VLOOKUP($D127,['file:///home/lab/repositories/luckia.facturador/com.luckia.biller.deploy/src/main/resources/bootstrap/info_presencial_2014.xlsx']ggr_cons!$a$2:$n$1048576,13,0)</f>
        <v>#VALUE!</v>
      </c>
      <c r="BM127" s="53" t="e">
        <f aca="false">+VLOOKUP($D127,['file:///home/lab/repositories/luckia.facturador/com.luckia.biller.deploy/src/main/resources/bootstrap/info_presencial_2014.xlsx']ggr_cons!$a$2:$n$1048576,14,0)</f>
        <v>#VALUE!</v>
      </c>
      <c r="BN127" s="53" t="n">
        <f aca="false">+SUM(BB127:BM127)</f>
        <v>820.66</v>
      </c>
      <c r="BO127" s="53"/>
      <c r="BP127" s="53"/>
      <c r="BQ127" s="55" t="n">
        <f aca="false">+$N127*X127</f>
        <v>17.97</v>
      </c>
      <c r="BR127" s="55" t="n">
        <f aca="false">+$N127*Y127</f>
        <v>0</v>
      </c>
      <c r="BS127" s="55" t="n">
        <f aca="false">+$N127*Z127</f>
        <v>0</v>
      </c>
      <c r="BT127" s="55" t="n">
        <f aca="false">+$N127*AA127</f>
        <v>0</v>
      </c>
      <c r="BU127" s="55" t="n">
        <f aca="false">+$N127*AB127</f>
        <v>0</v>
      </c>
      <c r="BV127" s="55" t="n">
        <f aca="false">+$N127*AC127</f>
        <v>0</v>
      </c>
      <c r="BW127" s="55" t="n">
        <f aca="false">+$N127*AD127</f>
        <v>0</v>
      </c>
      <c r="BX127" s="55" t="n">
        <f aca="false">+$N127*AE127</f>
        <v>0</v>
      </c>
      <c r="BY127" s="55" t="n">
        <f aca="false">+$N127*AF127</f>
        <v>0</v>
      </c>
      <c r="BZ127" s="55" t="n">
        <f aca="false">+$N127*AG127</f>
        <v>0</v>
      </c>
      <c r="CA127" s="55" t="n">
        <f aca="false">+$N127*AH127</f>
        <v>0</v>
      </c>
      <c r="CB127" s="55" t="n">
        <f aca="false">+$N127*AI127</f>
        <v>0</v>
      </c>
      <c r="CC127" s="55" t="n">
        <f aca="false">+SUM(BQ127:CB127)</f>
        <v>17.97</v>
      </c>
      <c r="CD127" s="53"/>
      <c r="CE127" s="55"/>
      <c r="CF127" s="55" t="n">
        <f aca="false">+BQ127/$CE$2</f>
        <v>14.8512396694215</v>
      </c>
      <c r="CG127" s="55" t="n">
        <f aca="false">+BR127/$CE$2</f>
        <v>0</v>
      </c>
      <c r="CH127" s="55" t="n">
        <f aca="false">+BS127/$CE$2</f>
        <v>0</v>
      </c>
      <c r="CI127" s="55" t="n">
        <f aca="false">+BT127/$CE$2</f>
        <v>0</v>
      </c>
      <c r="CJ127" s="55" t="n">
        <f aca="false">+BU127/$CE$2</f>
        <v>0</v>
      </c>
      <c r="CK127" s="55" t="n">
        <f aca="false">+BV127/$CE$2</f>
        <v>0</v>
      </c>
      <c r="CL127" s="55" t="n">
        <f aca="false">+BW127/$CE$2</f>
        <v>0</v>
      </c>
      <c r="CM127" s="55" t="n">
        <f aca="false">+BX127/$CE$2</f>
        <v>0</v>
      </c>
      <c r="CN127" s="55" t="n">
        <f aca="false">+BY127/$CE$2</f>
        <v>0</v>
      </c>
      <c r="CO127" s="55" t="n">
        <f aca="false">+BZ127/$CE$2</f>
        <v>0</v>
      </c>
      <c r="CP127" s="55" t="n">
        <f aca="false">+CA127/$CE$2</f>
        <v>0</v>
      </c>
      <c r="CQ127" s="55" t="n">
        <f aca="false">+CB127/$CE$2</f>
        <v>0</v>
      </c>
      <c r="CR127" s="55" t="n">
        <f aca="false">+CC127/$CE$2</f>
        <v>14.8512396694215</v>
      </c>
      <c r="CS127" s="53"/>
      <c r="CT127" s="53"/>
      <c r="CU127" s="56" t="n">
        <f aca="false">+$O127*X127+$P127*BB127+$Q127*(0.9*BB127+$S127)+$R127</f>
        <v>35.94</v>
      </c>
      <c r="CV127" s="56" t="n">
        <f aca="false">+$O127*Y127+$P127*BC127+$Q127*(0.9*BC127+$S127)+$R127</f>
        <v>0</v>
      </c>
      <c r="CW127" s="56" t="n">
        <f aca="false">+$O127*Z127+$P127*BD127+$Q127*(0.9*BD127+$S127)+$R127</f>
        <v>0</v>
      </c>
      <c r="CX127" s="56" t="n">
        <f aca="false">+$O127*AA127+$P127*BE127+$Q127*(0.9*BE127+$S127)+$R127</f>
        <v>0</v>
      </c>
      <c r="CY127" s="56" t="n">
        <f aca="false">+$O127*AB127+$P127*BF127+$Q127*(0.9*BF127+$S127)+$R127</f>
        <v>0</v>
      </c>
      <c r="CZ127" s="56" t="n">
        <f aca="false">+$O127*AC127+$P127*BG127+$Q127*(0.9*BG127+$S127)+$R127</f>
        <v>0</v>
      </c>
      <c r="DA127" s="56" t="n">
        <f aca="false">+$O127*AD127+$P127*BH127+$Q127*(0.9*BH127+$S127)+$R127</f>
        <v>0</v>
      </c>
      <c r="DB127" s="56" t="n">
        <f aca="false">+$O127*AE127+$P127*BI127+$Q127*(0.9*BI127+$S127)+$R127</f>
        <v>0</v>
      </c>
      <c r="DC127" s="56" t="n">
        <f aca="false">+$O127*AF127+$P127*BJ127+$Q127*(0.9*BJ127+$S127)+$R127</f>
        <v>0</v>
      </c>
      <c r="DD127" s="56" t="n">
        <f aca="false">+$O127*AG127+$P127*BK127+$Q127*(0.9*BK127+$S127)+$R127</f>
        <v>0</v>
      </c>
      <c r="DE127" s="56" t="n">
        <f aca="false">+$O127*AH127+$P127*BL127+$Q127*(0.9*BL127+$S127)+$R127</f>
        <v>0</v>
      </c>
      <c r="DF127" s="56" t="n">
        <f aca="false">+$O127*AI127+$P127*BM127+$Q127*(0.9*BM127+$S127)+$R127</f>
        <v>0</v>
      </c>
      <c r="DG127" s="55" t="n">
        <f aca="false">+SUM(CU127:DF127)</f>
        <v>35.94</v>
      </c>
      <c r="DH127" s="53"/>
      <c r="DJ127" s="14" t="n">
        <f aca="false">+IF(X127=0,0,$T127)</f>
        <v>30</v>
      </c>
      <c r="DK127" s="14" t="n">
        <f aca="false">+IF(Y127=0,0,$T127)</f>
        <v>0</v>
      </c>
      <c r="DL127" s="14" t="n">
        <f aca="false">+IF(Z127=0,0,$T127)</f>
        <v>0</v>
      </c>
      <c r="DM127" s="14" t="n">
        <f aca="false">+IF(AA127=0,0,$T127)</f>
        <v>0</v>
      </c>
      <c r="DN127" s="14" t="n">
        <f aca="false">+IF(AB127=0,0,$T127)</f>
        <v>0</v>
      </c>
      <c r="DO127" s="14" t="n">
        <f aca="false">+IF(AC127=0,0,$T127)</f>
        <v>0</v>
      </c>
      <c r="DP127" s="14" t="n">
        <f aca="false">+IF(AD127=0,0,$T127)</f>
        <v>0</v>
      </c>
      <c r="DQ127" s="14" t="n">
        <f aca="false">+IF(AE127=0,0,$T127)</f>
        <v>0</v>
      </c>
      <c r="DR127" s="14" t="n">
        <f aca="false">+IF(AF127=0,0,$T127)</f>
        <v>0</v>
      </c>
      <c r="DS127" s="14" t="n">
        <f aca="false">+IF(AG127=0,0,$T127)</f>
        <v>0</v>
      </c>
      <c r="DT127" s="14" t="n">
        <f aca="false">+IF(AH127=0,0,$T127)</f>
        <v>0</v>
      </c>
      <c r="DU127" s="14" t="n">
        <f aca="false">+IF(AI127=0,0,$T127)</f>
        <v>0</v>
      </c>
      <c r="DV127" s="55" t="n">
        <f aca="false">+SUM(DJ127:DU127)</f>
        <v>30</v>
      </c>
      <c r="DY127" s="14" t="n">
        <v>0</v>
      </c>
      <c r="DZ127" s="14" t="n">
        <v>0</v>
      </c>
      <c r="EA127" s="14" t="n">
        <v>0</v>
      </c>
      <c r="EB127" s="14" t="n">
        <v>0</v>
      </c>
      <c r="EC127" s="14" t="n">
        <v>0</v>
      </c>
      <c r="ED127" s="14" t="n">
        <v>0</v>
      </c>
      <c r="EE127" s="14" t="n">
        <v>0</v>
      </c>
      <c r="EF127" s="14" t="n">
        <v>0</v>
      </c>
      <c r="EG127" s="14" t="n">
        <v>0</v>
      </c>
      <c r="EH127" s="14" t="n">
        <v>0</v>
      </c>
      <c r="EI127" s="14" t="n">
        <v>0</v>
      </c>
      <c r="EJ127" s="14" t="n">
        <v>0</v>
      </c>
      <c r="EK127" s="55" t="n">
        <f aca="false">+SUM(DY127:EJ127)</f>
        <v>0</v>
      </c>
      <c r="EO127" s="53" t="n">
        <f aca="false">+CU127+DJ127-DY127/2</f>
        <v>65.94</v>
      </c>
      <c r="EP127" s="53" t="n">
        <f aca="false">+CV127+DK127-DZ127/2</f>
        <v>0</v>
      </c>
      <c r="EQ127" s="53" t="n">
        <f aca="false">+CW127+DL127-EA127/2</f>
        <v>0</v>
      </c>
      <c r="ER127" s="53" t="n">
        <f aca="false">+CX127+DM127-EB127/2</f>
        <v>0</v>
      </c>
      <c r="ES127" s="53" t="n">
        <f aca="false">+CY127+DN127-EC127/2</f>
        <v>0</v>
      </c>
      <c r="ET127" s="53" t="n">
        <f aca="false">+CZ127+DO127-ED127/2</f>
        <v>0</v>
      </c>
      <c r="EU127" s="53" t="n">
        <f aca="false">+DA127+DP127-EE127/2</f>
        <v>0</v>
      </c>
      <c r="EV127" s="53" t="n">
        <f aca="false">+DB127+DQ127-EF127/2</f>
        <v>0</v>
      </c>
      <c r="EW127" s="53" t="n">
        <f aca="false">+DC127+DR127-EG127/2</f>
        <v>0</v>
      </c>
      <c r="EX127" s="53" t="n">
        <f aca="false">+DD127+DS127-EH127/2</f>
        <v>0</v>
      </c>
      <c r="EY127" s="53" t="n">
        <f aca="false">+DE127+DT127-EI127/2</f>
        <v>0</v>
      </c>
      <c r="EZ127" s="53" t="n">
        <f aca="false">+DF127+DU127-EJ127/2</f>
        <v>0</v>
      </c>
      <c r="FA127" s="55" t="n">
        <f aca="false">+SUM(EO127:EZ127)</f>
        <v>65.94</v>
      </c>
      <c r="FD127" s="53" t="n">
        <f aca="false">+AM127-EO127-DY127</f>
        <v>1731.06</v>
      </c>
      <c r="FE127" s="53" t="n">
        <f aca="false">+AN127-EP127-DZ127</f>
        <v>0</v>
      </c>
      <c r="FF127" s="53" t="n">
        <f aca="false">+AO127-EQ127-EA127</f>
        <v>0</v>
      </c>
      <c r="FG127" s="53" t="n">
        <f aca="false">+AP127-ER127-EB127</f>
        <v>0</v>
      </c>
      <c r="FH127" s="53" t="n">
        <f aca="false">+AQ127-ES127-EC127</f>
        <v>0</v>
      </c>
      <c r="FI127" s="53" t="n">
        <f aca="false">+AR127-ET127-ED127</f>
        <v>0</v>
      </c>
      <c r="FJ127" s="53" t="n">
        <f aca="false">+AS127-EU127-EE127</f>
        <v>0</v>
      </c>
      <c r="FK127" s="53" t="n">
        <f aca="false">+AT127-EV127-EF127</f>
        <v>0</v>
      </c>
      <c r="FL127" s="53" t="n">
        <f aca="false">+AU127-EW127-EG127</f>
        <v>0</v>
      </c>
      <c r="FM127" s="53" t="n">
        <f aca="false">+AV127-EX127-EH127</f>
        <v>0</v>
      </c>
      <c r="FN127" s="53" t="n">
        <f aca="false">+AW127-EY127-EI127</f>
        <v>0</v>
      </c>
      <c r="FO127" s="53" t="n">
        <f aca="false">+AX127-EZ127-EJ127</f>
        <v>0</v>
      </c>
      <c r="FP127" s="53" t="n">
        <f aca="false">+AY127-FA127</f>
        <v>1731.06</v>
      </c>
    </row>
    <row collapsed="false" customFormat="false" customHeight="true" hidden="false" ht="15" outlineLevel="2" r="128">
      <c r="A128" s="21" t="n">
        <v>12</v>
      </c>
      <c r="B128" s="21" t="s">
        <v>67</v>
      </c>
      <c r="C128" s="21" t="s">
        <v>137</v>
      </c>
      <c r="D128" s="67" t="n">
        <f aca="false">+E128</f>
        <v>16059</v>
      </c>
      <c r="E128" s="69" t="n">
        <v>16059</v>
      </c>
      <c r="F128" s="72" t="s">
        <v>530</v>
      </c>
      <c r="G128" s="21" t="s">
        <v>69</v>
      </c>
      <c r="H128" s="21" t="s">
        <v>69</v>
      </c>
      <c r="I128" s="72" t="s">
        <v>531</v>
      </c>
      <c r="J128" s="72" t="s">
        <v>532</v>
      </c>
      <c r="K128" s="76" t="s">
        <v>486</v>
      </c>
      <c r="L128" s="49" t="s">
        <v>487</v>
      </c>
      <c r="M128" s="50" t="s">
        <v>70</v>
      </c>
      <c r="N128" s="51" t="n">
        <v>0.01</v>
      </c>
      <c r="O128" s="51" t="n">
        <v>0.02</v>
      </c>
      <c r="P128" s="51" t="n">
        <v>0</v>
      </c>
      <c r="Q128" s="51" t="n">
        <v>0</v>
      </c>
      <c r="R128" s="50" t="n">
        <v>0</v>
      </c>
      <c r="S128" s="50" t="n">
        <v>0</v>
      </c>
      <c r="T128" s="50" t="n">
        <v>30</v>
      </c>
      <c r="U128" s="50"/>
      <c r="X128" s="53" t="e">
        <f aca="false">+VLOOKUP($D128,['file:///home/lab/repositories/luckia.facturador/com.luckia.biller.deploy/src/main/resources/bootstrap/info_presencial_2014.xlsx']venta_neta_cons!$a$2:$n$1048576,3,0)</f>
        <v>#VALUE!</v>
      </c>
      <c r="Y128" s="53" t="e">
        <f aca="false">+VLOOKUP($D128,['file:///home/lab/repositories/luckia.facturador/com.luckia.biller.deploy/src/main/resources/bootstrap/info_presencial_2014.xlsx']venta_neta_cons!$a$2:$n$1048576,4,0)</f>
        <v>#VALUE!</v>
      </c>
      <c r="Z128" s="53" t="e">
        <f aca="false">+VLOOKUP($D128,['file:///home/lab/repositories/luckia.facturador/com.luckia.biller.deploy/src/main/resources/bootstrap/info_presencial_2014.xlsx']venta_neta_cons!$a$2:$n$1048576,5,0)</f>
        <v>#VALUE!</v>
      </c>
      <c r="AA128" s="53" t="e">
        <f aca="false">+VLOOKUP($D128,['file:///home/lab/repositories/luckia.facturador/com.luckia.biller.deploy/src/main/resources/bootstrap/info_presencial_2014.xlsx']venta_neta_cons!$a$2:$n$1048576,6,0)</f>
        <v>#VALUE!</v>
      </c>
      <c r="AB128" s="53" t="e">
        <f aca="false">+VLOOKUP($D128,['file:///home/lab/repositories/luckia.facturador/com.luckia.biller.deploy/src/main/resources/bootstrap/info_presencial_2014.xlsx']venta_neta_cons!$a$2:$n$1048576,7,0)</f>
        <v>#VALUE!</v>
      </c>
      <c r="AC128" s="53" t="e">
        <f aca="false">+VLOOKUP($D128,['file:///home/lab/repositories/luckia.facturador/com.luckia.biller.deploy/src/main/resources/bootstrap/info_presencial_2014.xlsx']venta_neta_cons!$a$2:$n$1048576,8,0)</f>
        <v>#VALUE!</v>
      </c>
      <c r="AD128" s="53" t="e">
        <f aca="false">+VLOOKUP($D128,['file:///home/lab/repositories/luckia.facturador/com.luckia.biller.deploy/src/main/resources/bootstrap/info_presencial_2014.xlsx']venta_neta_cons!$a$2:$n$1048576,9,0)</f>
        <v>#VALUE!</v>
      </c>
      <c r="AE128" s="53" t="e">
        <f aca="false">+VLOOKUP($D128,['file:///home/lab/repositories/luckia.facturador/com.luckia.biller.deploy/src/main/resources/bootstrap/info_presencial_2014.xlsx']venta_neta_cons!$a$2:$n$1048576,10,0)</f>
        <v>#VALUE!</v>
      </c>
      <c r="AF128" s="53" t="e">
        <f aca="false">+VLOOKUP($D128,['file:///home/lab/repositories/luckia.facturador/com.luckia.biller.deploy/src/main/resources/bootstrap/info_presencial_2014.xlsx']venta_neta_cons!$a$2:$n$1048576,11,0)</f>
        <v>#VALUE!</v>
      </c>
      <c r="AG128" s="53" t="e">
        <f aca="false">+VLOOKUP($D128,['file:///home/lab/repositories/luckia.facturador/com.luckia.biller.deploy/src/main/resources/bootstrap/info_presencial_2014.xlsx']venta_neta_cons!$a$2:$n$1048576,12,0)</f>
        <v>#VALUE!</v>
      </c>
      <c r="AH128" s="53" t="e">
        <f aca="false">+VLOOKUP($D128,['file:///home/lab/repositories/luckia.facturador/com.luckia.biller.deploy/src/main/resources/bootstrap/info_presencial_2014.xlsx']venta_neta_cons!$a$2:$n$1048576,13,0)</f>
        <v>#VALUE!</v>
      </c>
      <c r="AI128" s="53" t="e">
        <f aca="false">+VLOOKUP($D128,['file:///home/lab/repositories/luckia.facturador/com.luckia.biller.deploy/src/main/resources/bootstrap/info_presencial_2014.xlsx']venta_neta_cons!$a$2:$n$1048576,14,0)</f>
        <v>#VALUE!</v>
      </c>
      <c r="AJ128" s="53" t="n">
        <f aca="false">+SUM(X128:AI128)</f>
        <v>1061</v>
      </c>
      <c r="AK128" s="54" t="n">
        <f aca="false">+BB128/X128</f>
        <v>0.411376060320452</v>
      </c>
      <c r="AL128" s="53"/>
      <c r="AM128" s="53" t="e">
        <f aca="false">+VLOOKUP($D128,['file:///home/lab/repositories/luckia.facturador/com.luckia.biller.deploy/src/main/resources/bootstrap/info_presencial_2014.xlsx']saldo_cons!$a$2:$n$1048576,3,0)</f>
        <v>#VALUE!</v>
      </c>
      <c r="AN128" s="53" t="e">
        <f aca="false">+VLOOKUP($D128,['file:///home/lab/repositories/luckia.facturador/com.luckia.biller.deploy/src/main/resources/bootstrap/info_presencial_2014.xlsx']saldo_cons!$a$2:$n$1048576,4,0)</f>
        <v>#VALUE!</v>
      </c>
      <c r="AO128" s="53" t="e">
        <f aca="false">+VLOOKUP($D128,['file:///home/lab/repositories/luckia.facturador/com.luckia.biller.deploy/src/main/resources/bootstrap/info_presencial_2014.xlsx']saldo_cons!$a$2:$n$1048576,5,0)</f>
        <v>#VALUE!</v>
      </c>
      <c r="AP128" s="53" t="e">
        <f aca="false">+VLOOKUP($D128,['file:///home/lab/repositories/luckia.facturador/com.luckia.biller.deploy/src/main/resources/bootstrap/info_presencial_2014.xlsx']saldo_cons!$a$2:$n$1048576,6,0)</f>
        <v>#VALUE!</v>
      </c>
      <c r="AQ128" s="53" t="e">
        <f aca="false">+VLOOKUP($D128,['file:///home/lab/repositories/luckia.facturador/com.luckia.biller.deploy/src/main/resources/bootstrap/info_presencial_2014.xlsx']saldo_cons!$a$2:$n$1048576,7,0)</f>
        <v>#VALUE!</v>
      </c>
      <c r="AR128" s="53" t="e">
        <f aca="false">+VLOOKUP($D128,['file:///home/lab/repositories/luckia.facturador/com.luckia.biller.deploy/src/main/resources/bootstrap/info_presencial_2014.xlsx']saldo_cons!$a$2:$n$1048576,8,0)</f>
        <v>#VALUE!</v>
      </c>
      <c r="AS128" s="53" t="e">
        <f aca="false">+VLOOKUP($D128,['file:///home/lab/repositories/luckia.facturador/com.luckia.biller.deploy/src/main/resources/bootstrap/info_presencial_2014.xlsx']saldo_cons!$a$2:$n$1048576,9,0)</f>
        <v>#VALUE!</v>
      </c>
      <c r="AT128" s="53" t="e">
        <f aca="false">+VLOOKUP($D128,['file:///home/lab/repositories/luckia.facturador/com.luckia.biller.deploy/src/main/resources/bootstrap/info_presencial_2014.xlsx']saldo_cons!$a$2:$n$1048576,10,0)</f>
        <v>#VALUE!</v>
      </c>
      <c r="AU128" s="53" t="e">
        <f aca="false">+VLOOKUP($D128,['file:///home/lab/repositories/luckia.facturador/com.luckia.biller.deploy/src/main/resources/bootstrap/info_presencial_2014.xlsx']saldo_cons!$a$2:$n$1048576,11,0)</f>
        <v>#VALUE!</v>
      </c>
      <c r="AV128" s="53" t="e">
        <f aca="false">+VLOOKUP($D128,['file:///home/lab/repositories/luckia.facturador/com.luckia.biller.deploy/src/main/resources/bootstrap/info_presencial_2014.xlsx']saldo_cons!$a$2:$n$1048576,12,0)</f>
        <v>#VALUE!</v>
      </c>
      <c r="AW128" s="53" t="e">
        <f aca="false">+VLOOKUP($D128,['file:///home/lab/repositories/luckia.facturador/com.luckia.biller.deploy/src/main/resources/bootstrap/info_presencial_2014.xlsx']saldo_cons!$a$2:$n$1048576,13,0)</f>
        <v>#VALUE!</v>
      </c>
      <c r="AX128" s="53" t="e">
        <f aca="false">+VLOOKUP($D128,['file:///home/lab/repositories/luckia.facturador/com.luckia.biller.deploy/src/main/resources/bootstrap/info_presencial_2014.xlsx']saldo_cons!$a$2:$n$1048576,14,0)</f>
        <v>#VALUE!</v>
      </c>
      <c r="AY128" s="53" t="n">
        <f aca="false">+SUM(AM128:AX128)</f>
        <v>1061</v>
      </c>
      <c r="AZ128" s="53"/>
      <c r="BA128" s="53"/>
      <c r="BB128" s="53" t="e">
        <f aca="false">+VLOOKUP($D128,['file:///home/lab/repositories/luckia.facturador/com.luckia.biller.deploy/src/main/resources/bootstrap/info_presencial_2014.xlsx']ggr_cons!$a$2:$n$1048576,3,0)</f>
        <v>#VALUE!</v>
      </c>
      <c r="BC128" s="53" t="e">
        <f aca="false">+VLOOKUP($D128,['file:///home/lab/repositories/luckia.facturador/com.luckia.biller.deploy/src/main/resources/bootstrap/info_presencial_2014.xlsx']ggr_cons!$a$2:$n$1048576,4,0)</f>
        <v>#VALUE!</v>
      </c>
      <c r="BD128" s="53" t="e">
        <f aca="false">+VLOOKUP($D128,['file:///home/lab/repositories/luckia.facturador/com.luckia.biller.deploy/src/main/resources/bootstrap/info_presencial_2014.xlsx']ggr_cons!$a$2:$n$1048576,5,0)</f>
        <v>#VALUE!</v>
      </c>
      <c r="BE128" s="53" t="e">
        <f aca="false">+VLOOKUP($D128,['file:///home/lab/repositories/luckia.facturador/com.luckia.biller.deploy/src/main/resources/bootstrap/info_presencial_2014.xlsx']ggr_cons!$a$2:$n$1048576,6,0)</f>
        <v>#VALUE!</v>
      </c>
      <c r="BF128" s="53" t="e">
        <f aca="false">+VLOOKUP($D128,['file:///home/lab/repositories/luckia.facturador/com.luckia.biller.deploy/src/main/resources/bootstrap/info_presencial_2014.xlsx']ggr_cons!$a$2:$n$1048576,7,0)</f>
        <v>#VALUE!</v>
      </c>
      <c r="BG128" s="53" t="e">
        <f aca="false">+VLOOKUP($D128,['file:///home/lab/repositories/luckia.facturador/com.luckia.biller.deploy/src/main/resources/bootstrap/info_presencial_2014.xlsx']ggr_cons!$a$2:$n$1048576,8,0)</f>
        <v>#VALUE!</v>
      </c>
      <c r="BH128" s="53" t="e">
        <f aca="false">+VLOOKUP($D128,['file:///home/lab/repositories/luckia.facturador/com.luckia.biller.deploy/src/main/resources/bootstrap/info_presencial_2014.xlsx']ggr_cons!$a$2:$n$1048576,9,0)</f>
        <v>#VALUE!</v>
      </c>
      <c r="BI128" s="53" t="e">
        <f aca="false">+VLOOKUP($D128,['file:///home/lab/repositories/luckia.facturador/com.luckia.biller.deploy/src/main/resources/bootstrap/info_presencial_2014.xlsx']ggr_cons!$a$2:$n$1048576,10,0)</f>
        <v>#VALUE!</v>
      </c>
      <c r="BJ128" s="53" t="e">
        <f aca="false">+VLOOKUP($D128,['file:///home/lab/repositories/luckia.facturador/com.luckia.biller.deploy/src/main/resources/bootstrap/info_presencial_2014.xlsx']ggr_cons!$a$2:$n$1048576,11,0)</f>
        <v>#VALUE!</v>
      </c>
      <c r="BK128" s="53" t="e">
        <f aca="false">+VLOOKUP($D128,['file:///home/lab/repositories/luckia.facturador/com.luckia.biller.deploy/src/main/resources/bootstrap/info_presencial_2014.xlsx']ggr_cons!$a$2:$n$1048576,12,0)</f>
        <v>#VALUE!</v>
      </c>
      <c r="BL128" s="53" t="e">
        <f aca="false">+VLOOKUP($D128,['file:///home/lab/repositories/luckia.facturador/com.luckia.biller.deploy/src/main/resources/bootstrap/info_presencial_2014.xlsx']ggr_cons!$a$2:$n$1048576,13,0)</f>
        <v>#VALUE!</v>
      </c>
      <c r="BM128" s="53" t="e">
        <f aca="false">+VLOOKUP($D128,['file:///home/lab/repositories/luckia.facturador/com.luckia.biller.deploy/src/main/resources/bootstrap/info_presencial_2014.xlsx']ggr_cons!$a$2:$n$1048576,14,0)</f>
        <v>#VALUE!</v>
      </c>
      <c r="BN128" s="53" t="n">
        <f aca="false">+SUM(BB128:BM128)</f>
        <v>436.47</v>
      </c>
      <c r="BO128" s="53"/>
      <c r="BP128" s="53"/>
      <c r="BQ128" s="55" t="n">
        <f aca="false">+$N128*X128</f>
        <v>10.61</v>
      </c>
      <c r="BR128" s="55" t="n">
        <f aca="false">+$N128*Y128</f>
        <v>0</v>
      </c>
      <c r="BS128" s="55" t="n">
        <f aca="false">+$N128*Z128</f>
        <v>0</v>
      </c>
      <c r="BT128" s="55" t="n">
        <f aca="false">+$N128*AA128</f>
        <v>0</v>
      </c>
      <c r="BU128" s="55" t="n">
        <f aca="false">+$N128*AB128</f>
        <v>0</v>
      </c>
      <c r="BV128" s="55" t="n">
        <f aca="false">+$N128*AC128</f>
        <v>0</v>
      </c>
      <c r="BW128" s="55" t="n">
        <f aca="false">+$N128*AD128</f>
        <v>0</v>
      </c>
      <c r="BX128" s="55" t="n">
        <f aca="false">+$N128*AE128</f>
        <v>0</v>
      </c>
      <c r="BY128" s="55" t="n">
        <f aca="false">+$N128*AF128</f>
        <v>0</v>
      </c>
      <c r="BZ128" s="55" t="n">
        <f aca="false">+$N128*AG128</f>
        <v>0</v>
      </c>
      <c r="CA128" s="55" t="n">
        <f aca="false">+$N128*AH128</f>
        <v>0</v>
      </c>
      <c r="CB128" s="55" t="n">
        <f aca="false">+$N128*AI128</f>
        <v>0</v>
      </c>
      <c r="CC128" s="55" t="n">
        <f aca="false">+SUM(BQ128:CB128)</f>
        <v>10.61</v>
      </c>
      <c r="CD128" s="53"/>
      <c r="CE128" s="55"/>
      <c r="CF128" s="55" t="n">
        <f aca="false">+BQ128/$CE$2</f>
        <v>8.76859504132231</v>
      </c>
      <c r="CG128" s="55" t="n">
        <f aca="false">+BR128/$CE$2</f>
        <v>0</v>
      </c>
      <c r="CH128" s="55" t="n">
        <f aca="false">+BS128/$CE$2</f>
        <v>0</v>
      </c>
      <c r="CI128" s="55" t="n">
        <f aca="false">+BT128/$CE$2</f>
        <v>0</v>
      </c>
      <c r="CJ128" s="55" t="n">
        <f aca="false">+BU128/$CE$2</f>
        <v>0</v>
      </c>
      <c r="CK128" s="55" t="n">
        <f aca="false">+BV128/$CE$2</f>
        <v>0</v>
      </c>
      <c r="CL128" s="55" t="n">
        <f aca="false">+BW128/$CE$2</f>
        <v>0</v>
      </c>
      <c r="CM128" s="55" t="n">
        <f aca="false">+BX128/$CE$2</f>
        <v>0</v>
      </c>
      <c r="CN128" s="55" t="n">
        <f aca="false">+BY128/$CE$2</f>
        <v>0</v>
      </c>
      <c r="CO128" s="55" t="n">
        <f aca="false">+BZ128/$CE$2</f>
        <v>0</v>
      </c>
      <c r="CP128" s="55" t="n">
        <f aca="false">+CA128/$CE$2</f>
        <v>0</v>
      </c>
      <c r="CQ128" s="55" t="n">
        <f aca="false">+CB128/$CE$2</f>
        <v>0</v>
      </c>
      <c r="CR128" s="55" t="n">
        <f aca="false">+CC128/$CE$2</f>
        <v>8.76859504132231</v>
      </c>
      <c r="CS128" s="53"/>
      <c r="CT128" s="53"/>
      <c r="CU128" s="56" t="n">
        <f aca="false">+$O128*X128+$P128*BB128+$Q128*(0.9*BB128+$S128)+$R128</f>
        <v>21.22</v>
      </c>
      <c r="CV128" s="56" t="n">
        <f aca="false">+$O128*Y128+$P128*BC128+$Q128*(0.9*BC128+$S128)+$R128</f>
        <v>0</v>
      </c>
      <c r="CW128" s="56" t="n">
        <f aca="false">+$O128*Z128+$P128*BD128+$Q128*(0.9*BD128+$S128)+$R128</f>
        <v>0</v>
      </c>
      <c r="CX128" s="56" t="n">
        <f aca="false">+$O128*AA128+$P128*BE128+$Q128*(0.9*BE128+$S128)+$R128</f>
        <v>0</v>
      </c>
      <c r="CY128" s="56" t="n">
        <f aca="false">+$O128*AB128+$P128*BF128+$Q128*(0.9*BF128+$S128)+$R128</f>
        <v>0</v>
      </c>
      <c r="CZ128" s="56" t="n">
        <f aca="false">+$O128*AC128+$P128*BG128+$Q128*(0.9*BG128+$S128)+$R128</f>
        <v>0</v>
      </c>
      <c r="DA128" s="56" t="n">
        <f aca="false">+$O128*AD128+$P128*BH128+$Q128*(0.9*BH128+$S128)+$R128</f>
        <v>0</v>
      </c>
      <c r="DB128" s="56" t="n">
        <f aca="false">+$O128*AE128+$P128*BI128+$Q128*(0.9*BI128+$S128)+$R128</f>
        <v>0</v>
      </c>
      <c r="DC128" s="56" t="n">
        <f aca="false">+$O128*AF128+$P128*BJ128+$Q128*(0.9*BJ128+$S128)+$R128</f>
        <v>0</v>
      </c>
      <c r="DD128" s="56" t="n">
        <f aca="false">+$O128*AG128+$P128*BK128+$Q128*(0.9*BK128+$S128)+$R128</f>
        <v>0</v>
      </c>
      <c r="DE128" s="56" t="n">
        <f aca="false">+$O128*AH128+$P128*BL128+$Q128*(0.9*BL128+$S128)+$R128</f>
        <v>0</v>
      </c>
      <c r="DF128" s="56" t="n">
        <f aca="false">+$O128*AI128+$P128*BM128+$Q128*(0.9*BM128+$S128)+$R128</f>
        <v>0</v>
      </c>
      <c r="DG128" s="55" t="n">
        <f aca="false">+SUM(CU128:DF128)</f>
        <v>21.22</v>
      </c>
      <c r="DH128" s="53"/>
      <c r="DJ128" s="14" t="n">
        <f aca="false">+IF(X128=0,0,$T128)</f>
        <v>30</v>
      </c>
      <c r="DK128" s="14" t="n">
        <f aca="false">+IF(Y128=0,0,$T128)</f>
        <v>0</v>
      </c>
      <c r="DL128" s="14" t="n">
        <f aca="false">+IF(Z128=0,0,$T128)</f>
        <v>0</v>
      </c>
      <c r="DM128" s="14" t="n">
        <f aca="false">+IF(AA128=0,0,$T128)</f>
        <v>0</v>
      </c>
      <c r="DN128" s="14" t="n">
        <f aca="false">+IF(AB128=0,0,$T128)</f>
        <v>0</v>
      </c>
      <c r="DO128" s="14" t="n">
        <f aca="false">+IF(AC128=0,0,$T128)</f>
        <v>0</v>
      </c>
      <c r="DP128" s="14" t="n">
        <f aca="false">+IF(AD128=0,0,$T128)</f>
        <v>0</v>
      </c>
      <c r="DQ128" s="14" t="n">
        <f aca="false">+IF(AE128=0,0,$T128)</f>
        <v>0</v>
      </c>
      <c r="DR128" s="14" t="n">
        <f aca="false">+IF(AF128=0,0,$T128)</f>
        <v>0</v>
      </c>
      <c r="DS128" s="14" t="n">
        <f aca="false">+IF(AG128=0,0,$T128)</f>
        <v>0</v>
      </c>
      <c r="DT128" s="14" t="n">
        <f aca="false">+IF(AH128=0,0,$T128)</f>
        <v>0</v>
      </c>
      <c r="DU128" s="14" t="n">
        <f aca="false">+IF(AI128=0,0,$T128)</f>
        <v>0</v>
      </c>
      <c r="DV128" s="55" t="n">
        <f aca="false">+SUM(DJ128:DU128)</f>
        <v>30</v>
      </c>
      <c r="DY128" s="14" t="n">
        <v>0</v>
      </c>
      <c r="DZ128" s="14" t="n">
        <v>0</v>
      </c>
      <c r="EA128" s="14" t="n">
        <v>0</v>
      </c>
      <c r="EB128" s="14" t="n">
        <v>0</v>
      </c>
      <c r="EC128" s="14" t="n">
        <v>0</v>
      </c>
      <c r="ED128" s="14" t="n">
        <v>0</v>
      </c>
      <c r="EE128" s="14" t="n">
        <v>0</v>
      </c>
      <c r="EF128" s="14" t="n">
        <v>0</v>
      </c>
      <c r="EG128" s="14" t="n">
        <v>0</v>
      </c>
      <c r="EH128" s="14" t="n">
        <v>0</v>
      </c>
      <c r="EI128" s="14" t="n">
        <v>0</v>
      </c>
      <c r="EJ128" s="14" t="n">
        <v>0</v>
      </c>
      <c r="EK128" s="55" t="n">
        <f aca="false">+SUM(DY128:EJ128)</f>
        <v>0</v>
      </c>
      <c r="EO128" s="53" t="n">
        <f aca="false">+CU128+DJ128-DY128/2</f>
        <v>51.22</v>
      </c>
      <c r="EP128" s="53" t="n">
        <f aca="false">+CV128+DK128-DZ128/2</f>
        <v>0</v>
      </c>
      <c r="EQ128" s="53" t="n">
        <f aca="false">+CW128+DL128-EA128/2</f>
        <v>0</v>
      </c>
      <c r="ER128" s="53" t="n">
        <f aca="false">+CX128+DM128-EB128/2</f>
        <v>0</v>
      </c>
      <c r="ES128" s="53" t="n">
        <f aca="false">+CY128+DN128-EC128/2</f>
        <v>0</v>
      </c>
      <c r="ET128" s="53" t="n">
        <f aca="false">+CZ128+DO128-ED128/2</f>
        <v>0</v>
      </c>
      <c r="EU128" s="53" t="n">
        <f aca="false">+DA128+DP128-EE128/2</f>
        <v>0</v>
      </c>
      <c r="EV128" s="53" t="n">
        <f aca="false">+DB128+DQ128-EF128/2</f>
        <v>0</v>
      </c>
      <c r="EW128" s="53" t="n">
        <f aca="false">+DC128+DR128-EG128/2</f>
        <v>0</v>
      </c>
      <c r="EX128" s="53" t="n">
        <f aca="false">+DD128+DS128-EH128/2</f>
        <v>0</v>
      </c>
      <c r="EY128" s="53" t="n">
        <f aca="false">+DE128+DT128-EI128/2</f>
        <v>0</v>
      </c>
      <c r="EZ128" s="53" t="n">
        <f aca="false">+DF128+DU128-EJ128/2</f>
        <v>0</v>
      </c>
      <c r="FA128" s="55" t="n">
        <f aca="false">+SUM(EO128:EZ128)</f>
        <v>51.22</v>
      </c>
      <c r="FD128" s="53" t="n">
        <f aca="false">+AM128-EO128-DY128</f>
        <v>1009.78</v>
      </c>
      <c r="FE128" s="53" t="n">
        <f aca="false">+AN128-EP128-DZ128</f>
        <v>0</v>
      </c>
      <c r="FF128" s="53" t="n">
        <f aca="false">+AO128-EQ128-EA128</f>
        <v>0</v>
      </c>
      <c r="FG128" s="53" t="n">
        <f aca="false">+AP128-ER128-EB128</f>
        <v>0</v>
      </c>
      <c r="FH128" s="53" t="n">
        <f aca="false">+AQ128-ES128-EC128</f>
        <v>0</v>
      </c>
      <c r="FI128" s="53" t="n">
        <f aca="false">+AR128-ET128-ED128</f>
        <v>0</v>
      </c>
      <c r="FJ128" s="53" t="n">
        <f aca="false">+AS128-EU128-EE128</f>
        <v>0</v>
      </c>
      <c r="FK128" s="53" t="n">
        <f aca="false">+AT128-EV128-EF128</f>
        <v>0</v>
      </c>
      <c r="FL128" s="53" t="n">
        <f aca="false">+AU128-EW128-EG128</f>
        <v>0</v>
      </c>
      <c r="FM128" s="53" t="n">
        <f aca="false">+AV128-EX128-EH128</f>
        <v>0</v>
      </c>
      <c r="FN128" s="53" t="n">
        <f aca="false">+AW128-EY128-EI128</f>
        <v>0</v>
      </c>
      <c r="FO128" s="53" t="n">
        <f aca="false">+AX128-EZ128-EJ128</f>
        <v>0</v>
      </c>
      <c r="FP128" s="53" t="n">
        <f aca="false">+AY128-FA128</f>
        <v>1009.78</v>
      </c>
    </row>
    <row collapsed="false" customFormat="false" customHeight="true" hidden="false" ht="15" outlineLevel="2" r="129">
      <c r="A129" s="21" t="n">
        <v>12</v>
      </c>
      <c r="B129" s="21" t="s">
        <v>67</v>
      </c>
      <c r="C129" s="21" t="s">
        <v>137</v>
      </c>
      <c r="D129" s="67" t="n">
        <f aca="false">+E129</f>
        <v>16060</v>
      </c>
      <c r="E129" s="69" t="n">
        <v>16060</v>
      </c>
      <c r="F129" s="72" t="s">
        <v>533</v>
      </c>
      <c r="G129" s="21" t="s">
        <v>69</v>
      </c>
      <c r="H129" s="21" t="s">
        <v>69</v>
      </c>
      <c r="I129" s="72" t="s">
        <v>534</v>
      </c>
      <c r="J129" s="72" t="s">
        <v>535</v>
      </c>
      <c r="K129" s="76" t="s">
        <v>486</v>
      </c>
      <c r="L129" s="49" t="s">
        <v>487</v>
      </c>
      <c r="M129" s="50" t="s">
        <v>70</v>
      </c>
      <c r="N129" s="51" t="n">
        <v>0.01</v>
      </c>
      <c r="O129" s="51" t="n">
        <v>0.02</v>
      </c>
      <c r="P129" s="51" t="n">
        <v>0</v>
      </c>
      <c r="Q129" s="51" t="n">
        <v>0</v>
      </c>
      <c r="R129" s="50" t="n">
        <v>0</v>
      </c>
      <c r="S129" s="50" t="n">
        <v>0</v>
      </c>
      <c r="T129" s="50" t="n">
        <v>30</v>
      </c>
      <c r="U129" s="50"/>
      <c r="X129" s="53" t="e">
        <f aca="false">+VLOOKUP($D129,['file:///home/lab/repositories/luckia.facturador/com.luckia.biller.deploy/src/main/resources/bootstrap/info_presencial_2014.xlsx']venta_neta_cons!$a$2:$n$1048576,3,0)</f>
        <v>#VALUE!</v>
      </c>
      <c r="Y129" s="53" t="e">
        <f aca="false">+VLOOKUP($D129,['file:///home/lab/repositories/luckia.facturador/com.luckia.biller.deploy/src/main/resources/bootstrap/info_presencial_2014.xlsx']venta_neta_cons!$a$2:$n$1048576,4,0)</f>
        <v>#VALUE!</v>
      </c>
      <c r="Z129" s="53" t="e">
        <f aca="false">+VLOOKUP($D129,['file:///home/lab/repositories/luckia.facturador/com.luckia.biller.deploy/src/main/resources/bootstrap/info_presencial_2014.xlsx']venta_neta_cons!$a$2:$n$1048576,5,0)</f>
        <v>#VALUE!</v>
      </c>
      <c r="AA129" s="53" t="e">
        <f aca="false">+VLOOKUP($D129,['file:///home/lab/repositories/luckia.facturador/com.luckia.biller.deploy/src/main/resources/bootstrap/info_presencial_2014.xlsx']venta_neta_cons!$a$2:$n$1048576,6,0)</f>
        <v>#VALUE!</v>
      </c>
      <c r="AB129" s="53" t="e">
        <f aca="false">+VLOOKUP($D129,['file:///home/lab/repositories/luckia.facturador/com.luckia.biller.deploy/src/main/resources/bootstrap/info_presencial_2014.xlsx']venta_neta_cons!$a$2:$n$1048576,7,0)</f>
        <v>#VALUE!</v>
      </c>
      <c r="AC129" s="53" t="e">
        <f aca="false">+VLOOKUP($D129,['file:///home/lab/repositories/luckia.facturador/com.luckia.biller.deploy/src/main/resources/bootstrap/info_presencial_2014.xlsx']venta_neta_cons!$a$2:$n$1048576,8,0)</f>
        <v>#VALUE!</v>
      </c>
      <c r="AD129" s="53" t="e">
        <f aca="false">+VLOOKUP($D129,['file:///home/lab/repositories/luckia.facturador/com.luckia.biller.deploy/src/main/resources/bootstrap/info_presencial_2014.xlsx']venta_neta_cons!$a$2:$n$1048576,9,0)</f>
        <v>#VALUE!</v>
      </c>
      <c r="AE129" s="53" t="e">
        <f aca="false">+VLOOKUP($D129,['file:///home/lab/repositories/luckia.facturador/com.luckia.biller.deploy/src/main/resources/bootstrap/info_presencial_2014.xlsx']venta_neta_cons!$a$2:$n$1048576,10,0)</f>
        <v>#VALUE!</v>
      </c>
      <c r="AF129" s="53" t="e">
        <f aca="false">+VLOOKUP($D129,['file:///home/lab/repositories/luckia.facturador/com.luckia.biller.deploy/src/main/resources/bootstrap/info_presencial_2014.xlsx']venta_neta_cons!$a$2:$n$1048576,11,0)</f>
        <v>#VALUE!</v>
      </c>
      <c r="AG129" s="53" t="e">
        <f aca="false">+VLOOKUP($D129,['file:///home/lab/repositories/luckia.facturador/com.luckia.biller.deploy/src/main/resources/bootstrap/info_presencial_2014.xlsx']venta_neta_cons!$a$2:$n$1048576,12,0)</f>
        <v>#VALUE!</v>
      </c>
      <c r="AH129" s="53" t="e">
        <f aca="false">+VLOOKUP($D129,['file:///home/lab/repositories/luckia.facturador/com.luckia.biller.deploy/src/main/resources/bootstrap/info_presencial_2014.xlsx']venta_neta_cons!$a$2:$n$1048576,13,0)</f>
        <v>#VALUE!</v>
      </c>
      <c r="AI129" s="53" t="e">
        <f aca="false">+VLOOKUP($D129,['file:///home/lab/repositories/luckia.facturador/com.luckia.biller.deploy/src/main/resources/bootstrap/info_presencial_2014.xlsx']venta_neta_cons!$a$2:$n$1048576,14,0)</f>
        <v>#VALUE!</v>
      </c>
      <c r="AJ129" s="53" t="n">
        <f aca="false">+SUM(X129:AI129)</f>
        <v>278</v>
      </c>
      <c r="AK129" s="54" t="n">
        <f aca="false">+BB129/X129</f>
        <v>0.0511510791366908</v>
      </c>
      <c r="AL129" s="53"/>
      <c r="AM129" s="53" t="e">
        <f aca="false">+VLOOKUP($D129,['file:///home/lab/repositories/luckia.facturador/com.luckia.biller.deploy/src/main/resources/bootstrap/info_presencial_2014.xlsx']saldo_cons!$a$2:$n$1048576,3,0)</f>
        <v>#VALUE!</v>
      </c>
      <c r="AN129" s="53" t="e">
        <f aca="false">+VLOOKUP($D129,['file:///home/lab/repositories/luckia.facturador/com.luckia.biller.deploy/src/main/resources/bootstrap/info_presencial_2014.xlsx']saldo_cons!$a$2:$n$1048576,4,0)</f>
        <v>#VALUE!</v>
      </c>
      <c r="AO129" s="53" t="e">
        <f aca="false">+VLOOKUP($D129,['file:///home/lab/repositories/luckia.facturador/com.luckia.biller.deploy/src/main/resources/bootstrap/info_presencial_2014.xlsx']saldo_cons!$a$2:$n$1048576,5,0)</f>
        <v>#VALUE!</v>
      </c>
      <c r="AP129" s="53" t="e">
        <f aca="false">+VLOOKUP($D129,['file:///home/lab/repositories/luckia.facturador/com.luckia.biller.deploy/src/main/resources/bootstrap/info_presencial_2014.xlsx']saldo_cons!$a$2:$n$1048576,6,0)</f>
        <v>#VALUE!</v>
      </c>
      <c r="AQ129" s="53" t="e">
        <f aca="false">+VLOOKUP($D129,['file:///home/lab/repositories/luckia.facturador/com.luckia.biller.deploy/src/main/resources/bootstrap/info_presencial_2014.xlsx']saldo_cons!$a$2:$n$1048576,7,0)</f>
        <v>#VALUE!</v>
      </c>
      <c r="AR129" s="53" t="e">
        <f aca="false">+VLOOKUP($D129,['file:///home/lab/repositories/luckia.facturador/com.luckia.biller.deploy/src/main/resources/bootstrap/info_presencial_2014.xlsx']saldo_cons!$a$2:$n$1048576,8,0)</f>
        <v>#VALUE!</v>
      </c>
      <c r="AS129" s="53" t="e">
        <f aca="false">+VLOOKUP($D129,['file:///home/lab/repositories/luckia.facturador/com.luckia.biller.deploy/src/main/resources/bootstrap/info_presencial_2014.xlsx']saldo_cons!$a$2:$n$1048576,9,0)</f>
        <v>#VALUE!</v>
      </c>
      <c r="AT129" s="53" t="e">
        <f aca="false">+VLOOKUP($D129,['file:///home/lab/repositories/luckia.facturador/com.luckia.biller.deploy/src/main/resources/bootstrap/info_presencial_2014.xlsx']saldo_cons!$a$2:$n$1048576,10,0)</f>
        <v>#VALUE!</v>
      </c>
      <c r="AU129" s="53" t="e">
        <f aca="false">+VLOOKUP($D129,['file:///home/lab/repositories/luckia.facturador/com.luckia.biller.deploy/src/main/resources/bootstrap/info_presencial_2014.xlsx']saldo_cons!$a$2:$n$1048576,11,0)</f>
        <v>#VALUE!</v>
      </c>
      <c r="AV129" s="53" t="e">
        <f aca="false">+VLOOKUP($D129,['file:///home/lab/repositories/luckia.facturador/com.luckia.biller.deploy/src/main/resources/bootstrap/info_presencial_2014.xlsx']saldo_cons!$a$2:$n$1048576,12,0)</f>
        <v>#VALUE!</v>
      </c>
      <c r="AW129" s="53" t="e">
        <f aca="false">+VLOOKUP($D129,['file:///home/lab/repositories/luckia.facturador/com.luckia.biller.deploy/src/main/resources/bootstrap/info_presencial_2014.xlsx']saldo_cons!$a$2:$n$1048576,13,0)</f>
        <v>#VALUE!</v>
      </c>
      <c r="AX129" s="53" t="e">
        <f aca="false">+VLOOKUP($D129,['file:///home/lab/repositories/luckia.facturador/com.luckia.biller.deploy/src/main/resources/bootstrap/info_presencial_2014.xlsx']saldo_cons!$a$2:$n$1048576,14,0)</f>
        <v>#VALUE!</v>
      </c>
      <c r="AY129" s="53" t="n">
        <f aca="false">+SUM(AM129:AX129)</f>
        <v>278</v>
      </c>
      <c r="AZ129" s="53"/>
      <c r="BA129" s="53"/>
      <c r="BB129" s="53" t="e">
        <f aca="false">+VLOOKUP($D129,['file:///home/lab/repositories/luckia.facturador/com.luckia.biller.deploy/src/main/resources/bootstrap/info_presencial_2014.xlsx']ggr_cons!$a$2:$n$1048576,3,0)</f>
        <v>#VALUE!</v>
      </c>
      <c r="BC129" s="53" t="e">
        <f aca="false">+VLOOKUP($D129,['file:///home/lab/repositories/luckia.facturador/com.luckia.biller.deploy/src/main/resources/bootstrap/info_presencial_2014.xlsx']ggr_cons!$a$2:$n$1048576,4,0)</f>
        <v>#VALUE!</v>
      </c>
      <c r="BD129" s="53" t="e">
        <f aca="false">+VLOOKUP($D129,['file:///home/lab/repositories/luckia.facturador/com.luckia.biller.deploy/src/main/resources/bootstrap/info_presencial_2014.xlsx']ggr_cons!$a$2:$n$1048576,5,0)</f>
        <v>#VALUE!</v>
      </c>
      <c r="BE129" s="53" t="e">
        <f aca="false">+VLOOKUP($D129,['file:///home/lab/repositories/luckia.facturador/com.luckia.biller.deploy/src/main/resources/bootstrap/info_presencial_2014.xlsx']ggr_cons!$a$2:$n$1048576,6,0)</f>
        <v>#VALUE!</v>
      </c>
      <c r="BF129" s="53" t="e">
        <f aca="false">+VLOOKUP($D129,['file:///home/lab/repositories/luckia.facturador/com.luckia.biller.deploy/src/main/resources/bootstrap/info_presencial_2014.xlsx']ggr_cons!$a$2:$n$1048576,7,0)</f>
        <v>#VALUE!</v>
      </c>
      <c r="BG129" s="53" t="e">
        <f aca="false">+VLOOKUP($D129,['file:///home/lab/repositories/luckia.facturador/com.luckia.biller.deploy/src/main/resources/bootstrap/info_presencial_2014.xlsx']ggr_cons!$a$2:$n$1048576,8,0)</f>
        <v>#VALUE!</v>
      </c>
      <c r="BH129" s="53" t="e">
        <f aca="false">+VLOOKUP($D129,['file:///home/lab/repositories/luckia.facturador/com.luckia.biller.deploy/src/main/resources/bootstrap/info_presencial_2014.xlsx']ggr_cons!$a$2:$n$1048576,9,0)</f>
        <v>#VALUE!</v>
      </c>
      <c r="BI129" s="53" t="e">
        <f aca="false">+VLOOKUP($D129,['file:///home/lab/repositories/luckia.facturador/com.luckia.biller.deploy/src/main/resources/bootstrap/info_presencial_2014.xlsx']ggr_cons!$a$2:$n$1048576,10,0)</f>
        <v>#VALUE!</v>
      </c>
      <c r="BJ129" s="53" t="e">
        <f aca="false">+VLOOKUP($D129,['file:///home/lab/repositories/luckia.facturador/com.luckia.biller.deploy/src/main/resources/bootstrap/info_presencial_2014.xlsx']ggr_cons!$a$2:$n$1048576,11,0)</f>
        <v>#VALUE!</v>
      </c>
      <c r="BK129" s="53" t="e">
        <f aca="false">+VLOOKUP($D129,['file:///home/lab/repositories/luckia.facturador/com.luckia.biller.deploy/src/main/resources/bootstrap/info_presencial_2014.xlsx']ggr_cons!$a$2:$n$1048576,12,0)</f>
        <v>#VALUE!</v>
      </c>
      <c r="BL129" s="53" t="e">
        <f aca="false">+VLOOKUP($D129,['file:///home/lab/repositories/luckia.facturador/com.luckia.biller.deploy/src/main/resources/bootstrap/info_presencial_2014.xlsx']ggr_cons!$a$2:$n$1048576,13,0)</f>
        <v>#VALUE!</v>
      </c>
      <c r="BM129" s="53" t="e">
        <f aca="false">+VLOOKUP($D129,['file:///home/lab/repositories/luckia.facturador/com.luckia.biller.deploy/src/main/resources/bootstrap/info_presencial_2014.xlsx']ggr_cons!$a$2:$n$1048576,14,0)</f>
        <v>#VALUE!</v>
      </c>
      <c r="BN129" s="53" t="n">
        <f aca="false">+SUM(BB129:BM129)</f>
        <v>14.22</v>
      </c>
      <c r="BO129" s="53"/>
      <c r="BP129" s="53"/>
      <c r="BQ129" s="55" t="n">
        <f aca="false">+$N129*X129</f>
        <v>2.78</v>
      </c>
      <c r="BR129" s="55" t="n">
        <f aca="false">+$N129*Y129</f>
        <v>0</v>
      </c>
      <c r="BS129" s="55" t="n">
        <f aca="false">+$N129*Z129</f>
        <v>0</v>
      </c>
      <c r="BT129" s="55" t="n">
        <f aca="false">+$N129*AA129</f>
        <v>0</v>
      </c>
      <c r="BU129" s="55" t="n">
        <f aca="false">+$N129*AB129</f>
        <v>0</v>
      </c>
      <c r="BV129" s="55" t="n">
        <f aca="false">+$N129*AC129</f>
        <v>0</v>
      </c>
      <c r="BW129" s="55" t="n">
        <f aca="false">+$N129*AD129</f>
        <v>0</v>
      </c>
      <c r="BX129" s="55" t="n">
        <f aca="false">+$N129*AE129</f>
        <v>0</v>
      </c>
      <c r="BY129" s="55" t="n">
        <f aca="false">+$N129*AF129</f>
        <v>0</v>
      </c>
      <c r="BZ129" s="55" t="n">
        <f aca="false">+$N129*AG129</f>
        <v>0</v>
      </c>
      <c r="CA129" s="55" t="n">
        <f aca="false">+$N129*AH129</f>
        <v>0</v>
      </c>
      <c r="CB129" s="55" t="n">
        <f aca="false">+$N129*AI129</f>
        <v>0</v>
      </c>
      <c r="CC129" s="55" t="n">
        <f aca="false">+SUM(BQ129:CB129)</f>
        <v>2.78</v>
      </c>
      <c r="CD129" s="53"/>
      <c r="CE129" s="55"/>
      <c r="CF129" s="55" t="n">
        <f aca="false">+BQ129/$CE$2</f>
        <v>2.29752066115703</v>
      </c>
      <c r="CG129" s="55" t="n">
        <f aca="false">+BR129/$CE$2</f>
        <v>0</v>
      </c>
      <c r="CH129" s="55" t="n">
        <f aca="false">+BS129/$CE$2</f>
        <v>0</v>
      </c>
      <c r="CI129" s="55" t="n">
        <f aca="false">+BT129/$CE$2</f>
        <v>0</v>
      </c>
      <c r="CJ129" s="55" t="n">
        <f aca="false">+BU129/$CE$2</f>
        <v>0</v>
      </c>
      <c r="CK129" s="55" t="n">
        <f aca="false">+BV129/$CE$2</f>
        <v>0</v>
      </c>
      <c r="CL129" s="55" t="n">
        <f aca="false">+BW129/$CE$2</f>
        <v>0</v>
      </c>
      <c r="CM129" s="55" t="n">
        <f aca="false">+BX129/$CE$2</f>
        <v>0</v>
      </c>
      <c r="CN129" s="55" t="n">
        <f aca="false">+BY129/$CE$2</f>
        <v>0</v>
      </c>
      <c r="CO129" s="55" t="n">
        <f aca="false">+BZ129/$CE$2</f>
        <v>0</v>
      </c>
      <c r="CP129" s="55" t="n">
        <f aca="false">+CA129/$CE$2</f>
        <v>0</v>
      </c>
      <c r="CQ129" s="55" t="n">
        <f aca="false">+CB129/$CE$2</f>
        <v>0</v>
      </c>
      <c r="CR129" s="55" t="n">
        <f aca="false">+CC129/$CE$2</f>
        <v>2.29752066115703</v>
      </c>
      <c r="CS129" s="53"/>
      <c r="CT129" s="53"/>
      <c r="CU129" s="56" t="n">
        <f aca="false">+$O129*X129+$P129*BB129+$Q129*(0.9*BB129+$S129)+$R129</f>
        <v>5.56</v>
      </c>
      <c r="CV129" s="56" t="n">
        <f aca="false">+$O129*Y129+$P129*BC129+$Q129*(0.9*BC129+$S129)+$R129</f>
        <v>0</v>
      </c>
      <c r="CW129" s="56" t="n">
        <f aca="false">+$O129*Z129+$P129*BD129+$Q129*(0.9*BD129+$S129)+$R129</f>
        <v>0</v>
      </c>
      <c r="CX129" s="56" t="n">
        <f aca="false">+$O129*AA129+$P129*BE129+$Q129*(0.9*BE129+$S129)+$R129</f>
        <v>0</v>
      </c>
      <c r="CY129" s="56" t="n">
        <f aca="false">+$O129*AB129+$P129*BF129+$Q129*(0.9*BF129+$S129)+$R129</f>
        <v>0</v>
      </c>
      <c r="CZ129" s="56" t="n">
        <f aca="false">+$O129*AC129+$P129*BG129+$Q129*(0.9*BG129+$S129)+$R129</f>
        <v>0</v>
      </c>
      <c r="DA129" s="56" t="n">
        <f aca="false">+$O129*AD129+$P129*BH129+$Q129*(0.9*BH129+$S129)+$R129</f>
        <v>0</v>
      </c>
      <c r="DB129" s="56" t="n">
        <f aca="false">+$O129*AE129+$P129*BI129+$Q129*(0.9*BI129+$S129)+$R129</f>
        <v>0</v>
      </c>
      <c r="DC129" s="56" t="n">
        <f aca="false">+$O129*AF129+$P129*BJ129+$Q129*(0.9*BJ129+$S129)+$R129</f>
        <v>0</v>
      </c>
      <c r="DD129" s="56" t="n">
        <f aca="false">+$O129*AG129+$P129*BK129+$Q129*(0.9*BK129+$S129)+$R129</f>
        <v>0</v>
      </c>
      <c r="DE129" s="56" t="n">
        <f aca="false">+$O129*AH129+$P129*BL129+$Q129*(0.9*BL129+$S129)+$R129</f>
        <v>0</v>
      </c>
      <c r="DF129" s="56" t="n">
        <f aca="false">+$O129*AI129+$P129*BM129+$Q129*(0.9*BM129+$S129)+$R129</f>
        <v>0</v>
      </c>
      <c r="DG129" s="55" t="n">
        <f aca="false">+SUM(CU129:DF129)</f>
        <v>5.56</v>
      </c>
      <c r="DH129" s="53"/>
      <c r="DJ129" s="14" t="n">
        <f aca="false">+IF(X129=0,0,$T129)</f>
        <v>30</v>
      </c>
      <c r="DK129" s="14" t="n">
        <f aca="false">+IF(Y129=0,0,$T129)</f>
        <v>0</v>
      </c>
      <c r="DL129" s="14" t="n">
        <f aca="false">+IF(Z129=0,0,$T129)</f>
        <v>0</v>
      </c>
      <c r="DM129" s="14" t="n">
        <f aca="false">+IF(AA129=0,0,$T129)</f>
        <v>0</v>
      </c>
      <c r="DN129" s="14" t="n">
        <f aca="false">+IF(AB129=0,0,$T129)</f>
        <v>0</v>
      </c>
      <c r="DO129" s="14" t="n">
        <f aca="false">+IF(AC129=0,0,$T129)</f>
        <v>0</v>
      </c>
      <c r="DP129" s="14" t="n">
        <f aca="false">+IF(AD129=0,0,$T129)</f>
        <v>0</v>
      </c>
      <c r="DQ129" s="14" t="n">
        <f aca="false">+IF(AE129=0,0,$T129)</f>
        <v>0</v>
      </c>
      <c r="DR129" s="14" t="n">
        <f aca="false">+IF(AF129=0,0,$T129)</f>
        <v>0</v>
      </c>
      <c r="DS129" s="14" t="n">
        <f aca="false">+IF(AG129=0,0,$T129)</f>
        <v>0</v>
      </c>
      <c r="DT129" s="14" t="n">
        <f aca="false">+IF(AH129=0,0,$T129)</f>
        <v>0</v>
      </c>
      <c r="DU129" s="14" t="n">
        <f aca="false">+IF(AI129=0,0,$T129)</f>
        <v>0</v>
      </c>
      <c r="DV129" s="55" t="n">
        <f aca="false">+SUM(DJ129:DU129)</f>
        <v>30</v>
      </c>
      <c r="DY129" s="14" t="n">
        <v>0</v>
      </c>
      <c r="DZ129" s="14" t="n">
        <v>0</v>
      </c>
      <c r="EA129" s="14" t="n">
        <v>0</v>
      </c>
      <c r="EB129" s="14" t="n">
        <v>0</v>
      </c>
      <c r="EC129" s="14" t="n">
        <v>0</v>
      </c>
      <c r="ED129" s="14" t="n">
        <v>0</v>
      </c>
      <c r="EE129" s="14" t="n">
        <v>0</v>
      </c>
      <c r="EF129" s="14" t="n">
        <v>0</v>
      </c>
      <c r="EG129" s="14" t="n">
        <v>0</v>
      </c>
      <c r="EH129" s="14" t="n">
        <v>0</v>
      </c>
      <c r="EI129" s="14" t="n">
        <v>0</v>
      </c>
      <c r="EJ129" s="14" t="n">
        <v>0</v>
      </c>
      <c r="EK129" s="55" t="n">
        <f aca="false">+SUM(DY129:EJ129)</f>
        <v>0</v>
      </c>
      <c r="EO129" s="53" t="n">
        <f aca="false">+CU129+DJ129-DY129/2</f>
        <v>35.56</v>
      </c>
      <c r="EP129" s="53" t="n">
        <f aca="false">+CV129+DK129-DZ129/2</f>
        <v>0</v>
      </c>
      <c r="EQ129" s="53" t="n">
        <f aca="false">+CW129+DL129-EA129/2</f>
        <v>0</v>
      </c>
      <c r="ER129" s="53" t="n">
        <f aca="false">+CX129+DM129-EB129/2</f>
        <v>0</v>
      </c>
      <c r="ES129" s="53" t="n">
        <f aca="false">+CY129+DN129-EC129/2</f>
        <v>0</v>
      </c>
      <c r="ET129" s="53" t="n">
        <f aca="false">+CZ129+DO129-ED129/2</f>
        <v>0</v>
      </c>
      <c r="EU129" s="53" t="n">
        <f aca="false">+DA129+DP129-EE129/2</f>
        <v>0</v>
      </c>
      <c r="EV129" s="53" t="n">
        <f aca="false">+DB129+DQ129-EF129/2</f>
        <v>0</v>
      </c>
      <c r="EW129" s="53" t="n">
        <f aca="false">+DC129+DR129-EG129/2</f>
        <v>0</v>
      </c>
      <c r="EX129" s="53" t="n">
        <f aca="false">+DD129+DS129-EH129/2</f>
        <v>0</v>
      </c>
      <c r="EY129" s="53" t="n">
        <f aca="false">+DE129+DT129-EI129/2</f>
        <v>0</v>
      </c>
      <c r="EZ129" s="53" t="n">
        <f aca="false">+DF129+DU129-EJ129/2</f>
        <v>0</v>
      </c>
      <c r="FA129" s="55" t="n">
        <f aca="false">+SUM(EO129:EZ129)</f>
        <v>35.56</v>
      </c>
      <c r="FD129" s="53" t="n">
        <f aca="false">+AM129-EO129-DY129</f>
        <v>242.44</v>
      </c>
      <c r="FE129" s="53" t="n">
        <f aca="false">+AN129-EP129-DZ129</f>
        <v>0</v>
      </c>
      <c r="FF129" s="53" t="n">
        <f aca="false">+AO129-EQ129-EA129</f>
        <v>0</v>
      </c>
      <c r="FG129" s="53" t="n">
        <f aca="false">+AP129-ER129-EB129</f>
        <v>0</v>
      </c>
      <c r="FH129" s="53" t="n">
        <f aca="false">+AQ129-ES129-EC129</f>
        <v>0</v>
      </c>
      <c r="FI129" s="53" t="n">
        <f aca="false">+AR129-ET129-ED129</f>
        <v>0</v>
      </c>
      <c r="FJ129" s="53" t="n">
        <f aca="false">+AS129-EU129-EE129</f>
        <v>0</v>
      </c>
      <c r="FK129" s="53" t="n">
        <f aca="false">+AT129-EV129-EF129</f>
        <v>0</v>
      </c>
      <c r="FL129" s="53" t="n">
        <f aca="false">+AU129-EW129-EG129</f>
        <v>0</v>
      </c>
      <c r="FM129" s="53" t="n">
        <f aca="false">+AV129-EX129-EH129</f>
        <v>0</v>
      </c>
      <c r="FN129" s="53" t="n">
        <f aca="false">+AW129-EY129-EI129</f>
        <v>0</v>
      </c>
      <c r="FO129" s="53" t="n">
        <f aca="false">+AX129-EZ129-EJ129</f>
        <v>0</v>
      </c>
      <c r="FP129" s="53" t="n">
        <f aca="false">+AY129-FA129</f>
        <v>242.44</v>
      </c>
    </row>
    <row collapsed="false" customFormat="false" customHeight="true" hidden="false" ht="15" outlineLevel="2" r="130">
      <c r="A130" s="21" t="n">
        <v>12</v>
      </c>
      <c r="B130" s="21" t="s">
        <v>67</v>
      </c>
      <c r="C130" s="21" t="s">
        <v>137</v>
      </c>
      <c r="D130" s="67" t="n">
        <f aca="false">+E130</f>
        <v>16061</v>
      </c>
      <c r="E130" s="69" t="n">
        <v>16061</v>
      </c>
      <c r="F130" s="84" t="s">
        <v>536</v>
      </c>
      <c r="G130" s="21" t="s">
        <v>69</v>
      </c>
      <c r="H130" s="21" t="s">
        <v>69</v>
      </c>
      <c r="I130" s="84" t="s">
        <v>537</v>
      </c>
      <c r="J130" s="84" t="s">
        <v>538</v>
      </c>
      <c r="K130" s="76" t="s">
        <v>486</v>
      </c>
      <c r="L130" s="49" t="s">
        <v>487</v>
      </c>
      <c r="M130" s="50" t="s">
        <v>70</v>
      </c>
      <c r="N130" s="51" t="n">
        <v>0.01</v>
      </c>
      <c r="O130" s="51" t="n">
        <v>0.02</v>
      </c>
      <c r="P130" s="51" t="n">
        <v>0</v>
      </c>
      <c r="Q130" s="51" t="n">
        <v>0</v>
      </c>
      <c r="R130" s="50" t="n">
        <v>0</v>
      </c>
      <c r="S130" s="50" t="n">
        <v>0</v>
      </c>
      <c r="T130" s="50" t="n">
        <v>30</v>
      </c>
      <c r="U130" s="50"/>
      <c r="X130" s="53" t="e">
        <f aca="false">+VLOOKUP($D130,['file:///home/lab/repositories/luckia.facturador/com.luckia.biller.deploy/src/main/resources/bootstrap/info_presencial_2014.xlsx']venta_neta_cons!$a$2:$n$1048576,3,0)</f>
        <v>#VALUE!</v>
      </c>
      <c r="Y130" s="53" t="e">
        <f aca="false">+VLOOKUP($D130,['file:///home/lab/repositories/luckia.facturador/com.luckia.biller.deploy/src/main/resources/bootstrap/info_presencial_2014.xlsx']venta_neta_cons!$a$2:$n$1048576,4,0)</f>
        <v>#VALUE!</v>
      </c>
      <c r="Z130" s="53" t="e">
        <f aca="false">+VLOOKUP($D130,['file:///home/lab/repositories/luckia.facturador/com.luckia.biller.deploy/src/main/resources/bootstrap/info_presencial_2014.xlsx']venta_neta_cons!$a$2:$n$1048576,5,0)</f>
        <v>#VALUE!</v>
      </c>
      <c r="AA130" s="53" t="e">
        <f aca="false">+VLOOKUP($D130,['file:///home/lab/repositories/luckia.facturador/com.luckia.biller.deploy/src/main/resources/bootstrap/info_presencial_2014.xlsx']venta_neta_cons!$a$2:$n$1048576,6,0)</f>
        <v>#VALUE!</v>
      </c>
      <c r="AB130" s="53" t="e">
        <f aca="false">+VLOOKUP($D130,['file:///home/lab/repositories/luckia.facturador/com.luckia.biller.deploy/src/main/resources/bootstrap/info_presencial_2014.xlsx']venta_neta_cons!$a$2:$n$1048576,7,0)</f>
        <v>#VALUE!</v>
      </c>
      <c r="AC130" s="53" t="e">
        <f aca="false">+VLOOKUP($D130,['file:///home/lab/repositories/luckia.facturador/com.luckia.biller.deploy/src/main/resources/bootstrap/info_presencial_2014.xlsx']venta_neta_cons!$a$2:$n$1048576,8,0)</f>
        <v>#VALUE!</v>
      </c>
      <c r="AD130" s="53" t="e">
        <f aca="false">+VLOOKUP($D130,['file:///home/lab/repositories/luckia.facturador/com.luckia.biller.deploy/src/main/resources/bootstrap/info_presencial_2014.xlsx']venta_neta_cons!$a$2:$n$1048576,9,0)</f>
        <v>#VALUE!</v>
      </c>
      <c r="AE130" s="53" t="e">
        <f aca="false">+VLOOKUP($D130,['file:///home/lab/repositories/luckia.facturador/com.luckia.biller.deploy/src/main/resources/bootstrap/info_presencial_2014.xlsx']venta_neta_cons!$a$2:$n$1048576,10,0)</f>
        <v>#VALUE!</v>
      </c>
      <c r="AF130" s="53" t="e">
        <f aca="false">+VLOOKUP($D130,['file:///home/lab/repositories/luckia.facturador/com.luckia.biller.deploy/src/main/resources/bootstrap/info_presencial_2014.xlsx']venta_neta_cons!$a$2:$n$1048576,11,0)</f>
        <v>#VALUE!</v>
      </c>
      <c r="AG130" s="53" t="e">
        <f aca="false">+VLOOKUP($D130,['file:///home/lab/repositories/luckia.facturador/com.luckia.biller.deploy/src/main/resources/bootstrap/info_presencial_2014.xlsx']venta_neta_cons!$a$2:$n$1048576,12,0)</f>
        <v>#VALUE!</v>
      </c>
      <c r="AH130" s="53" t="e">
        <f aca="false">+VLOOKUP($D130,['file:///home/lab/repositories/luckia.facturador/com.luckia.biller.deploy/src/main/resources/bootstrap/info_presencial_2014.xlsx']venta_neta_cons!$a$2:$n$1048576,13,0)</f>
        <v>#VALUE!</v>
      </c>
      <c r="AI130" s="53" t="e">
        <f aca="false">+VLOOKUP($D130,['file:///home/lab/repositories/luckia.facturador/com.luckia.biller.deploy/src/main/resources/bootstrap/info_presencial_2014.xlsx']venta_neta_cons!$a$2:$n$1048576,14,0)</f>
        <v>#VALUE!</v>
      </c>
      <c r="AJ130" s="53" t="n">
        <f aca="false">+SUM(X130:AI130)</f>
        <v>2614</v>
      </c>
      <c r="AK130" s="54" t="n">
        <f aca="false">+BB130/X130</f>
        <v>0.180856924254017</v>
      </c>
      <c r="AL130" s="53"/>
      <c r="AM130" s="53" t="e">
        <f aca="false">+VLOOKUP($D130,['file:///home/lab/repositories/luckia.facturador/com.luckia.biller.deploy/src/main/resources/bootstrap/info_presencial_2014.xlsx']saldo_cons!$a$2:$n$1048576,3,0)</f>
        <v>#VALUE!</v>
      </c>
      <c r="AN130" s="53" t="e">
        <f aca="false">+VLOOKUP($D130,['file:///home/lab/repositories/luckia.facturador/com.luckia.biller.deploy/src/main/resources/bootstrap/info_presencial_2014.xlsx']saldo_cons!$a$2:$n$1048576,4,0)</f>
        <v>#VALUE!</v>
      </c>
      <c r="AO130" s="53" t="e">
        <f aca="false">+VLOOKUP($D130,['file:///home/lab/repositories/luckia.facturador/com.luckia.biller.deploy/src/main/resources/bootstrap/info_presencial_2014.xlsx']saldo_cons!$a$2:$n$1048576,5,0)</f>
        <v>#VALUE!</v>
      </c>
      <c r="AP130" s="53" t="e">
        <f aca="false">+VLOOKUP($D130,['file:///home/lab/repositories/luckia.facturador/com.luckia.biller.deploy/src/main/resources/bootstrap/info_presencial_2014.xlsx']saldo_cons!$a$2:$n$1048576,6,0)</f>
        <v>#VALUE!</v>
      </c>
      <c r="AQ130" s="53" t="e">
        <f aca="false">+VLOOKUP($D130,['file:///home/lab/repositories/luckia.facturador/com.luckia.biller.deploy/src/main/resources/bootstrap/info_presencial_2014.xlsx']saldo_cons!$a$2:$n$1048576,7,0)</f>
        <v>#VALUE!</v>
      </c>
      <c r="AR130" s="53" t="e">
        <f aca="false">+VLOOKUP($D130,['file:///home/lab/repositories/luckia.facturador/com.luckia.biller.deploy/src/main/resources/bootstrap/info_presencial_2014.xlsx']saldo_cons!$a$2:$n$1048576,8,0)</f>
        <v>#VALUE!</v>
      </c>
      <c r="AS130" s="53" t="e">
        <f aca="false">+VLOOKUP($D130,['file:///home/lab/repositories/luckia.facturador/com.luckia.biller.deploy/src/main/resources/bootstrap/info_presencial_2014.xlsx']saldo_cons!$a$2:$n$1048576,9,0)</f>
        <v>#VALUE!</v>
      </c>
      <c r="AT130" s="53" t="e">
        <f aca="false">+VLOOKUP($D130,['file:///home/lab/repositories/luckia.facturador/com.luckia.biller.deploy/src/main/resources/bootstrap/info_presencial_2014.xlsx']saldo_cons!$a$2:$n$1048576,10,0)</f>
        <v>#VALUE!</v>
      </c>
      <c r="AU130" s="53" t="e">
        <f aca="false">+VLOOKUP($D130,['file:///home/lab/repositories/luckia.facturador/com.luckia.biller.deploy/src/main/resources/bootstrap/info_presencial_2014.xlsx']saldo_cons!$a$2:$n$1048576,11,0)</f>
        <v>#VALUE!</v>
      </c>
      <c r="AV130" s="53" t="e">
        <f aca="false">+VLOOKUP($D130,['file:///home/lab/repositories/luckia.facturador/com.luckia.biller.deploy/src/main/resources/bootstrap/info_presencial_2014.xlsx']saldo_cons!$a$2:$n$1048576,12,0)</f>
        <v>#VALUE!</v>
      </c>
      <c r="AW130" s="53" t="e">
        <f aca="false">+VLOOKUP($D130,['file:///home/lab/repositories/luckia.facturador/com.luckia.biller.deploy/src/main/resources/bootstrap/info_presencial_2014.xlsx']saldo_cons!$a$2:$n$1048576,13,0)</f>
        <v>#VALUE!</v>
      </c>
      <c r="AX130" s="53" t="e">
        <f aca="false">+VLOOKUP($D130,['file:///home/lab/repositories/luckia.facturador/com.luckia.biller.deploy/src/main/resources/bootstrap/info_presencial_2014.xlsx']saldo_cons!$a$2:$n$1048576,14,0)</f>
        <v>#VALUE!</v>
      </c>
      <c r="AY130" s="53" t="n">
        <f aca="false">+SUM(AM130:AX130)</f>
        <v>2614</v>
      </c>
      <c r="AZ130" s="53"/>
      <c r="BA130" s="53"/>
      <c r="BB130" s="53" t="e">
        <f aca="false">+VLOOKUP($D130,['file:///home/lab/repositories/luckia.facturador/com.luckia.biller.deploy/src/main/resources/bootstrap/info_presencial_2014.xlsx']ggr_cons!$a$2:$n$1048576,3,0)</f>
        <v>#VALUE!</v>
      </c>
      <c r="BC130" s="53" t="e">
        <f aca="false">+VLOOKUP($D130,['file:///home/lab/repositories/luckia.facturador/com.luckia.biller.deploy/src/main/resources/bootstrap/info_presencial_2014.xlsx']ggr_cons!$a$2:$n$1048576,4,0)</f>
        <v>#VALUE!</v>
      </c>
      <c r="BD130" s="53" t="e">
        <f aca="false">+VLOOKUP($D130,['file:///home/lab/repositories/luckia.facturador/com.luckia.biller.deploy/src/main/resources/bootstrap/info_presencial_2014.xlsx']ggr_cons!$a$2:$n$1048576,5,0)</f>
        <v>#VALUE!</v>
      </c>
      <c r="BE130" s="53" t="e">
        <f aca="false">+VLOOKUP($D130,['file:///home/lab/repositories/luckia.facturador/com.luckia.biller.deploy/src/main/resources/bootstrap/info_presencial_2014.xlsx']ggr_cons!$a$2:$n$1048576,6,0)</f>
        <v>#VALUE!</v>
      </c>
      <c r="BF130" s="53" t="e">
        <f aca="false">+VLOOKUP($D130,['file:///home/lab/repositories/luckia.facturador/com.luckia.biller.deploy/src/main/resources/bootstrap/info_presencial_2014.xlsx']ggr_cons!$a$2:$n$1048576,7,0)</f>
        <v>#VALUE!</v>
      </c>
      <c r="BG130" s="53" t="e">
        <f aca="false">+VLOOKUP($D130,['file:///home/lab/repositories/luckia.facturador/com.luckia.biller.deploy/src/main/resources/bootstrap/info_presencial_2014.xlsx']ggr_cons!$a$2:$n$1048576,8,0)</f>
        <v>#VALUE!</v>
      </c>
      <c r="BH130" s="53" t="e">
        <f aca="false">+VLOOKUP($D130,['file:///home/lab/repositories/luckia.facturador/com.luckia.biller.deploy/src/main/resources/bootstrap/info_presencial_2014.xlsx']ggr_cons!$a$2:$n$1048576,9,0)</f>
        <v>#VALUE!</v>
      </c>
      <c r="BI130" s="53" t="e">
        <f aca="false">+VLOOKUP($D130,['file:///home/lab/repositories/luckia.facturador/com.luckia.biller.deploy/src/main/resources/bootstrap/info_presencial_2014.xlsx']ggr_cons!$a$2:$n$1048576,10,0)</f>
        <v>#VALUE!</v>
      </c>
      <c r="BJ130" s="53" t="e">
        <f aca="false">+VLOOKUP($D130,['file:///home/lab/repositories/luckia.facturador/com.luckia.biller.deploy/src/main/resources/bootstrap/info_presencial_2014.xlsx']ggr_cons!$a$2:$n$1048576,11,0)</f>
        <v>#VALUE!</v>
      </c>
      <c r="BK130" s="53" t="e">
        <f aca="false">+VLOOKUP($D130,['file:///home/lab/repositories/luckia.facturador/com.luckia.biller.deploy/src/main/resources/bootstrap/info_presencial_2014.xlsx']ggr_cons!$a$2:$n$1048576,12,0)</f>
        <v>#VALUE!</v>
      </c>
      <c r="BL130" s="53" t="e">
        <f aca="false">+VLOOKUP($D130,['file:///home/lab/repositories/luckia.facturador/com.luckia.biller.deploy/src/main/resources/bootstrap/info_presencial_2014.xlsx']ggr_cons!$a$2:$n$1048576,13,0)</f>
        <v>#VALUE!</v>
      </c>
      <c r="BM130" s="53" t="e">
        <f aca="false">+VLOOKUP($D130,['file:///home/lab/repositories/luckia.facturador/com.luckia.biller.deploy/src/main/resources/bootstrap/info_presencial_2014.xlsx']ggr_cons!$a$2:$n$1048576,14,0)</f>
        <v>#VALUE!</v>
      </c>
      <c r="BN130" s="53" t="n">
        <f aca="false">+SUM(BB130:BM130)</f>
        <v>472.76</v>
      </c>
      <c r="BO130" s="53"/>
      <c r="BP130" s="53"/>
      <c r="BQ130" s="55" t="n">
        <f aca="false">+$N130*X130</f>
        <v>26.14</v>
      </c>
      <c r="BR130" s="55" t="n">
        <f aca="false">+$N130*Y130</f>
        <v>0</v>
      </c>
      <c r="BS130" s="55" t="n">
        <f aca="false">+$N130*Z130</f>
        <v>0</v>
      </c>
      <c r="BT130" s="55" t="n">
        <f aca="false">+$N130*AA130</f>
        <v>0</v>
      </c>
      <c r="BU130" s="55" t="n">
        <f aca="false">+$N130*AB130</f>
        <v>0</v>
      </c>
      <c r="BV130" s="55" t="n">
        <f aca="false">+$N130*AC130</f>
        <v>0</v>
      </c>
      <c r="BW130" s="55" t="n">
        <f aca="false">+$N130*AD130</f>
        <v>0</v>
      </c>
      <c r="BX130" s="55" t="n">
        <f aca="false">+$N130*AE130</f>
        <v>0</v>
      </c>
      <c r="BY130" s="55" t="n">
        <f aca="false">+$N130*AF130</f>
        <v>0</v>
      </c>
      <c r="BZ130" s="55" t="n">
        <f aca="false">+$N130*AG130</f>
        <v>0</v>
      </c>
      <c r="CA130" s="55" t="n">
        <f aca="false">+$N130*AH130</f>
        <v>0</v>
      </c>
      <c r="CB130" s="55" t="n">
        <f aca="false">+$N130*AI130</f>
        <v>0</v>
      </c>
      <c r="CC130" s="55" t="n">
        <f aca="false">+SUM(BQ130:CB130)</f>
        <v>26.14</v>
      </c>
      <c r="CD130" s="53"/>
      <c r="CE130" s="55"/>
      <c r="CF130" s="55" t="n">
        <f aca="false">+BQ130/$CE$2</f>
        <v>21.603305785124</v>
      </c>
      <c r="CG130" s="55" t="n">
        <f aca="false">+BR130/$CE$2</f>
        <v>0</v>
      </c>
      <c r="CH130" s="55" t="n">
        <f aca="false">+BS130/$CE$2</f>
        <v>0</v>
      </c>
      <c r="CI130" s="55" t="n">
        <f aca="false">+BT130/$CE$2</f>
        <v>0</v>
      </c>
      <c r="CJ130" s="55" t="n">
        <f aca="false">+BU130/$CE$2</f>
        <v>0</v>
      </c>
      <c r="CK130" s="55" t="n">
        <f aca="false">+BV130/$CE$2</f>
        <v>0</v>
      </c>
      <c r="CL130" s="55" t="n">
        <f aca="false">+BW130/$CE$2</f>
        <v>0</v>
      </c>
      <c r="CM130" s="55" t="n">
        <f aca="false">+BX130/$CE$2</f>
        <v>0</v>
      </c>
      <c r="CN130" s="55" t="n">
        <f aca="false">+BY130/$CE$2</f>
        <v>0</v>
      </c>
      <c r="CO130" s="55" t="n">
        <f aca="false">+BZ130/$CE$2</f>
        <v>0</v>
      </c>
      <c r="CP130" s="55" t="n">
        <f aca="false">+CA130/$CE$2</f>
        <v>0</v>
      </c>
      <c r="CQ130" s="55" t="n">
        <f aca="false">+CB130/$CE$2</f>
        <v>0</v>
      </c>
      <c r="CR130" s="55" t="n">
        <f aca="false">+CC130/$CE$2</f>
        <v>21.603305785124</v>
      </c>
      <c r="CS130" s="53"/>
      <c r="CT130" s="53"/>
      <c r="CU130" s="56" t="n">
        <f aca="false">+$O130*X130+$P130*BB130+$Q130*(0.9*BB130+$S130)+$R130</f>
        <v>52.28</v>
      </c>
      <c r="CV130" s="56" t="n">
        <f aca="false">+$O130*Y130+$P130*BC130+$Q130*(0.9*BC130+$S130)+$R130</f>
        <v>0</v>
      </c>
      <c r="CW130" s="56" t="n">
        <f aca="false">+$O130*Z130+$P130*BD130+$Q130*(0.9*BD130+$S130)+$R130</f>
        <v>0</v>
      </c>
      <c r="CX130" s="56" t="n">
        <f aca="false">+$O130*AA130+$P130*BE130+$Q130*(0.9*BE130+$S130)+$R130</f>
        <v>0</v>
      </c>
      <c r="CY130" s="56" t="n">
        <f aca="false">+$O130*AB130+$P130*BF130+$Q130*(0.9*BF130+$S130)+$R130</f>
        <v>0</v>
      </c>
      <c r="CZ130" s="56" t="n">
        <f aca="false">+$O130*AC130+$P130*BG130+$Q130*(0.9*BG130+$S130)+$R130</f>
        <v>0</v>
      </c>
      <c r="DA130" s="56" t="n">
        <f aca="false">+$O130*AD130+$P130*BH130+$Q130*(0.9*BH130+$S130)+$R130</f>
        <v>0</v>
      </c>
      <c r="DB130" s="56" t="n">
        <f aca="false">+$O130*AE130+$P130*BI130+$Q130*(0.9*BI130+$S130)+$R130</f>
        <v>0</v>
      </c>
      <c r="DC130" s="56" t="n">
        <f aca="false">+$O130*AF130+$P130*BJ130+$Q130*(0.9*BJ130+$S130)+$R130</f>
        <v>0</v>
      </c>
      <c r="DD130" s="56" t="n">
        <f aca="false">+$O130*AG130+$P130*BK130+$Q130*(0.9*BK130+$S130)+$R130</f>
        <v>0</v>
      </c>
      <c r="DE130" s="56" t="n">
        <f aca="false">+$O130*AH130+$P130*BL130+$Q130*(0.9*BL130+$S130)+$R130</f>
        <v>0</v>
      </c>
      <c r="DF130" s="56" t="n">
        <f aca="false">+$O130*AI130+$P130*BM130+$Q130*(0.9*BM130+$S130)+$R130</f>
        <v>0</v>
      </c>
      <c r="DG130" s="55" t="n">
        <f aca="false">+SUM(CU130:DF130)</f>
        <v>52.28</v>
      </c>
      <c r="DH130" s="53"/>
      <c r="DJ130" s="14" t="n">
        <f aca="false">+IF(X130=0,0,$T130)</f>
        <v>30</v>
      </c>
      <c r="DK130" s="14" t="n">
        <f aca="false">+IF(Y130=0,0,$T130)</f>
        <v>0</v>
      </c>
      <c r="DL130" s="14" t="n">
        <f aca="false">+IF(Z130=0,0,$T130)</f>
        <v>0</v>
      </c>
      <c r="DM130" s="14" t="n">
        <f aca="false">+IF(AA130=0,0,$T130)</f>
        <v>0</v>
      </c>
      <c r="DN130" s="14" t="n">
        <f aca="false">+IF(AB130=0,0,$T130)</f>
        <v>0</v>
      </c>
      <c r="DO130" s="14" t="n">
        <f aca="false">+IF(AC130=0,0,$T130)</f>
        <v>0</v>
      </c>
      <c r="DP130" s="14" t="n">
        <f aca="false">+IF(AD130=0,0,$T130)</f>
        <v>0</v>
      </c>
      <c r="DQ130" s="14" t="n">
        <f aca="false">+IF(AE130=0,0,$T130)</f>
        <v>0</v>
      </c>
      <c r="DR130" s="14" t="n">
        <f aca="false">+IF(AF130=0,0,$T130)</f>
        <v>0</v>
      </c>
      <c r="DS130" s="14" t="n">
        <f aca="false">+IF(AG130=0,0,$T130)</f>
        <v>0</v>
      </c>
      <c r="DT130" s="14" t="n">
        <f aca="false">+IF(AH130=0,0,$T130)</f>
        <v>0</v>
      </c>
      <c r="DU130" s="14" t="n">
        <f aca="false">+IF(AI130=0,0,$T130)</f>
        <v>0</v>
      </c>
      <c r="DV130" s="55" t="n">
        <f aca="false">+SUM(DJ130:DU130)</f>
        <v>30</v>
      </c>
      <c r="DY130" s="14" t="n">
        <v>0</v>
      </c>
      <c r="DZ130" s="14" t="n">
        <v>0</v>
      </c>
      <c r="EA130" s="14" t="n">
        <v>0</v>
      </c>
      <c r="EB130" s="14" t="n">
        <v>0</v>
      </c>
      <c r="EC130" s="14" t="n">
        <v>0</v>
      </c>
      <c r="ED130" s="14" t="n">
        <v>0</v>
      </c>
      <c r="EE130" s="14" t="n">
        <v>0</v>
      </c>
      <c r="EF130" s="14" t="n">
        <v>0</v>
      </c>
      <c r="EG130" s="14" t="n">
        <v>0</v>
      </c>
      <c r="EH130" s="14" t="n">
        <v>0</v>
      </c>
      <c r="EI130" s="14" t="n">
        <v>0</v>
      </c>
      <c r="EJ130" s="14" t="n">
        <v>0</v>
      </c>
      <c r="EK130" s="55" t="n">
        <f aca="false">+SUM(DY130:EJ130)</f>
        <v>0</v>
      </c>
      <c r="EO130" s="53" t="n">
        <f aca="false">+CU130+DJ130-DY130/2</f>
        <v>82.28</v>
      </c>
      <c r="EP130" s="53" t="n">
        <f aca="false">+CV130+DK130-DZ130/2</f>
        <v>0</v>
      </c>
      <c r="EQ130" s="53" t="n">
        <f aca="false">+CW130+DL130-EA130/2</f>
        <v>0</v>
      </c>
      <c r="ER130" s="53" t="n">
        <f aca="false">+CX130+DM130-EB130/2</f>
        <v>0</v>
      </c>
      <c r="ES130" s="53" t="n">
        <f aca="false">+CY130+DN130-EC130/2</f>
        <v>0</v>
      </c>
      <c r="ET130" s="53" t="n">
        <f aca="false">+CZ130+DO130-ED130/2</f>
        <v>0</v>
      </c>
      <c r="EU130" s="53" t="n">
        <f aca="false">+DA130+DP130-EE130/2</f>
        <v>0</v>
      </c>
      <c r="EV130" s="53" t="n">
        <f aca="false">+DB130+DQ130-EF130/2</f>
        <v>0</v>
      </c>
      <c r="EW130" s="53" t="n">
        <f aca="false">+DC130+DR130-EG130/2</f>
        <v>0</v>
      </c>
      <c r="EX130" s="53" t="n">
        <f aca="false">+DD130+DS130-EH130/2</f>
        <v>0</v>
      </c>
      <c r="EY130" s="53" t="n">
        <f aca="false">+DE130+DT130-EI130/2</f>
        <v>0</v>
      </c>
      <c r="EZ130" s="53" t="n">
        <f aca="false">+DF130+DU130-EJ130/2</f>
        <v>0</v>
      </c>
      <c r="FA130" s="55" t="n">
        <f aca="false">+SUM(EO130:EZ130)</f>
        <v>82.28</v>
      </c>
      <c r="FD130" s="53" t="n">
        <f aca="false">+AM130-EO130-DY130</f>
        <v>2531.72</v>
      </c>
      <c r="FE130" s="53" t="n">
        <f aca="false">+AN130-EP130-DZ130</f>
        <v>0</v>
      </c>
      <c r="FF130" s="53" t="n">
        <f aca="false">+AO130-EQ130-EA130</f>
        <v>0</v>
      </c>
      <c r="FG130" s="53" t="n">
        <f aca="false">+AP130-ER130-EB130</f>
        <v>0</v>
      </c>
      <c r="FH130" s="53" t="n">
        <f aca="false">+AQ130-ES130-EC130</f>
        <v>0</v>
      </c>
      <c r="FI130" s="53" t="n">
        <f aca="false">+AR130-ET130-ED130</f>
        <v>0</v>
      </c>
      <c r="FJ130" s="53" t="n">
        <f aca="false">+AS130-EU130-EE130</f>
        <v>0</v>
      </c>
      <c r="FK130" s="53" t="n">
        <f aca="false">+AT130-EV130-EF130</f>
        <v>0</v>
      </c>
      <c r="FL130" s="53" t="n">
        <f aca="false">+AU130-EW130-EG130</f>
        <v>0</v>
      </c>
      <c r="FM130" s="53" t="n">
        <f aca="false">+AV130-EX130-EH130</f>
        <v>0</v>
      </c>
      <c r="FN130" s="53" t="n">
        <f aca="false">+AW130-EY130-EI130</f>
        <v>0</v>
      </c>
      <c r="FO130" s="53" t="n">
        <f aca="false">+AX130-EZ130-EJ130</f>
        <v>0</v>
      </c>
      <c r="FP130" s="53" t="n">
        <f aca="false">+AY130-FA130</f>
        <v>2531.72</v>
      </c>
    </row>
    <row collapsed="false" customFormat="false" customHeight="true" hidden="false" ht="15" outlineLevel="2" r="131">
      <c r="A131" s="21" t="n">
        <v>12</v>
      </c>
      <c r="B131" s="21" t="s">
        <v>67</v>
      </c>
      <c r="C131" s="21" t="s">
        <v>137</v>
      </c>
      <c r="D131" s="67" t="n">
        <f aca="false">+E131</f>
        <v>16062</v>
      </c>
      <c r="E131" s="69" t="n">
        <v>16062</v>
      </c>
      <c r="F131" s="80" t="s">
        <v>539</v>
      </c>
      <c r="G131" s="21" t="s">
        <v>69</v>
      </c>
      <c r="H131" s="21" t="s">
        <v>69</v>
      </c>
      <c r="I131" s="72" t="s">
        <v>540</v>
      </c>
      <c r="J131" s="72" t="s">
        <v>526</v>
      </c>
      <c r="K131" s="76" t="s">
        <v>486</v>
      </c>
      <c r="L131" s="49" t="s">
        <v>487</v>
      </c>
      <c r="M131" s="50" t="s">
        <v>70</v>
      </c>
      <c r="N131" s="51" t="n">
        <v>0.01</v>
      </c>
      <c r="O131" s="51" t="n">
        <v>0.02</v>
      </c>
      <c r="P131" s="51" t="n">
        <v>0</v>
      </c>
      <c r="Q131" s="51" t="n">
        <v>0</v>
      </c>
      <c r="R131" s="50" t="n">
        <v>0</v>
      </c>
      <c r="S131" s="50" t="n">
        <v>0</v>
      </c>
      <c r="T131" s="50" t="n">
        <v>30</v>
      </c>
      <c r="U131" s="50"/>
      <c r="X131" s="53" t="e">
        <f aca="false">+VLOOKUP($D131,['file:///home/lab/repositories/luckia.facturador/com.luckia.biller.deploy/src/main/resources/bootstrap/info_presencial_2014.xlsx']venta_neta_cons!$a$2:$n$1048576,3,0)</f>
        <v>#VALUE!</v>
      </c>
      <c r="Y131" s="53" t="e">
        <f aca="false">+VLOOKUP($D131,['file:///home/lab/repositories/luckia.facturador/com.luckia.biller.deploy/src/main/resources/bootstrap/info_presencial_2014.xlsx']venta_neta_cons!$a$2:$n$1048576,4,0)</f>
        <v>#VALUE!</v>
      </c>
      <c r="Z131" s="53" t="e">
        <f aca="false">+VLOOKUP($D131,['file:///home/lab/repositories/luckia.facturador/com.luckia.biller.deploy/src/main/resources/bootstrap/info_presencial_2014.xlsx']venta_neta_cons!$a$2:$n$1048576,5,0)</f>
        <v>#VALUE!</v>
      </c>
      <c r="AA131" s="53" t="e">
        <f aca="false">+VLOOKUP($D131,['file:///home/lab/repositories/luckia.facturador/com.luckia.biller.deploy/src/main/resources/bootstrap/info_presencial_2014.xlsx']venta_neta_cons!$a$2:$n$1048576,6,0)</f>
        <v>#VALUE!</v>
      </c>
      <c r="AB131" s="53" t="e">
        <f aca="false">+VLOOKUP($D131,['file:///home/lab/repositories/luckia.facturador/com.luckia.biller.deploy/src/main/resources/bootstrap/info_presencial_2014.xlsx']venta_neta_cons!$a$2:$n$1048576,7,0)</f>
        <v>#VALUE!</v>
      </c>
      <c r="AC131" s="53" t="e">
        <f aca="false">+VLOOKUP($D131,['file:///home/lab/repositories/luckia.facturador/com.luckia.biller.deploy/src/main/resources/bootstrap/info_presencial_2014.xlsx']venta_neta_cons!$a$2:$n$1048576,8,0)</f>
        <v>#VALUE!</v>
      </c>
      <c r="AD131" s="53" t="e">
        <f aca="false">+VLOOKUP($D131,['file:///home/lab/repositories/luckia.facturador/com.luckia.biller.deploy/src/main/resources/bootstrap/info_presencial_2014.xlsx']venta_neta_cons!$a$2:$n$1048576,9,0)</f>
        <v>#VALUE!</v>
      </c>
      <c r="AE131" s="53" t="e">
        <f aca="false">+VLOOKUP($D131,['file:///home/lab/repositories/luckia.facturador/com.luckia.biller.deploy/src/main/resources/bootstrap/info_presencial_2014.xlsx']venta_neta_cons!$a$2:$n$1048576,10,0)</f>
        <v>#VALUE!</v>
      </c>
      <c r="AF131" s="53" t="e">
        <f aca="false">+VLOOKUP($D131,['file:///home/lab/repositories/luckia.facturador/com.luckia.biller.deploy/src/main/resources/bootstrap/info_presencial_2014.xlsx']venta_neta_cons!$a$2:$n$1048576,11,0)</f>
        <v>#VALUE!</v>
      </c>
      <c r="AG131" s="53" t="e">
        <f aca="false">+VLOOKUP($D131,['file:///home/lab/repositories/luckia.facturador/com.luckia.biller.deploy/src/main/resources/bootstrap/info_presencial_2014.xlsx']venta_neta_cons!$a$2:$n$1048576,12,0)</f>
        <v>#VALUE!</v>
      </c>
      <c r="AH131" s="53" t="e">
        <f aca="false">+VLOOKUP($D131,['file:///home/lab/repositories/luckia.facturador/com.luckia.biller.deploy/src/main/resources/bootstrap/info_presencial_2014.xlsx']venta_neta_cons!$a$2:$n$1048576,13,0)</f>
        <v>#VALUE!</v>
      </c>
      <c r="AI131" s="53" t="e">
        <f aca="false">+VLOOKUP($D131,['file:///home/lab/repositories/luckia.facturador/com.luckia.biller.deploy/src/main/resources/bootstrap/info_presencial_2014.xlsx']venta_neta_cons!$a$2:$n$1048576,14,0)</f>
        <v>#VALUE!</v>
      </c>
      <c r="AJ131" s="53" t="n">
        <f aca="false">+SUM(X131:AI131)</f>
        <v>945</v>
      </c>
      <c r="AK131" s="54" t="n">
        <f aca="false">+BB131/X131</f>
        <v>-1.29383068783069</v>
      </c>
      <c r="AL131" s="53"/>
      <c r="AM131" s="53" t="e">
        <f aca="false">+VLOOKUP($D131,['file:///home/lab/repositories/luckia.facturador/com.luckia.biller.deploy/src/main/resources/bootstrap/info_presencial_2014.xlsx']saldo_cons!$a$2:$n$1048576,3,0)</f>
        <v>#VALUE!</v>
      </c>
      <c r="AN131" s="53" t="e">
        <f aca="false">+VLOOKUP($D131,['file:///home/lab/repositories/luckia.facturador/com.luckia.biller.deploy/src/main/resources/bootstrap/info_presencial_2014.xlsx']saldo_cons!$a$2:$n$1048576,4,0)</f>
        <v>#VALUE!</v>
      </c>
      <c r="AO131" s="53" t="e">
        <f aca="false">+VLOOKUP($D131,['file:///home/lab/repositories/luckia.facturador/com.luckia.biller.deploy/src/main/resources/bootstrap/info_presencial_2014.xlsx']saldo_cons!$a$2:$n$1048576,5,0)</f>
        <v>#VALUE!</v>
      </c>
      <c r="AP131" s="53" t="e">
        <f aca="false">+VLOOKUP($D131,['file:///home/lab/repositories/luckia.facturador/com.luckia.biller.deploy/src/main/resources/bootstrap/info_presencial_2014.xlsx']saldo_cons!$a$2:$n$1048576,6,0)</f>
        <v>#VALUE!</v>
      </c>
      <c r="AQ131" s="53" t="e">
        <f aca="false">+VLOOKUP($D131,['file:///home/lab/repositories/luckia.facturador/com.luckia.biller.deploy/src/main/resources/bootstrap/info_presencial_2014.xlsx']saldo_cons!$a$2:$n$1048576,7,0)</f>
        <v>#VALUE!</v>
      </c>
      <c r="AR131" s="53" t="e">
        <f aca="false">+VLOOKUP($D131,['file:///home/lab/repositories/luckia.facturador/com.luckia.biller.deploy/src/main/resources/bootstrap/info_presencial_2014.xlsx']saldo_cons!$a$2:$n$1048576,8,0)</f>
        <v>#VALUE!</v>
      </c>
      <c r="AS131" s="53" t="e">
        <f aca="false">+VLOOKUP($D131,['file:///home/lab/repositories/luckia.facturador/com.luckia.biller.deploy/src/main/resources/bootstrap/info_presencial_2014.xlsx']saldo_cons!$a$2:$n$1048576,9,0)</f>
        <v>#VALUE!</v>
      </c>
      <c r="AT131" s="53" t="e">
        <f aca="false">+VLOOKUP($D131,['file:///home/lab/repositories/luckia.facturador/com.luckia.biller.deploy/src/main/resources/bootstrap/info_presencial_2014.xlsx']saldo_cons!$a$2:$n$1048576,10,0)</f>
        <v>#VALUE!</v>
      </c>
      <c r="AU131" s="53" t="e">
        <f aca="false">+VLOOKUP($D131,['file:///home/lab/repositories/luckia.facturador/com.luckia.biller.deploy/src/main/resources/bootstrap/info_presencial_2014.xlsx']saldo_cons!$a$2:$n$1048576,11,0)</f>
        <v>#VALUE!</v>
      </c>
      <c r="AV131" s="53" t="e">
        <f aca="false">+VLOOKUP($D131,['file:///home/lab/repositories/luckia.facturador/com.luckia.biller.deploy/src/main/resources/bootstrap/info_presencial_2014.xlsx']saldo_cons!$a$2:$n$1048576,12,0)</f>
        <v>#VALUE!</v>
      </c>
      <c r="AW131" s="53" t="e">
        <f aca="false">+VLOOKUP($D131,['file:///home/lab/repositories/luckia.facturador/com.luckia.biller.deploy/src/main/resources/bootstrap/info_presencial_2014.xlsx']saldo_cons!$a$2:$n$1048576,13,0)</f>
        <v>#VALUE!</v>
      </c>
      <c r="AX131" s="53" t="e">
        <f aca="false">+VLOOKUP($D131,['file:///home/lab/repositories/luckia.facturador/com.luckia.biller.deploy/src/main/resources/bootstrap/info_presencial_2014.xlsx']saldo_cons!$a$2:$n$1048576,14,0)</f>
        <v>#VALUE!</v>
      </c>
      <c r="AY131" s="53" t="n">
        <f aca="false">+SUM(AM131:AX131)</f>
        <v>945</v>
      </c>
      <c r="AZ131" s="53"/>
      <c r="BA131" s="53"/>
      <c r="BB131" s="53" t="e">
        <f aca="false">+VLOOKUP($D131,['file:///home/lab/repositories/luckia.facturador/com.luckia.biller.deploy/src/main/resources/bootstrap/info_presencial_2014.xlsx']ggr_cons!$a$2:$n$1048576,3,0)</f>
        <v>#VALUE!</v>
      </c>
      <c r="BC131" s="53" t="e">
        <f aca="false">+VLOOKUP($D131,['file:///home/lab/repositories/luckia.facturador/com.luckia.biller.deploy/src/main/resources/bootstrap/info_presencial_2014.xlsx']ggr_cons!$a$2:$n$1048576,4,0)</f>
        <v>#VALUE!</v>
      </c>
      <c r="BD131" s="53" t="e">
        <f aca="false">+VLOOKUP($D131,['file:///home/lab/repositories/luckia.facturador/com.luckia.biller.deploy/src/main/resources/bootstrap/info_presencial_2014.xlsx']ggr_cons!$a$2:$n$1048576,5,0)</f>
        <v>#VALUE!</v>
      </c>
      <c r="BE131" s="53" t="e">
        <f aca="false">+VLOOKUP($D131,['file:///home/lab/repositories/luckia.facturador/com.luckia.biller.deploy/src/main/resources/bootstrap/info_presencial_2014.xlsx']ggr_cons!$a$2:$n$1048576,6,0)</f>
        <v>#VALUE!</v>
      </c>
      <c r="BF131" s="53" t="e">
        <f aca="false">+VLOOKUP($D131,['file:///home/lab/repositories/luckia.facturador/com.luckia.biller.deploy/src/main/resources/bootstrap/info_presencial_2014.xlsx']ggr_cons!$a$2:$n$1048576,7,0)</f>
        <v>#VALUE!</v>
      </c>
      <c r="BG131" s="53" t="e">
        <f aca="false">+VLOOKUP($D131,['file:///home/lab/repositories/luckia.facturador/com.luckia.biller.deploy/src/main/resources/bootstrap/info_presencial_2014.xlsx']ggr_cons!$a$2:$n$1048576,8,0)</f>
        <v>#VALUE!</v>
      </c>
      <c r="BH131" s="53" t="e">
        <f aca="false">+VLOOKUP($D131,['file:///home/lab/repositories/luckia.facturador/com.luckia.biller.deploy/src/main/resources/bootstrap/info_presencial_2014.xlsx']ggr_cons!$a$2:$n$1048576,9,0)</f>
        <v>#VALUE!</v>
      </c>
      <c r="BI131" s="53" t="e">
        <f aca="false">+VLOOKUP($D131,['file:///home/lab/repositories/luckia.facturador/com.luckia.biller.deploy/src/main/resources/bootstrap/info_presencial_2014.xlsx']ggr_cons!$a$2:$n$1048576,10,0)</f>
        <v>#VALUE!</v>
      </c>
      <c r="BJ131" s="53" t="e">
        <f aca="false">+VLOOKUP($D131,['file:///home/lab/repositories/luckia.facturador/com.luckia.biller.deploy/src/main/resources/bootstrap/info_presencial_2014.xlsx']ggr_cons!$a$2:$n$1048576,11,0)</f>
        <v>#VALUE!</v>
      </c>
      <c r="BK131" s="53" t="e">
        <f aca="false">+VLOOKUP($D131,['file:///home/lab/repositories/luckia.facturador/com.luckia.biller.deploy/src/main/resources/bootstrap/info_presencial_2014.xlsx']ggr_cons!$a$2:$n$1048576,12,0)</f>
        <v>#VALUE!</v>
      </c>
      <c r="BL131" s="53" t="e">
        <f aca="false">+VLOOKUP($D131,['file:///home/lab/repositories/luckia.facturador/com.luckia.biller.deploy/src/main/resources/bootstrap/info_presencial_2014.xlsx']ggr_cons!$a$2:$n$1048576,13,0)</f>
        <v>#VALUE!</v>
      </c>
      <c r="BM131" s="53" t="e">
        <f aca="false">+VLOOKUP($D131,['file:///home/lab/repositories/luckia.facturador/com.luckia.biller.deploy/src/main/resources/bootstrap/info_presencial_2014.xlsx']ggr_cons!$a$2:$n$1048576,14,0)</f>
        <v>#VALUE!</v>
      </c>
      <c r="BN131" s="53" t="n">
        <f aca="false">+SUM(BB131:BM131)</f>
        <v>-1222.67</v>
      </c>
      <c r="BO131" s="53"/>
      <c r="BP131" s="53"/>
      <c r="BQ131" s="55" t="n">
        <f aca="false">+$N131*X131</f>
        <v>9.45</v>
      </c>
      <c r="BR131" s="55" t="n">
        <f aca="false">+$N131*Y131</f>
        <v>0</v>
      </c>
      <c r="BS131" s="55" t="n">
        <f aca="false">+$N131*Z131</f>
        <v>0</v>
      </c>
      <c r="BT131" s="55" t="n">
        <f aca="false">+$N131*AA131</f>
        <v>0</v>
      </c>
      <c r="BU131" s="55" t="n">
        <f aca="false">+$N131*AB131</f>
        <v>0</v>
      </c>
      <c r="BV131" s="55" t="n">
        <f aca="false">+$N131*AC131</f>
        <v>0</v>
      </c>
      <c r="BW131" s="55" t="n">
        <f aca="false">+$N131*AD131</f>
        <v>0</v>
      </c>
      <c r="BX131" s="55" t="n">
        <f aca="false">+$N131*AE131</f>
        <v>0</v>
      </c>
      <c r="BY131" s="55" t="n">
        <f aca="false">+$N131*AF131</f>
        <v>0</v>
      </c>
      <c r="BZ131" s="55" t="n">
        <f aca="false">+$N131*AG131</f>
        <v>0</v>
      </c>
      <c r="CA131" s="55" t="n">
        <f aca="false">+$N131*AH131</f>
        <v>0</v>
      </c>
      <c r="CB131" s="55" t="n">
        <f aca="false">+$N131*AI131</f>
        <v>0</v>
      </c>
      <c r="CC131" s="55" t="n">
        <f aca="false">+SUM(BQ131:CB131)</f>
        <v>9.45</v>
      </c>
      <c r="CD131" s="53"/>
      <c r="CE131" s="55"/>
      <c r="CF131" s="55" t="n">
        <f aca="false">+BQ131/$CE$2</f>
        <v>7.8099173553719</v>
      </c>
      <c r="CG131" s="55" t="n">
        <f aca="false">+BR131/$CE$2</f>
        <v>0</v>
      </c>
      <c r="CH131" s="55" t="n">
        <f aca="false">+BS131/$CE$2</f>
        <v>0</v>
      </c>
      <c r="CI131" s="55" t="n">
        <f aca="false">+BT131/$CE$2</f>
        <v>0</v>
      </c>
      <c r="CJ131" s="55" t="n">
        <f aca="false">+BU131/$CE$2</f>
        <v>0</v>
      </c>
      <c r="CK131" s="55" t="n">
        <f aca="false">+BV131/$CE$2</f>
        <v>0</v>
      </c>
      <c r="CL131" s="55" t="n">
        <f aca="false">+BW131/$CE$2</f>
        <v>0</v>
      </c>
      <c r="CM131" s="55" t="n">
        <f aca="false">+BX131/$CE$2</f>
        <v>0</v>
      </c>
      <c r="CN131" s="55" t="n">
        <f aca="false">+BY131/$CE$2</f>
        <v>0</v>
      </c>
      <c r="CO131" s="55" t="n">
        <f aca="false">+BZ131/$CE$2</f>
        <v>0</v>
      </c>
      <c r="CP131" s="55" t="n">
        <f aca="false">+CA131/$CE$2</f>
        <v>0</v>
      </c>
      <c r="CQ131" s="55" t="n">
        <f aca="false">+CB131/$CE$2</f>
        <v>0</v>
      </c>
      <c r="CR131" s="55" t="n">
        <f aca="false">+CC131/$CE$2</f>
        <v>7.8099173553719</v>
      </c>
      <c r="CS131" s="53"/>
      <c r="CT131" s="53"/>
      <c r="CU131" s="56" t="n">
        <f aca="false">+$O131*X131+$P131*BB131+$Q131*(0.9*BB131+$S131)+$R131</f>
        <v>18.9</v>
      </c>
      <c r="CV131" s="56" t="n">
        <f aca="false">+$O131*Y131+$P131*BC131+$Q131*(0.9*BC131+$S131)+$R131</f>
        <v>0</v>
      </c>
      <c r="CW131" s="56" t="n">
        <f aca="false">+$O131*Z131+$P131*BD131+$Q131*(0.9*BD131+$S131)+$R131</f>
        <v>0</v>
      </c>
      <c r="CX131" s="56" t="n">
        <f aca="false">+$O131*AA131+$P131*BE131+$Q131*(0.9*BE131+$S131)+$R131</f>
        <v>0</v>
      </c>
      <c r="CY131" s="56" t="n">
        <f aca="false">+$O131*AB131+$P131*BF131+$Q131*(0.9*BF131+$S131)+$R131</f>
        <v>0</v>
      </c>
      <c r="CZ131" s="56" t="n">
        <f aca="false">+$O131*AC131+$P131*BG131+$Q131*(0.9*BG131+$S131)+$R131</f>
        <v>0</v>
      </c>
      <c r="DA131" s="56" t="n">
        <f aca="false">+$O131*AD131+$P131*BH131+$Q131*(0.9*BH131+$S131)+$R131</f>
        <v>0</v>
      </c>
      <c r="DB131" s="56" t="n">
        <f aca="false">+$O131*AE131+$P131*BI131+$Q131*(0.9*BI131+$S131)+$R131</f>
        <v>0</v>
      </c>
      <c r="DC131" s="56" t="n">
        <f aca="false">+$O131*AF131+$P131*BJ131+$Q131*(0.9*BJ131+$S131)+$R131</f>
        <v>0</v>
      </c>
      <c r="DD131" s="56" t="n">
        <f aca="false">+$O131*AG131+$P131*BK131+$Q131*(0.9*BK131+$S131)+$R131</f>
        <v>0</v>
      </c>
      <c r="DE131" s="56" t="n">
        <f aca="false">+$O131*AH131+$P131*BL131+$Q131*(0.9*BL131+$S131)+$R131</f>
        <v>0</v>
      </c>
      <c r="DF131" s="56" t="n">
        <f aca="false">+$O131*AI131+$P131*BM131+$Q131*(0.9*BM131+$S131)+$R131</f>
        <v>0</v>
      </c>
      <c r="DG131" s="55" t="n">
        <f aca="false">+SUM(CU131:DF131)</f>
        <v>18.9</v>
      </c>
      <c r="DH131" s="53"/>
      <c r="DJ131" s="14" t="n">
        <f aca="false">+IF(X131=0,0,$T131)</f>
        <v>30</v>
      </c>
      <c r="DK131" s="14" t="n">
        <f aca="false">+IF(Y131=0,0,$T131)</f>
        <v>0</v>
      </c>
      <c r="DL131" s="14" t="n">
        <f aca="false">+IF(Z131=0,0,$T131)</f>
        <v>0</v>
      </c>
      <c r="DM131" s="14" t="n">
        <f aca="false">+IF(AA131=0,0,$T131)</f>
        <v>0</v>
      </c>
      <c r="DN131" s="14" t="n">
        <f aca="false">+IF(AB131=0,0,$T131)</f>
        <v>0</v>
      </c>
      <c r="DO131" s="14" t="n">
        <f aca="false">+IF(AC131=0,0,$T131)</f>
        <v>0</v>
      </c>
      <c r="DP131" s="14" t="n">
        <f aca="false">+IF(AD131=0,0,$T131)</f>
        <v>0</v>
      </c>
      <c r="DQ131" s="14" t="n">
        <f aca="false">+IF(AE131=0,0,$T131)</f>
        <v>0</v>
      </c>
      <c r="DR131" s="14" t="n">
        <f aca="false">+IF(AF131=0,0,$T131)</f>
        <v>0</v>
      </c>
      <c r="DS131" s="14" t="n">
        <f aca="false">+IF(AG131=0,0,$T131)</f>
        <v>0</v>
      </c>
      <c r="DT131" s="14" t="n">
        <f aca="false">+IF(AH131=0,0,$T131)</f>
        <v>0</v>
      </c>
      <c r="DU131" s="14" t="n">
        <f aca="false">+IF(AI131=0,0,$T131)</f>
        <v>0</v>
      </c>
      <c r="DV131" s="55" t="n">
        <f aca="false">+SUM(DJ131:DU131)</f>
        <v>30</v>
      </c>
      <c r="DY131" s="14" t="n">
        <v>0</v>
      </c>
      <c r="DZ131" s="14" t="n">
        <v>0</v>
      </c>
      <c r="EA131" s="14" t="n">
        <v>0</v>
      </c>
      <c r="EB131" s="14" t="n">
        <v>0</v>
      </c>
      <c r="EC131" s="14" t="n">
        <v>0</v>
      </c>
      <c r="ED131" s="14" t="n">
        <v>0</v>
      </c>
      <c r="EE131" s="14" t="n">
        <v>0</v>
      </c>
      <c r="EF131" s="14" t="n">
        <v>0</v>
      </c>
      <c r="EG131" s="14" t="n">
        <v>0</v>
      </c>
      <c r="EH131" s="14" t="n">
        <v>0</v>
      </c>
      <c r="EI131" s="14" t="n">
        <v>0</v>
      </c>
      <c r="EJ131" s="14" t="n">
        <v>0</v>
      </c>
      <c r="EK131" s="55" t="n">
        <f aca="false">+SUM(DY131:EJ131)</f>
        <v>0</v>
      </c>
      <c r="EO131" s="53" t="n">
        <f aca="false">+CU131+DJ131-DY131/2</f>
        <v>48.9</v>
      </c>
      <c r="EP131" s="53" t="n">
        <f aca="false">+CV131+DK131-DZ131/2</f>
        <v>0</v>
      </c>
      <c r="EQ131" s="53" t="n">
        <f aca="false">+CW131+DL131-EA131/2</f>
        <v>0</v>
      </c>
      <c r="ER131" s="53" t="n">
        <f aca="false">+CX131+DM131-EB131/2</f>
        <v>0</v>
      </c>
      <c r="ES131" s="53" t="n">
        <f aca="false">+CY131+DN131-EC131/2</f>
        <v>0</v>
      </c>
      <c r="ET131" s="53" t="n">
        <f aca="false">+CZ131+DO131-ED131/2</f>
        <v>0</v>
      </c>
      <c r="EU131" s="53" t="n">
        <f aca="false">+DA131+DP131-EE131/2</f>
        <v>0</v>
      </c>
      <c r="EV131" s="53" t="n">
        <f aca="false">+DB131+DQ131-EF131/2</f>
        <v>0</v>
      </c>
      <c r="EW131" s="53" t="n">
        <f aca="false">+DC131+DR131-EG131/2</f>
        <v>0</v>
      </c>
      <c r="EX131" s="53" t="n">
        <f aca="false">+DD131+DS131-EH131/2</f>
        <v>0</v>
      </c>
      <c r="EY131" s="53" t="n">
        <f aca="false">+DE131+DT131-EI131/2</f>
        <v>0</v>
      </c>
      <c r="EZ131" s="53" t="n">
        <f aca="false">+DF131+DU131-EJ131/2</f>
        <v>0</v>
      </c>
      <c r="FA131" s="55" t="n">
        <f aca="false">+SUM(EO131:EZ131)</f>
        <v>48.9</v>
      </c>
      <c r="FD131" s="53" t="n">
        <f aca="false">+AM131-EO131-DY131</f>
        <v>896.1</v>
      </c>
      <c r="FE131" s="53" t="n">
        <f aca="false">+AN131-EP131-DZ131</f>
        <v>0</v>
      </c>
      <c r="FF131" s="53" t="n">
        <f aca="false">+AO131-EQ131-EA131</f>
        <v>0</v>
      </c>
      <c r="FG131" s="53" t="n">
        <f aca="false">+AP131-ER131-EB131</f>
        <v>0</v>
      </c>
      <c r="FH131" s="53" t="n">
        <f aca="false">+AQ131-ES131-EC131</f>
        <v>0</v>
      </c>
      <c r="FI131" s="53" t="n">
        <f aca="false">+AR131-ET131-ED131</f>
        <v>0</v>
      </c>
      <c r="FJ131" s="53" t="n">
        <f aca="false">+AS131-EU131-EE131</f>
        <v>0</v>
      </c>
      <c r="FK131" s="53" t="n">
        <f aca="false">+AT131-EV131-EF131</f>
        <v>0</v>
      </c>
      <c r="FL131" s="53" t="n">
        <f aca="false">+AU131-EW131-EG131</f>
        <v>0</v>
      </c>
      <c r="FM131" s="53" t="n">
        <f aca="false">+AV131-EX131-EH131</f>
        <v>0</v>
      </c>
      <c r="FN131" s="53" t="n">
        <f aca="false">+AW131-EY131-EI131</f>
        <v>0</v>
      </c>
      <c r="FO131" s="53" t="n">
        <f aca="false">+AX131-EZ131-EJ131</f>
        <v>0</v>
      </c>
      <c r="FP131" s="53" t="n">
        <f aca="false">+AY131-FA131</f>
        <v>896.1</v>
      </c>
    </row>
    <row collapsed="false" customFormat="false" customHeight="true" hidden="false" ht="15" outlineLevel="2" r="132">
      <c r="A132" s="21" t="n">
        <v>12</v>
      </c>
      <c r="B132" s="21" t="s">
        <v>67</v>
      </c>
      <c r="C132" s="21" t="s">
        <v>137</v>
      </c>
      <c r="D132" s="67" t="n">
        <f aca="false">+E132</f>
        <v>16064</v>
      </c>
      <c r="E132" s="69" t="n">
        <v>16064</v>
      </c>
      <c r="F132" s="80" t="s">
        <v>541</v>
      </c>
      <c r="G132" s="21" t="s">
        <v>69</v>
      </c>
      <c r="H132" s="21" t="s">
        <v>69</v>
      </c>
      <c r="I132" s="80" t="s">
        <v>542</v>
      </c>
      <c r="J132" s="80" t="s">
        <v>543</v>
      </c>
      <c r="K132" s="76" t="s">
        <v>486</v>
      </c>
      <c r="L132" s="49" t="s">
        <v>487</v>
      </c>
      <c r="M132" s="50" t="s">
        <v>70</v>
      </c>
      <c r="N132" s="51" t="n">
        <v>0.01</v>
      </c>
      <c r="O132" s="51" t="n">
        <v>0.02</v>
      </c>
      <c r="P132" s="51" t="n">
        <v>0</v>
      </c>
      <c r="Q132" s="51" t="n">
        <v>0</v>
      </c>
      <c r="R132" s="50" t="n">
        <v>0</v>
      </c>
      <c r="S132" s="50" t="n">
        <v>0</v>
      </c>
      <c r="T132" s="50" t="n">
        <v>30</v>
      </c>
      <c r="U132" s="50"/>
      <c r="X132" s="53" t="e">
        <f aca="false">+VLOOKUP($D132,['file:///home/lab/repositories/luckia.facturador/com.luckia.biller.deploy/src/main/resources/bootstrap/info_presencial_2014.xlsx']venta_neta_cons!$a$2:$n$1048576,3,0)</f>
        <v>#VALUE!</v>
      </c>
      <c r="Y132" s="53" t="e">
        <f aca="false">+VLOOKUP($D132,['file:///home/lab/repositories/luckia.facturador/com.luckia.biller.deploy/src/main/resources/bootstrap/info_presencial_2014.xlsx']venta_neta_cons!$a$2:$n$1048576,4,0)</f>
        <v>#VALUE!</v>
      </c>
      <c r="Z132" s="53" t="e">
        <f aca="false">+VLOOKUP($D132,['file:///home/lab/repositories/luckia.facturador/com.luckia.biller.deploy/src/main/resources/bootstrap/info_presencial_2014.xlsx']venta_neta_cons!$a$2:$n$1048576,5,0)</f>
        <v>#VALUE!</v>
      </c>
      <c r="AA132" s="53" t="e">
        <f aca="false">+VLOOKUP($D132,['file:///home/lab/repositories/luckia.facturador/com.luckia.biller.deploy/src/main/resources/bootstrap/info_presencial_2014.xlsx']venta_neta_cons!$a$2:$n$1048576,6,0)</f>
        <v>#VALUE!</v>
      </c>
      <c r="AB132" s="53" t="e">
        <f aca="false">+VLOOKUP($D132,['file:///home/lab/repositories/luckia.facturador/com.luckia.biller.deploy/src/main/resources/bootstrap/info_presencial_2014.xlsx']venta_neta_cons!$a$2:$n$1048576,7,0)</f>
        <v>#VALUE!</v>
      </c>
      <c r="AC132" s="53" t="e">
        <f aca="false">+VLOOKUP($D132,['file:///home/lab/repositories/luckia.facturador/com.luckia.biller.deploy/src/main/resources/bootstrap/info_presencial_2014.xlsx']venta_neta_cons!$a$2:$n$1048576,8,0)</f>
        <v>#VALUE!</v>
      </c>
      <c r="AD132" s="53" t="e">
        <f aca="false">+VLOOKUP($D132,['file:///home/lab/repositories/luckia.facturador/com.luckia.biller.deploy/src/main/resources/bootstrap/info_presencial_2014.xlsx']venta_neta_cons!$a$2:$n$1048576,9,0)</f>
        <v>#VALUE!</v>
      </c>
      <c r="AE132" s="53" t="e">
        <f aca="false">+VLOOKUP($D132,['file:///home/lab/repositories/luckia.facturador/com.luckia.biller.deploy/src/main/resources/bootstrap/info_presencial_2014.xlsx']venta_neta_cons!$a$2:$n$1048576,10,0)</f>
        <v>#VALUE!</v>
      </c>
      <c r="AF132" s="53" t="e">
        <f aca="false">+VLOOKUP($D132,['file:///home/lab/repositories/luckia.facturador/com.luckia.biller.deploy/src/main/resources/bootstrap/info_presencial_2014.xlsx']venta_neta_cons!$a$2:$n$1048576,11,0)</f>
        <v>#VALUE!</v>
      </c>
      <c r="AG132" s="53" t="e">
        <f aca="false">+VLOOKUP($D132,['file:///home/lab/repositories/luckia.facturador/com.luckia.biller.deploy/src/main/resources/bootstrap/info_presencial_2014.xlsx']venta_neta_cons!$a$2:$n$1048576,12,0)</f>
        <v>#VALUE!</v>
      </c>
      <c r="AH132" s="53" t="e">
        <f aca="false">+VLOOKUP($D132,['file:///home/lab/repositories/luckia.facturador/com.luckia.biller.deploy/src/main/resources/bootstrap/info_presencial_2014.xlsx']venta_neta_cons!$a$2:$n$1048576,13,0)</f>
        <v>#VALUE!</v>
      </c>
      <c r="AI132" s="53" t="e">
        <f aca="false">+VLOOKUP($D132,['file:///home/lab/repositories/luckia.facturador/com.luckia.biller.deploy/src/main/resources/bootstrap/info_presencial_2014.xlsx']venta_neta_cons!$a$2:$n$1048576,14,0)</f>
        <v>#VALUE!</v>
      </c>
      <c r="AJ132" s="53" t="n">
        <f aca="false">+SUM(X132:AI132)</f>
        <v>8932</v>
      </c>
      <c r="AK132" s="54" t="n">
        <f aca="false">+BB132/X132</f>
        <v>0.261465517241379</v>
      </c>
      <c r="AL132" s="53"/>
      <c r="AM132" s="53" t="e">
        <f aca="false">+VLOOKUP($D132,['file:///home/lab/repositories/luckia.facturador/com.luckia.biller.deploy/src/main/resources/bootstrap/info_presencial_2014.xlsx']saldo_cons!$a$2:$n$1048576,3,0)</f>
        <v>#VALUE!</v>
      </c>
      <c r="AN132" s="53" t="e">
        <f aca="false">+VLOOKUP($D132,['file:///home/lab/repositories/luckia.facturador/com.luckia.biller.deploy/src/main/resources/bootstrap/info_presencial_2014.xlsx']saldo_cons!$a$2:$n$1048576,4,0)</f>
        <v>#VALUE!</v>
      </c>
      <c r="AO132" s="53" t="e">
        <f aca="false">+VLOOKUP($D132,['file:///home/lab/repositories/luckia.facturador/com.luckia.biller.deploy/src/main/resources/bootstrap/info_presencial_2014.xlsx']saldo_cons!$a$2:$n$1048576,5,0)</f>
        <v>#VALUE!</v>
      </c>
      <c r="AP132" s="53" t="e">
        <f aca="false">+VLOOKUP($D132,['file:///home/lab/repositories/luckia.facturador/com.luckia.biller.deploy/src/main/resources/bootstrap/info_presencial_2014.xlsx']saldo_cons!$a$2:$n$1048576,6,0)</f>
        <v>#VALUE!</v>
      </c>
      <c r="AQ132" s="53" t="e">
        <f aca="false">+VLOOKUP($D132,['file:///home/lab/repositories/luckia.facturador/com.luckia.biller.deploy/src/main/resources/bootstrap/info_presencial_2014.xlsx']saldo_cons!$a$2:$n$1048576,7,0)</f>
        <v>#VALUE!</v>
      </c>
      <c r="AR132" s="53" t="e">
        <f aca="false">+VLOOKUP($D132,['file:///home/lab/repositories/luckia.facturador/com.luckia.biller.deploy/src/main/resources/bootstrap/info_presencial_2014.xlsx']saldo_cons!$a$2:$n$1048576,8,0)</f>
        <v>#VALUE!</v>
      </c>
      <c r="AS132" s="53" t="e">
        <f aca="false">+VLOOKUP($D132,['file:///home/lab/repositories/luckia.facturador/com.luckia.biller.deploy/src/main/resources/bootstrap/info_presencial_2014.xlsx']saldo_cons!$a$2:$n$1048576,9,0)</f>
        <v>#VALUE!</v>
      </c>
      <c r="AT132" s="53" t="e">
        <f aca="false">+VLOOKUP($D132,['file:///home/lab/repositories/luckia.facturador/com.luckia.biller.deploy/src/main/resources/bootstrap/info_presencial_2014.xlsx']saldo_cons!$a$2:$n$1048576,10,0)</f>
        <v>#VALUE!</v>
      </c>
      <c r="AU132" s="53" t="e">
        <f aca="false">+VLOOKUP($D132,['file:///home/lab/repositories/luckia.facturador/com.luckia.biller.deploy/src/main/resources/bootstrap/info_presencial_2014.xlsx']saldo_cons!$a$2:$n$1048576,11,0)</f>
        <v>#VALUE!</v>
      </c>
      <c r="AV132" s="53" t="e">
        <f aca="false">+VLOOKUP($D132,['file:///home/lab/repositories/luckia.facturador/com.luckia.biller.deploy/src/main/resources/bootstrap/info_presencial_2014.xlsx']saldo_cons!$a$2:$n$1048576,12,0)</f>
        <v>#VALUE!</v>
      </c>
      <c r="AW132" s="53" t="e">
        <f aca="false">+VLOOKUP($D132,['file:///home/lab/repositories/luckia.facturador/com.luckia.biller.deploy/src/main/resources/bootstrap/info_presencial_2014.xlsx']saldo_cons!$a$2:$n$1048576,13,0)</f>
        <v>#VALUE!</v>
      </c>
      <c r="AX132" s="53" t="e">
        <f aca="false">+VLOOKUP($D132,['file:///home/lab/repositories/luckia.facturador/com.luckia.biller.deploy/src/main/resources/bootstrap/info_presencial_2014.xlsx']saldo_cons!$a$2:$n$1048576,14,0)</f>
        <v>#VALUE!</v>
      </c>
      <c r="AY132" s="53" t="n">
        <f aca="false">+SUM(AM132:AX132)</f>
        <v>8932</v>
      </c>
      <c r="AZ132" s="53"/>
      <c r="BA132" s="53"/>
      <c r="BB132" s="53" t="e">
        <f aca="false">+VLOOKUP($D132,['file:///home/lab/repositories/luckia.facturador/com.luckia.biller.deploy/src/main/resources/bootstrap/info_presencial_2014.xlsx']ggr_cons!$a$2:$n$1048576,3,0)</f>
        <v>#VALUE!</v>
      </c>
      <c r="BC132" s="53" t="e">
        <f aca="false">+VLOOKUP($D132,['file:///home/lab/repositories/luckia.facturador/com.luckia.biller.deploy/src/main/resources/bootstrap/info_presencial_2014.xlsx']ggr_cons!$a$2:$n$1048576,4,0)</f>
        <v>#VALUE!</v>
      </c>
      <c r="BD132" s="53" t="e">
        <f aca="false">+VLOOKUP($D132,['file:///home/lab/repositories/luckia.facturador/com.luckia.biller.deploy/src/main/resources/bootstrap/info_presencial_2014.xlsx']ggr_cons!$a$2:$n$1048576,5,0)</f>
        <v>#VALUE!</v>
      </c>
      <c r="BE132" s="53" t="e">
        <f aca="false">+VLOOKUP($D132,['file:///home/lab/repositories/luckia.facturador/com.luckia.biller.deploy/src/main/resources/bootstrap/info_presencial_2014.xlsx']ggr_cons!$a$2:$n$1048576,6,0)</f>
        <v>#VALUE!</v>
      </c>
      <c r="BF132" s="53" t="e">
        <f aca="false">+VLOOKUP($D132,['file:///home/lab/repositories/luckia.facturador/com.luckia.biller.deploy/src/main/resources/bootstrap/info_presencial_2014.xlsx']ggr_cons!$a$2:$n$1048576,7,0)</f>
        <v>#VALUE!</v>
      </c>
      <c r="BG132" s="53" t="e">
        <f aca="false">+VLOOKUP($D132,['file:///home/lab/repositories/luckia.facturador/com.luckia.biller.deploy/src/main/resources/bootstrap/info_presencial_2014.xlsx']ggr_cons!$a$2:$n$1048576,8,0)</f>
        <v>#VALUE!</v>
      </c>
      <c r="BH132" s="53" t="e">
        <f aca="false">+VLOOKUP($D132,['file:///home/lab/repositories/luckia.facturador/com.luckia.biller.deploy/src/main/resources/bootstrap/info_presencial_2014.xlsx']ggr_cons!$a$2:$n$1048576,9,0)</f>
        <v>#VALUE!</v>
      </c>
      <c r="BI132" s="53" t="e">
        <f aca="false">+VLOOKUP($D132,['file:///home/lab/repositories/luckia.facturador/com.luckia.biller.deploy/src/main/resources/bootstrap/info_presencial_2014.xlsx']ggr_cons!$a$2:$n$1048576,10,0)</f>
        <v>#VALUE!</v>
      </c>
      <c r="BJ132" s="53" t="e">
        <f aca="false">+VLOOKUP($D132,['file:///home/lab/repositories/luckia.facturador/com.luckia.biller.deploy/src/main/resources/bootstrap/info_presencial_2014.xlsx']ggr_cons!$a$2:$n$1048576,11,0)</f>
        <v>#VALUE!</v>
      </c>
      <c r="BK132" s="53" t="e">
        <f aca="false">+VLOOKUP($D132,['file:///home/lab/repositories/luckia.facturador/com.luckia.biller.deploy/src/main/resources/bootstrap/info_presencial_2014.xlsx']ggr_cons!$a$2:$n$1048576,12,0)</f>
        <v>#VALUE!</v>
      </c>
      <c r="BL132" s="53" t="e">
        <f aca="false">+VLOOKUP($D132,['file:///home/lab/repositories/luckia.facturador/com.luckia.biller.deploy/src/main/resources/bootstrap/info_presencial_2014.xlsx']ggr_cons!$a$2:$n$1048576,13,0)</f>
        <v>#VALUE!</v>
      </c>
      <c r="BM132" s="53" t="e">
        <f aca="false">+VLOOKUP($D132,['file:///home/lab/repositories/luckia.facturador/com.luckia.biller.deploy/src/main/resources/bootstrap/info_presencial_2014.xlsx']ggr_cons!$a$2:$n$1048576,14,0)</f>
        <v>#VALUE!</v>
      </c>
      <c r="BN132" s="53" t="n">
        <f aca="false">+SUM(BB132:BM132)</f>
        <v>2335.41</v>
      </c>
      <c r="BO132" s="53"/>
      <c r="BP132" s="53"/>
      <c r="BQ132" s="55" t="n">
        <f aca="false">+$N132*X132</f>
        <v>89.32</v>
      </c>
      <c r="BR132" s="55" t="n">
        <f aca="false">+$N132*Y132</f>
        <v>0</v>
      </c>
      <c r="BS132" s="55" t="n">
        <f aca="false">+$N132*Z132</f>
        <v>0</v>
      </c>
      <c r="BT132" s="55" t="n">
        <f aca="false">+$N132*AA132</f>
        <v>0</v>
      </c>
      <c r="BU132" s="55" t="n">
        <f aca="false">+$N132*AB132</f>
        <v>0</v>
      </c>
      <c r="BV132" s="55" t="n">
        <f aca="false">+$N132*AC132</f>
        <v>0</v>
      </c>
      <c r="BW132" s="55" t="n">
        <f aca="false">+$N132*AD132</f>
        <v>0</v>
      </c>
      <c r="BX132" s="55" t="n">
        <f aca="false">+$N132*AE132</f>
        <v>0</v>
      </c>
      <c r="BY132" s="55" t="n">
        <f aca="false">+$N132*AF132</f>
        <v>0</v>
      </c>
      <c r="BZ132" s="55" t="n">
        <f aca="false">+$N132*AG132</f>
        <v>0</v>
      </c>
      <c r="CA132" s="55" t="n">
        <f aca="false">+$N132*AH132</f>
        <v>0</v>
      </c>
      <c r="CB132" s="55" t="n">
        <f aca="false">+$N132*AI132</f>
        <v>0</v>
      </c>
      <c r="CC132" s="55" t="n">
        <f aca="false">+SUM(BQ132:CB132)</f>
        <v>89.32</v>
      </c>
      <c r="CD132" s="53"/>
      <c r="CE132" s="55"/>
      <c r="CF132" s="55" t="n">
        <f aca="false">+BQ132/$CE$2</f>
        <v>73.8181818181818</v>
      </c>
      <c r="CG132" s="55" t="n">
        <f aca="false">+BR132/$CE$2</f>
        <v>0</v>
      </c>
      <c r="CH132" s="55" t="n">
        <f aca="false">+BS132/$CE$2</f>
        <v>0</v>
      </c>
      <c r="CI132" s="55" t="n">
        <f aca="false">+BT132/$CE$2</f>
        <v>0</v>
      </c>
      <c r="CJ132" s="55" t="n">
        <f aca="false">+BU132/$CE$2</f>
        <v>0</v>
      </c>
      <c r="CK132" s="55" t="n">
        <f aca="false">+BV132/$CE$2</f>
        <v>0</v>
      </c>
      <c r="CL132" s="55" t="n">
        <f aca="false">+BW132/$CE$2</f>
        <v>0</v>
      </c>
      <c r="CM132" s="55" t="n">
        <f aca="false">+BX132/$CE$2</f>
        <v>0</v>
      </c>
      <c r="CN132" s="55" t="n">
        <f aca="false">+BY132/$CE$2</f>
        <v>0</v>
      </c>
      <c r="CO132" s="55" t="n">
        <f aca="false">+BZ132/$CE$2</f>
        <v>0</v>
      </c>
      <c r="CP132" s="55" t="n">
        <f aca="false">+CA132/$CE$2</f>
        <v>0</v>
      </c>
      <c r="CQ132" s="55" t="n">
        <f aca="false">+CB132/$CE$2</f>
        <v>0</v>
      </c>
      <c r="CR132" s="55" t="n">
        <f aca="false">+CC132/$CE$2</f>
        <v>73.8181818181818</v>
      </c>
      <c r="CS132" s="53"/>
      <c r="CT132" s="53"/>
      <c r="CU132" s="56" t="n">
        <f aca="false">+$O132*X132+$P132*BB132+$Q132*(0.9*BB132+$S132)+$R132</f>
        <v>178.64</v>
      </c>
      <c r="CV132" s="56" t="n">
        <f aca="false">+$O132*Y132+$P132*BC132+$Q132*(0.9*BC132+$S132)+$R132</f>
        <v>0</v>
      </c>
      <c r="CW132" s="56" t="n">
        <f aca="false">+$O132*Z132+$P132*BD132+$Q132*(0.9*BD132+$S132)+$R132</f>
        <v>0</v>
      </c>
      <c r="CX132" s="56" t="n">
        <f aca="false">+$O132*AA132+$P132*BE132+$Q132*(0.9*BE132+$S132)+$R132</f>
        <v>0</v>
      </c>
      <c r="CY132" s="56" t="n">
        <f aca="false">+$O132*AB132+$P132*BF132+$Q132*(0.9*BF132+$S132)+$R132</f>
        <v>0</v>
      </c>
      <c r="CZ132" s="56" t="n">
        <f aca="false">+$O132*AC132+$P132*BG132+$Q132*(0.9*BG132+$S132)+$R132</f>
        <v>0</v>
      </c>
      <c r="DA132" s="56" t="n">
        <f aca="false">+$O132*AD132+$P132*BH132+$Q132*(0.9*BH132+$S132)+$R132</f>
        <v>0</v>
      </c>
      <c r="DB132" s="56" t="n">
        <f aca="false">+$O132*AE132+$P132*BI132+$Q132*(0.9*BI132+$S132)+$R132</f>
        <v>0</v>
      </c>
      <c r="DC132" s="56" t="n">
        <f aca="false">+$O132*AF132+$P132*BJ132+$Q132*(0.9*BJ132+$S132)+$R132</f>
        <v>0</v>
      </c>
      <c r="DD132" s="56" t="n">
        <f aca="false">+$O132*AG132+$P132*BK132+$Q132*(0.9*BK132+$S132)+$R132</f>
        <v>0</v>
      </c>
      <c r="DE132" s="56" t="n">
        <f aca="false">+$O132*AH132+$P132*BL132+$Q132*(0.9*BL132+$S132)+$R132</f>
        <v>0</v>
      </c>
      <c r="DF132" s="56" t="n">
        <f aca="false">+$O132*AI132+$P132*BM132+$Q132*(0.9*BM132+$S132)+$R132</f>
        <v>0</v>
      </c>
      <c r="DG132" s="55" t="n">
        <f aca="false">+SUM(CU132:DF132)</f>
        <v>178.64</v>
      </c>
      <c r="DH132" s="53"/>
      <c r="DJ132" s="14" t="n">
        <f aca="false">+IF(X132=0,0,$T132)</f>
        <v>30</v>
      </c>
      <c r="DK132" s="14" t="n">
        <f aca="false">+IF(Y132=0,0,$T132)</f>
        <v>0</v>
      </c>
      <c r="DL132" s="14" t="n">
        <f aca="false">+IF(Z132=0,0,$T132)</f>
        <v>0</v>
      </c>
      <c r="DM132" s="14" t="n">
        <f aca="false">+IF(AA132=0,0,$T132)</f>
        <v>0</v>
      </c>
      <c r="DN132" s="14" t="n">
        <f aca="false">+IF(AB132=0,0,$T132)</f>
        <v>0</v>
      </c>
      <c r="DO132" s="14" t="n">
        <f aca="false">+IF(AC132=0,0,$T132)</f>
        <v>0</v>
      </c>
      <c r="DP132" s="14" t="n">
        <f aca="false">+IF(AD132=0,0,$T132)</f>
        <v>0</v>
      </c>
      <c r="DQ132" s="14" t="n">
        <f aca="false">+IF(AE132=0,0,$T132)</f>
        <v>0</v>
      </c>
      <c r="DR132" s="14" t="n">
        <f aca="false">+IF(AF132=0,0,$T132)</f>
        <v>0</v>
      </c>
      <c r="DS132" s="14" t="n">
        <f aca="false">+IF(AG132=0,0,$T132)</f>
        <v>0</v>
      </c>
      <c r="DT132" s="14" t="n">
        <f aca="false">+IF(AH132=0,0,$T132)</f>
        <v>0</v>
      </c>
      <c r="DU132" s="14" t="n">
        <f aca="false">+IF(AI132=0,0,$T132)</f>
        <v>0</v>
      </c>
      <c r="DV132" s="55" t="n">
        <f aca="false">+SUM(DJ132:DU132)</f>
        <v>30</v>
      </c>
      <c r="DY132" s="14" t="n">
        <v>0</v>
      </c>
      <c r="DZ132" s="14" t="n">
        <v>0</v>
      </c>
      <c r="EA132" s="14" t="n">
        <v>0</v>
      </c>
      <c r="EB132" s="14" t="n">
        <v>0</v>
      </c>
      <c r="EC132" s="14" t="n">
        <v>0</v>
      </c>
      <c r="ED132" s="14" t="n">
        <v>0</v>
      </c>
      <c r="EE132" s="14" t="n">
        <v>0</v>
      </c>
      <c r="EF132" s="14" t="n">
        <v>0</v>
      </c>
      <c r="EG132" s="14" t="n">
        <v>0</v>
      </c>
      <c r="EH132" s="14" t="n">
        <v>0</v>
      </c>
      <c r="EI132" s="14" t="n">
        <v>0</v>
      </c>
      <c r="EJ132" s="14" t="n">
        <v>0</v>
      </c>
      <c r="EK132" s="55" t="n">
        <f aca="false">+SUM(DY132:EJ132)</f>
        <v>0</v>
      </c>
      <c r="EO132" s="53" t="n">
        <f aca="false">+CU132+DJ132-DY132/2</f>
        <v>208.64</v>
      </c>
      <c r="EP132" s="53" t="n">
        <f aca="false">+CV132+DK132-DZ132/2</f>
        <v>0</v>
      </c>
      <c r="EQ132" s="53" t="n">
        <f aca="false">+CW132+DL132-EA132/2</f>
        <v>0</v>
      </c>
      <c r="ER132" s="53" t="n">
        <f aca="false">+CX132+DM132-EB132/2</f>
        <v>0</v>
      </c>
      <c r="ES132" s="53" t="n">
        <f aca="false">+CY132+DN132-EC132/2</f>
        <v>0</v>
      </c>
      <c r="ET132" s="53" t="n">
        <f aca="false">+CZ132+DO132-ED132/2</f>
        <v>0</v>
      </c>
      <c r="EU132" s="53" t="n">
        <f aca="false">+DA132+DP132-EE132/2</f>
        <v>0</v>
      </c>
      <c r="EV132" s="53" t="n">
        <f aca="false">+DB132+DQ132-EF132/2</f>
        <v>0</v>
      </c>
      <c r="EW132" s="53" t="n">
        <f aca="false">+DC132+DR132-EG132/2</f>
        <v>0</v>
      </c>
      <c r="EX132" s="53" t="n">
        <f aca="false">+DD132+DS132-EH132/2</f>
        <v>0</v>
      </c>
      <c r="EY132" s="53" t="n">
        <f aca="false">+DE132+DT132-EI132/2</f>
        <v>0</v>
      </c>
      <c r="EZ132" s="53" t="n">
        <f aca="false">+DF132+DU132-EJ132/2</f>
        <v>0</v>
      </c>
      <c r="FA132" s="55" t="n">
        <f aca="false">+SUM(EO132:EZ132)</f>
        <v>208.64</v>
      </c>
      <c r="FD132" s="53" t="n">
        <f aca="false">+AM132-EO132-DY132</f>
        <v>8723.36</v>
      </c>
      <c r="FE132" s="53" t="n">
        <f aca="false">+AN132-EP132-DZ132</f>
        <v>0</v>
      </c>
      <c r="FF132" s="53" t="n">
        <f aca="false">+AO132-EQ132-EA132</f>
        <v>0</v>
      </c>
      <c r="FG132" s="53" t="n">
        <f aca="false">+AP132-ER132-EB132</f>
        <v>0</v>
      </c>
      <c r="FH132" s="53" t="n">
        <f aca="false">+AQ132-ES132-EC132</f>
        <v>0</v>
      </c>
      <c r="FI132" s="53" t="n">
        <f aca="false">+AR132-ET132-ED132</f>
        <v>0</v>
      </c>
      <c r="FJ132" s="53" t="n">
        <f aca="false">+AS132-EU132-EE132</f>
        <v>0</v>
      </c>
      <c r="FK132" s="53" t="n">
        <f aca="false">+AT132-EV132-EF132</f>
        <v>0</v>
      </c>
      <c r="FL132" s="53" t="n">
        <f aca="false">+AU132-EW132-EG132</f>
        <v>0</v>
      </c>
      <c r="FM132" s="53" t="n">
        <f aca="false">+AV132-EX132-EH132</f>
        <v>0</v>
      </c>
      <c r="FN132" s="53" t="n">
        <f aca="false">+AW132-EY132-EI132</f>
        <v>0</v>
      </c>
      <c r="FO132" s="53" t="n">
        <f aca="false">+AX132-EZ132-EJ132</f>
        <v>0</v>
      </c>
      <c r="FP132" s="53" t="n">
        <f aca="false">+AY132-FA132</f>
        <v>8723.36</v>
      </c>
    </row>
    <row collapsed="false" customFormat="false" customHeight="true" hidden="false" ht="15" outlineLevel="2" r="133">
      <c r="A133" s="21" t="n">
        <v>12</v>
      </c>
      <c r="B133" s="21" t="s">
        <v>67</v>
      </c>
      <c r="C133" s="21" t="s">
        <v>137</v>
      </c>
      <c r="D133" s="67" t="n">
        <f aca="false">+E133</f>
        <v>16065</v>
      </c>
      <c r="E133" s="69" t="n">
        <v>16065</v>
      </c>
      <c r="F133" s="72" t="s">
        <v>544</v>
      </c>
      <c r="G133" s="21" t="s">
        <v>69</v>
      </c>
      <c r="H133" s="21" t="s">
        <v>69</v>
      </c>
      <c r="I133" s="76" t="s">
        <v>545</v>
      </c>
      <c r="J133" s="87" t="s">
        <v>546</v>
      </c>
      <c r="K133" s="76" t="s">
        <v>105</v>
      </c>
      <c r="L133" s="49" t="s">
        <v>487</v>
      </c>
      <c r="M133" s="50" t="s">
        <v>70</v>
      </c>
      <c r="N133" s="51" t="n">
        <v>0.01</v>
      </c>
      <c r="O133" s="51" t="n">
        <v>0.02</v>
      </c>
      <c r="P133" s="51" t="n">
        <v>0</v>
      </c>
      <c r="Q133" s="51" t="n">
        <v>0</v>
      </c>
      <c r="R133" s="50" t="n">
        <v>0</v>
      </c>
      <c r="S133" s="50" t="n">
        <v>0</v>
      </c>
      <c r="T133" s="50" t="n">
        <v>30</v>
      </c>
      <c r="U133" s="50"/>
      <c r="X133" s="53" t="e">
        <f aca="false">+VLOOKUP($D133,['file:///home/lab/repositories/luckia.facturador/com.luckia.biller.deploy/src/main/resources/bootstrap/info_presencial_2014.xlsx']venta_neta_cons!$a$2:$n$1048576,3,0)</f>
        <v>#VALUE!</v>
      </c>
      <c r="Y133" s="53" t="e">
        <f aca="false">+VLOOKUP($D133,['file:///home/lab/repositories/luckia.facturador/com.luckia.biller.deploy/src/main/resources/bootstrap/info_presencial_2014.xlsx']venta_neta_cons!$a$2:$n$1048576,4,0)</f>
        <v>#VALUE!</v>
      </c>
      <c r="Z133" s="53" t="e">
        <f aca="false">+VLOOKUP($D133,['file:///home/lab/repositories/luckia.facturador/com.luckia.biller.deploy/src/main/resources/bootstrap/info_presencial_2014.xlsx']venta_neta_cons!$a$2:$n$1048576,5,0)</f>
        <v>#VALUE!</v>
      </c>
      <c r="AA133" s="53" t="e">
        <f aca="false">+VLOOKUP($D133,['file:///home/lab/repositories/luckia.facturador/com.luckia.biller.deploy/src/main/resources/bootstrap/info_presencial_2014.xlsx']venta_neta_cons!$a$2:$n$1048576,6,0)</f>
        <v>#VALUE!</v>
      </c>
      <c r="AB133" s="53" t="e">
        <f aca="false">+VLOOKUP($D133,['file:///home/lab/repositories/luckia.facturador/com.luckia.biller.deploy/src/main/resources/bootstrap/info_presencial_2014.xlsx']venta_neta_cons!$a$2:$n$1048576,7,0)</f>
        <v>#VALUE!</v>
      </c>
      <c r="AC133" s="53" t="e">
        <f aca="false">+VLOOKUP($D133,['file:///home/lab/repositories/luckia.facturador/com.luckia.biller.deploy/src/main/resources/bootstrap/info_presencial_2014.xlsx']venta_neta_cons!$a$2:$n$1048576,8,0)</f>
        <v>#VALUE!</v>
      </c>
      <c r="AD133" s="53" t="e">
        <f aca="false">+VLOOKUP($D133,['file:///home/lab/repositories/luckia.facturador/com.luckia.biller.deploy/src/main/resources/bootstrap/info_presencial_2014.xlsx']venta_neta_cons!$a$2:$n$1048576,9,0)</f>
        <v>#VALUE!</v>
      </c>
      <c r="AE133" s="53" t="e">
        <f aca="false">+VLOOKUP($D133,['file:///home/lab/repositories/luckia.facturador/com.luckia.biller.deploy/src/main/resources/bootstrap/info_presencial_2014.xlsx']venta_neta_cons!$a$2:$n$1048576,10,0)</f>
        <v>#VALUE!</v>
      </c>
      <c r="AF133" s="53" t="e">
        <f aca="false">+VLOOKUP($D133,['file:///home/lab/repositories/luckia.facturador/com.luckia.biller.deploy/src/main/resources/bootstrap/info_presencial_2014.xlsx']venta_neta_cons!$a$2:$n$1048576,11,0)</f>
        <v>#VALUE!</v>
      </c>
      <c r="AG133" s="53" t="e">
        <f aca="false">+VLOOKUP($D133,['file:///home/lab/repositories/luckia.facturador/com.luckia.biller.deploy/src/main/resources/bootstrap/info_presencial_2014.xlsx']venta_neta_cons!$a$2:$n$1048576,12,0)</f>
        <v>#VALUE!</v>
      </c>
      <c r="AH133" s="53" t="e">
        <f aca="false">+VLOOKUP($D133,['file:///home/lab/repositories/luckia.facturador/com.luckia.biller.deploy/src/main/resources/bootstrap/info_presencial_2014.xlsx']venta_neta_cons!$a$2:$n$1048576,13,0)</f>
        <v>#VALUE!</v>
      </c>
      <c r="AI133" s="53" t="e">
        <f aca="false">+VLOOKUP($D133,['file:///home/lab/repositories/luckia.facturador/com.luckia.biller.deploy/src/main/resources/bootstrap/info_presencial_2014.xlsx']venta_neta_cons!$a$2:$n$1048576,14,0)</f>
        <v>#VALUE!</v>
      </c>
      <c r="AJ133" s="53" t="n">
        <f aca="false">+SUM(X133:AI133)</f>
        <v>16881</v>
      </c>
      <c r="AK133" s="54" t="n">
        <f aca="false">+BB133/X133</f>
        <v>-0.278031514720692</v>
      </c>
      <c r="AL133" s="53"/>
      <c r="AM133" s="53" t="e">
        <f aca="false">+VLOOKUP($D133,['file:///home/lab/repositories/luckia.facturador/com.luckia.biller.deploy/src/main/resources/bootstrap/info_presencial_2014.xlsx']saldo_cons!$a$2:$n$1048576,3,0)</f>
        <v>#VALUE!</v>
      </c>
      <c r="AN133" s="53" t="e">
        <f aca="false">+VLOOKUP($D133,['file:///home/lab/repositories/luckia.facturador/com.luckia.biller.deploy/src/main/resources/bootstrap/info_presencial_2014.xlsx']saldo_cons!$a$2:$n$1048576,4,0)</f>
        <v>#VALUE!</v>
      </c>
      <c r="AO133" s="53" t="e">
        <f aca="false">+VLOOKUP($D133,['file:///home/lab/repositories/luckia.facturador/com.luckia.biller.deploy/src/main/resources/bootstrap/info_presencial_2014.xlsx']saldo_cons!$a$2:$n$1048576,5,0)</f>
        <v>#VALUE!</v>
      </c>
      <c r="AP133" s="53" t="e">
        <f aca="false">+VLOOKUP($D133,['file:///home/lab/repositories/luckia.facturador/com.luckia.biller.deploy/src/main/resources/bootstrap/info_presencial_2014.xlsx']saldo_cons!$a$2:$n$1048576,6,0)</f>
        <v>#VALUE!</v>
      </c>
      <c r="AQ133" s="53" t="e">
        <f aca="false">+VLOOKUP($D133,['file:///home/lab/repositories/luckia.facturador/com.luckia.biller.deploy/src/main/resources/bootstrap/info_presencial_2014.xlsx']saldo_cons!$a$2:$n$1048576,7,0)</f>
        <v>#VALUE!</v>
      </c>
      <c r="AR133" s="53" t="e">
        <f aca="false">+VLOOKUP($D133,['file:///home/lab/repositories/luckia.facturador/com.luckia.biller.deploy/src/main/resources/bootstrap/info_presencial_2014.xlsx']saldo_cons!$a$2:$n$1048576,8,0)</f>
        <v>#VALUE!</v>
      </c>
      <c r="AS133" s="53" t="e">
        <f aca="false">+VLOOKUP($D133,['file:///home/lab/repositories/luckia.facturador/com.luckia.biller.deploy/src/main/resources/bootstrap/info_presencial_2014.xlsx']saldo_cons!$a$2:$n$1048576,9,0)</f>
        <v>#VALUE!</v>
      </c>
      <c r="AT133" s="53" t="e">
        <f aca="false">+VLOOKUP($D133,['file:///home/lab/repositories/luckia.facturador/com.luckia.biller.deploy/src/main/resources/bootstrap/info_presencial_2014.xlsx']saldo_cons!$a$2:$n$1048576,10,0)</f>
        <v>#VALUE!</v>
      </c>
      <c r="AU133" s="53" t="e">
        <f aca="false">+VLOOKUP($D133,['file:///home/lab/repositories/luckia.facturador/com.luckia.biller.deploy/src/main/resources/bootstrap/info_presencial_2014.xlsx']saldo_cons!$a$2:$n$1048576,11,0)</f>
        <v>#VALUE!</v>
      </c>
      <c r="AV133" s="53" t="e">
        <f aca="false">+VLOOKUP($D133,['file:///home/lab/repositories/luckia.facturador/com.luckia.biller.deploy/src/main/resources/bootstrap/info_presencial_2014.xlsx']saldo_cons!$a$2:$n$1048576,12,0)</f>
        <v>#VALUE!</v>
      </c>
      <c r="AW133" s="53" t="e">
        <f aca="false">+VLOOKUP($D133,['file:///home/lab/repositories/luckia.facturador/com.luckia.biller.deploy/src/main/resources/bootstrap/info_presencial_2014.xlsx']saldo_cons!$a$2:$n$1048576,13,0)</f>
        <v>#VALUE!</v>
      </c>
      <c r="AX133" s="53" t="e">
        <f aca="false">+VLOOKUP($D133,['file:///home/lab/repositories/luckia.facturador/com.luckia.biller.deploy/src/main/resources/bootstrap/info_presencial_2014.xlsx']saldo_cons!$a$2:$n$1048576,14,0)</f>
        <v>#VALUE!</v>
      </c>
      <c r="AY133" s="53" t="n">
        <f aca="false">+SUM(AM133:AX133)</f>
        <v>16881</v>
      </c>
      <c r="AZ133" s="53"/>
      <c r="BA133" s="53"/>
      <c r="BB133" s="53" t="e">
        <f aca="false">+VLOOKUP($D133,['file:///home/lab/repositories/luckia.facturador/com.luckia.biller.deploy/src/main/resources/bootstrap/info_presencial_2014.xlsx']ggr_cons!$a$2:$n$1048576,3,0)</f>
        <v>#VALUE!</v>
      </c>
      <c r="BC133" s="53" t="e">
        <f aca="false">+VLOOKUP($D133,['file:///home/lab/repositories/luckia.facturador/com.luckia.biller.deploy/src/main/resources/bootstrap/info_presencial_2014.xlsx']ggr_cons!$a$2:$n$1048576,4,0)</f>
        <v>#VALUE!</v>
      </c>
      <c r="BD133" s="53" t="e">
        <f aca="false">+VLOOKUP($D133,['file:///home/lab/repositories/luckia.facturador/com.luckia.biller.deploy/src/main/resources/bootstrap/info_presencial_2014.xlsx']ggr_cons!$a$2:$n$1048576,5,0)</f>
        <v>#VALUE!</v>
      </c>
      <c r="BE133" s="53" t="e">
        <f aca="false">+VLOOKUP($D133,['file:///home/lab/repositories/luckia.facturador/com.luckia.biller.deploy/src/main/resources/bootstrap/info_presencial_2014.xlsx']ggr_cons!$a$2:$n$1048576,6,0)</f>
        <v>#VALUE!</v>
      </c>
      <c r="BF133" s="53" t="e">
        <f aca="false">+VLOOKUP($D133,['file:///home/lab/repositories/luckia.facturador/com.luckia.biller.deploy/src/main/resources/bootstrap/info_presencial_2014.xlsx']ggr_cons!$a$2:$n$1048576,7,0)</f>
        <v>#VALUE!</v>
      </c>
      <c r="BG133" s="53" t="e">
        <f aca="false">+VLOOKUP($D133,['file:///home/lab/repositories/luckia.facturador/com.luckia.biller.deploy/src/main/resources/bootstrap/info_presencial_2014.xlsx']ggr_cons!$a$2:$n$1048576,8,0)</f>
        <v>#VALUE!</v>
      </c>
      <c r="BH133" s="53" t="e">
        <f aca="false">+VLOOKUP($D133,['file:///home/lab/repositories/luckia.facturador/com.luckia.biller.deploy/src/main/resources/bootstrap/info_presencial_2014.xlsx']ggr_cons!$a$2:$n$1048576,9,0)</f>
        <v>#VALUE!</v>
      </c>
      <c r="BI133" s="53" t="e">
        <f aca="false">+VLOOKUP($D133,['file:///home/lab/repositories/luckia.facturador/com.luckia.biller.deploy/src/main/resources/bootstrap/info_presencial_2014.xlsx']ggr_cons!$a$2:$n$1048576,10,0)</f>
        <v>#VALUE!</v>
      </c>
      <c r="BJ133" s="53" t="e">
        <f aca="false">+VLOOKUP($D133,['file:///home/lab/repositories/luckia.facturador/com.luckia.biller.deploy/src/main/resources/bootstrap/info_presencial_2014.xlsx']ggr_cons!$a$2:$n$1048576,11,0)</f>
        <v>#VALUE!</v>
      </c>
      <c r="BK133" s="53" t="e">
        <f aca="false">+VLOOKUP($D133,['file:///home/lab/repositories/luckia.facturador/com.luckia.biller.deploy/src/main/resources/bootstrap/info_presencial_2014.xlsx']ggr_cons!$a$2:$n$1048576,12,0)</f>
        <v>#VALUE!</v>
      </c>
      <c r="BL133" s="53" t="e">
        <f aca="false">+VLOOKUP($D133,['file:///home/lab/repositories/luckia.facturador/com.luckia.biller.deploy/src/main/resources/bootstrap/info_presencial_2014.xlsx']ggr_cons!$a$2:$n$1048576,13,0)</f>
        <v>#VALUE!</v>
      </c>
      <c r="BM133" s="53" t="e">
        <f aca="false">+VLOOKUP($D133,['file:///home/lab/repositories/luckia.facturador/com.luckia.biller.deploy/src/main/resources/bootstrap/info_presencial_2014.xlsx']ggr_cons!$a$2:$n$1048576,14,0)</f>
        <v>#VALUE!</v>
      </c>
      <c r="BN133" s="53" t="n">
        <f aca="false">+SUM(BB133:BM133)</f>
        <v>-4693.45</v>
      </c>
      <c r="BO133" s="53"/>
      <c r="BP133" s="53"/>
      <c r="BQ133" s="55" t="n">
        <f aca="false">+$N133*X133</f>
        <v>168.81</v>
      </c>
      <c r="BR133" s="55" t="n">
        <f aca="false">+$N133*Y133</f>
        <v>0</v>
      </c>
      <c r="BS133" s="55" t="n">
        <f aca="false">+$N133*Z133</f>
        <v>0</v>
      </c>
      <c r="BT133" s="55" t="n">
        <f aca="false">+$N133*AA133</f>
        <v>0</v>
      </c>
      <c r="BU133" s="55" t="n">
        <f aca="false">+$N133*AB133</f>
        <v>0</v>
      </c>
      <c r="BV133" s="55" t="n">
        <f aca="false">+$N133*AC133</f>
        <v>0</v>
      </c>
      <c r="BW133" s="55" t="n">
        <f aca="false">+$N133*AD133</f>
        <v>0</v>
      </c>
      <c r="BX133" s="55" t="n">
        <f aca="false">+$N133*AE133</f>
        <v>0</v>
      </c>
      <c r="BY133" s="55" t="n">
        <f aca="false">+$N133*AF133</f>
        <v>0</v>
      </c>
      <c r="BZ133" s="55" t="n">
        <f aca="false">+$N133*AG133</f>
        <v>0</v>
      </c>
      <c r="CA133" s="55" t="n">
        <f aca="false">+$N133*AH133</f>
        <v>0</v>
      </c>
      <c r="CB133" s="55" t="n">
        <f aca="false">+$N133*AI133</f>
        <v>0</v>
      </c>
      <c r="CC133" s="55" t="n">
        <f aca="false">+SUM(BQ133:CB133)</f>
        <v>168.81</v>
      </c>
      <c r="CD133" s="53"/>
      <c r="CE133" s="55"/>
      <c r="CF133" s="55" t="n">
        <f aca="false">+BQ133/$CE$2</f>
        <v>139.512396694215</v>
      </c>
      <c r="CG133" s="55" t="n">
        <f aca="false">+BR133/$CE$2</f>
        <v>0</v>
      </c>
      <c r="CH133" s="55" t="n">
        <f aca="false">+BS133/$CE$2</f>
        <v>0</v>
      </c>
      <c r="CI133" s="55" t="n">
        <f aca="false">+BT133/$CE$2</f>
        <v>0</v>
      </c>
      <c r="CJ133" s="55" t="n">
        <f aca="false">+BU133/$CE$2</f>
        <v>0</v>
      </c>
      <c r="CK133" s="55" t="n">
        <f aca="false">+BV133/$CE$2</f>
        <v>0</v>
      </c>
      <c r="CL133" s="55" t="n">
        <f aca="false">+BW133/$CE$2</f>
        <v>0</v>
      </c>
      <c r="CM133" s="55" t="n">
        <f aca="false">+BX133/$CE$2</f>
        <v>0</v>
      </c>
      <c r="CN133" s="55" t="n">
        <f aca="false">+BY133/$CE$2</f>
        <v>0</v>
      </c>
      <c r="CO133" s="55" t="n">
        <f aca="false">+BZ133/$CE$2</f>
        <v>0</v>
      </c>
      <c r="CP133" s="55" t="n">
        <f aca="false">+CA133/$CE$2</f>
        <v>0</v>
      </c>
      <c r="CQ133" s="55" t="n">
        <f aca="false">+CB133/$CE$2</f>
        <v>0</v>
      </c>
      <c r="CR133" s="55" t="n">
        <f aca="false">+CC133/$CE$2</f>
        <v>139.512396694215</v>
      </c>
      <c r="CS133" s="53"/>
      <c r="CT133" s="53"/>
      <c r="CU133" s="56" t="n">
        <f aca="false">+$O133*X133+$P133*BB133+$Q133*(0.9*BB133+$S133)+$R133</f>
        <v>337.62</v>
      </c>
      <c r="CV133" s="56" t="n">
        <f aca="false">+$O133*Y133+$P133*BC133+$Q133*(0.9*BC133+$S133)+$R133</f>
        <v>0</v>
      </c>
      <c r="CW133" s="56" t="n">
        <f aca="false">+$O133*Z133+$P133*BD133+$Q133*(0.9*BD133+$S133)+$R133</f>
        <v>0</v>
      </c>
      <c r="CX133" s="56" t="n">
        <f aca="false">+$O133*AA133+$P133*BE133+$Q133*(0.9*BE133+$S133)+$R133</f>
        <v>0</v>
      </c>
      <c r="CY133" s="56" t="n">
        <f aca="false">+$O133*AB133+$P133*BF133+$Q133*(0.9*BF133+$S133)+$R133</f>
        <v>0</v>
      </c>
      <c r="CZ133" s="56" t="n">
        <f aca="false">+$O133*AC133+$P133*BG133+$Q133*(0.9*BG133+$S133)+$R133</f>
        <v>0</v>
      </c>
      <c r="DA133" s="56" t="n">
        <f aca="false">+$O133*AD133+$P133*BH133+$Q133*(0.9*BH133+$S133)+$R133</f>
        <v>0</v>
      </c>
      <c r="DB133" s="56" t="n">
        <f aca="false">+$O133*AE133+$P133*BI133+$Q133*(0.9*BI133+$S133)+$R133</f>
        <v>0</v>
      </c>
      <c r="DC133" s="56" t="n">
        <f aca="false">+$O133*AF133+$P133*BJ133+$Q133*(0.9*BJ133+$S133)+$R133</f>
        <v>0</v>
      </c>
      <c r="DD133" s="56" t="n">
        <f aca="false">+$O133*AG133+$P133*BK133+$Q133*(0.9*BK133+$S133)+$R133</f>
        <v>0</v>
      </c>
      <c r="DE133" s="56" t="n">
        <f aca="false">+$O133*AH133+$P133*BL133+$Q133*(0.9*BL133+$S133)+$R133</f>
        <v>0</v>
      </c>
      <c r="DF133" s="56" t="n">
        <f aca="false">+$O133*AI133+$P133*BM133+$Q133*(0.9*BM133+$S133)+$R133</f>
        <v>0</v>
      </c>
      <c r="DG133" s="55" t="n">
        <f aca="false">+SUM(CU133:DF133)</f>
        <v>337.62</v>
      </c>
      <c r="DH133" s="53"/>
      <c r="DJ133" s="14" t="n">
        <f aca="false">+IF(X133=0,0,$T133)</f>
        <v>30</v>
      </c>
      <c r="DK133" s="14" t="n">
        <f aca="false">+IF(Y133=0,0,$T133)</f>
        <v>0</v>
      </c>
      <c r="DL133" s="14" t="n">
        <f aca="false">+IF(Z133=0,0,$T133)</f>
        <v>0</v>
      </c>
      <c r="DM133" s="14" t="n">
        <f aca="false">+IF(AA133=0,0,$T133)</f>
        <v>0</v>
      </c>
      <c r="DN133" s="14" t="n">
        <f aca="false">+IF(AB133=0,0,$T133)</f>
        <v>0</v>
      </c>
      <c r="DO133" s="14" t="n">
        <f aca="false">+IF(AC133=0,0,$T133)</f>
        <v>0</v>
      </c>
      <c r="DP133" s="14" t="n">
        <f aca="false">+IF(AD133=0,0,$T133)</f>
        <v>0</v>
      </c>
      <c r="DQ133" s="14" t="n">
        <f aca="false">+IF(AE133=0,0,$T133)</f>
        <v>0</v>
      </c>
      <c r="DR133" s="14" t="n">
        <f aca="false">+IF(AF133=0,0,$T133)</f>
        <v>0</v>
      </c>
      <c r="DS133" s="14" t="n">
        <f aca="false">+IF(AG133=0,0,$T133)</f>
        <v>0</v>
      </c>
      <c r="DT133" s="14" t="n">
        <f aca="false">+IF(AH133=0,0,$T133)</f>
        <v>0</v>
      </c>
      <c r="DU133" s="14" t="n">
        <f aca="false">+IF(AI133=0,0,$T133)</f>
        <v>0</v>
      </c>
      <c r="DV133" s="55" t="n">
        <f aca="false">+SUM(DJ133:DU133)</f>
        <v>30</v>
      </c>
      <c r="DY133" s="14" t="n">
        <v>0</v>
      </c>
      <c r="DZ133" s="14" t="n">
        <v>0</v>
      </c>
      <c r="EA133" s="14" t="n">
        <v>0</v>
      </c>
      <c r="EB133" s="14" t="n">
        <v>0</v>
      </c>
      <c r="EC133" s="14" t="n">
        <v>0</v>
      </c>
      <c r="ED133" s="14" t="n">
        <v>0</v>
      </c>
      <c r="EE133" s="14" t="n">
        <v>0</v>
      </c>
      <c r="EF133" s="14" t="n">
        <v>0</v>
      </c>
      <c r="EG133" s="14" t="n">
        <v>0</v>
      </c>
      <c r="EH133" s="14" t="n">
        <v>0</v>
      </c>
      <c r="EI133" s="14" t="n">
        <v>0</v>
      </c>
      <c r="EJ133" s="14" t="n">
        <v>0</v>
      </c>
      <c r="EK133" s="55" t="n">
        <f aca="false">+SUM(DY133:EJ133)</f>
        <v>0</v>
      </c>
      <c r="EO133" s="53" t="n">
        <f aca="false">+CU133+DJ133-DY133/2</f>
        <v>367.62</v>
      </c>
      <c r="EP133" s="53" t="n">
        <f aca="false">+CV133+DK133-DZ133/2</f>
        <v>0</v>
      </c>
      <c r="EQ133" s="53" t="n">
        <f aca="false">+CW133+DL133-EA133/2</f>
        <v>0</v>
      </c>
      <c r="ER133" s="53" t="n">
        <f aca="false">+CX133+DM133-EB133/2</f>
        <v>0</v>
      </c>
      <c r="ES133" s="53" t="n">
        <f aca="false">+CY133+DN133-EC133/2</f>
        <v>0</v>
      </c>
      <c r="ET133" s="53" t="n">
        <f aca="false">+CZ133+DO133-ED133/2</f>
        <v>0</v>
      </c>
      <c r="EU133" s="53" t="n">
        <f aca="false">+DA133+DP133-EE133/2</f>
        <v>0</v>
      </c>
      <c r="EV133" s="53" t="n">
        <f aca="false">+DB133+DQ133-EF133/2</f>
        <v>0</v>
      </c>
      <c r="EW133" s="53" t="n">
        <f aca="false">+DC133+DR133-EG133/2</f>
        <v>0</v>
      </c>
      <c r="EX133" s="53" t="n">
        <f aca="false">+DD133+DS133-EH133/2</f>
        <v>0</v>
      </c>
      <c r="EY133" s="53" t="n">
        <f aca="false">+DE133+DT133-EI133/2</f>
        <v>0</v>
      </c>
      <c r="EZ133" s="53" t="n">
        <f aca="false">+DF133+DU133-EJ133/2</f>
        <v>0</v>
      </c>
      <c r="FA133" s="55" t="n">
        <f aca="false">+SUM(EO133:EZ133)</f>
        <v>367.62</v>
      </c>
      <c r="FD133" s="53" t="n">
        <f aca="false">+AM133-EO133-DY133</f>
        <v>16513.38</v>
      </c>
      <c r="FE133" s="53" t="n">
        <f aca="false">+AN133-EP133-DZ133</f>
        <v>0</v>
      </c>
      <c r="FF133" s="53" t="n">
        <f aca="false">+AO133-EQ133-EA133</f>
        <v>0</v>
      </c>
      <c r="FG133" s="53" t="n">
        <f aca="false">+AP133-ER133-EB133</f>
        <v>0</v>
      </c>
      <c r="FH133" s="53" t="n">
        <f aca="false">+AQ133-ES133-EC133</f>
        <v>0</v>
      </c>
      <c r="FI133" s="53" t="n">
        <f aca="false">+AR133-ET133-ED133</f>
        <v>0</v>
      </c>
      <c r="FJ133" s="53" t="n">
        <f aca="false">+AS133-EU133-EE133</f>
        <v>0</v>
      </c>
      <c r="FK133" s="53" t="n">
        <f aca="false">+AT133-EV133-EF133</f>
        <v>0</v>
      </c>
      <c r="FL133" s="53" t="n">
        <f aca="false">+AU133-EW133-EG133</f>
        <v>0</v>
      </c>
      <c r="FM133" s="53" t="n">
        <f aca="false">+AV133-EX133-EH133</f>
        <v>0</v>
      </c>
      <c r="FN133" s="53" t="n">
        <f aca="false">+AW133-EY133-EI133</f>
        <v>0</v>
      </c>
      <c r="FO133" s="53" t="n">
        <f aca="false">+AX133-EZ133-EJ133</f>
        <v>0</v>
      </c>
      <c r="FP133" s="53" t="n">
        <f aca="false">+AY133-FA133</f>
        <v>16513.38</v>
      </c>
    </row>
    <row collapsed="false" customFormat="false" customHeight="true" hidden="false" ht="15" outlineLevel="2" r="134">
      <c r="A134" s="21" t="n">
        <v>12</v>
      </c>
      <c r="B134" s="21" t="s">
        <v>67</v>
      </c>
      <c r="C134" s="21" t="s">
        <v>137</v>
      </c>
      <c r="D134" s="67" t="n">
        <f aca="false">+E134</f>
        <v>16066</v>
      </c>
      <c r="E134" s="69" t="n">
        <v>16066</v>
      </c>
      <c r="F134" s="72" t="s">
        <v>547</v>
      </c>
      <c r="G134" s="21" t="s">
        <v>69</v>
      </c>
      <c r="H134" s="21" t="s">
        <v>69</v>
      </c>
      <c r="I134" s="76" t="s">
        <v>548</v>
      </c>
      <c r="J134" s="87" t="s">
        <v>546</v>
      </c>
      <c r="K134" s="76" t="s">
        <v>105</v>
      </c>
      <c r="L134" s="49" t="s">
        <v>487</v>
      </c>
      <c r="M134" s="50" t="s">
        <v>70</v>
      </c>
      <c r="N134" s="51" t="n">
        <v>0.01</v>
      </c>
      <c r="O134" s="51" t="n">
        <v>0.02</v>
      </c>
      <c r="P134" s="51" t="n">
        <v>0</v>
      </c>
      <c r="Q134" s="51" t="n">
        <v>0</v>
      </c>
      <c r="R134" s="50" t="n">
        <v>0</v>
      </c>
      <c r="S134" s="50" t="n">
        <v>0</v>
      </c>
      <c r="T134" s="50" t="n">
        <v>30</v>
      </c>
      <c r="U134" s="50"/>
      <c r="X134" s="53" t="e">
        <f aca="false">+VLOOKUP($D134,['file:///home/lab/repositories/luckia.facturador/com.luckia.biller.deploy/src/main/resources/bootstrap/info_presencial_2014.xlsx']venta_neta_cons!$a$2:$n$1048576,3,0)</f>
        <v>#VALUE!</v>
      </c>
      <c r="Y134" s="53" t="e">
        <f aca="false">+VLOOKUP($D134,['file:///home/lab/repositories/luckia.facturador/com.luckia.biller.deploy/src/main/resources/bootstrap/info_presencial_2014.xlsx']venta_neta_cons!$a$2:$n$1048576,4,0)</f>
        <v>#VALUE!</v>
      </c>
      <c r="Z134" s="53" t="e">
        <f aca="false">+VLOOKUP($D134,['file:///home/lab/repositories/luckia.facturador/com.luckia.biller.deploy/src/main/resources/bootstrap/info_presencial_2014.xlsx']venta_neta_cons!$a$2:$n$1048576,5,0)</f>
        <v>#VALUE!</v>
      </c>
      <c r="AA134" s="53" t="e">
        <f aca="false">+VLOOKUP($D134,['file:///home/lab/repositories/luckia.facturador/com.luckia.biller.deploy/src/main/resources/bootstrap/info_presencial_2014.xlsx']venta_neta_cons!$a$2:$n$1048576,6,0)</f>
        <v>#VALUE!</v>
      </c>
      <c r="AB134" s="53" t="e">
        <f aca="false">+VLOOKUP($D134,['file:///home/lab/repositories/luckia.facturador/com.luckia.biller.deploy/src/main/resources/bootstrap/info_presencial_2014.xlsx']venta_neta_cons!$a$2:$n$1048576,7,0)</f>
        <v>#VALUE!</v>
      </c>
      <c r="AC134" s="53" t="e">
        <f aca="false">+VLOOKUP($D134,['file:///home/lab/repositories/luckia.facturador/com.luckia.biller.deploy/src/main/resources/bootstrap/info_presencial_2014.xlsx']venta_neta_cons!$a$2:$n$1048576,8,0)</f>
        <v>#VALUE!</v>
      </c>
      <c r="AD134" s="53" t="e">
        <f aca="false">+VLOOKUP($D134,['file:///home/lab/repositories/luckia.facturador/com.luckia.biller.deploy/src/main/resources/bootstrap/info_presencial_2014.xlsx']venta_neta_cons!$a$2:$n$1048576,9,0)</f>
        <v>#VALUE!</v>
      </c>
      <c r="AE134" s="53" t="e">
        <f aca="false">+VLOOKUP($D134,['file:///home/lab/repositories/luckia.facturador/com.luckia.biller.deploy/src/main/resources/bootstrap/info_presencial_2014.xlsx']venta_neta_cons!$a$2:$n$1048576,10,0)</f>
        <v>#VALUE!</v>
      </c>
      <c r="AF134" s="53" t="e">
        <f aca="false">+VLOOKUP($D134,['file:///home/lab/repositories/luckia.facturador/com.luckia.biller.deploy/src/main/resources/bootstrap/info_presencial_2014.xlsx']venta_neta_cons!$a$2:$n$1048576,11,0)</f>
        <v>#VALUE!</v>
      </c>
      <c r="AG134" s="53" t="e">
        <f aca="false">+VLOOKUP($D134,['file:///home/lab/repositories/luckia.facturador/com.luckia.biller.deploy/src/main/resources/bootstrap/info_presencial_2014.xlsx']venta_neta_cons!$a$2:$n$1048576,12,0)</f>
        <v>#VALUE!</v>
      </c>
      <c r="AH134" s="53" t="e">
        <f aca="false">+VLOOKUP($D134,['file:///home/lab/repositories/luckia.facturador/com.luckia.biller.deploy/src/main/resources/bootstrap/info_presencial_2014.xlsx']venta_neta_cons!$a$2:$n$1048576,13,0)</f>
        <v>#VALUE!</v>
      </c>
      <c r="AI134" s="53" t="e">
        <f aca="false">+VLOOKUP($D134,['file:///home/lab/repositories/luckia.facturador/com.luckia.biller.deploy/src/main/resources/bootstrap/info_presencial_2014.xlsx']venta_neta_cons!$a$2:$n$1048576,14,0)</f>
        <v>#VALUE!</v>
      </c>
      <c r="AJ134" s="53" t="n">
        <f aca="false">+SUM(X134:AI134)</f>
        <v>29101</v>
      </c>
      <c r="AK134" s="54" t="n">
        <f aca="false">+BB134/X134</f>
        <v>0.328981821930518</v>
      </c>
      <c r="AL134" s="53"/>
      <c r="AM134" s="53" t="e">
        <f aca="false">+VLOOKUP($D134,['file:///home/lab/repositories/luckia.facturador/com.luckia.biller.deploy/src/main/resources/bootstrap/info_presencial_2014.xlsx']saldo_cons!$a$2:$n$1048576,3,0)</f>
        <v>#VALUE!</v>
      </c>
      <c r="AN134" s="53" t="e">
        <f aca="false">+VLOOKUP($D134,['file:///home/lab/repositories/luckia.facturador/com.luckia.biller.deploy/src/main/resources/bootstrap/info_presencial_2014.xlsx']saldo_cons!$a$2:$n$1048576,4,0)</f>
        <v>#VALUE!</v>
      </c>
      <c r="AO134" s="53" t="e">
        <f aca="false">+VLOOKUP($D134,['file:///home/lab/repositories/luckia.facturador/com.luckia.biller.deploy/src/main/resources/bootstrap/info_presencial_2014.xlsx']saldo_cons!$a$2:$n$1048576,5,0)</f>
        <v>#VALUE!</v>
      </c>
      <c r="AP134" s="53" t="e">
        <f aca="false">+VLOOKUP($D134,['file:///home/lab/repositories/luckia.facturador/com.luckia.biller.deploy/src/main/resources/bootstrap/info_presencial_2014.xlsx']saldo_cons!$a$2:$n$1048576,6,0)</f>
        <v>#VALUE!</v>
      </c>
      <c r="AQ134" s="53" t="e">
        <f aca="false">+VLOOKUP($D134,['file:///home/lab/repositories/luckia.facturador/com.luckia.biller.deploy/src/main/resources/bootstrap/info_presencial_2014.xlsx']saldo_cons!$a$2:$n$1048576,7,0)</f>
        <v>#VALUE!</v>
      </c>
      <c r="AR134" s="53" t="e">
        <f aca="false">+VLOOKUP($D134,['file:///home/lab/repositories/luckia.facturador/com.luckia.biller.deploy/src/main/resources/bootstrap/info_presencial_2014.xlsx']saldo_cons!$a$2:$n$1048576,8,0)</f>
        <v>#VALUE!</v>
      </c>
      <c r="AS134" s="53" t="e">
        <f aca="false">+VLOOKUP($D134,['file:///home/lab/repositories/luckia.facturador/com.luckia.biller.deploy/src/main/resources/bootstrap/info_presencial_2014.xlsx']saldo_cons!$a$2:$n$1048576,9,0)</f>
        <v>#VALUE!</v>
      </c>
      <c r="AT134" s="53" t="e">
        <f aca="false">+VLOOKUP($D134,['file:///home/lab/repositories/luckia.facturador/com.luckia.biller.deploy/src/main/resources/bootstrap/info_presencial_2014.xlsx']saldo_cons!$a$2:$n$1048576,10,0)</f>
        <v>#VALUE!</v>
      </c>
      <c r="AU134" s="53" t="e">
        <f aca="false">+VLOOKUP($D134,['file:///home/lab/repositories/luckia.facturador/com.luckia.biller.deploy/src/main/resources/bootstrap/info_presencial_2014.xlsx']saldo_cons!$a$2:$n$1048576,11,0)</f>
        <v>#VALUE!</v>
      </c>
      <c r="AV134" s="53" t="e">
        <f aca="false">+VLOOKUP($D134,['file:///home/lab/repositories/luckia.facturador/com.luckia.biller.deploy/src/main/resources/bootstrap/info_presencial_2014.xlsx']saldo_cons!$a$2:$n$1048576,12,0)</f>
        <v>#VALUE!</v>
      </c>
      <c r="AW134" s="53" t="e">
        <f aca="false">+VLOOKUP($D134,['file:///home/lab/repositories/luckia.facturador/com.luckia.biller.deploy/src/main/resources/bootstrap/info_presencial_2014.xlsx']saldo_cons!$a$2:$n$1048576,13,0)</f>
        <v>#VALUE!</v>
      </c>
      <c r="AX134" s="53" t="e">
        <f aca="false">+VLOOKUP($D134,['file:///home/lab/repositories/luckia.facturador/com.luckia.biller.deploy/src/main/resources/bootstrap/info_presencial_2014.xlsx']saldo_cons!$a$2:$n$1048576,14,0)</f>
        <v>#VALUE!</v>
      </c>
      <c r="AY134" s="53" t="n">
        <f aca="false">+SUM(AM134:AX134)</f>
        <v>29101</v>
      </c>
      <c r="AZ134" s="53"/>
      <c r="BA134" s="53"/>
      <c r="BB134" s="53" t="e">
        <f aca="false">+VLOOKUP($D134,['file:///home/lab/repositories/luckia.facturador/com.luckia.biller.deploy/src/main/resources/bootstrap/info_presencial_2014.xlsx']ggr_cons!$a$2:$n$1048576,3,0)</f>
        <v>#VALUE!</v>
      </c>
      <c r="BC134" s="53" t="e">
        <f aca="false">+VLOOKUP($D134,['file:///home/lab/repositories/luckia.facturador/com.luckia.biller.deploy/src/main/resources/bootstrap/info_presencial_2014.xlsx']ggr_cons!$a$2:$n$1048576,4,0)</f>
        <v>#VALUE!</v>
      </c>
      <c r="BD134" s="53" t="e">
        <f aca="false">+VLOOKUP($D134,['file:///home/lab/repositories/luckia.facturador/com.luckia.biller.deploy/src/main/resources/bootstrap/info_presencial_2014.xlsx']ggr_cons!$a$2:$n$1048576,5,0)</f>
        <v>#VALUE!</v>
      </c>
      <c r="BE134" s="53" t="e">
        <f aca="false">+VLOOKUP($D134,['file:///home/lab/repositories/luckia.facturador/com.luckia.biller.deploy/src/main/resources/bootstrap/info_presencial_2014.xlsx']ggr_cons!$a$2:$n$1048576,6,0)</f>
        <v>#VALUE!</v>
      </c>
      <c r="BF134" s="53" t="e">
        <f aca="false">+VLOOKUP($D134,['file:///home/lab/repositories/luckia.facturador/com.luckia.biller.deploy/src/main/resources/bootstrap/info_presencial_2014.xlsx']ggr_cons!$a$2:$n$1048576,7,0)</f>
        <v>#VALUE!</v>
      </c>
      <c r="BG134" s="53" t="e">
        <f aca="false">+VLOOKUP($D134,['file:///home/lab/repositories/luckia.facturador/com.luckia.biller.deploy/src/main/resources/bootstrap/info_presencial_2014.xlsx']ggr_cons!$a$2:$n$1048576,8,0)</f>
        <v>#VALUE!</v>
      </c>
      <c r="BH134" s="53" t="e">
        <f aca="false">+VLOOKUP($D134,['file:///home/lab/repositories/luckia.facturador/com.luckia.biller.deploy/src/main/resources/bootstrap/info_presencial_2014.xlsx']ggr_cons!$a$2:$n$1048576,9,0)</f>
        <v>#VALUE!</v>
      </c>
      <c r="BI134" s="53" t="e">
        <f aca="false">+VLOOKUP($D134,['file:///home/lab/repositories/luckia.facturador/com.luckia.biller.deploy/src/main/resources/bootstrap/info_presencial_2014.xlsx']ggr_cons!$a$2:$n$1048576,10,0)</f>
        <v>#VALUE!</v>
      </c>
      <c r="BJ134" s="53" t="e">
        <f aca="false">+VLOOKUP($D134,['file:///home/lab/repositories/luckia.facturador/com.luckia.biller.deploy/src/main/resources/bootstrap/info_presencial_2014.xlsx']ggr_cons!$a$2:$n$1048576,11,0)</f>
        <v>#VALUE!</v>
      </c>
      <c r="BK134" s="53" t="e">
        <f aca="false">+VLOOKUP($D134,['file:///home/lab/repositories/luckia.facturador/com.luckia.biller.deploy/src/main/resources/bootstrap/info_presencial_2014.xlsx']ggr_cons!$a$2:$n$1048576,12,0)</f>
        <v>#VALUE!</v>
      </c>
      <c r="BL134" s="53" t="e">
        <f aca="false">+VLOOKUP($D134,['file:///home/lab/repositories/luckia.facturador/com.luckia.biller.deploy/src/main/resources/bootstrap/info_presencial_2014.xlsx']ggr_cons!$a$2:$n$1048576,13,0)</f>
        <v>#VALUE!</v>
      </c>
      <c r="BM134" s="53" t="e">
        <f aca="false">+VLOOKUP($D134,['file:///home/lab/repositories/luckia.facturador/com.luckia.biller.deploy/src/main/resources/bootstrap/info_presencial_2014.xlsx']ggr_cons!$a$2:$n$1048576,14,0)</f>
        <v>#VALUE!</v>
      </c>
      <c r="BN134" s="53" t="n">
        <f aca="false">+SUM(BB134:BM134)</f>
        <v>9573.7</v>
      </c>
      <c r="BO134" s="53"/>
      <c r="BP134" s="53"/>
      <c r="BQ134" s="55" t="n">
        <f aca="false">+$N134*X134</f>
        <v>291.01</v>
      </c>
      <c r="BR134" s="55" t="n">
        <f aca="false">+$N134*Y134</f>
        <v>0</v>
      </c>
      <c r="BS134" s="55" t="n">
        <f aca="false">+$N134*Z134</f>
        <v>0</v>
      </c>
      <c r="BT134" s="55" t="n">
        <f aca="false">+$N134*AA134</f>
        <v>0</v>
      </c>
      <c r="BU134" s="55" t="n">
        <f aca="false">+$N134*AB134</f>
        <v>0</v>
      </c>
      <c r="BV134" s="55" t="n">
        <f aca="false">+$N134*AC134</f>
        <v>0</v>
      </c>
      <c r="BW134" s="55" t="n">
        <f aca="false">+$N134*AD134</f>
        <v>0</v>
      </c>
      <c r="BX134" s="55" t="n">
        <f aca="false">+$N134*AE134</f>
        <v>0</v>
      </c>
      <c r="BY134" s="55" t="n">
        <f aca="false">+$N134*AF134</f>
        <v>0</v>
      </c>
      <c r="BZ134" s="55" t="n">
        <f aca="false">+$N134*AG134</f>
        <v>0</v>
      </c>
      <c r="CA134" s="55" t="n">
        <f aca="false">+$N134*AH134</f>
        <v>0</v>
      </c>
      <c r="CB134" s="55" t="n">
        <f aca="false">+$N134*AI134</f>
        <v>0</v>
      </c>
      <c r="CC134" s="55" t="n">
        <f aca="false">+SUM(BQ134:CB134)</f>
        <v>291.01</v>
      </c>
      <c r="CD134" s="53"/>
      <c r="CE134" s="55"/>
      <c r="CF134" s="55" t="n">
        <f aca="false">+BQ134/$CE$2</f>
        <v>240.504132231405</v>
      </c>
      <c r="CG134" s="55" t="n">
        <f aca="false">+BR134/$CE$2</f>
        <v>0</v>
      </c>
      <c r="CH134" s="55" t="n">
        <f aca="false">+BS134/$CE$2</f>
        <v>0</v>
      </c>
      <c r="CI134" s="55" t="n">
        <f aca="false">+BT134/$CE$2</f>
        <v>0</v>
      </c>
      <c r="CJ134" s="55" t="n">
        <f aca="false">+BU134/$CE$2</f>
        <v>0</v>
      </c>
      <c r="CK134" s="55" t="n">
        <f aca="false">+BV134/$CE$2</f>
        <v>0</v>
      </c>
      <c r="CL134" s="55" t="n">
        <f aca="false">+BW134/$CE$2</f>
        <v>0</v>
      </c>
      <c r="CM134" s="55" t="n">
        <f aca="false">+BX134/$CE$2</f>
        <v>0</v>
      </c>
      <c r="CN134" s="55" t="n">
        <f aca="false">+BY134/$CE$2</f>
        <v>0</v>
      </c>
      <c r="CO134" s="55" t="n">
        <f aca="false">+BZ134/$CE$2</f>
        <v>0</v>
      </c>
      <c r="CP134" s="55" t="n">
        <f aca="false">+CA134/$CE$2</f>
        <v>0</v>
      </c>
      <c r="CQ134" s="55" t="n">
        <f aca="false">+CB134/$CE$2</f>
        <v>0</v>
      </c>
      <c r="CR134" s="55" t="n">
        <f aca="false">+CC134/$CE$2</f>
        <v>240.504132231405</v>
      </c>
      <c r="CS134" s="53"/>
      <c r="CT134" s="53"/>
      <c r="CU134" s="56" t="n">
        <f aca="false">+$O134*X134+$P134*BB134+$Q134*(0.9*BB134+$S134)+$R134</f>
        <v>582.02</v>
      </c>
      <c r="CV134" s="56" t="n">
        <f aca="false">+$O134*Y134+$P134*BC134+$Q134*(0.9*BC134+$S134)+$R134</f>
        <v>0</v>
      </c>
      <c r="CW134" s="56" t="n">
        <f aca="false">+$O134*Z134+$P134*BD134+$Q134*(0.9*BD134+$S134)+$R134</f>
        <v>0</v>
      </c>
      <c r="CX134" s="56" t="n">
        <f aca="false">+$O134*AA134+$P134*BE134+$Q134*(0.9*BE134+$S134)+$R134</f>
        <v>0</v>
      </c>
      <c r="CY134" s="56" t="n">
        <f aca="false">+$O134*AB134+$P134*BF134+$Q134*(0.9*BF134+$S134)+$R134</f>
        <v>0</v>
      </c>
      <c r="CZ134" s="56" t="n">
        <f aca="false">+$O134*AC134+$P134*BG134+$Q134*(0.9*BG134+$S134)+$R134</f>
        <v>0</v>
      </c>
      <c r="DA134" s="56" t="n">
        <f aca="false">+$O134*AD134+$P134*BH134+$Q134*(0.9*BH134+$S134)+$R134</f>
        <v>0</v>
      </c>
      <c r="DB134" s="56" t="n">
        <f aca="false">+$O134*AE134+$P134*BI134+$Q134*(0.9*BI134+$S134)+$R134</f>
        <v>0</v>
      </c>
      <c r="DC134" s="56" t="n">
        <f aca="false">+$O134*AF134+$P134*BJ134+$Q134*(0.9*BJ134+$S134)+$R134</f>
        <v>0</v>
      </c>
      <c r="DD134" s="56" t="n">
        <f aca="false">+$O134*AG134+$P134*BK134+$Q134*(0.9*BK134+$S134)+$R134</f>
        <v>0</v>
      </c>
      <c r="DE134" s="56" t="n">
        <f aca="false">+$O134*AH134+$P134*BL134+$Q134*(0.9*BL134+$S134)+$R134</f>
        <v>0</v>
      </c>
      <c r="DF134" s="56" t="n">
        <f aca="false">+$O134*AI134+$P134*BM134+$Q134*(0.9*BM134+$S134)+$R134</f>
        <v>0</v>
      </c>
      <c r="DG134" s="55" t="n">
        <f aca="false">+SUM(CU134:DF134)</f>
        <v>582.02</v>
      </c>
      <c r="DH134" s="53"/>
      <c r="DJ134" s="14" t="n">
        <f aca="false">+IF(X134=0,0,$T134)</f>
        <v>30</v>
      </c>
      <c r="DK134" s="14" t="n">
        <f aca="false">+IF(Y134=0,0,$T134)</f>
        <v>0</v>
      </c>
      <c r="DL134" s="14" t="n">
        <f aca="false">+IF(Z134=0,0,$T134)</f>
        <v>0</v>
      </c>
      <c r="DM134" s="14" t="n">
        <f aca="false">+IF(AA134=0,0,$T134)</f>
        <v>0</v>
      </c>
      <c r="DN134" s="14" t="n">
        <f aca="false">+IF(AB134=0,0,$T134)</f>
        <v>0</v>
      </c>
      <c r="DO134" s="14" t="n">
        <f aca="false">+IF(AC134=0,0,$T134)</f>
        <v>0</v>
      </c>
      <c r="DP134" s="14" t="n">
        <f aca="false">+IF(AD134=0,0,$T134)</f>
        <v>0</v>
      </c>
      <c r="DQ134" s="14" t="n">
        <f aca="false">+IF(AE134=0,0,$T134)</f>
        <v>0</v>
      </c>
      <c r="DR134" s="14" t="n">
        <f aca="false">+IF(AF134=0,0,$T134)</f>
        <v>0</v>
      </c>
      <c r="DS134" s="14" t="n">
        <f aca="false">+IF(AG134=0,0,$T134)</f>
        <v>0</v>
      </c>
      <c r="DT134" s="14" t="n">
        <f aca="false">+IF(AH134=0,0,$T134)</f>
        <v>0</v>
      </c>
      <c r="DU134" s="14" t="n">
        <f aca="false">+IF(AI134=0,0,$T134)</f>
        <v>0</v>
      </c>
      <c r="DV134" s="55" t="n">
        <f aca="false">+SUM(DJ134:DU134)</f>
        <v>30</v>
      </c>
      <c r="DY134" s="14" t="n">
        <v>0</v>
      </c>
      <c r="DZ134" s="14" t="n">
        <v>0</v>
      </c>
      <c r="EA134" s="14" t="n">
        <v>0</v>
      </c>
      <c r="EB134" s="14" t="n">
        <v>0</v>
      </c>
      <c r="EC134" s="14" t="n">
        <v>0</v>
      </c>
      <c r="ED134" s="14" t="n">
        <v>0</v>
      </c>
      <c r="EE134" s="14" t="n">
        <v>0</v>
      </c>
      <c r="EF134" s="14" t="n">
        <v>0</v>
      </c>
      <c r="EG134" s="14" t="n">
        <v>0</v>
      </c>
      <c r="EH134" s="14" t="n">
        <v>0</v>
      </c>
      <c r="EI134" s="14" t="n">
        <v>0</v>
      </c>
      <c r="EJ134" s="14" t="n">
        <v>0</v>
      </c>
      <c r="EK134" s="55" t="n">
        <f aca="false">+SUM(DY134:EJ134)</f>
        <v>0</v>
      </c>
      <c r="EO134" s="53" t="n">
        <f aca="false">+CU134+DJ134-DY134/2</f>
        <v>612.02</v>
      </c>
      <c r="EP134" s="53" t="n">
        <f aca="false">+CV134+DK134-DZ134/2</f>
        <v>0</v>
      </c>
      <c r="EQ134" s="53" t="n">
        <f aca="false">+CW134+DL134-EA134/2</f>
        <v>0</v>
      </c>
      <c r="ER134" s="53" t="n">
        <f aca="false">+CX134+DM134-EB134/2</f>
        <v>0</v>
      </c>
      <c r="ES134" s="53" t="n">
        <f aca="false">+CY134+DN134-EC134/2</f>
        <v>0</v>
      </c>
      <c r="ET134" s="53" t="n">
        <f aca="false">+CZ134+DO134-ED134/2</f>
        <v>0</v>
      </c>
      <c r="EU134" s="53" t="n">
        <f aca="false">+DA134+DP134-EE134/2</f>
        <v>0</v>
      </c>
      <c r="EV134" s="53" t="n">
        <f aca="false">+DB134+DQ134-EF134/2</f>
        <v>0</v>
      </c>
      <c r="EW134" s="53" t="n">
        <f aca="false">+DC134+DR134-EG134/2</f>
        <v>0</v>
      </c>
      <c r="EX134" s="53" t="n">
        <f aca="false">+DD134+DS134-EH134/2</f>
        <v>0</v>
      </c>
      <c r="EY134" s="53" t="n">
        <f aca="false">+DE134+DT134-EI134/2</f>
        <v>0</v>
      </c>
      <c r="EZ134" s="53" t="n">
        <f aca="false">+DF134+DU134-EJ134/2</f>
        <v>0</v>
      </c>
      <c r="FA134" s="55" t="n">
        <f aca="false">+SUM(EO134:EZ134)</f>
        <v>612.02</v>
      </c>
      <c r="FD134" s="53" t="n">
        <f aca="false">+AM134-EO134-DY134</f>
        <v>28488.98</v>
      </c>
      <c r="FE134" s="53" t="n">
        <f aca="false">+AN134-EP134-DZ134</f>
        <v>0</v>
      </c>
      <c r="FF134" s="53" t="n">
        <f aca="false">+AO134-EQ134-EA134</f>
        <v>0</v>
      </c>
      <c r="FG134" s="53" t="n">
        <f aca="false">+AP134-ER134-EB134</f>
        <v>0</v>
      </c>
      <c r="FH134" s="53" t="n">
        <f aca="false">+AQ134-ES134-EC134</f>
        <v>0</v>
      </c>
      <c r="FI134" s="53" t="n">
        <f aca="false">+AR134-ET134-ED134</f>
        <v>0</v>
      </c>
      <c r="FJ134" s="53" t="n">
        <f aca="false">+AS134-EU134-EE134</f>
        <v>0</v>
      </c>
      <c r="FK134" s="53" t="n">
        <f aca="false">+AT134-EV134-EF134</f>
        <v>0</v>
      </c>
      <c r="FL134" s="53" t="n">
        <f aca="false">+AU134-EW134-EG134</f>
        <v>0</v>
      </c>
      <c r="FM134" s="53" t="n">
        <f aca="false">+AV134-EX134-EH134</f>
        <v>0</v>
      </c>
      <c r="FN134" s="53" t="n">
        <f aca="false">+AW134-EY134-EI134</f>
        <v>0</v>
      </c>
      <c r="FO134" s="53" t="n">
        <f aca="false">+AX134-EZ134-EJ134</f>
        <v>0</v>
      </c>
      <c r="FP134" s="53" t="n">
        <f aca="false">+AY134-FA134</f>
        <v>28488.98</v>
      </c>
    </row>
    <row collapsed="false" customFormat="false" customHeight="true" hidden="false" ht="15" outlineLevel="2" r="135">
      <c r="A135" s="21" t="n">
        <v>12</v>
      </c>
      <c r="B135" s="21" t="s">
        <v>67</v>
      </c>
      <c r="C135" s="21" t="s">
        <v>137</v>
      </c>
      <c r="D135" s="67" t="n">
        <f aca="false">+E135</f>
        <v>16067</v>
      </c>
      <c r="E135" s="69" t="n">
        <v>16067</v>
      </c>
      <c r="F135" s="72" t="s">
        <v>549</v>
      </c>
      <c r="G135" s="21" t="s">
        <v>69</v>
      </c>
      <c r="H135" s="21" t="s">
        <v>69</v>
      </c>
      <c r="I135" s="76" t="s">
        <v>550</v>
      </c>
      <c r="J135" s="87" t="s">
        <v>551</v>
      </c>
      <c r="K135" s="76" t="s">
        <v>105</v>
      </c>
      <c r="L135" s="49" t="s">
        <v>487</v>
      </c>
      <c r="M135" s="50" t="s">
        <v>70</v>
      </c>
      <c r="N135" s="51" t="n">
        <v>0.01</v>
      </c>
      <c r="O135" s="51" t="n">
        <v>0.02</v>
      </c>
      <c r="P135" s="51" t="n">
        <v>0</v>
      </c>
      <c r="Q135" s="51" t="n">
        <v>0</v>
      </c>
      <c r="R135" s="50" t="n">
        <v>0</v>
      </c>
      <c r="S135" s="50" t="n">
        <v>0</v>
      </c>
      <c r="T135" s="50" t="n">
        <v>30</v>
      </c>
      <c r="U135" s="50"/>
      <c r="X135" s="53" t="e">
        <f aca="false">+VLOOKUP($D135,['file:///home/lab/repositories/luckia.facturador/com.luckia.biller.deploy/src/main/resources/bootstrap/info_presencial_2014.xlsx']venta_neta_cons!$a$2:$n$1048576,3,0)</f>
        <v>#VALUE!</v>
      </c>
      <c r="Y135" s="53" t="e">
        <f aca="false">+VLOOKUP($D135,['file:///home/lab/repositories/luckia.facturador/com.luckia.biller.deploy/src/main/resources/bootstrap/info_presencial_2014.xlsx']venta_neta_cons!$a$2:$n$1048576,4,0)</f>
        <v>#VALUE!</v>
      </c>
      <c r="Z135" s="53" t="e">
        <f aca="false">+VLOOKUP($D135,['file:///home/lab/repositories/luckia.facturador/com.luckia.biller.deploy/src/main/resources/bootstrap/info_presencial_2014.xlsx']venta_neta_cons!$a$2:$n$1048576,5,0)</f>
        <v>#VALUE!</v>
      </c>
      <c r="AA135" s="53" t="e">
        <f aca="false">+VLOOKUP($D135,['file:///home/lab/repositories/luckia.facturador/com.luckia.biller.deploy/src/main/resources/bootstrap/info_presencial_2014.xlsx']venta_neta_cons!$a$2:$n$1048576,6,0)</f>
        <v>#VALUE!</v>
      </c>
      <c r="AB135" s="53" t="e">
        <f aca="false">+VLOOKUP($D135,['file:///home/lab/repositories/luckia.facturador/com.luckia.biller.deploy/src/main/resources/bootstrap/info_presencial_2014.xlsx']venta_neta_cons!$a$2:$n$1048576,7,0)</f>
        <v>#VALUE!</v>
      </c>
      <c r="AC135" s="53" t="e">
        <f aca="false">+VLOOKUP($D135,['file:///home/lab/repositories/luckia.facturador/com.luckia.biller.deploy/src/main/resources/bootstrap/info_presencial_2014.xlsx']venta_neta_cons!$a$2:$n$1048576,8,0)</f>
        <v>#VALUE!</v>
      </c>
      <c r="AD135" s="53" t="e">
        <f aca="false">+VLOOKUP($D135,['file:///home/lab/repositories/luckia.facturador/com.luckia.biller.deploy/src/main/resources/bootstrap/info_presencial_2014.xlsx']venta_neta_cons!$a$2:$n$1048576,9,0)</f>
        <v>#VALUE!</v>
      </c>
      <c r="AE135" s="53" t="e">
        <f aca="false">+VLOOKUP($D135,['file:///home/lab/repositories/luckia.facturador/com.luckia.biller.deploy/src/main/resources/bootstrap/info_presencial_2014.xlsx']venta_neta_cons!$a$2:$n$1048576,10,0)</f>
        <v>#VALUE!</v>
      </c>
      <c r="AF135" s="53" t="e">
        <f aca="false">+VLOOKUP($D135,['file:///home/lab/repositories/luckia.facturador/com.luckia.biller.deploy/src/main/resources/bootstrap/info_presencial_2014.xlsx']venta_neta_cons!$a$2:$n$1048576,11,0)</f>
        <v>#VALUE!</v>
      </c>
      <c r="AG135" s="53" t="e">
        <f aca="false">+VLOOKUP($D135,['file:///home/lab/repositories/luckia.facturador/com.luckia.biller.deploy/src/main/resources/bootstrap/info_presencial_2014.xlsx']venta_neta_cons!$a$2:$n$1048576,12,0)</f>
        <v>#VALUE!</v>
      </c>
      <c r="AH135" s="53" t="e">
        <f aca="false">+VLOOKUP($D135,['file:///home/lab/repositories/luckia.facturador/com.luckia.biller.deploy/src/main/resources/bootstrap/info_presencial_2014.xlsx']venta_neta_cons!$a$2:$n$1048576,13,0)</f>
        <v>#VALUE!</v>
      </c>
      <c r="AI135" s="53" t="e">
        <f aca="false">+VLOOKUP($D135,['file:///home/lab/repositories/luckia.facturador/com.luckia.biller.deploy/src/main/resources/bootstrap/info_presencial_2014.xlsx']venta_neta_cons!$a$2:$n$1048576,14,0)</f>
        <v>#VALUE!</v>
      </c>
      <c r="AJ135" s="53" t="n">
        <f aca="false">+SUM(X135:AI135)</f>
        <v>1149</v>
      </c>
      <c r="AK135" s="54" t="n">
        <f aca="false">+BB135/X135</f>
        <v>-0.0496605744125326</v>
      </c>
      <c r="AL135" s="53"/>
      <c r="AM135" s="53" t="e">
        <f aca="false">+VLOOKUP($D135,['file:///home/lab/repositories/luckia.facturador/com.luckia.biller.deploy/src/main/resources/bootstrap/info_presencial_2014.xlsx']saldo_cons!$a$2:$n$1048576,3,0)</f>
        <v>#VALUE!</v>
      </c>
      <c r="AN135" s="53" t="e">
        <f aca="false">+VLOOKUP($D135,['file:///home/lab/repositories/luckia.facturador/com.luckia.biller.deploy/src/main/resources/bootstrap/info_presencial_2014.xlsx']saldo_cons!$a$2:$n$1048576,4,0)</f>
        <v>#VALUE!</v>
      </c>
      <c r="AO135" s="53" t="e">
        <f aca="false">+VLOOKUP($D135,['file:///home/lab/repositories/luckia.facturador/com.luckia.biller.deploy/src/main/resources/bootstrap/info_presencial_2014.xlsx']saldo_cons!$a$2:$n$1048576,5,0)</f>
        <v>#VALUE!</v>
      </c>
      <c r="AP135" s="53" t="e">
        <f aca="false">+VLOOKUP($D135,['file:///home/lab/repositories/luckia.facturador/com.luckia.biller.deploy/src/main/resources/bootstrap/info_presencial_2014.xlsx']saldo_cons!$a$2:$n$1048576,6,0)</f>
        <v>#VALUE!</v>
      </c>
      <c r="AQ135" s="53" t="e">
        <f aca="false">+VLOOKUP($D135,['file:///home/lab/repositories/luckia.facturador/com.luckia.biller.deploy/src/main/resources/bootstrap/info_presencial_2014.xlsx']saldo_cons!$a$2:$n$1048576,7,0)</f>
        <v>#VALUE!</v>
      </c>
      <c r="AR135" s="53" t="e">
        <f aca="false">+VLOOKUP($D135,['file:///home/lab/repositories/luckia.facturador/com.luckia.biller.deploy/src/main/resources/bootstrap/info_presencial_2014.xlsx']saldo_cons!$a$2:$n$1048576,8,0)</f>
        <v>#VALUE!</v>
      </c>
      <c r="AS135" s="53" t="e">
        <f aca="false">+VLOOKUP($D135,['file:///home/lab/repositories/luckia.facturador/com.luckia.biller.deploy/src/main/resources/bootstrap/info_presencial_2014.xlsx']saldo_cons!$a$2:$n$1048576,9,0)</f>
        <v>#VALUE!</v>
      </c>
      <c r="AT135" s="53" t="e">
        <f aca="false">+VLOOKUP($D135,['file:///home/lab/repositories/luckia.facturador/com.luckia.biller.deploy/src/main/resources/bootstrap/info_presencial_2014.xlsx']saldo_cons!$a$2:$n$1048576,10,0)</f>
        <v>#VALUE!</v>
      </c>
      <c r="AU135" s="53" t="e">
        <f aca="false">+VLOOKUP($D135,['file:///home/lab/repositories/luckia.facturador/com.luckia.biller.deploy/src/main/resources/bootstrap/info_presencial_2014.xlsx']saldo_cons!$a$2:$n$1048576,11,0)</f>
        <v>#VALUE!</v>
      </c>
      <c r="AV135" s="53" t="e">
        <f aca="false">+VLOOKUP($D135,['file:///home/lab/repositories/luckia.facturador/com.luckia.biller.deploy/src/main/resources/bootstrap/info_presencial_2014.xlsx']saldo_cons!$a$2:$n$1048576,12,0)</f>
        <v>#VALUE!</v>
      </c>
      <c r="AW135" s="53" t="e">
        <f aca="false">+VLOOKUP($D135,['file:///home/lab/repositories/luckia.facturador/com.luckia.biller.deploy/src/main/resources/bootstrap/info_presencial_2014.xlsx']saldo_cons!$a$2:$n$1048576,13,0)</f>
        <v>#VALUE!</v>
      </c>
      <c r="AX135" s="53" t="e">
        <f aca="false">+VLOOKUP($D135,['file:///home/lab/repositories/luckia.facturador/com.luckia.biller.deploy/src/main/resources/bootstrap/info_presencial_2014.xlsx']saldo_cons!$a$2:$n$1048576,14,0)</f>
        <v>#VALUE!</v>
      </c>
      <c r="AY135" s="53" t="n">
        <f aca="false">+SUM(AM135:AX135)</f>
        <v>1149</v>
      </c>
      <c r="AZ135" s="53"/>
      <c r="BA135" s="53"/>
      <c r="BB135" s="53" t="e">
        <f aca="false">+VLOOKUP($D135,['file:///home/lab/repositories/luckia.facturador/com.luckia.biller.deploy/src/main/resources/bootstrap/info_presencial_2014.xlsx']ggr_cons!$a$2:$n$1048576,3,0)</f>
        <v>#VALUE!</v>
      </c>
      <c r="BC135" s="53" t="e">
        <f aca="false">+VLOOKUP($D135,['file:///home/lab/repositories/luckia.facturador/com.luckia.biller.deploy/src/main/resources/bootstrap/info_presencial_2014.xlsx']ggr_cons!$a$2:$n$1048576,4,0)</f>
        <v>#VALUE!</v>
      </c>
      <c r="BD135" s="53" t="e">
        <f aca="false">+VLOOKUP($D135,['file:///home/lab/repositories/luckia.facturador/com.luckia.biller.deploy/src/main/resources/bootstrap/info_presencial_2014.xlsx']ggr_cons!$a$2:$n$1048576,5,0)</f>
        <v>#VALUE!</v>
      </c>
      <c r="BE135" s="53" t="e">
        <f aca="false">+VLOOKUP($D135,['file:///home/lab/repositories/luckia.facturador/com.luckia.biller.deploy/src/main/resources/bootstrap/info_presencial_2014.xlsx']ggr_cons!$a$2:$n$1048576,6,0)</f>
        <v>#VALUE!</v>
      </c>
      <c r="BF135" s="53" t="e">
        <f aca="false">+VLOOKUP($D135,['file:///home/lab/repositories/luckia.facturador/com.luckia.biller.deploy/src/main/resources/bootstrap/info_presencial_2014.xlsx']ggr_cons!$a$2:$n$1048576,7,0)</f>
        <v>#VALUE!</v>
      </c>
      <c r="BG135" s="53" t="e">
        <f aca="false">+VLOOKUP($D135,['file:///home/lab/repositories/luckia.facturador/com.luckia.biller.deploy/src/main/resources/bootstrap/info_presencial_2014.xlsx']ggr_cons!$a$2:$n$1048576,8,0)</f>
        <v>#VALUE!</v>
      </c>
      <c r="BH135" s="53" t="e">
        <f aca="false">+VLOOKUP($D135,['file:///home/lab/repositories/luckia.facturador/com.luckia.biller.deploy/src/main/resources/bootstrap/info_presencial_2014.xlsx']ggr_cons!$a$2:$n$1048576,9,0)</f>
        <v>#VALUE!</v>
      </c>
      <c r="BI135" s="53" t="e">
        <f aca="false">+VLOOKUP($D135,['file:///home/lab/repositories/luckia.facturador/com.luckia.biller.deploy/src/main/resources/bootstrap/info_presencial_2014.xlsx']ggr_cons!$a$2:$n$1048576,10,0)</f>
        <v>#VALUE!</v>
      </c>
      <c r="BJ135" s="53" t="e">
        <f aca="false">+VLOOKUP($D135,['file:///home/lab/repositories/luckia.facturador/com.luckia.biller.deploy/src/main/resources/bootstrap/info_presencial_2014.xlsx']ggr_cons!$a$2:$n$1048576,11,0)</f>
        <v>#VALUE!</v>
      </c>
      <c r="BK135" s="53" t="e">
        <f aca="false">+VLOOKUP($D135,['file:///home/lab/repositories/luckia.facturador/com.luckia.biller.deploy/src/main/resources/bootstrap/info_presencial_2014.xlsx']ggr_cons!$a$2:$n$1048576,12,0)</f>
        <v>#VALUE!</v>
      </c>
      <c r="BL135" s="53" t="e">
        <f aca="false">+VLOOKUP($D135,['file:///home/lab/repositories/luckia.facturador/com.luckia.biller.deploy/src/main/resources/bootstrap/info_presencial_2014.xlsx']ggr_cons!$a$2:$n$1048576,13,0)</f>
        <v>#VALUE!</v>
      </c>
      <c r="BM135" s="53" t="e">
        <f aca="false">+VLOOKUP($D135,['file:///home/lab/repositories/luckia.facturador/com.luckia.biller.deploy/src/main/resources/bootstrap/info_presencial_2014.xlsx']ggr_cons!$a$2:$n$1048576,14,0)</f>
        <v>#VALUE!</v>
      </c>
      <c r="BN135" s="53" t="n">
        <f aca="false">+SUM(BB135:BM135)</f>
        <v>-57.0599999999999</v>
      </c>
      <c r="BO135" s="53"/>
      <c r="BP135" s="53"/>
      <c r="BQ135" s="55" t="n">
        <f aca="false">+$N135*X135</f>
        <v>11.49</v>
      </c>
      <c r="BR135" s="55" t="n">
        <f aca="false">+$N135*Y135</f>
        <v>0</v>
      </c>
      <c r="BS135" s="55" t="n">
        <f aca="false">+$N135*Z135</f>
        <v>0</v>
      </c>
      <c r="BT135" s="55" t="n">
        <f aca="false">+$N135*AA135</f>
        <v>0</v>
      </c>
      <c r="BU135" s="55" t="n">
        <f aca="false">+$N135*AB135</f>
        <v>0</v>
      </c>
      <c r="BV135" s="55" t="n">
        <f aca="false">+$N135*AC135</f>
        <v>0</v>
      </c>
      <c r="BW135" s="55" t="n">
        <f aca="false">+$N135*AD135</f>
        <v>0</v>
      </c>
      <c r="BX135" s="55" t="n">
        <f aca="false">+$N135*AE135</f>
        <v>0</v>
      </c>
      <c r="BY135" s="55" t="n">
        <f aca="false">+$N135*AF135</f>
        <v>0</v>
      </c>
      <c r="BZ135" s="55" t="n">
        <f aca="false">+$N135*AG135</f>
        <v>0</v>
      </c>
      <c r="CA135" s="55" t="n">
        <f aca="false">+$N135*AH135</f>
        <v>0</v>
      </c>
      <c r="CB135" s="55" t="n">
        <f aca="false">+$N135*AI135</f>
        <v>0</v>
      </c>
      <c r="CC135" s="55" t="n">
        <f aca="false">+SUM(BQ135:CB135)</f>
        <v>11.49</v>
      </c>
      <c r="CD135" s="53"/>
      <c r="CE135" s="55"/>
      <c r="CF135" s="55" t="n">
        <f aca="false">+BQ135/$CE$2</f>
        <v>9.49586776859504</v>
      </c>
      <c r="CG135" s="55" t="n">
        <f aca="false">+BR135/$CE$2</f>
        <v>0</v>
      </c>
      <c r="CH135" s="55" t="n">
        <f aca="false">+BS135/$CE$2</f>
        <v>0</v>
      </c>
      <c r="CI135" s="55" t="n">
        <f aca="false">+BT135/$CE$2</f>
        <v>0</v>
      </c>
      <c r="CJ135" s="55" t="n">
        <f aca="false">+BU135/$CE$2</f>
        <v>0</v>
      </c>
      <c r="CK135" s="55" t="n">
        <f aca="false">+BV135/$CE$2</f>
        <v>0</v>
      </c>
      <c r="CL135" s="55" t="n">
        <f aca="false">+BW135/$CE$2</f>
        <v>0</v>
      </c>
      <c r="CM135" s="55" t="n">
        <f aca="false">+BX135/$CE$2</f>
        <v>0</v>
      </c>
      <c r="CN135" s="55" t="n">
        <f aca="false">+BY135/$CE$2</f>
        <v>0</v>
      </c>
      <c r="CO135" s="55" t="n">
        <f aca="false">+BZ135/$CE$2</f>
        <v>0</v>
      </c>
      <c r="CP135" s="55" t="n">
        <f aca="false">+CA135/$CE$2</f>
        <v>0</v>
      </c>
      <c r="CQ135" s="55" t="n">
        <f aca="false">+CB135/$CE$2</f>
        <v>0</v>
      </c>
      <c r="CR135" s="55" t="n">
        <f aca="false">+CC135/$CE$2</f>
        <v>9.49586776859504</v>
      </c>
      <c r="CS135" s="53"/>
      <c r="CT135" s="53"/>
      <c r="CU135" s="56" t="n">
        <f aca="false">+$O135*X135+$P135*BB135+$Q135*(0.9*BB135+$S135)+$R135</f>
        <v>22.98</v>
      </c>
      <c r="CV135" s="56" t="n">
        <f aca="false">+$O135*Y135+$P135*BC135+$Q135*(0.9*BC135+$S135)+$R135</f>
        <v>0</v>
      </c>
      <c r="CW135" s="56" t="n">
        <f aca="false">+$O135*Z135+$P135*BD135+$Q135*(0.9*BD135+$S135)+$R135</f>
        <v>0</v>
      </c>
      <c r="CX135" s="56" t="n">
        <f aca="false">+$O135*AA135+$P135*BE135+$Q135*(0.9*BE135+$S135)+$R135</f>
        <v>0</v>
      </c>
      <c r="CY135" s="56" t="n">
        <f aca="false">+$O135*AB135+$P135*BF135+$Q135*(0.9*BF135+$S135)+$R135</f>
        <v>0</v>
      </c>
      <c r="CZ135" s="56" t="n">
        <f aca="false">+$O135*AC135+$P135*BG135+$Q135*(0.9*BG135+$S135)+$R135</f>
        <v>0</v>
      </c>
      <c r="DA135" s="56" t="n">
        <f aca="false">+$O135*AD135+$P135*BH135+$Q135*(0.9*BH135+$S135)+$R135</f>
        <v>0</v>
      </c>
      <c r="DB135" s="56" t="n">
        <f aca="false">+$O135*AE135+$P135*BI135+$Q135*(0.9*BI135+$S135)+$R135</f>
        <v>0</v>
      </c>
      <c r="DC135" s="56" t="n">
        <f aca="false">+$O135*AF135+$P135*BJ135+$Q135*(0.9*BJ135+$S135)+$R135</f>
        <v>0</v>
      </c>
      <c r="DD135" s="56" t="n">
        <f aca="false">+$O135*AG135+$P135*BK135+$Q135*(0.9*BK135+$S135)+$R135</f>
        <v>0</v>
      </c>
      <c r="DE135" s="56" t="n">
        <f aca="false">+$O135*AH135+$P135*BL135+$Q135*(0.9*BL135+$S135)+$R135</f>
        <v>0</v>
      </c>
      <c r="DF135" s="56" t="n">
        <f aca="false">+$O135*AI135+$P135*BM135+$Q135*(0.9*BM135+$S135)+$R135</f>
        <v>0</v>
      </c>
      <c r="DG135" s="55" t="n">
        <f aca="false">+SUM(CU135:DF135)</f>
        <v>22.98</v>
      </c>
      <c r="DH135" s="53"/>
      <c r="DJ135" s="14" t="n">
        <f aca="false">+IF(X135=0,0,$T135)</f>
        <v>30</v>
      </c>
      <c r="DK135" s="14" t="n">
        <f aca="false">+IF(Y135=0,0,$T135)</f>
        <v>0</v>
      </c>
      <c r="DL135" s="14" t="n">
        <f aca="false">+IF(Z135=0,0,$T135)</f>
        <v>0</v>
      </c>
      <c r="DM135" s="14" t="n">
        <f aca="false">+IF(AA135=0,0,$T135)</f>
        <v>0</v>
      </c>
      <c r="DN135" s="14" t="n">
        <f aca="false">+IF(AB135=0,0,$T135)</f>
        <v>0</v>
      </c>
      <c r="DO135" s="14" t="n">
        <f aca="false">+IF(AC135=0,0,$T135)</f>
        <v>0</v>
      </c>
      <c r="DP135" s="14" t="n">
        <f aca="false">+IF(AD135=0,0,$T135)</f>
        <v>0</v>
      </c>
      <c r="DQ135" s="14" t="n">
        <f aca="false">+IF(AE135=0,0,$T135)</f>
        <v>0</v>
      </c>
      <c r="DR135" s="14" t="n">
        <f aca="false">+IF(AF135=0,0,$T135)</f>
        <v>0</v>
      </c>
      <c r="DS135" s="14" t="n">
        <f aca="false">+IF(AG135=0,0,$T135)</f>
        <v>0</v>
      </c>
      <c r="DT135" s="14" t="n">
        <f aca="false">+IF(AH135=0,0,$T135)</f>
        <v>0</v>
      </c>
      <c r="DU135" s="14" t="n">
        <f aca="false">+IF(AI135=0,0,$T135)</f>
        <v>0</v>
      </c>
      <c r="DV135" s="55" t="n">
        <f aca="false">+SUM(DJ135:DU135)</f>
        <v>30</v>
      </c>
      <c r="DY135" s="14" t="n">
        <v>0</v>
      </c>
      <c r="DZ135" s="14" t="n">
        <v>0</v>
      </c>
      <c r="EA135" s="14" t="n">
        <v>0</v>
      </c>
      <c r="EB135" s="14" t="n">
        <v>0</v>
      </c>
      <c r="EC135" s="14" t="n">
        <v>0</v>
      </c>
      <c r="ED135" s="14" t="n">
        <v>0</v>
      </c>
      <c r="EE135" s="14" t="n">
        <v>0</v>
      </c>
      <c r="EF135" s="14" t="n">
        <v>0</v>
      </c>
      <c r="EG135" s="14" t="n">
        <v>0</v>
      </c>
      <c r="EH135" s="14" t="n">
        <v>0</v>
      </c>
      <c r="EI135" s="14" t="n">
        <v>0</v>
      </c>
      <c r="EJ135" s="14" t="n">
        <v>0</v>
      </c>
      <c r="EK135" s="55" t="n">
        <f aca="false">+SUM(DY135:EJ135)</f>
        <v>0</v>
      </c>
      <c r="EO135" s="53" t="n">
        <f aca="false">+CU135+DJ135-DY135/2</f>
        <v>52.98</v>
      </c>
      <c r="EP135" s="53" t="n">
        <f aca="false">+CV135+DK135-DZ135/2</f>
        <v>0</v>
      </c>
      <c r="EQ135" s="53" t="n">
        <f aca="false">+CW135+DL135-EA135/2</f>
        <v>0</v>
      </c>
      <c r="ER135" s="53" t="n">
        <f aca="false">+CX135+DM135-EB135/2</f>
        <v>0</v>
      </c>
      <c r="ES135" s="53" t="n">
        <f aca="false">+CY135+DN135-EC135/2</f>
        <v>0</v>
      </c>
      <c r="ET135" s="53" t="n">
        <f aca="false">+CZ135+DO135-ED135/2</f>
        <v>0</v>
      </c>
      <c r="EU135" s="53" t="n">
        <f aca="false">+DA135+DP135-EE135/2</f>
        <v>0</v>
      </c>
      <c r="EV135" s="53" t="n">
        <f aca="false">+DB135+DQ135-EF135/2</f>
        <v>0</v>
      </c>
      <c r="EW135" s="53" t="n">
        <f aca="false">+DC135+DR135-EG135/2</f>
        <v>0</v>
      </c>
      <c r="EX135" s="53" t="n">
        <f aca="false">+DD135+DS135-EH135/2</f>
        <v>0</v>
      </c>
      <c r="EY135" s="53" t="n">
        <f aca="false">+DE135+DT135-EI135/2</f>
        <v>0</v>
      </c>
      <c r="EZ135" s="53" t="n">
        <f aca="false">+DF135+DU135-EJ135/2</f>
        <v>0</v>
      </c>
      <c r="FA135" s="55" t="n">
        <f aca="false">+SUM(EO135:EZ135)</f>
        <v>52.98</v>
      </c>
      <c r="FD135" s="53" t="n">
        <f aca="false">+AM135-EO135-DY135</f>
        <v>1096.02</v>
      </c>
      <c r="FE135" s="53" t="n">
        <f aca="false">+AN135-EP135-DZ135</f>
        <v>0</v>
      </c>
      <c r="FF135" s="53" t="n">
        <f aca="false">+AO135-EQ135-EA135</f>
        <v>0</v>
      </c>
      <c r="FG135" s="53" t="n">
        <f aca="false">+AP135-ER135-EB135</f>
        <v>0</v>
      </c>
      <c r="FH135" s="53" t="n">
        <f aca="false">+AQ135-ES135-EC135</f>
        <v>0</v>
      </c>
      <c r="FI135" s="53" t="n">
        <f aca="false">+AR135-ET135-ED135</f>
        <v>0</v>
      </c>
      <c r="FJ135" s="53" t="n">
        <f aca="false">+AS135-EU135-EE135</f>
        <v>0</v>
      </c>
      <c r="FK135" s="53" t="n">
        <f aca="false">+AT135-EV135-EF135</f>
        <v>0</v>
      </c>
      <c r="FL135" s="53" t="n">
        <f aca="false">+AU135-EW135-EG135</f>
        <v>0</v>
      </c>
      <c r="FM135" s="53" t="n">
        <f aca="false">+AV135-EX135-EH135</f>
        <v>0</v>
      </c>
      <c r="FN135" s="53" t="n">
        <f aca="false">+AW135-EY135-EI135</f>
        <v>0</v>
      </c>
      <c r="FO135" s="53" t="n">
        <f aca="false">+AX135-EZ135-EJ135</f>
        <v>0</v>
      </c>
      <c r="FP135" s="53" t="n">
        <f aca="false">+AY135-FA135</f>
        <v>1096.02</v>
      </c>
    </row>
    <row collapsed="false" customFormat="false" customHeight="true" hidden="false" ht="15" outlineLevel="2" r="136">
      <c r="A136" s="21" t="n">
        <v>12</v>
      </c>
      <c r="B136" s="21" t="s">
        <v>67</v>
      </c>
      <c r="C136" s="21" t="s">
        <v>137</v>
      </c>
      <c r="D136" s="67" t="n">
        <f aca="false">+E136</f>
        <v>16069</v>
      </c>
      <c r="E136" s="69" t="n">
        <v>16069</v>
      </c>
      <c r="F136" s="72" t="s">
        <v>552</v>
      </c>
      <c r="G136" s="21" t="s">
        <v>69</v>
      </c>
      <c r="H136" s="21" t="s">
        <v>69</v>
      </c>
      <c r="I136" s="76" t="s">
        <v>553</v>
      </c>
      <c r="J136" s="87" t="s">
        <v>554</v>
      </c>
      <c r="K136" s="76" t="s">
        <v>105</v>
      </c>
      <c r="L136" s="49" t="s">
        <v>487</v>
      </c>
      <c r="M136" s="50" t="s">
        <v>70</v>
      </c>
      <c r="N136" s="51" t="n">
        <v>0.01</v>
      </c>
      <c r="O136" s="51" t="n">
        <v>0.02</v>
      </c>
      <c r="P136" s="51" t="n">
        <v>0</v>
      </c>
      <c r="Q136" s="51" t="n">
        <v>0</v>
      </c>
      <c r="R136" s="50" t="n">
        <v>0</v>
      </c>
      <c r="S136" s="50" t="n">
        <v>0</v>
      </c>
      <c r="T136" s="50" t="n">
        <v>30</v>
      </c>
      <c r="U136" s="50"/>
      <c r="X136" s="53" t="e">
        <f aca="false">+VLOOKUP($D136,['file:///home/lab/repositories/luckia.facturador/com.luckia.biller.deploy/src/main/resources/bootstrap/info_presencial_2014.xlsx']venta_neta_cons!$a$2:$n$1048576,3,0)</f>
        <v>#VALUE!</v>
      </c>
      <c r="Y136" s="53" t="e">
        <f aca="false">+VLOOKUP($D136,['file:///home/lab/repositories/luckia.facturador/com.luckia.biller.deploy/src/main/resources/bootstrap/info_presencial_2014.xlsx']venta_neta_cons!$a$2:$n$1048576,4,0)</f>
        <v>#VALUE!</v>
      </c>
      <c r="Z136" s="53" t="e">
        <f aca="false">+VLOOKUP($D136,['file:///home/lab/repositories/luckia.facturador/com.luckia.biller.deploy/src/main/resources/bootstrap/info_presencial_2014.xlsx']venta_neta_cons!$a$2:$n$1048576,5,0)</f>
        <v>#VALUE!</v>
      </c>
      <c r="AA136" s="53" t="e">
        <f aca="false">+VLOOKUP($D136,['file:///home/lab/repositories/luckia.facturador/com.luckia.biller.deploy/src/main/resources/bootstrap/info_presencial_2014.xlsx']venta_neta_cons!$a$2:$n$1048576,6,0)</f>
        <v>#VALUE!</v>
      </c>
      <c r="AB136" s="53" t="e">
        <f aca="false">+VLOOKUP($D136,['file:///home/lab/repositories/luckia.facturador/com.luckia.biller.deploy/src/main/resources/bootstrap/info_presencial_2014.xlsx']venta_neta_cons!$a$2:$n$1048576,7,0)</f>
        <v>#VALUE!</v>
      </c>
      <c r="AC136" s="53" t="e">
        <f aca="false">+VLOOKUP($D136,['file:///home/lab/repositories/luckia.facturador/com.luckia.biller.deploy/src/main/resources/bootstrap/info_presencial_2014.xlsx']venta_neta_cons!$a$2:$n$1048576,8,0)</f>
        <v>#VALUE!</v>
      </c>
      <c r="AD136" s="53" t="e">
        <f aca="false">+VLOOKUP($D136,['file:///home/lab/repositories/luckia.facturador/com.luckia.biller.deploy/src/main/resources/bootstrap/info_presencial_2014.xlsx']venta_neta_cons!$a$2:$n$1048576,9,0)</f>
        <v>#VALUE!</v>
      </c>
      <c r="AE136" s="53" t="e">
        <f aca="false">+VLOOKUP($D136,['file:///home/lab/repositories/luckia.facturador/com.luckia.biller.deploy/src/main/resources/bootstrap/info_presencial_2014.xlsx']venta_neta_cons!$a$2:$n$1048576,10,0)</f>
        <v>#VALUE!</v>
      </c>
      <c r="AF136" s="53" t="e">
        <f aca="false">+VLOOKUP($D136,['file:///home/lab/repositories/luckia.facturador/com.luckia.biller.deploy/src/main/resources/bootstrap/info_presencial_2014.xlsx']venta_neta_cons!$a$2:$n$1048576,11,0)</f>
        <v>#VALUE!</v>
      </c>
      <c r="AG136" s="53" t="e">
        <f aca="false">+VLOOKUP($D136,['file:///home/lab/repositories/luckia.facturador/com.luckia.biller.deploy/src/main/resources/bootstrap/info_presencial_2014.xlsx']venta_neta_cons!$a$2:$n$1048576,12,0)</f>
        <v>#VALUE!</v>
      </c>
      <c r="AH136" s="53" t="e">
        <f aca="false">+VLOOKUP($D136,['file:///home/lab/repositories/luckia.facturador/com.luckia.biller.deploy/src/main/resources/bootstrap/info_presencial_2014.xlsx']venta_neta_cons!$a$2:$n$1048576,13,0)</f>
        <v>#VALUE!</v>
      </c>
      <c r="AI136" s="53" t="e">
        <f aca="false">+VLOOKUP($D136,['file:///home/lab/repositories/luckia.facturador/com.luckia.biller.deploy/src/main/resources/bootstrap/info_presencial_2014.xlsx']venta_neta_cons!$a$2:$n$1048576,14,0)</f>
        <v>#VALUE!</v>
      </c>
      <c r="AJ136" s="53" t="n">
        <f aca="false">+SUM(X136:AI136)</f>
        <v>1356</v>
      </c>
      <c r="AK136" s="54" t="n">
        <f aca="false">+BB136/X136</f>
        <v>0.53476401179941</v>
      </c>
      <c r="AL136" s="53"/>
      <c r="AM136" s="53" t="e">
        <f aca="false">+VLOOKUP($D136,['file:///home/lab/repositories/luckia.facturador/com.luckia.biller.deploy/src/main/resources/bootstrap/info_presencial_2014.xlsx']saldo_cons!$a$2:$n$1048576,3,0)</f>
        <v>#VALUE!</v>
      </c>
      <c r="AN136" s="53" t="e">
        <f aca="false">+VLOOKUP($D136,['file:///home/lab/repositories/luckia.facturador/com.luckia.biller.deploy/src/main/resources/bootstrap/info_presencial_2014.xlsx']saldo_cons!$a$2:$n$1048576,4,0)</f>
        <v>#VALUE!</v>
      </c>
      <c r="AO136" s="53" t="e">
        <f aca="false">+VLOOKUP($D136,['file:///home/lab/repositories/luckia.facturador/com.luckia.biller.deploy/src/main/resources/bootstrap/info_presencial_2014.xlsx']saldo_cons!$a$2:$n$1048576,5,0)</f>
        <v>#VALUE!</v>
      </c>
      <c r="AP136" s="53" t="e">
        <f aca="false">+VLOOKUP($D136,['file:///home/lab/repositories/luckia.facturador/com.luckia.biller.deploy/src/main/resources/bootstrap/info_presencial_2014.xlsx']saldo_cons!$a$2:$n$1048576,6,0)</f>
        <v>#VALUE!</v>
      </c>
      <c r="AQ136" s="53" t="e">
        <f aca="false">+VLOOKUP($D136,['file:///home/lab/repositories/luckia.facturador/com.luckia.biller.deploy/src/main/resources/bootstrap/info_presencial_2014.xlsx']saldo_cons!$a$2:$n$1048576,7,0)</f>
        <v>#VALUE!</v>
      </c>
      <c r="AR136" s="53" t="e">
        <f aca="false">+VLOOKUP($D136,['file:///home/lab/repositories/luckia.facturador/com.luckia.biller.deploy/src/main/resources/bootstrap/info_presencial_2014.xlsx']saldo_cons!$a$2:$n$1048576,8,0)</f>
        <v>#VALUE!</v>
      </c>
      <c r="AS136" s="53" t="e">
        <f aca="false">+VLOOKUP($D136,['file:///home/lab/repositories/luckia.facturador/com.luckia.biller.deploy/src/main/resources/bootstrap/info_presencial_2014.xlsx']saldo_cons!$a$2:$n$1048576,9,0)</f>
        <v>#VALUE!</v>
      </c>
      <c r="AT136" s="53" t="e">
        <f aca="false">+VLOOKUP($D136,['file:///home/lab/repositories/luckia.facturador/com.luckia.biller.deploy/src/main/resources/bootstrap/info_presencial_2014.xlsx']saldo_cons!$a$2:$n$1048576,10,0)</f>
        <v>#VALUE!</v>
      </c>
      <c r="AU136" s="53" t="e">
        <f aca="false">+VLOOKUP($D136,['file:///home/lab/repositories/luckia.facturador/com.luckia.biller.deploy/src/main/resources/bootstrap/info_presencial_2014.xlsx']saldo_cons!$a$2:$n$1048576,11,0)</f>
        <v>#VALUE!</v>
      </c>
      <c r="AV136" s="53" t="e">
        <f aca="false">+VLOOKUP($D136,['file:///home/lab/repositories/luckia.facturador/com.luckia.biller.deploy/src/main/resources/bootstrap/info_presencial_2014.xlsx']saldo_cons!$a$2:$n$1048576,12,0)</f>
        <v>#VALUE!</v>
      </c>
      <c r="AW136" s="53" t="e">
        <f aca="false">+VLOOKUP($D136,['file:///home/lab/repositories/luckia.facturador/com.luckia.biller.deploy/src/main/resources/bootstrap/info_presencial_2014.xlsx']saldo_cons!$a$2:$n$1048576,13,0)</f>
        <v>#VALUE!</v>
      </c>
      <c r="AX136" s="53" t="e">
        <f aca="false">+VLOOKUP($D136,['file:///home/lab/repositories/luckia.facturador/com.luckia.biller.deploy/src/main/resources/bootstrap/info_presencial_2014.xlsx']saldo_cons!$a$2:$n$1048576,14,0)</f>
        <v>#VALUE!</v>
      </c>
      <c r="AY136" s="53" t="n">
        <f aca="false">+SUM(AM136:AX136)</f>
        <v>1356</v>
      </c>
      <c r="AZ136" s="53"/>
      <c r="BA136" s="53"/>
      <c r="BB136" s="53" t="e">
        <f aca="false">+VLOOKUP($D136,['file:///home/lab/repositories/luckia.facturador/com.luckia.biller.deploy/src/main/resources/bootstrap/info_presencial_2014.xlsx']ggr_cons!$a$2:$n$1048576,3,0)</f>
        <v>#VALUE!</v>
      </c>
      <c r="BC136" s="53" t="e">
        <f aca="false">+VLOOKUP($D136,['file:///home/lab/repositories/luckia.facturador/com.luckia.biller.deploy/src/main/resources/bootstrap/info_presencial_2014.xlsx']ggr_cons!$a$2:$n$1048576,4,0)</f>
        <v>#VALUE!</v>
      </c>
      <c r="BD136" s="53" t="e">
        <f aca="false">+VLOOKUP($D136,['file:///home/lab/repositories/luckia.facturador/com.luckia.biller.deploy/src/main/resources/bootstrap/info_presencial_2014.xlsx']ggr_cons!$a$2:$n$1048576,5,0)</f>
        <v>#VALUE!</v>
      </c>
      <c r="BE136" s="53" t="e">
        <f aca="false">+VLOOKUP($D136,['file:///home/lab/repositories/luckia.facturador/com.luckia.biller.deploy/src/main/resources/bootstrap/info_presencial_2014.xlsx']ggr_cons!$a$2:$n$1048576,6,0)</f>
        <v>#VALUE!</v>
      </c>
      <c r="BF136" s="53" t="e">
        <f aca="false">+VLOOKUP($D136,['file:///home/lab/repositories/luckia.facturador/com.luckia.biller.deploy/src/main/resources/bootstrap/info_presencial_2014.xlsx']ggr_cons!$a$2:$n$1048576,7,0)</f>
        <v>#VALUE!</v>
      </c>
      <c r="BG136" s="53" t="e">
        <f aca="false">+VLOOKUP($D136,['file:///home/lab/repositories/luckia.facturador/com.luckia.biller.deploy/src/main/resources/bootstrap/info_presencial_2014.xlsx']ggr_cons!$a$2:$n$1048576,8,0)</f>
        <v>#VALUE!</v>
      </c>
      <c r="BH136" s="53" t="e">
        <f aca="false">+VLOOKUP($D136,['file:///home/lab/repositories/luckia.facturador/com.luckia.biller.deploy/src/main/resources/bootstrap/info_presencial_2014.xlsx']ggr_cons!$a$2:$n$1048576,9,0)</f>
        <v>#VALUE!</v>
      </c>
      <c r="BI136" s="53" t="e">
        <f aca="false">+VLOOKUP($D136,['file:///home/lab/repositories/luckia.facturador/com.luckia.biller.deploy/src/main/resources/bootstrap/info_presencial_2014.xlsx']ggr_cons!$a$2:$n$1048576,10,0)</f>
        <v>#VALUE!</v>
      </c>
      <c r="BJ136" s="53" t="e">
        <f aca="false">+VLOOKUP($D136,['file:///home/lab/repositories/luckia.facturador/com.luckia.biller.deploy/src/main/resources/bootstrap/info_presencial_2014.xlsx']ggr_cons!$a$2:$n$1048576,11,0)</f>
        <v>#VALUE!</v>
      </c>
      <c r="BK136" s="53" t="e">
        <f aca="false">+VLOOKUP($D136,['file:///home/lab/repositories/luckia.facturador/com.luckia.biller.deploy/src/main/resources/bootstrap/info_presencial_2014.xlsx']ggr_cons!$a$2:$n$1048576,12,0)</f>
        <v>#VALUE!</v>
      </c>
      <c r="BL136" s="53" t="e">
        <f aca="false">+VLOOKUP($D136,['file:///home/lab/repositories/luckia.facturador/com.luckia.biller.deploy/src/main/resources/bootstrap/info_presencial_2014.xlsx']ggr_cons!$a$2:$n$1048576,13,0)</f>
        <v>#VALUE!</v>
      </c>
      <c r="BM136" s="53" t="e">
        <f aca="false">+VLOOKUP($D136,['file:///home/lab/repositories/luckia.facturador/com.luckia.biller.deploy/src/main/resources/bootstrap/info_presencial_2014.xlsx']ggr_cons!$a$2:$n$1048576,14,0)</f>
        <v>#VALUE!</v>
      </c>
      <c r="BN136" s="53" t="n">
        <f aca="false">+SUM(BB136:BM136)</f>
        <v>725.14</v>
      </c>
      <c r="BO136" s="53"/>
      <c r="BP136" s="53"/>
      <c r="BQ136" s="55" t="n">
        <f aca="false">+$N136*X136</f>
        <v>13.56</v>
      </c>
      <c r="BR136" s="55" t="n">
        <f aca="false">+$N136*Y136</f>
        <v>0</v>
      </c>
      <c r="BS136" s="55" t="n">
        <f aca="false">+$N136*Z136</f>
        <v>0</v>
      </c>
      <c r="BT136" s="55" t="n">
        <f aca="false">+$N136*AA136</f>
        <v>0</v>
      </c>
      <c r="BU136" s="55" t="n">
        <f aca="false">+$N136*AB136</f>
        <v>0</v>
      </c>
      <c r="BV136" s="55" t="n">
        <f aca="false">+$N136*AC136</f>
        <v>0</v>
      </c>
      <c r="BW136" s="55" t="n">
        <f aca="false">+$N136*AD136</f>
        <v>0</v>
      </c>
      <c r="BX136" s="55" t="n">
        <f aca="false">+$N136*AE136</f>
        <v>0</v>
      </c>
      <c r="BY136" s="55" t="n">
        <f aca="false">+$N136*AF136</f>
        <v>0</v>
      </c>
      <c r="BZ136" s="55" t="n">
        <f aca="false">+$N136*AG136</f>
        <v>0</v>
      </c>
      <c r="CA136" s="55" t="n">
        <f aca="false">+$N136*AH136</f>
        <v>0</v>
      </c>
      <c r="CB136" s="55" t="n">
        <f aca="false">+$N136*AI136</f>
        <v>0</v>
      </c>
      <c r="CC136" s="55" t="n">
        <f aca="false">+SUM(BQ136:CB136)</f>
        <v>13.56</v>
      </c>
      <c r="CD136" s="53"/>
      <c r="CE136" s="55"/>
      <c r="CF136" s="55" t="n">
        <f aca="false">+BQ136/$CE$2</f>
        <v>11.2066115702479</v>
      </c>
      <c r="CG136" s="55" t="n">
        <f aca="false">+BR136/$CE$2</f>
        <v>0</v>
      </c>
      <c r="CH136" s="55" t="n">
        <f aca="false">+BS136/$CE$2</f>
        <v>0</v>
      </c>
      <c r="CI136" s="55" t="n">
        <f aca="false">+BT136/$CE$2</f>
        <v>0</v>
      </c>
      <c r="CJ136" s="55" t="n">
        <f aca="false">+BU136/$CE$2</f>
        <v>0</v>
      </c>
      <c r="CK136" s="55" t="n">
        <f aca="false">+BV136/$CE$2</f>
        <v>0</v>
      </c>
      <c r="CL136" s="55" t="n">
        <f aca="false">+BW136/$CE$2</f>
        <v>0</v>
      </c>
      <c r="CM136" s="55" t="n">
        <f aca="false">+BX136/$CE$2</f>
        <v>0</v>
      </c>
      <c r="CN136" s="55" t="n">
        <f aca="false">+BY136/$CE$2</f>
        <v>0</v>
      </c>
      <c r="CO136" s="55" t="n">
        <f aca="false">+BZ136/$CE$2</f>
        <v>0</v>
      </c>
      <c r="CP136" s="55" t="n">
        <f aca="false">+CA136/$CE$2</f>
        <v>0</v>
      </c>
      <c r="CQ136" s="55" t="n">
        <f aca="false">+CB136/$CE$2</f>
        <v>0</v>
      </c>
      <c r="CR136" s="55" t="n">
        <f aca="false">+CC136/$CE$2</f>
        <v>11.2066115702479</v>
      </c>
      <c r="CS136" s="53"/>
      <c r="CT136" s="53"/>
      <c r="CU136" s="56" t="n">
        <f aca="false">+$O136*X136+$P136*BB136+$Q136*(0.9*BB136+$S136)+$R136</f>
        <v>27.12</v>
      </c>
      <c r="CV136" s="56" t="n">
        <f aca="false">+$O136*Y136+$P136*BC136+$Q136*(0.9*BC136+$S136)+$R136</f>
        <v>0</v>
      </c>
      <c r="CW136" s="56" t="n">
        <f aca="false">+$O136*Z136+$P136*BD136+$Q136*(0.9*BD136+$S136)+$R136</f>
        <v>0</v>
      </c>
      <c r="CX136" s="56" t="n">
        <f aca="false">+$O136*AA136+$P136*BE136+$Q136*(0.9*BE136+$S136)+$R136</f>
        <v>0</v>
      </c>
      <c r="CY136" s="56" t="n">
        <f aca="false">+$O136*AB136+$P136*BF136+$Q136*(0.9*BF136+$S136)+$R136</f>
        <v>0</v>
      </c>
      <c r="CZ136" s="56" t="n">
        <f aca="false">+$O136*AC136+$P136*BG136+$Q136*(0.9*BG136+$S136)+$R136</f>
        <v>0</v>
      </c>
      <c r="DA136" s="56" t="n">
        <f aca="false">+$O136*AD136+$P136*BH136+$Q136*(0.9*BH136+$S136)+$R136</f>
        <v>0</v>
      </c>
      <c r="DB136" s="56" t="n">
        <f aca="false">+$O136*AE136+$P136*BI136+$Q136*(0.9*BI136+$S136)+$R136</f>
        <v>0</v>
      </c>
      <c r="DC136" s="56" t="n">
        <f aca="false">+$O136*AF136+$P136*BJ136+$Q136*(0.9*BJ136+$S136)+$R136</f>
        <v>0</v>
      </c>
      <c r="DD136" s="56" t="n">
        <f aca="false">+$O136*AG136+$P136*BK136+$Q136*(0.9*BK136+$S136)+$R136</f>
        <v>0</v>
      </c>
      <c r="DE136" s="56" t="n">
        <f aca="false">+$O136*AH136+$P136*BL136+$Q136*(0.9*BL136+$S136)+$R136</f>
        <v>0</v>
      </c>
      <c r="DF136" s="56" t="n">
        <f aca="false">+$O136*AI136+$P136*BM136+$Q136*(0.9*BM136+$S136)+$R136</f>
        <v>0</v>
      </c>
      <c r="DG136" s="55" t="n">
        <f aca="false">+SUM(CU136:DF136)</f>
        <v>27.12</v>
      </c>
      <c r="DH136" s="53"/>
      <c r="DJ136" s="14" t="n">
        <f aca="false">+IF(X136=0,0,$T136)</f>
        <v>30</v>
      </c>
      <c r="DK136" s="14" t="n">
        <f aca="false">+IF(Y136=0,0,$T136)</f>
        <v>0</v>
      </c>
      <c r="DL136" s="14" t="n">
        <f aca="false">+IF(Z136=0,0,$T136)</f>
        <v>0</v>
      </c>
      <c r="DM136" s="14" t="n">
        <f aca="false">+IF(AA136=0,0,$T136)</f>
        <v>0</v>
      </c>
      <c r="DN136" s="14" t="n">
        <f aca="false">+IF(AB136=0,0,$T136)</f>
        <v>0</v>
      </c>
      <c r="DO136" s="14" t="n">
        <f aca="false">+IF(AC136=0,0,$T136)</f>
        <v>0</v>
      </c>
      <c r="DP136" s="14" t="n">
        <f aca="false">+IF(AD136=0,0,$T136)</f>
        <v>0</v>
      </c>
      <c r="DQ136" s="14" t="n">
        <f aca="false">+IF(AE136=0,0,$T136)</f>
        <v>0</v>
      </c>
      <c r="DR136" s="14" t="n">
        <f aca="false">+IF(AF136=0,0,$T136)</f>
        <v>0</v>
      </c>
      <c r="DS136" s="14" t="n">
        <f aca="false">+IF(AG136=0,0,$T136)</f>
        <v>0</v>
      </c>
      <c r="DT136" s="14" t="n">
        <f aca="false">+IF(AH136=0,0,$T136)</f>
        <v>0</v>
      </c>
      <c r="DU136" s="14" t="n">
        <f aca="false">+IF(AI136=0,0,$T136)</f>
        <v>0</v>
      </c>
      <c r="DV136" s="55" t="n">
        <f aca="false">+SUM(DJ136:DU136)</f>
        <v>30</v>
      </c>
      <c r="DY136" s="14" t="n">
        <v>0</v>
      </c>
      <c r="DZ136" s="14" t="n">
        <v>0</v>
      </c>
      <c r="EA136" s="14" t="n">
        <v>0</v>
      </c>
      <c r="EB136" s="14" t="n">
        <v>0</v>
      </c>
      <c r="EC136" s="14" t="n">
        <v>0</v>
      </c>
      <c r="ED136" s="14" t="n">
        <v>0</v>
      </c>
      <c r="EE136" s="14" t="n">
        <v>0</v>
      </c>
      <c r="EF136" s="14" t="n">
        <v>0</v>
      </c>
      <c r="EG136" s="14" t="n">
        <v>0</v>
      </c>
      <c r="EH136" s="14" t="n">
        <v>0</v>
      </c>
      <c r="EI136" s="14" t="n">
        <v>0</v>
      </c>
      <c r="EJ136" s="14" t="n">
        <v>0</v>
      </c>
      <c r="EK136" s="55" t="n">
        <f aca="false">+SUM(DY136:EJ136)</f>
        <v>0</v>
      </c>
      <c r="EO136" s="53" t="n">
        <f aca="false">+CU136+DJ136-DY136/2</f>
        <v>57.12</v>
      </c>
      <c r="EP136" s="53" t="n">
        <f aca="false">+CV136+DK136-DZ136/2</f>
        <v>0</v>
      </c>
      <c r="EQ136" s="53" t="n">
        <f aca="false">+CW136+DL136-EA136/2</f>
        <v>0</v>
      </c>
      <c r="ER136" s="53" t="n">
        <f aca="false">+CX136+DM136-EB136/2</f>
        <v>0</v>
      </c>
      <c r="ES136" s="53" t="n">
        <f aca="false">+CY136+DN136-EC136/2</f>
        <v>0</v>
      </c>
      <c r="ET136" s="53" t="n">
        <f aca="false">+CZ136+DO136-ED136/2</f>
        <v>0</v>
      </c>
      <c r="EU136" s="53" t="n">
        <f aca="false">+DA136+DP136-EE136/2</f>
        <v>0</v>
      </c>
      <c r="EV136" s="53" t="n">
        <f aca="false">+DB136+DQ136-EF136/2</f>
        <v>0</v>
      </c>
      <c r="EW136" s="53" t="n">
        <f aca="false">+DC136+DR136-EG136/2</f>
        <v>0</v>
      </c>
      <c r="EX136" s="53" t="n">
        <f aca="false">+DD136+DS136-EH136/2</f>
        <v>0</v>
      </c>
      <c r="EY136" s="53" t="n">
        <f aca="false">+DE136+DT136-EI136/2</f>
        <v>0</v>
      </c>
      <c r="EZ136" s="53" t="n">
        <f aca="false">+DF136+DU136-EJ136/2</f>
        <v>0</v>
      </c>
      <c r="FA136" s="55" t="n">
        <f aca="false">+SUM(EO136:EZ136)</f>
        <v>57.12</v>
      </c>
      <c r="FD136" s="53" t="n">
        <f aca="false">+AM136-EO136-DY136</f>
        <v>1298.88</v>
      </c>
      <c r="FE136" s="53" t="n">
        <f aca="false">+AN136-EP136-DZ136</f>
        <v>0</v>
      </c>
      <c r="FF136" s="53" t="n">
        <f aca="false">+AO136-EQ136-EA136</f>
        <v>0</v>
      </c>
      <c r="FG136" s="53" t="n">
        <f aca="false">+AP136-ER136-EB136</f>
        <v>0</v>
      </c>
      <c r="FH136" s="53" t="n">
        <f aca="false">+AQ136-ES136-EC136</f>
        <v>0</v>
      </c>
      <c r="FI136" s="53" t="n">
        <f aca="false">+AR136-ET136-ED136</f>
        <v>0</v>
      </c>
      <c r="FJ136" s="53" t="n">
        <f aca="false">+AS136-EU136-EE136</f>
        <v>0</v>
      </c>
      <c r="FK136" s="53" t="n">
        <f aca="false">+AT136-EV136-EF136</f>
        <v>0</v>
      </c>
      <c r="FL136" s="53" t="n">
        <f aca="false">+AU136-EW136-EG136</f>
        <v>0</v>
      </c>
      <c r="FM136" s="53" t="n">
        <f aca="false">+AV136-EX136-EH136</f>
        <v>0</v>
      </c>
      <c r="FN136" s="53" t="n">
        <f aca="false">+AW136-EY136-EI136</f>
        <v>0</v>
      </c>
      <c r="FO136" s="53" t="n">
        <f aca="false">+AX136-EZ136-EJ136</f>
        <v>0</v>
      </c>
      <c r="FP136" s="53" t="n">
        <f aca="false">+AY136-FA136</f>
        <v>1298.88</v>
      </c>
    </row>
    <row collapsed="false" customFormat="false" customHeight="true" hidden="false" ht="15" outlineLevel="2" r="137">
      <c r="A137" s="21" t="n">
        <v>12</v>
      </c>
      <c r="B137" s="21" t="s">
        <v>67</v>
      </c>
      <c r="C137" s="21" t="s">
        <v>137</v>
      </c>
      <c r="D137" s="67" t="n">
        <f aca="false">+E137</f>
        <v>16071</v>
      </c>
      <c r="E137" s="69" t="n">
        <v>16071</v>
      </c>
      <c r="F137" s="85" t="s">
        <v>555</v>
      </c>
      <c r="G137" s="21" t="s">
        <v>69</v>
      </c>
      <c r="H137" s="21" t="s">
        <v>69</v>
      </c>
      <c r="I137" s="85" t="s">
        <v>556</v>
      </c>
      <c r="J137" s="76" t="s">
        <v>557</v>
      </c>
      <c r="K137" s="76" t="s">
        <v>486</v>
      </c>
      <c r="L137" s="49" t="s">
        <v>487</v>
      </c>
      <c r="M137" s="50" t="s">
        <v>70</v>
      </c>
      <c r="N137" s="51" t="n">
        <v>0.01</v>
      </c>
      <c r="O137" s="51" t="n">
        <v>0.02</v>
      </c>
      <c r="P137" s="51" t="n">
        <v>0</v>
      </c>
      <c r="Q137" s="51" t="n">
        <v>0</v>
      </c>
      <c r="R137" s="50" t="n">
        <v>0</v>
      </c>
      <c r="S137" s="50" t="n">
        <v>0</v>
      </c>
      <c r="T137" s="50" t="n">
        <v>30</v>
      </c>
      <c r="U137" s="50"/>
      <c r="X137" s="53" t="e">
        <f aca="false">+VLOOKUP($D137,['file:///home/lab/repositories/luckia.facturador/com.luckia.biller.deploy/src/main/resources/bootstrap/info_presencial_2014.xlsx']venta_neta_cons!$a$2:$n$1048576,3,0)</f>
        <v>#VALUE!</v>
      </c>
      <c r="Y137" s="53" t="e">
        <f aca="false">+VLOOKUP($D137,['file:///home/lab/repositories/luckia.facturador/com.luckia.biller.deploy/src/main/resources/bootstrap/info_presencial_2014.xlsx']venta_neta_cons!$a$2:$n$1048576,4,0)</f>
        <v>#VALUE!</v>
      </c>
      <c r="Z137" s="53" t="e">
        <f aca="false">+VLOOKUP($D137,['file:///home/lab/repositories/luckia.facturador/com.luckia.biller.deploy/src/main/resources/bootstrap/info_presencial_2014.xlsx']venta_neta_cons!$a$2:$n$1048576,5,0)</f>
        <v>#VALUE!</v>
      </c>
      <c r="AA137" s="53" t="e">
        <f aca="false">+VLOOKUP($D137,['file:///home/lab/repositories/luckia.facturador/com.luckia.biller.deploy/src/main/resources/bootstrap/info_presencial_2014.xlsx']venta_neta_cons!$a$2:$n$1048576,6,0)</f>
        <v>#VALUE!</v>
      </c>
      <c r="AB137" s="53" t="e">
        <f aca="false">+VLOOKUP($D137,['file:///home/lab/repositories/luckia.facturador/com.luckia.biller.deploy/src/main/resources/bootstrap/info_presencial_2014.xlsx']venta_neta_cons!$a$2:$n$1048576,7,0)</f>
        <v>#VALUE!</v>
      </c>
      <c r="AC137" s="53" t="e">
        <f aca="false">+VLOOKUP($D137,['file:///home/lab/repositories/luckia.facturador/com.luckia.biller.deploy/src/main/resources/bootstrap/info_presencial_2014.xlsx']venta_neta_cons!$a$2:$n$1048576,8,0)</f>
        <v>#VALUE!</v>
      </c>
      <c r="AD137" s="53" t="e">
        <f aca="false">+VLOOKUP($D137,['file:///home/lab/repositories/luckia.facturador/com.luckia.biller.deploy/src/main/resources/bootstrap/info_presencial_2014.xlsx']venta_neta_cons!$a$2:$n$1048576,9,0)</f>
        <v>#VALUE!</v>
      </c>
      <c r="AE137" s="53" t="e">
        <f aca="false">+VLOOKUP($D137,['file:///home/lab/repositories/luckia.facturador/com.luckia.biller.deploy/src/main/resources/bootstrap/info_presencial_2014.xlsx']venta_neta_cons!$a$2:$n$1048576,10,0)</f>
        <v>#VALUE!</v>
      </c>
      <c r="AF137" s="53" t="e">
        <f aca="false">+VLOOKUP($D137,['file:///home/lab/repositories/luckia.facturador/com.luckia.biller.deploy/src/main/resources/bootstrap/info_presencial_2014.xlsx']venta_neta_cons!$a$2:$n$1048576,11,0)</f>
        <v>#VALUE!</v>
      </c>
      <c r="AG137" s="53" t="e">
        <f aca="false">+VLOOKUP($D137,['file:///home/lab/repositories/luckia.facturador/com.luckia.biller.deploy/src/main/resources/bootstrap/info_presencial_2014.xlsx']venta_neta_cons!$a$2:$n$1048576,12,0)</f>
        <v>#VALUE!</v>
      </c>
      <c r="AH137" s="53" t="e">
        <f aca="false">+VLOOKUP($D137,['file:///home/lab/repositories/luckia.facturador/com.luckia.biller.deploy/src/main/resources/bootstrap/info_presencial_2014.xlsx']venta_neta_cons!$a$2:$n$1048576,13,0)</f>
        <v>#VALUE!</v>
      </c>
      <c r="AI137" s="53" t="e">
        <f aca="false">+VLOOKUP($D137,['file:///home/lab/repositories/luckia.facturador/com.luckia.biller.deploy/src/main/resources/bootstrap/info_presencial_2014.xlsx']venta_neta_cons!$a$2:$n$1048576,14,0)</f>
        <v>#VALUE!</v>
      </c>
      <c r="AJ137" s="53" t="n">
        <f aca="false">+SUM(X137:AI137)</f>
        <v>7703</v>
      </c>
      <c r="AK137" s="54" t="n">
        <f aca="false">+BB137/X137</f>
        <v>-0.355512138128002</v>
      </c>
      <c r="AL137" s="53"/>
      <c r="AM137" s="53" t="e">
        <f aca="false">+VLOOKUP($D137,['file:///home/lab/repositories/luckia.facturador/com.luckia.biller.deploy/src/main/resources/bootstrap/info_presencial_2014.xlsx']saldo_cons!$a$2:$n$1048576,3,0)</f>
        <v>#VALUE!</v>
      </c>
      <c r="AN137" s="53" t="e">
        <f aca="false">+VLOOKUP($D137,['file:///home/lab/repositories/luckia.facturador/com.luckia.biller.deploy/src/main/resources/bootstrap/info_presencial_2014.xlsx']saldo_cons!$a$2:$n$1048576,4,0)</f>
        <v>#VALUE!</v>
      </c>
      <c r="AO137" s="53" t="e">
        <f aca="false">+VLOOKUP($D137,['file:///home/lab/repositories/luckia.facturador/com.luckia.biller.deploy/src/main/resources/bootstrap/info_presencial_2014.xlsx']saldo_cons!$a$2:$n$1048576,5,0)</f>
        <v>#VALUE!</v>
      </c>
      <c r="AP137" s="53" t="e">
        <f aca="false">+VLOOKUP($D137,['file:///home/lab/repositories/luckia.facturador/com.luckia.biller.deploy/src/main/resources/bootstrap/info_presencial_2014.xlsx']saldo_cons!$a$2:$n$1048576,6,0)</f>
        <v>#VALUE!</v>
      </c>
      <c r="AQ137" s="53" t="e">
        <f aca="false">+VLOOKUP($D137,['file:///home/lab/repositories/luckia.facturador/com.luckia.biller.deploy/src/main/resources/bootstrap/info_presencial_2014.xlsx']saldo_cons!$a$2:$n$1048576,7,0)</f>
        <v>#VALUE!</v>
      </c>
      <c r="AR137" s="53" t="e">
        <f aca="false">+VLOOKUP($D137,['file:///home/lab/repositories/luckia.facturador/com.luckia.biller.deploy/src/main/resources/bootstrap/info_presencial_2014.xlsx']saldo_cons!$a$2:$n$1048576,8,0)</f>
        <v>#VALUE!</v>
      </c>
      <c r="AS137" s="53" t="e">
        <f aca="false">+VLOOKUP($D137,['file:///home/lab/repositories/luckia.facturador/com.luckia.biller.deploy/src/main/resources/bootstrap/info_presencial_2014.xlsx']saldo_cons!$a$2:$n$1048576,9,0)</f>
        <v>#VALUE!</v>
      </c>
      <c r="AT137" s="53" t="e">
        <f aca="false">+VLOOKUP($D137,['file:///home/lab/repositories/luckia.facturador/com.luckia.biller.deploy/src/main/resources/bootstrap/info_presencial_2014.xlsx']saldo_cons!$a$2:$n$1048576,10,0)</f>
        <v>#VALUE!</v>
      </c>
      <c r="AU137" s="53" t="e">
        <f aca="false">+VLOOKUP($D137,['file:///home/lab/repositories/luckia.facturador/com.luckia.biller.deploy/src/main/resources/bootstrap/info_presencial_2014.xlsx']saldo_cons!$a$2:$n$1048576,11,0)</f>
        <v>#VALUE!</v>
      </c>
      <c r="AV137" s="53" t="e">
        <f aca="false">+VLOOKUP($D137,['file:///home/lab/repositories/luckia.facturador/com.luckia.biller.deploy/src/main/resources/bootstrap/info_presencial_2014.xlsx']saldo_cons!$a$2:$n$1048576,12,0)</f>
        <v>#VALUE!</v>
      </c>
      <c r="AW137" s="53" t="e">
        <f aca="false">+VLOOKUP($D137,['file:///home/lab/repositories/luckia.facturador/com.luckia.biller.deploy/src/main/resources/bootstrap/info_presencial_2014.xlsx']saldo_cons!$a$2:$n$1048576,13,0)</f>
        <v>#VALUE!</v>
      </c>
      <c r="AX137" s="53" t="e">
        <f aca="false">+VLOOKUP($D137,['file:///home/lab/repositories/luckia.facturador/com.luckia.biller.deploy/src/main/resources/bootstrap/info_presencial_2014.xlsx']saldo_cons!$a$2:$n$1048576,14,0)</f>
        <v>#VALUE!</v>
      </c>
      <c r="AY137" s="53" t="n">
        <f aca="false">+SUM(AM137:AX137)</f>
        <v>7703</v>
      </c>
      <c r="AZ137" s="53"/>
      <c r="BA137" s="53"/>
      <c r="BB137" s="53" t="e">
        <f aca="false">+VLOOKUP($D137,['file:///home/lab/repositories/luckia.facturador/com.luckia.biller.deploy/src/main/resources/bootstrap/info_presencial_2014.xlsx']ggr_cons!$a$2:$n$1048576,3,0)</f>
        <v>#VALUE!</v>
      </c>
      <c r="BC137" s="53" t="e">
        <f aca="false">+VLOOKUP($D137,['file:///home/lab/repositories/luckia.facturador/com.luckia.biller.deploy/src/main/resources/bootstrap/info_presencial_2014.xlsx']ggr_cons!$a$2:$n$1048576,4,0)</f>
        <v>#VALUE!</v>
      </c>
      <c r="BD137" s="53" t="e">
        <f aca="false">+VLOOKUP($D137,['file:///home/lab/repositories/luckia.facturador/com.luckia.biller.deploy/src/main/resources/bootstrap/info_presencial_2014.xlsx']ggr_cons!$a$2:$n$1048576,5,0)</f>
        <v>#VALUE!</v>
      </c>
      <c r="BE137" s="53" t="e">
        <f aca="false">+VLOOKUP($D137,['file:///home/lab/repositories/luckia.facturador/com.luckia.biller.deploy/src/main/resources/bootstrap/info_presencial_2014.xlsx']ggr_cons!$a$2:$n$1048576,6,0)</f>
        <v>#VALUE!</v>
      </c>
      <c r="BF137" s="53" t="e">
        <f aca="false">+VLOOKUP($D137,['file:///home/lab/repositories/luckia.facturador/com.luckia.biller.deploy/src/main/resources/bootstrap/info_presencial_2014.xlsx']ggr_cons!$a$2:$n$1048576,7,0)</f>
        <v>#VALUE!</v>
      </c>
      <c r="BG137" s="53" t="e">
        <f aca="false">+VLOOKUP($D137,['file:///home/lab/repositories/luckia.facturador/com.luckia.biller.deploy/src/main/resources/bootstrap/info_presencial_2014.xlsx']ggr_cons!$a$2:$n$1048576,8,0)</f>
        <v>#VALUE!</v>
      </c>
      <c r="BH137" s="53" t="e">
        <f aca="false">+VLOOKUP($D137,['file:///home/lab/repositories/luckia.facturador/com.luckia.biller.deploy/src/main/resources/bootstrap/info_presencial_2014.xlsx']ggr_cons!$a$2:$n$1048576,9,0)</f>
        <v>#VALUE!</v>
      </c>
      <c r="BI137" s="53" t="e">
        <f aca="false">+VLOOKUP($D137,['file:///home/lab/repositories/luckia.facturador/com.luckia.biller.deploy/src/main/resources/bootstrap/info_presencial_2014.xlsx']ggr_cons!$a$2:$n$1048576,10,0)</f>
        <v>#VALUE!</v>
      </c>
      <c r="BJ137" s="53" t="e">
        <f aca="false">+VLOOKUP($D137,['file:///home/lab/repositories/luckia.facturador/com.luckia.biller.deploy/src/main/resources/bootstrap/info_presencial_2014.xlsx']ggr_cons!$a$2:$n$1048576,11,0)</f>
        <v>#VALUE!</v>
      </c>
      <c r="BK137" s="53" t="e">
        <f aca="false">+VLOOKUP($D137,['file:///home/lab/repositories/luckia.facturador/com.luckia.biller.deploy/src/main/resources/bootstrap/info_presencial_2014.xlsx']ggr_cons!$a$2:$n$1048576,12,0)</f>
        <v>#VALUE!</v>
      </c>
      <c r="BL137" s="53" t="e">
        <f aca="false">+VLOOKUP($D137,['file:///home/lab/repositories/luckia.facturador/com.luckia.biller.deploy/src/main/resources/bootstrap/info_presencial_2014.xlsx']ggr_cons!$a$2:$n$1048576,13,0)</f>
        <v>#VALUE!</v>
      </c>
      <c r="BM137" s="53" t="e">
        <f aca="false">+VLOOKUP($D137,['file:///home/lab/repositories/luckia.facturador/com.luckia.biller.deploy/src/main/resources/bootstrap/info_presencial_2014.xlsx']ggr_cons!$a$2:$n$1048576,14,0)</f>
        <v>#VALUE!</v>
      </c>
      <c r="BN137" s="53" t="n">
        <f aca="false">+SUM(BB137:BM137)</f>
        <v>-2738.51</v>
      </c>
      <c r="BO137" s="53"/>
      <c r="BP137" s="53"/>
      <c r="BQ137" s="55" t="n">
        <f aca="false">+$N137*X137</f>
        <v>77.03</v>
      </c>
      <c r="BR137" s="55" t="n">
        <f aca="false">+$N137*Y137</f>
        <v>0</v>
      </c>
      <c r="BS137" s="55" t="n">
        <f aca="false">+$N137*Z137</f>
        <v>0</v>
      </c>
      <c r="BT137" s="55" t="n">
        <f aca="false">+$N137*AA137</f>
        <v>0</v>
      </c>
      <c r="BU137" s="55" t="n">
        <f aca="false">+$N137*AB137</f>
        <v>0</v>
      </c>
      <c r="BV137" s="55" t="n">
        <f aca="false">+$N137*AC137</f>
        <v>0</v>
      </c>
      <c r="BW137" s="55" t="n">
        <f aca="false">+$N137*AD137</f>
        <v>0</v>
      </c>
      <c r="BX137" s="55" t="n">
        <f aca="false">+$N137*AE137</f>
        <v>0</v>
      </c>
      <c r="BY137" s="55" t="n">
        <f aca="false">+$N137*AF137</f>
        <v>0</v>
      </c>
      <c r="BZ137" s="55" t="n">
        <f aca="false">+$N137*AG137</f>
        <v>0</v>
      </c>
      <c r="CA137" s="55" t="n">
        <f aca="false">+$N137*AH137</f>
        <v>0</v>
      </c>
      <c r="CB137" s="55" t="n">
        <f aca="false">+$N137*AI137</f>
        <v>0</v>
      </c>
      <c r="CC137" s="55" t="n">
        <f aca="false">+SUM(BQ137:CB137)</f>
        <v>77.03</v>
      </c>
      <c r="CD137" s="53"/>
      <c r="CE137" s="55"/>
      <c r="CF137" s="55" t="n">
        <f aca="false">+BQ137/$CE$2</f>
        <v>63.6611570247934</v>
      </c>
      <c r="CG137" s="55" t="n">
        <f aca="false">+BR137/$CE$2</f>
        <v>0</v>
      </c>
      <c r="CH137" s="55" t="n">
        <f aca="false">+BS137/$CE$2</f>
        <v>0</v>
      </c>
      <c r="CI137" s="55" t="n">
        <f aca="false">+BT137/$CE$2</f>
        <v>0</v>
      </c>
      <c r="CJ137" s="55" t="n">
        <f aca="false">+BU137/$CE$2</f>
        <v>0</v>
      </c>
      <c r="CK137" s="55" t="n">
        <f aca="false">+BV137/$CE$2</f>
        <v>0</v>
      </c>
      <c r="CL137" s="55" t="n">
        <f aca="false">+BW137/$CE$2</f>
        <v>0</v>
      </c>
      <c r="CM137" s="55" t="n">
        <f aca="false">+BX137/$CE$2</f>
        <v>0</v>
      </c>
      <c r="CN137" s="55" t="n">
        <f aca="false">+BY137/$CE$2</f>
        <v>0</v>
      </c>
      <c r="CO137" s="55" t="n">
        <f aca="false">+BZ137/$CE$2</f>
        <v>0</v>
      </c>
      <c r="CP137" s="55" t="n">
        <f aca="false">+CA137/$CE$2</f>
        <v>0</v>
      </c>
      <c r="CQ137" s="55" t="n">
        <f aca="false">+CB137/$CE$2</f>
        <v>0</v>
      </c>
      <c r="CR137" s="55" t="n">
        <f aca="false">+CC137/$CE$2</f>
        <v>63.6611570247934</v>
      </c>
      <c r="CS137" s="53"/>
      <c r="CT137" s="53"/>
      <c r="CU137" s="56" t="n">
        <f aca="false">+$O137*X137+$P137*BB137+$Q137*(0.9*BB137+$S137)+$R137</f>
        <v>154.06</v>
      </c>
      <c r="CV137" s="56" t="n">
        <f aca="false">+$O137*Y137+$P137*BC137+$Q137*(0.9*BC137+$S137)+$R137</f>
        <v>0</v>
      </c>
      <c r="CW137" s="56" t="n">
        <f aca="false">+$O137*Z137+$P137*BD137+$Q137*(0.9*BD137+$S137)+$R137</f>
        <v>0</v>
      </c>
      <c r="CX137" s="56" t="n">
        <f aca="false">+$O137*AA137+$P137*BE137+$Q137*(0.9*BE137+$S137)+$R137</f>
        <v>0</v>
      </c>
      <c r="CY137" s="56" t="n">
        <f aca="false">+$O137*AB137+$P137*BF137+$Q137*(0.9*BF137+$S137)+$R137</f>
        <v>0</v>
      </c>
      <c r="CZ137" s="56" t="n">
        <f aca="false">+$O137*AC137+$P137*BG137+$Q137*(0.9*BG137+$S137)+$R137</f>
        <v>0</v>
      </c>
      <c r="DA137" s="56" t="n">
        <f aca="false">+$O137*AD137+$P137*BH137+$Q137*(0.9*BH137+$S137)+$R137</f>
        <v>0</v>
      </c>
      <c r="DB137" s="56" t="n">
        <f aca="false">+$O137*AE137+$P137*BI137+$Q137*(0.9*BI137+$S137)+$R137</f>
        <v>0</v>
      </c>
      <c r="DC137" s="56" t="n">
        <f aca="false">+$O137*AF137+$P137*BJ137+$Q137*(0.9*BJ137+$S137)+$R137</f>
        <v>0</v>
      </c>
      <c r="DD137" s="56" t="n">
        <f aca="false">+$O137*AG137+$P137*BK137+$Q137*(0.9*BK137+$S137)+$R137</f>
        <v>0</v>
      </c>
      <c r="DE137" s="56" t="n">
        <f aca="false">+$O137*AH137+$P137*BL137+$Q137*(0.9*BL137+$S137)+$R137</f>
        <v>0</v>
      </c>
      <c r="DF137" s="56" t="n">
        <f aca="false">+$O137*AI137+$P137*BM137+$Q137*(0.9*BM137+$S137)+$R137</f>
        <v>0</v>
      </c>
      <c r="DG137" s="55" t="n">
        <f aca="false">+SUM(CU137:DF137)</f>
        <v>154.06</v>
      </c>
      <c r="DH137" s="53"/>
      <c r="DJ137" s="14" t="n">
        <f aca="false">+IF(X137=0,0,$T137)</f>
        <v>30</v>
      </c>
      <c r="DK137" s="14" t="n">
        <f aca="false">+IF(Y137=0,0,$T137)</f>
        <v>0</v>
      </c>
      <c r="DL137" s="14" t="n">
        <f aca="false">+IF(Z137=0,0,$T137)</f>
        <v>0</v>
      </c>
      <c r="DM137" s="14" t="n">
        <f aca="false">+IF(AA137=0,0,$T137)</f>
        <v>0</v>
      </c>
      <c r="DN137" s="14" t="n">
        <f aca="false">+IF(AB137=0,0,$T137)</f>
        <v>0</v>
      </c>
      <c r="DO137" s="14" t="n">
        <f aca="false">+IF(AC137=0,0,$T137)</f>
        <v>0</v>
      </c>
      <c r="DP137" s="14" t="n">
        <f aca="false">+IF(AD137=0,0,$T137)</f>
        <v>0</v>
      </c>
      <c r="DQ137" s="14" t="n">
        <f aca="false">+IF(AE137=0,0,$T137)</f>
        <v>0</v>
      </c>
      <c r="DR137" s="14" t="n">
        <f aca="false">+IF(AF137=0,0,$T137)</f>
        <v>0</v>
      </c>
      <c r="DS137" s="14" t="n">
        <f aca="false">+IF(AG137=0,0,$T137)</f>
        <v>0</v>
      </c>
      <c r="DT137" s="14" t="n">
        <f aca="false">+IF(AH137=0,0,$T137)</f>
        <v>0</v>
      </c>
      <c r="DU137" s="14" t="n">
        <f aca="false">+IF(AI137=0,0,$T137)</f>
        <v>0</v>
      </c>
      <c r="DV137" s="55" t="n">
        <f aca="false">+SUM(DJ137:DU137)</f>
        <v>30</v>
      </c>
      <c r="DY137" s="14" t="n">
        <v>0</v>
      </c>
      <c r="DZ137" s="14" t="n">
        <v>0</v>
      </c>
      <c r="EA137" s="14" t="n">
        <v>0</v>
      </c>
      <c r="EB137" s="14" t="n">
        <v>0</v>
      </c>
      <c r="EC137" s="14" t="n">
        <v>0</v>
      </c>
      <c r="ED137" s="14" t="n">
        <v>0</v>
      </c>
      <c r="EE137" s="14" t="n">
        <v>0</v>
      </c>
      <c r="EF137" s="14" t="n">
        <v>0</v>
      </c>
      <c r="EG137" s="14" t="n">
        <v>0</v>
      </c>
      <c r="EH137" s="14" t="n">
        <v>0</v>
      </c>
      <c r="EI137" s="14" t="n">
        <v>0</v>
      </c>
      <c r="EJ137" s="14" t="n">
        <v>0</v>
      </c>
      <c r="EK137" s="55" t="n">
        <f aca="false">+SUM(DY137:EJ137)</f>
        <v>0</v>
      </c>
      <c r="EO137" s="53" t="n">
        <f aca="false">+CU137+DJ137-DY137/2</f>
        <v>184.06</v>
      </c>
      <c r="EP137" s="53" t="n">
        <f aca="false">+CV137+DK137-DZ137/2</f>
        <v>0</v>
      </c>
      <c r="EQ137" s="53" t="n">
        <f aca="false">+CW137+DL137-EA137/2</f>
        <v>0</v>
      </c>
      <c r="ER137" s="53" t="n">
        <f aca="false">+CX137+DM137-EB137/2</f>
        <v>0</v>
      </c>
      <c r="ES137" s="53" t="n">
        <f aca="false">+CY137+DN137-EC137/2</f>
        <v>0</v>
      </c>
      <c r="ET137" s="53" t="n">
        <f aca="false">+CZ137+DO137-ED137/2</f>
        <v>0</v>
      </c>
      <c r="EU137" s="53" t="n">
        <f aca="false">+DA137+DP137-EE137/2</f>
        <v>0</v>
      </c>
      <c r="EV137" s="53" t="n">
        <f aca="false">+DB137+DQ137-EF137/2</f>
        <v>0</v>
      </c>
      <c r="EW137" s="53" t="n">
        <f aca="false">+DC137+DR137-EG137/2</f>
        <v>0</v>
      </c>
      <c r="EX137" s="53" t="n">
        <f aca="false">+DD137+DS137-EH137/2</f>
        <v>0</v>
      </c>
      <c r="EY137" s="53" t="n">
        <f aca="false">+DE137+DT137-EI137/2</f>
        <v>0</v>
      </c>
      <c r="EZ137" s="53" t="n">
        <f aca="false">+DF137+DU137-EJ137/2</f>
        <v>0</v>
      </c>
      <c r="FA137" s="55" t="n">
        <f aca="false">+SUM(EO137:EZ137)</f>
        <v>184.06</v>
      </c>
      <c r="FD137" s="53" t="n">
        <f aca="false">+AM137-EO137-DY137</f>
        <v>7518.94</v>
      </c>
      <c r="FE137" s="53" t="n">
        <f aca="false">+AN137-EP137-DZ137</f>
        <v>0</v>
      </c>
      <c r="FF137" s="53" t="n">
        <f aca="false">+AO137-EQ137-EA137</f>
        <v>0</v>
      </c>
      <c r="FG137" s="53" t="n">
        <f aca="false">+AP137-ER137-EB137</f>
        <v>0</v>
      </c>
      <c r="FH137" s="53" t="n">
        <f aca="false">+AQ137-ES137-EC137</f>
        <v>0</v>
      </c>
      <c r="FI137" s="53" t="n">
        <f aca="false">+AR137-ET137-ED137</f>
        <v>0</v>
      </c>
      <c r="FJ137" s="53" t="n">
        <f aca="false">+AS137-EU137-EE137</f>
        <v>0</v>
      </c>
      <c r="FK137" s="53" t="n">
        <f aca="false">+AT137-EV137-EF137</f>
        <v>0</v>
      </c>
      <c r="FL137" s="53" t="n">
        <f aca="false">+AU137-EW137-EG137</f>
        <v>0</v>
      </c>
      <c r="FM137" s="53" t="n">
        <f aca="false">+AV137-EX137-EH137</f>
        <v>0</v>
      </c>
      <c r="FN137" s="53" t="n">
        <f aca="false">+AW137-EY137-EI137</f>
        <v>0</v>
      </c>
      <c r="FO137" s="53" t="n">
        <f aca="false">+AX137-EZ137-EJ137</f>
        <v>0</v>
      </c>
      <c r="FP137" s="53" t="n">
        <f aca="false">+AY137-FA137</f>
        <v>7518.94</v>
      </c>
    </row>
    <row collapsed="false" customFormat="false" customHeight="true" hidden="false" ht="15" outlineLevel="2" r="138">
      <c r="A138" s="21" t="n">
        <v>12</v>
      </c>
      <c r="B138" s="21" t="s">
        <v>67</v>
      </c>
      <c r="C138" s="21" t="s">
        <v>137</v>
      </c>
      <c r="D138" s="67" t="n">
        <f aca="false">+E138</f>
        <v>16072</v>
      </c>
      <c r="E138" s="69" t="n">
        <v>16072</v>
      </c>
      <c r="F138" s="72" t="s">
        <v>558</v>
      </c>
      <c r="G138" s="21" t="s">
        <v>69</v>
      </c>
      <c r="H138" s="21" t="s">
        <v>69</v>
      </c>
      <c r="I138" s="72" t="s">
        <v>559</v>
      </c>
      <c r="J138" s="76" t="s">
        <v>557</v>
      </c>
      <c r="K138" s="76" t="s">
        <v>486</v>
      </c>
      <c r="L138" s="49" t="s">
        <v>487</v>
      </c>
      <c r="M138" s="50" t="s">
        <v>70</v>
      </c>
      <c r="N138" s="51" t="n">
        <v>0.01</v>
      </c>
      <c r="O138" s="51" t="n">
        <v>0.02</v>
      </c>
      <c r="P138" s="51" t="n">
        <v>0</v>
      </c>
      <c r="Q138" s="51" t="n">
        <v>0</v>
      </c>
      <c r="R138" s="50" t="n">
        <v>0</v>
      </c>
      <c r="S138" s="50" t="n">
        <v>0</v>
      </c>
      <c r="T138" s="50" t="n">
        <v>30</v>
      </c>
      <c r="U138" s="50"/>
      <c r="X138" s="53" t="e">
        <f aca="false">+VLOOKUP($D138,['file:///home/lab/repositories/luckia.facturador/com.luckia.biller.deploy/src/main/resources/bootstrap/info_presencial_2014.xlsx']venta_neta_cons!$a$2:$n$1048576,3,0)</f>
        <v>#VALUE!</v>
      </c>
      <c r="Y138" s="53" t="e">
        <f aca="false">+VLOOKUP($D138,['file:///home/lab/repositories/luckia.facturador/com.luckia.biller.deploy/src/main/resources/bootstrap/info_presencial_2014.xlsx']venta_neta_cons!$a$2:$n$1048576,4,0)</f>
        <v>#VALUE!</v>
      </c>
      <c r="Z138" s="53" t="e">
        <f aca="false">+VLOOKUP($D138,['file:///home/lab/repositories/luckia.facturador/com.luckia.biller.deploy/src/main/resources/bootstrap/info_presencial_2014.xlsx']venta_neta_cons!$a$2:$n$1048576,5,0)</f>
        <v>#VALUE!</v>
      </c>
      <c r="AA138" s="53" t="e">
        <f aca="false">+VLOOKUP($D138,['file:///home/lab/repositories/luckia.facturador/com.luckia.biller.deploy/src/main/resources/bootstrap/info_presencial_2014.xlsx']venta_neta_cons!$a$2:$n$1048576,6,0)</f>
        <v>#VALUE!</v>
      </c>
      <c r="AB138" s="53" t="e">
        <f aca="false">+VLOOKUP($D138,['file:///home/lab/repositories/luckia.facturador/com.luckia.biller.deploy/src/main/resources/bootstrap/info_presencial_2014.xlsx']venta_neta_cons!$a$2:$n$1048576,7,0)</f>
        <v>#VALUE!</v>
      </c>
      <c r="AC138" s="53" t="e">
        <f aca="false">+VLOOKUP($D138,['file:///home/lab/repositories/luckia.facturador/com.luckia.biller.deploy/src/main/resources/bootstrap/info_presencial_2014.xlsx']venta_neta_cons!$a$2:$n$1048576,8,0)</f>
        <v>#VALUE!</v>
      </c>
      <c r="AD138" s="53" t="e">
        <f aca="false">+VLOOKUP($D138,['file:///home/lab/repositories/luckia.facturador/com.luckia.biller.deploy/src/main/resources/bootstrap/info_presencial_2014.xlsx']venta_neta_cons!$a$2:$n$1048576,9,0)</f>
        <v>#VALUE!</v>
      </c>
      <c r="AE138" s="53" t="e">
        <f aca="false">+VLOOKUP($D138,['file:///home/lab/repositories/luckia.facturador/com.luckia.biller.deploy/src/main/resources/bootstrap/info_presencial_2014.xlsx']venta_neta_cons!$a$2:$n$1048576,10,0)</f>
        <v>#VALUE!</v>
      </c>
      <c r="AF138" s="53" t="e">
        <f aca="false">+VLOOKUP($D138,['file:///home/lab/repositories/luckia.facturador/com.luckia.biller.deploy/src/main/resources/bootstrap/info_presencial_2014.xlsx']venta_neta_cons!$a$2:$n$1048576,11,0)</f>
        <v>#VALUE!</v>
      </c>
      <c r="AG138" s="53" t="e">
        <f aca="false">+VLOOKUP($D138,['file:///home/lab/repositories/luckia.facturador/com.luckia.biller.deploy/src/main/resources/bootstrap/info_presencial_2014.xlsx']venta_neta_cons!$a$2:$n$1048576,12,0)</f>
        <v>#VALUE!</v>
      </c>
      <c r="AH138" s="53" t="e">
        <f aca="false">+VLOOKUP($D138,['file:///home/lab/repositories/luckia.facturador/com.luckia.biller.deploy/src/main/resources/bootstrap/info_presencial_2014.xlsx']venta_neta_cons!$a$2:$n$1048576,13,0)</f>
        <v>#VALUE!</v>
      </c>
      <c r="AI138" s="53" t="e">
        <f aca="false">+VLOOKUP($D138,['file:///home/lab/repositories/luckia.facturador/com.luckia.biller.deploy/src/main/resources/bootstrap/info_presencial_2014.xlsx']venta_neta_cons!$a$2:$n$1048576,14,0)</f>
        <v>#VALUE!</v>
      </c>
      <c r="AJ138" s="53" t="n">
        <f aca="false">+SUM(X138:AI138)</f>
        <v>7348</v>
      </c>
      <c r="AK138" s="54" t="n">
        <f aca="false">+BB138/X138</f>
        <v>0.0276143168209036</v>
      </c>
      <c r="AL138" s="53"/>
      <c r="AM138" s="53" t="e">
        <f aca="false">+VLOOKUP($D138,['file:///home/lab/repositories/luckia.facturador/com.luckia.biller.deploy/src/main/resources/bootstrap/info_presencial_2014.xlsx']saldo_cons!$a$2:$n$1048576,3,0)</f>
        <v>#VALUE!</v>
      </c>
      <c r="AN138" s="53" t="e">
        <f aca="false">+VLOOKUP($D138,['file:///home/lab/repositories/luckia.facturador/com.luckia.biller.deploy/src/main/resources/bootstrap/info_presencial_2014.xlsx']saldo_cons!$a$2:$n$1048576,4,0)</f>
        <v>#VALUE!</v>
      </c>
      <c r="AO138" s="53" t="e">
        <f aca="false">+VLOOKUP($D138,['file:///home/lab/repositories/luckia.facturador/com.luckia.biller.deploy/src/main/resources/bootstrap/info_presencial_2014.xlsx']saldo_cons!$a$2:$n$1048576,5,0)</f>
        <v>#VALUE!</v>
      </c>
      <c r="AP138" s="53" t="e">
        <f aca="false">+VLOOKUP($D138,['file:///home/lab/repositories/luckia.facturador/com.luckia.biller.deploy/src/main/resources/bootstrap/info_presencial_2014.xlsx']saldo_cons!$a$2:$n$1048576,6,0)</f>
        <v>#VALUE!</v>
      </c>
      <c r="AQ138" s="53" t="e">
        <f aca="false">+VLOOKUP($D138,['file:///home/lab/repositories/luckia.facturador/com.luckia.biller.deploy/src/main/resources/bootstrap/info_presencial_2014.xlsx']saldo_cons!$a$2:$n$1048576,7,0)</f>
        <v>#VALUE!</v>
      </c>
      <c r="AR138" s="53" t="e">
        <f aca="false">+VLOOKUP($D138,['file:///home/lab/repositories/luckia.facturador/com.luckia.biller.deploy/src/main/resources/bootstrap/info_presencial_2014.xlsx']saldo_cons!$a$2:$n$1048576,8,0)</f>
        <v>#VALUE!</v>
      </c>
      <c r="AS138" s="53" t="e">
        <f aca="false">+VLOOKUP($D138,['file:///home/lab/repositories/luckia.facturador/com.luckia.biller.deploy/src/main/resources/bootstrap/info_presencial_2014.xlsx']saldo_cons!$a$2:$n$1048576,9,0)</f>
        <v>#VALUE!</v>
      </c>
      <c r="AT138" s="53" t="e">
        <f aca="false">+VLOOKUP($D138,['file:///home/lab/repositories/luckia.facturador/com.luckia.biller.deploy/src/main/resources/bootstrap/info_presencial_2014.xlsx']saldo_cons!$a$2:$n$1048576,10,0)</f>
        <v>#VALUE!</v>
      </c>
      <c r="AU138" s="53" t="e">
        <f aca="false">+VLOOKUP($D138,['file:///home/lab/repositories/luckia.facturador/com.luckia.biller.deploy/src/main/resources/bootstrap/info_presencial_2014.xlsx']saldo_cons!$a$2:$n$1048576,11,0)</f>
        <v>#VALUE!</v>
      </c>
      <c r="AV138" s="53" t="e">
        <f aca="false">+VLOOKUP($D138,['file:///home/lab/repositories/luckia.facturador/com.luckia.biller.deploy/src/main/resources/bootstrap/info_presencial_2014.xlsx']saldo_cons!$a$2:$n$1048576,12,0)</f>
        <v>#VALUE!</v>
      </c>
      <c r="AW138" s="53" t="e">
        <f aca="false">+VLOOKUP($D138,['file:///home/lab/repositories/luckia.facturador/com.luckia.biller.deploy/src/main/resources/bootstrap/info_presencial_2014.xlsx']saldo_cons!$a$2:$n$1048576,13,0)</f>
        <v>#VALUE!</v>
      </c>
      <c r="AX138" s="53" t="e">
        <f aca="false">+VLOOKUP($D138,['file:///home/lab/repositories/luckia.facturador/com.luckia.biller.deploy/src/main/resources/bootstrap/info_presencial_2014.xlsx']saldo_cons!$a$2:$n$1048576,14,0)</f>
        <v>#VALUE!</v>
      </c>
      <c r="AY138" s="53" t="n">
        <f aca="false">+SUM(AM138:AX138)</f>
        <v>7348</v>
      </c>
      <c r="AZ138" s="53"/>
      <c r="BA138" s="53"/>
      <c r="BB138" s="53" t="e">
        <f aca="false">+VLOOKUP($D138,['file:///home/lab/repositories/luckia.facturador/com.luckia.biller.deploy/src/main/resources/bootstrap/info_presencial_2014.xlsx']ggr_cons!$a$2:$n$1048576,3,0)</f>
        <v>#VALUE!</v>
      </c>
      <c r="BC138" s="53" t="e">
        <f aca="false">+VLOOKUP($D138,['file:///home/lab/repositories/luckia.facturador/com.luckia.biller.deploy/src/main/resources/bootstrap/info_presencial_2014.xlsx']ggr_cons!$a$2:$n$1048576,4,0)</f>
        <v>#VALUE!</v>
      </c>
      <c r="BD138" s="53" t="e">
        <f aca="false">+VLOOKUP($D138,['file:///home/lab/repositories/luckia.facturador/com.luckia.biller.deploy/src/main/resources/bootstrap/info_presencial_2014.xlsx']ggr_cons!$a$2:$n$1048576,5,0)</f>
        <v>#VALUE!</v>
      </c>
      <c r="BE138" s="53" t="e">
        <f aca="false">+VLOOKUP($D138,['file:///home/lab/repositories/luckia.facturador/com.luckia.biller.deploy/src/main/resources/bootstrap/info_presencial_2014.xlsx']ggr_cons!$a$2:$n$1048576,6,0)</f>
        <v>#VALUE!</v>
      </c>
      <c r="BF138" s="53" t="e">
        <f aca="false">+VLOOKUP($D138,['file:///home/lab/repositories/luckia.facturador/com.luckia.biller.deploy/src/main/resources/bootstrap/info_presencial_2014.xlsx']ggr_cons!$a$2:$n$1048576,7,0)</f>
        <v>#VALUE!</v>
      </c>
      <c r="BG138" s="53" t="e">
        <f aca="false">+VLOOKUP($D138,['file:///home/lab/repositories/luckia.facturador/com.luckia.biller.deploy/src/main/resources/bootstrap/info_presencial_2014.xlsx']ggr_cons!$a$2:$n$1048576,8,0)</f>
        <v>#VALUE!</v>
      </c>
      <c r="BH138" s="53" t="e">
        <f aca="false">+VLOOKUP($D138,['file:///home/lab/repositories/luckia.facturador/com.luckia.biller.deploy/src/main/resources/bootstrap/info_presencial_2014.xlsx']ggr_cons!$a$2:$n$1048576,9,0)</f>
        <v>#VALUE!</v>
      </c>
      <c r="BI138" s="53" t="e">
        <f aca="false">+VLOOKUP($D138,['file:///home/lab/repositories/luckia.facturador/com.luckia.biller.deploy/src/main/resources/bootstrap/info_presencial_2014.xlsx']ggr_cons!$a$2:$n$1048576,10,0)</f>
        <v>#VALUE!</v>
      </c>
      <c r="BJ138" s="53" t="e">
        <f aca="false">+VLOOKUP($D138,['file:///home/lab/repositories/luckia.facturador/com.luckia.biller.deploy/src/main/resources/bootstrap/info_presencial_2014.xlsx']ggr_cons!$a$2:$n$1048576,11,0)</f>
        <v>#VALUE!</v>
      </c>
      <c r="BK138" s="53" t="e">
        <f aca="false">+VLOOKUP($D138,['file:///home/lab/repositories/luckia.facturador/com.luckia.biller.deploy/src/main/resources/bootstrap/info_presencial_2014.xlsx']ggr_cons!$a$2:$n$1048576,12,0)</f>
        <v>#VALUE!</v>
      </c>
      <c r="BL138" s="53" t="e">
        <f aca="false">+VLOOKUP($D138,['file:///home/lab/repositories/luckia.facturador/com.luckia.biller.deploy/src/main/resources/bootstrap/info_presencial_2014.xlsx']ggr_cons!$a$2:$n$1048576,13,0)</f>
        <v>#VALUE!</v>
      </c>
      <c r="BM138" s="53" t="e">
        <f aca="false">+VLOOKUP($D138,['file:///home/lab/repositories/luckia.facturador/com.luckia.biller.deploy/src/main/resources/bootstrap/info_presencial_2014.xlsx']ggr_cons!$a$2:$n$1048576,14,0)</f>
        <v>#VALUE!</v>
      </c>
      <c r="BN138" s="53" t="n">
        <f aca="false">+SUM(BB138:BM138)</f>
        <v>202.91</v>
      </c>
      <c r="BO138" s="53"/>
      <c r="BP138" s="53"/>
      <c r="BQ138" s="55" t="n">
        <f aca="false">+$N138*X138</f>
        <v>73.48</v>
      </c>
      <c r="BR138" s="55" t="n">
        <f aca="false">+$N138*Y138</f>
        <v>0</v>
      </c>
      <c r="BS138" s="55" t="n">
        <f aca="false">+$N138*Z138</f>
        <v>0</v>
      </c>
      <c r="BT138" s="55" t="n">
        <f aca="false">+$N138*AA138</f>
        <v>0</v>
      </c>
      <c r="BU138" s="55" t="n">
        <f aca="false">+$N138*AB138</f>
        <v>0</v>
      </c>
      <c r="BV138" s="55" t="n">
        <f aca="false">+$N138*AC138</f>
        <v>0</v>
      </c>
      <c r="BW138" s="55" t="n">
        <f aca="false">+$N138*AD138</f>
        <v>0</v>
      </c>
      <c r="BX138" s="55" t="n">
        <f aca="false">+$N138*AE138</f>
        <v>0</v>
      </c>
      <c r="BY138" s="55" t="n">
        <f aca="false">+$N138*AF138</f>
        <v>0</v>
      </c>
      <c r="BZ138" s="55" t="n">
        <f aca="false">+$N138*AG138</f>
        <v>0</v>
      </c>
      <c r="CA138" s="55" t="n">
        <f aca="false">+$N138*AH138</f>
        <v>0</v>
      </c>
      <c r="CB138" s="55" t="n">
        <f aca="false">+$N138*AI138</f>
        <v>0</v>
      </c>
      <c r="CC138" s="55" t="n">
        <f aca="false">+SUM(BQ138:CB138)</f>
        <v>73.48</v>
      </c>
      <c r="CD138" s="53"/>
      <c r="CE138" s="55"/>
      <c r="CF138" s="55" t="n">
        <f aca="false">+BQ138/$CE$2</f>
        <v>60.7272727272727</v>
      </c>
      <c r="CG138" s="55" t="n">
        <f aca="false">+BR138/$CE$2</f>
        <v>0</v>
      </c>
      <c r="CH138" s="55" t="n">
        <f aca="false">+BS138/$CE$2</f>
        <v>0</v>
      </c>
      <c r="CI138" s="55" t="n">
        <f aca="false">+BT138/$CE$2</f>
        <v>0</v>
      </c>
      <c r="CJ138" s="55" t="n">
        <f aca="false">+BU138/$CE$2</f>
        <v>0</v>
      </c>
      <c r="CK138" s="55" t="n">
        <f aca="false">+BV138/$CE$2</f>
        <v>0</v>
      </c>
      <c r="CL138" s="55" t="n">
        <f aca="false">+BW138/$CE$2</f>
        <v>0</v>
      </c>
      <c r="CM138" s="55" t="n">
        <f aca="false">+BX138/$CE$2</f>
        <v>0</v>
      </c>
      <c r="CN138" s="55" t="n">
        <f aca="false">+BY138/$CE$2</f>
        <v>0</v>
      </c>
      <c r="CO138" s="55" t="n">
        <f aca="false">+BZ138/$CE$2</f>
        <v>0</v>
      </c>
      <c r="CP138" s="55" t="n">
        <f aca="false">+CA138/$CE$2</f>
        <v>0</v>
      </c>
      <c r="CQ138" s="55" t="n">
        <f aca="false">+CB138/$CE$2</f>
        <v>0</v>
      </c>
      <c r="CR138" s="55" t="n">
        <f aca="false">+CC138/$CE$2</f>
        <v>60.7272727272727</v>
      </c>
      <c r="CS138" s="53"/>
      <c r="CT138" s="53"/>
      <c r="CU138" s="56" t="n">
        <f aca="false">+$O138*X138+$P138*BB138+$Q138*(0.9*BB138+$S138)+$R138</f>
        <v>146.96</v>
      </c>
      <c r="CV138" s="56" t="n">
        <f aca="false">+$O138*Y138+$P138*BC138+$Q138*(0.9*BC138+$S138)+$R138</f>
        <v>0</v>
      </c>
      <c r="CW138" s="56" t="n">
        <f aca="false">+$O138*Z138+$P138*BD138+$Q138*(0.9*BD138+$S138)+$R138</f>
        <v>0</v>
      </c>
      <c r="CX138" s="56" t="n">
        <f aca="false">+$O138*AA138+$P138*BE138+$Q138*(0.9*BE138+$S138)+$R138</f>
        <v>0</v>
      </c>
      <c r="CY138" s="56" t="n">
        <f aca="false">+$O138*AB138+$P138*BF138+$Q138*(0.9*BF138+$S138)+$R138</f>
        <v>0</v>
      </c>
      <c r="CZ138" s="56" t="n">
        <f aca="false">+$O138*AC138+$P138*BG138+$Q138*(0.9*BG138+$S138)+$R138</f>
        <v>0</v>
      </c>
      <c r="DA138" s="56" t="n">
        <f aca="false">+$O138*AD138+$P138*BH138+$Q138*(0.9*BH138+$S138)+$R138</f>
        <v>0</v>
      </c>
      <c r="DB138" s="56" t="n">
        <f aca="false">+$O138*AE138+$P138*BI138+$Q138*(0.9*BI138+$S138)+$R138</f>
        <v>0</v>
      </c>
      <c r="DC138" s="56" t="n">
        <f aca="false">+$O138*AF138+$P138*BJ138+$Q138*(0.9*BJ138+$S138)+$R138</f>
        <v>0</v>
      </c>
      <c r="DD138" s="56" t="n">
        <f aca="false">+$O138*AG138+$P138*BK138+$Q138*(0.9*BK138+$S138)+$R138</f>
        <v>0</v>
      </c>
      <c r="DE138" s="56" t="n">
        <f aca="false">+$O138*AH138+$P138*BL138+$Q138*(0.9*BL138+$S138)+$R138</f>
        <v>0</v>
      </c>
      <c r="DF138" s="56" t="n">
        <f aca="false">+$O138*AI138+$P138*BM138+$Q138*(0.9*BM138+$S138)+$R138</f>
        <v>0</v>
      </c>
      <c r="DG138" s="55" t="n">
        <f aca="false">+SUM(CU138:DF138)</f>
        <v>146.96</v>
      </c>
      <c r="DH138" s="53"/>
      <c r="DJ138" s="14" t="n">
        <f aca="false">+IF(X138=0,0,$T138)</f>
        <v>30</v>
      </c>
      <c r="DK138" s="14" t="n">
        <f aca="false">+IF(Y138=0,0,$T138)</f>
        <v>0</v>
      </c>
      <c r="DL138" s="14" t="n">
        <f aca="false">+IF(Z138=0,0,$T138)</f>
        <v>0</v>
      </c>
      <c r="DM138" s="14" t="n">
        <f aca="false">+IF(AA138=0,0,$T138)</f>
        <v>0</v>
      </c>
      <c r="DN138" s="14" t="n">
        <f aca="false">+IF(AB138=0,0,$T138)</f>
        <v>0</v>
      </c>
      <c r="DO138" s="14" t="n">
        <f aca="false">+IF(AC138=0,0,$T138)</f>
        <v>0</v>
      </c>
      <c r="DP138" s="14" t="n">
        <f aca="false">+IF(AD138=0,0,$T138)</f>
        <v>0</v>
      </c>
      <c r="DQ138" s="14" t="n">
        <f aca="false">+IF(AE138=0,0,$T138)</f>
        <v>0</v>
      </c>
      <c r="DR138" s="14" t="n">
        <f aca="false">+IF(AF138=0,0,$T138)</f>
        <v>0</v>
      </c>
      <c r="DS138" s="14" t="n">
        <f aca="false">+IF(AG138=0,0,$T138)</f>
        <v>0</v>
      </c>
      <c r="DT138" s="14" t="n">
        <f aca="false">+IF(AH138=0,0,$T138)</f>
        <v>0</v>
      </c>
      <c r="DU138" s="14" t="n">
        <f aca="false">+IF(AI138=0,0,$T138)</f>
        <v>0</v>
      </c>
      <c r="DV138" s="55" t="n">
        <f aca="false">+SUM(DJ138:DU138)</f>
        <v>30</v>
      </c>
      <c r="DY138" s="14" t="n">
        <v>0</v>
      </c>
      <c r="DZ138" s="14" t="n">
        <v>0</v>
      </c>
      <c r="EA138" s="14" t="n">
        <v>0</v>
      </c>
      <c r="EB138" s="14" t="n">
        <v>0</v>
      </c>
      <c r="EC138" s="14" t="n">
        <v>0</v>
      </c>
      <c r="ED138" s="14" t="n">
        <v>0</v>
      </c>
      <c r="EE138" s="14" t="n">
        <v>0</v>
      </c>
      <c r="EF138" s="14" t="n">
        <v>0</v>
      </c>
      <c r="EG138" s="14" t="n">
        <v>0</v>
      </c>
      <c r="EH138" s="14" t="n">
        <v>0</v>
      </c>
      <c r="EI138" s="14" t="n">
        <v>0</v>
      </c>
      <c r="EJ138" s="14" t="n">
        <v>0</v>
      </c>
      <c r="EK138" s="55" t="n">
        <f aca="false">+SUM(DY138:EJ138)</f>
        <v>0</v>
      </c>
      <c r="EO138" s="53" t="n">
        <f aca="false">+CU138+DJ138-DY138/2</f>
        <v>176.96</v>
      </c>
      <c r="EP138" s="53" t="n">
        <f aca="false">+CV138+DK138-DZ138/2</f>
        <v>0</v>
      </c>
      <c r="EQ138" s="53" t="n">
        <f aca="false">+CW138+DL138-EA138/2</f>
        <v>0</v>
      </c>
      <c r="ER138" s="53" t="n">
        <f aca="false">+CX138+DM138-EB138/2</f>
        <v>0</v>
      </c>
      <c r="ES138" s="53" t="n">
        <f aca="false">+CY138+DN138-EC138/2</f>
        <v>0</v>
      </c>
      <c r="ET138" s="53" t="n">
        <f aca="false">+CZ138+DO138-ED138/2</f>
        <v>0</v>
      </c>
      <c r="EU138" s="53" t="n">
        <f aca="false">+DA138+DP138-EE138/2</f>
        <v>0</v>
      </c>
      <c r="EV138" s="53" t="n">
        <f aca="false">+DB138+DQ138-EF138/2</f>
        <v>0</v>
      </c>
      <c r="EW138" s="53" t="n">
        <f aca="false">+DC138+DR138-EG138/2</f>
        <v>0</v>
      </c>
      <c r="EX138" s="53" t="n">
        <f aca="false">+DD138+DS138-EH138/2</f>
        <v>0</v>
      </c>
      <c r="EY138" s="53" t="n">
        <f aca="false">+DE138+DT138-EI138/2</f>
        <v>0</v>
      </c>
      <c r="EZ138" s="53" t="n">
        <f aca="false">+DF138+DU138-EJ138/2</f>
        <v>0</v>
      </c>
      <c r="FA138" s="55" t="n">
        <f aca="false">+SUM(EO138:EZ138)</f>
        <v>176.96</v>
      </c>
      <c r="FD138" s="53" t="n">
        <f aca="false">+AM138-EO138-DY138</f>
        <v>7171.04</v>
      </c>
      <c r="FE138" s="53" t="n">
        <f aca="false">+AN138-EP138-DZ138</f>
        <v>0</v>
      </c>
      <c r="FF138" s="53" t="n">
        <f aca="false">+AO138-EQ138-EA138</f>
        <v>0</v>
      </c>
      <c r="FG138" s="53" t="n">
        <f aca="false">+AP138-ER138-EB138</f>
        <v>0</v>
      </c>
      <c r="FH138" s="53" t="n">
        <f aca="false">+AQ138-ES138-EC138</f>
        <v>0</v>
      </c>
      <c r="FI138" s="53" t="n">
        <f aca="false">+AR138-ET138-ED138</f>
        <v>0</v>
      </c>
      <c r="FJ138" s="53" t="n">
        <f aca="false">+AS138-EU138-EE138</f>
        <v>0</v>
      </c>
      <c r="FK138" s="53" t="n">
        <f aca="false">+AT138-EV138-EF138</f>
        <v>0</v>
      </c>
      <c r="FL138" s="53" t="n">
        <f aca="false">+AU138-EW138-EG138</f>
        <v>0</v>
      </c>
      <c r="FM138" s="53" t="n">
        <f aca="false">+AV138-EX138-EH138</f>
        <v>0</v>
      </c>
      <c r="FN138" s="53" t="n">
        <f aca="false">+AW138-EY138-EI138</f>
        <v>0</v>
      </c>
      <c r="FO138" s="53" t="n">
        <f aca="false">+AX138-EZ138-EJ138</f>
        <v>0</v>
      </c>
      <c r="FP138" s="53" t="n">
        <f aca="false">+AY138-FA138</f>
        <v>7171.04</v>
      </c>
    </row>
    <row collapsed="false" customFormat="false" customHeight="true" hidden="false" ht="15" outlineLevel="2" r="139">
      <c r="A139" s="21" t="n">
        <v>12</v>
      </c>
      <c r="B139" s="21" t="s">
        <v>67</v>
      </c>
      <c r="C139" s="21" t="s">
        <v>137</v>
      </c>
      <c r="D139" s="67" t="n">
        <f aca="false">+E139</f>
        <v>16073</v>
      </c>
      <c r="E139" s="69" t="n">
        <v>16073</v>
      </c>
      <c r="F139" s="84" t="s">
        <v>560</v>
      </c>
      <c r="G139" s="21" t="s">
        <v>69</v>
      </c>
      <c r="H139" s="21" t="s">
        <v>69</v>
      </c>
      <c r="I139" s="84" t="s">
        <v>561</v>
      </c>
      <c r="J139" s="76" t="s">
        <v>557</v>
      </c>
      <c r="K139" s="76" t="s">
        <v>486</v>
      </c>
      <c r="L139" s="49" t="s">
        <v>487</v>
      </c>
      <c r="M139" s="50" t="s">
        <v>70</v>
      </c>
      <c r="N139" s="51" t="n">
        <v>0.01</v>
      </c>
      <c r="O139" s="51" t="n">
        <v>0.02</v>
      </c>
      <c r="P139" s="51" t="n">
        <v>0</v>
      </c>
      <c r="Q139" s="51" t="n">
        <v>0</v>
      </c>
      <c r="R139" s="50" t="n">
        <v>0</v>
      </c>
      <c r="S139" s="50" t="n">
        <v>0</v>
      </c>
      <c r="T139" s="50" t="n">
        <v>30</v>
      </c>
      <c r="U139" s="50"/>
      <c r="X139" s="53" t="e">
        <f aca="false">+VLOOKUP($D139,['file:///home/lab/repositories/luckia.facturador/com.luckia.biller.deploy/src/main/resources/bootstrap/info_presencial_2014.xlsx']venta_neta_cons!$a$2:$n$1048576,3,0)</f>
        <v>#VALUE!</v>
      </c>
      <c r="Y139" s="53" t="e">
        <f aca="false">+VLOOKUP($D139,['file:///home/lab/repositories/luckia.facturador/com.luckia.biller.deploy/src/main/resources/bootstrap/info_presencial_2014.xlsx']venta_neta_cons!$a$2:$n$1048576,4,0)</f>
        <v>#VALUE!</v>
      </c>
      <c r="Z139" s="53" t="e">
        <f aca="false">+VLOOKUP($D139,['file:///home/lab/repositories/luckia.facturador/com.luckia.biller.deploy/src/main/resources/bootstrap/info_presencial_2014.xlsx']venta_neta_cons!$a$2:$n$1048576,5,0)</f>
        <v>#VALUE!</v>
      </c>
      <c r="AA139" s="53" t="e">
        <f aca="false">+VLOOKUP($D139,['file:///home/lab/repositories/luckia.facturador/com.luckia.biller.deploy/src/main/resources/bootstrap/info_presencial_2014.xlsx']venta_neta_cons!$a$2:$n$1048576,6,0)</f>
        <v>#VALUE!</v>
      </c>
      <c r="AB139" s="53" t="e">
        <f aca="false">+VLOOKUP($D139,['file:///home/lab/repositories/luckia.facturador/com.luckia.biller.deploy/src/main/resources/bootstrap/info_presencial_2014.xlsx']venta_neta_cons!$a$2:$n$1048576,7,0)</f>
        <v>#VALUE!</v>
      </c>
      <c r="AC139" s="53" t="e">
        <f aca="false">+VLOOKUP($D139,['file:///home/lab/repositories/luckia.facturador/com.luckia.biller.deploy/src/main/resources/bootstrap/info_presencial_2014.xlsx']venta_neta_cons!$a$2:$n$1048576,8,0)</f>
        <v>#VALUE!</v>
      </c>
      <c r="AD139" s="53" t="e">
        <f aca="false">+VLOOKUP($D139,['file:///home/lab/repositories/luckia.facturador/com.luckia.biller.deploy/src/main/resources/bootstrap/info_presencial_2014.xlsx']venta_neta_cons!$a$2:$n$1048576,9,0)</f>
        <v>#VALUE!</v>
      </c>
      <c r="AE139" s="53" t="e">
        <f aca="false">+VLOOKUP($D139,['file:///home/lab/repositories/luckia.facturador/com.luckia.biller.deploy/src/main/resources/bootstrap/info_presencial_2014.xlsx']venta_neta_cons!$a$2:$n$1048576,10,0)</f>
        <v>#VALUE!</v>
      </c>
      <c r="AF139" s="53" t="e">
        <f aca="false">+VLOOKUP($D139,['file:///home/lab/repositories/luckia.facturador/com.luckia.biller.deploy/src/main/resources/bootstrap/info_presencial_2014.xlsx']venta_neta_cons!$a$2:$n$1048576,11,0)</f>
        <v>#VALUE!</v>
      </c>
      <c r="AG139" s="53" t="e">
        <f aca="false">+VLOOKUP($D139,['file:///home/lab/repositories/luckia.facturador/com.luckia.biller.deploy/src/main/resources/bootstrap/info_presencial_2014.xlsx']venta_neta_cons!$a$2:$n$1048576,12,0)</f>
        <v>#VALUE!</v>
      </c>
      <c r="AH139" s="53" t="e">
        <f aca="false">+VLOOKUP($D139,['file:///home/lab/repositories/luckia.facturador/com.luckia.biller.deploy/src/main/resources/bootstrap/info_presencial_2014.xlsx']venta_neta_cons!$a$2:$n$1048576,13,0)</f>
        <v>#VALUE!</v>
      </c>
      <c r="AI139" s="53" t="e">
        <f aca="false">+VLOOKUP($D139,['file:///home/lab/repositories/luckia.facturador/com.luckia.biller.deploy/src/main/resources/bootstrap/info_presencial_2014.xlsx']venta_neta_cons!$a$2:$n$1048576,14,0)</f>
        <v>#VALUE!</v>
      </c>
      <c r="AJ139" s="53" t="n">
        <f aca="false">+SUM(X139:AI139)</f>
        <v>7206</v>
      </c>
      <c r="AK139" s="54" t="n">
        <f aca="false">+BB139/X139</f>
        <v>0.191162919789065</v>
      </c>
      <c r="AL139" s="53"/>
      <c r="AM139" s="53" t="e">
        <f aca="false">+VLOOKUP($D139,['file:///home/lab/repositories/luckia.facturador/com.luckia.biller.deploy/src/main/resources/bootstrap/info_presencial_2014.xlsx']saldo_cons!$a$2:$n$1048576,3,0)</f>
        <v>#VALUE!</v>
      </c>
      <c r="AN139" s="53" t="e">
        <f aca="false">+VLOOKUP($D139,['file:///home/lab/repositories/luckia.facturador/com.luckia.biller.deploy/src/main/resources/bootstrap/info_presencial_2014.xlsx']saldo_cons!$a$2:$n$1048576,4,0)</f>
        <v>#VALUE!</v>
      </c>
      <c r="AO139" s="53" t="e">
        <f aca="false">+VLOOKUP($D139,['file:///home/lab/repositories/luckia.facturador/com.luckia.biller.deploy/src/main/resources/bootstrap/info_presencial_2014.xlsx']saldo_cons!$a$2:$n$1048576,5,0)</f>
        <v>#VALUE!</v>
      </c>
      <c r="AP139" s="53" t="e">
        <f aca="false">+VLOOKUP($D139,['file:///home/lab/repositories/luckia.facturador/com.luckia.biller.deploy/src/main/resources/bootstrap/info_presencial_2014.xlsx']saldo_cons!$a$2:$n$1048576,6,0)</f>
        <v>#VALUE!</v>
      </c>
      <c r="AQ139" s="53" t="e">
        <f aca="false">+VLOOKUP($D139,['file:///home/lab/repositories/luckia.facturador/com.luckia.biller.deploy/src/main/resources/bootstrap/info_presencial_2014.xlsx']saldo_cons!$a$2:$n$1048576,7,0)</f>
        <v>#VALUE!</v>
      </c>
      <c r="AR139" s="53" t="e">
        <f aca="false">+VLOOKUP($D139,['file:///home/lab/repositories/luckia.facturador/com.luckia.biller.deploy/src/main/resources/bootstrap/info_presencial_2014.xlsx']saldo_cons!$a$2:$n$1048576,8,0)</f>
        <v>#VALUE!</v>
      </c>
      <c r="AS139" s="53" t="e">
        <f aca="false">+VLOOKUP($D139,['file:///home/lab/repositories/luckia.facturador/com.luckia.biller.deploy/src/main/resources/bootstrap/info_presencial_2014.xlsx']saldo_cons!$a$2:$n$1048576,9,0)</f>
        <v>#VALUE!</v>
      </c>
      <c r="AT139" s="53" t="e">
        <f aca="false">+VLOOKUP($D139,['file:///home/lab/repositories/luckia.facturador/com.luckia.biller.deploy/src/main/resources/bootstrap/info_presencial_2014.xlsx']saldo_cons!$a$2:$n$1048576,10,0)</f>
        <v>#VALUE!</v>
      </c>
      <c r="AU139" s="53" t="e">
        <f aca="false">+VLOOKUP($D139,['file:///home/lab/repositories/luckia.facturador/com.luckia.biller.deploy/src/main/resources/bootstrap/info_presencial_2014.xlsx']saldo_cons!$a$2:$n$1048576,11,0)</f>
        <v>#VALUE!</v>
      </c>
      <c r="AV139" s="53" t="e">
        <f aca="false">+VLOOKUP($D139,['file:///home/lab/repositories/luckia.facturador/com.luckia.biller.deploy/src/main/resources/bootstrap/info_presencial_2014.xlsx']saldo_cons!$a$2:$n$1048576,12,0)</f>
        <v>#VALUE!</v>
      </c>
      <c r="AW139" s="53" t="e">
        <f aca="false">+VLOOKUP($D139,['file:///home/lab/repositories/luckia.facturador/com.luckia.biller.deploy/src/main/resources/bootstrap/info_presencial_2014.xlsx']saldo_cons!$a$2:$n$1048576,13,0)</f>
        <v>#VALUE!</v>
      </c>
      <c r="AX139" s="53" t="e">
        <f aca="false">+VLOOKUP($D139,['file:///home/lab/repositories/luckia.facturador/com.luckia.biller.deploy/src/main/resources/bootstrap/info_presencial_2014.xlsx']saldo_cons!$a$2:$n$1048576,14,0)</f>
        <v>#VALUE!</v>
      </c>
      <c r="AY139" s="53" t="n">
        <f aca="false">+SUM(AM139:AX139)</f>
        <v>7206</v>
      </c>
      <c r="AZ139" s="53"/>
      <c r="BA139" s="53"/>
      <c r="BB139" s="53" t="e">
        <f aca="false">+VLOOKUP($D139,['file:///home/lab/repositories/luckia.facturador/com.luckia.biller.deploy/src/main/resources/bootstrap/info_presencial_2014.xlsx']ggr_cons!$a$2:$n$1048576,3,0)</f>
        <v>#VALUE!</v>
      </c>
      <c r="BC139" s="53" t="e">
        <f aca="false">+VLOOKUP($D139,['file:///home/lab/repositories/luckia.facturador/com.luckia.biller.deploy/src/main/resources/bootstrap/info_presencial_2014.xlsx']ggr_cons!$a$2:$n$1048576,4,0)</f>
        <v>#VALUE!</v>
      </c>
      <c r="BD139" s="53" t="e">
        <f aca="false">+VLOOKUP($D139,['file:///home/lab/repositories/luckia.facturador/com.luckia.biller.deploy/src/main/resources/bootstrap/info_presencial_2014.xlsx']ggr_cons!$a$2:$n$1048576,5,0)</f>
        <v>#VALUE!</v>
      </c>
      <c r="BE139" s="53" t="e">
        <f aca="false">+VLOOKUP($D139,['file:///home/lab/repositories/luckia.facturador/com.luckia.biller.deploy/src/main/resources/bootstrap/info_presencial_2014.xlsx']ggr_cons!$a$2:$n$1048576,6,0)</f>
        <v>#VALUE!</v>
      </c>
      <c r="BF139" s="53" t="e">
        <f aca="false">+VLOOKUP($D139,['file:///home/lab/repositories/luckia.facturador/com.luckia.biller.deploy/src/main/resources/bootstrap/info_presencial_2014.xlsx']ggr_cons!$a$2:$n$1048576,7,0)</f>
        <v>#VALUE!</v>
      </c>
      <c r="BG139" s="53" t="e">
        <f aca="false">+VLOOKUP($D139,['file:///home/lab/repositories/luckia.facturador/com.luckia.biller.deploy/src/main/resources/bootstrap/info_presencial_2014.xlsx']ggr_cons!$a$2:$n$1048576,8,0)</f>
        <v>#VALUE!</v>
      </c>
      <c r="BH139" s="53" t="e">
        <f aca="false">+VLOOKUP($D139,['file:///home/lab/repositories/luckia.facturador/com.luckia.biller.deploy/src/main/resources/bootstrap/info_presencial_2014.xlsx']ggr_cons!$a$2:$n$1048576,9,0)</f>
        <v>#VALUE!</v>
      </c>
      <c r="BI139" s="53" t="e">
        <f aca="false">+VLOOKUP($D139,['file:///home/lab/repositories/luckia.facturador/com.luckia.biller.deploy/src/main/resources/bootstrap/info_presencial_2014.xlsx']ggr_cons!$a$2:$n$1048576,10,0)</f>
        <v>#VALUE!</v>
      </c>
      <c r="BJ139" s="53" t="e">
        <f aca="false">+VLOOKUP($D139,['file:///home/lab/repositories/luckia.facturador/com.luckia.biller.deploy/src/main/resources/bootstrap/info_presencial_2014.xlsx']ggr_cons!$a$2:$n$1048576,11,0)</f>
        <v>#VALUE!</v>
      </c>
      <c r="BK139" s="53" t="e">
        <f aca="false">+VLOOKUP($D139,['file:///home/lab/repositories/luckia.facturador/com.luckia.biller.deploy/src/main/resources/bootstrap/info_presencial_2014.xlsx']ggr_cons!$a$2:$n$1048576,12,0)</f>
        <v>#VALUE!</v>
      </c>
      <c r="BL139" s="53" t="e">
        <f aca="false">+VLOOKUP($D139,['file:///home/lab/repositories/luckia.facturador/com.luckia.biller.deploy/src/main/resources/bootstrap/info_presencial_2014.xlsx']ggr_cons!$a$2:$n$1048576,13,0)</f>
        <v>#VALUE!</v>
      </c>
      <c r="BM139" s="53" t="e">
        <f aca="false">+VLOOKUP($D139,['file:///home/lab/repositories/luckia.facturador/com.luckia.biller.deploy/src/main/resources/bootstrap/info_presencial_2014.xlsx']ggr_cons!$a$2:$n$1048576,14,0)</f>
        <v>#VALUE!</v>
      </c>
      <c r="BN139" s="53" t="n">
        <f aca="false">+SUM(BB139:BM139)</f>
        <v>1377.52</v>
      </c>
      <c r="BO139" s="53"/>
      <c r="BP139" s="53"/>
      <c r="BQ139" s="55" t="n">
        <f aca="false">+$N139*X139</f>
        <v>72.06</v>
      </c>
      <c r="BR139" s="55" t="n">
        <f aca="false">+$N139*Y139</f>
        <v>0</v>
      </c>
      <c r="BS139" s="55" t="n">
        <f aca="false">+$N139*Z139</f>
        <v>0</v>
      </c>
      <c r="BT139" s="55" t="n">
        <f aca="false">+$N139*AA139</f>
        <v>0</v>
      </c>
      <c r="BU139" s="55" t="n">
        <f aca="false">+$N139*AB139</f>
        <v>0</v>
      </c>
      <c r="BV139" s="55" t="n">
        <f aca="false">+$N139*AC139</f>
        <v>0</v>
      </c>
      <c r="BW139" s="55" t="n">
        <f aca="false">+$N139*AD139</f>
        <v>0</v>
      </c>
      <c r="BX139" s="55" t="n">
        <f aca="false">+$N139*AE139</f>
        <v>0</v>
      </c>
      <c r="BY139" s="55" t="n">
        <f aca="false">+$N139*AF139</f>
        <v>0</v>
      </c>
      <c r="BZ139" s="55" t="n">
        <f aca="false">+$N139*AG139</f>
        <v>0</v>
      </c>
      <c r="CA139" s="55" t="n">
        <f aca="false">+$N139*AH139</f>
        <v>0</v>
      </c>
      <c r="CB139" s="55" t="n">
        <f aca="false">+$N139*AI139</f>
        <v>0</v>
      </c>
      <c r="CC139" s="55" t="n">
        <f aca="false">+SUM(BQ139:CB139)</f>
        <v>72.06</v>
      </c>
      <c r="CD139" s="53"/>
      <c r="CE139" s="55"/>
      <c r="CF139" s="55" t="n">
        <f aca="false">+BQ139/$CE$2</f>
        <v>59.5537190082645</v>
      </c>
      <c r="CG139" s="55" t="n">
        <f aca="false">+BR139/$CE$2</f>
        <v>0</v>
      </c>
      <c r="CH139" s="55" t="n">
        <f aca="false">+BS139/$CE$2</f>
        <v>0</v>
      </c>
      <c r="CI139" s="55" t="n">
        <f aca="false">+BT139/$CE$2</f>
        <v>0</v>
      </c>
      <c r="CJ139" s="55" t="n">
        <f aca="false">+BU139/$CE$2</f>
        <v>0</v>
      </c>
      <c r="CK139" s="55" t="n">
        <f aca="false">+BV139/$CE$2</f>
        <v>0</v>
      </c>
      <c r="CL139" s="55" t="n">
        <f aca="false">+BW139/$CE$2</f>
        <v>0</v>
      </c>
      <c r="CM139" s="55" t="n">
        <f aca="false">+BX139/$CE$2</f>
        <v>0</v>
      </c>
      <c r="CN139" s="55" t="n">
        <f aca="false">+BY139/$CE$2</f>
        <v>0</v>
      </c>
      <c r="CO139" s="55" t="n">
        <f aca="false">+BZ139/$CE$2</f>
        <v>0</v>
      </c>
      <c r="CP139" s="55" t="n">
        <f aca="false">+CA139/$CE$2</f>
        <v>0</v>
      </c>
      <c r="CQ139" s="55" t="n">
        <f aca="false">+CB139/$CE$2</f>
        <v>0</v>
      </c>
      <c r="CR139" s="55" t="n">
        <f aca="false">+CC139/$CE$2</f>
        <v>59.5537190082645</v>
      </c>
      <c r="CS139" s="53"/>
      <c r="CT139" s="53"/>
      <c r="CU139" s="56" t="n">
        <f aca="false">+$O139*X139+$P139*BB139+$Q139*(0.9*BB139+$S139)+$R139</f>
        <v>144.12</v>
      </c>
      <c r="CV139" s="56" t="n">
        <f aca="false">+$O139*Y139+$P139*BC139+$Q139*(0.9*BC139+$S139)+$R139</f>
        <v>0</v>
      </c>
      <c r="CW139" s="56" t="n">
        <f aca="false">+$O139*Z139+$P139*BD139+$Q139*(0.9*BD139+$S139)+$R139</f>
        <v>0</v>
      </c>
      <c r="CX139" s="56" t="n">
        <f aca="false">+$O139*AA139+$P139*BE139+$Q139*(0.9*BE139+$S139)+$R139</f>
        <v>0</v>
      </c>
      <c r="CY139" s="56" t="n">
        <f aca="false">+$O139*AB139+$P139*BF139+$Q139*(0.9*BF139+$S139)+$R139</f>
        <v>0</v>
      </c>
      <c r="CZ139" s="56" t="n">
        <f aca="false">+$O139*AC139+$P139*BG139+$Q139*(0.9*BG139+$S139)+$R139</f>
        <v>0</v>
      </c>
      <c r="DA139" s="56" t="n">
        <f aca="false">+$O139*AD139+$P139*BH139+$Q139*(0.9*BH139+$S139)+$R139</f>
        <v>0</v>
      </c>
      <c r="DB139" s="56" t="n">
        <f aca="false">+$O139*AE139+$P139*BI139+$Q139*(0.9*BI139+$S139)+$R139</f>
        <v>0</v>
      </c>
      <c r="DC139" s="56" t="n">
        <f aca="false">+$O139*AF139+$P139*BJ139+$Q139*(0.9*BJ139+$S139)+$R139</f>
        <v>0</v>
      </c>
      <c r="DD139" s="56" t="n">
        <f aca="false">+$O139*AG139+$P139*BK139+$Q139*(0.9*BK139+$S139)+$R139</f>
        <v>0</v>
      </c>
      <c r="DE139" s="56" t="n">
        <f aca="false">+$O139*AH139+$P139*BL139+$Q139*(0.9*BL139+$S139)+$R139</f>
        <v>0</v>
      </c>
      <c r="DF139" s="56" t="n">
        <f aca="false">+$O139*AI139+$P139*BM139+$Q139*(0.9*BM139+$S139)+$R139</f>
        <v>0</v>
      </c>
      <c r="DG139" s="55" t="n">
        <f aca="false">+SUM(CU139:DF139)</f>
        <v>144.12</v>
      </c>
      <c r="DH139" s="53"/>
      <c r="DJ139" s="14" t="n">
        <f aca="false">+IF(X139=0,0,$T139)</f>
        <v>30</v>
      </c>
      <c r="DK139" s="14" t="n">
        <f aca="false">+IF(Y139=0,0,$T139)</f>
        <v>0</v>
      </c>
      <c r="DL139" s="14" t="n">
        <f aca="false">+IF(Z139=0,0,$T139)</f>
        <v>0</v>
      </c>
      <c r="DM139" s="14" t="n">
        <f aca="false">+IF(AA139=0,0,$T139)</f>
        <v>0</v>
      </c>
      <c r="DN139" s="14" t="n">
        <f aca="false">+IF(AB139=0,0,$T139)</f>
        <v>0</v>
      </c>
      <c r="DO139" s="14" t="n">
        <f aca="false">+IF(AC139=0,0,$T139)</f>
        <v>0</v>
      </c>
      <c r="DP139" s="14" t="n">
        <f aca="false">+IF(AD139=0,0,$T139)</f>
        <v>0</v>
      </c>
      <c r="DQ139" s="14" t="n">
        <f aca="false">+IF(AE139=0,0,$T139)</f>
        <v>0</v>
      </c>
      <c r="DR139" s="14" t="n">
        <f aca="false">+IF(AF139=0,0,$T139)</f>
        <v>0</v>
      </c>
      <c r="DS139" s="14" t="n">
        <f aca="false">+IF(AG139=0,0,$T139)</f>
        <v>0</v>
      </c>
      <c r="DT139" s="14" t="n">
        <f aca="false">+IF(AH139=0,0,$T139)</f>
        <v>0</v>
      </c>
      <c r="DU139" s="14" t="n">
        <f aca="false">+IF(AI139=0,0,$T139)</f>
        <v>0</v>
      </c>
      <c r="DV139" s="55" t="n">
        <f aca="false">+SUM(DJ139:DU139)</f>
        <v>30</v>
      </c>
      <c r="DY139" s="14" t="n">
        <v>0</v>
      </c>
      <c r="DZ139" s="14" t="n">
        <v>0</v>
      </c>
      <c r="EA139" s="14" t="n">
        <v>0</v>
      </c>
      <c r="EB139" s="14" t="n">
        <v>0</v>
      </c>
      <c r="EC139" s="14" t="n">
        <v>0</v>
      </c>
      <c r="ED139" s="14" t="n">
        <v>0</v>
      </c>
      <c r="EE139" s="14" t="n">
        <v>0</v>
      </c>
      <c r="EF139" s="14" t="n">
        <v>0</v>
      </c>
      <c r="EG139" s="14" t="n">
        <v>0</v>
      </c>
      <c r="EH139" s="14" t="n">
        <v>0</v>
      </c>
      <c r="EI139" s="14" t="n">
        <v>0</v>
      </c>
      <c r="EJ139" s="14" t="n">
        <v>0</v>
      </c>
      <c r="EK139" s="55" t="n">
        <f aca="false">+SUM(DY139:EJ139)</f>
        <v>0</v>
      </c>
      <c r="EO139" s="53" t="n">
        <f aca="false">+CU139+DJ139-DY139/2</f>
        <v>174.12</v>
      </c>
      <c r="EP139" s="53" t="n">
        <f aca="false">+CV139+DK139-DZ139/2</f>
        <v>0</v>
      </c>
      <c r="EQ139" s="53" t="n">
        <f aca="false">+CW139+DL139-EA139/2</f>
        <v>0</v>
      </c>
      <c r="ER139" s="53" t="n">
        <f aca="false">+CX139+DM139-EB139/2</f>
        <v>0</v>
      </c>
      <c r="ES139" s="53" t="n">
        <f aca="false">+CY139+DN139-EC139/2</f>
        <v>0</v>
      </c>
      <c r="ET139" s="53" t="n">
        <f aca="false">+CZ139+DO139-ED139/2</f>
        <v>0</v>
      </c>
      <c r="EU139" s="53" t="n">
        <f aca="false">+DA139+DP139-EE139/2</f>
        <v>0</v>
      </c>
      <c r="EV139" s="53" t="n">
        <f aca="false">+DB139+DQ139-EF139/2</f>
        <v>0</v>
      </c>
      <c r="EW139" s="53" t="n">
        <f aca="false">+DC139+DR139-EG139/2</f>
        <v>0</v>
      </c>
      <c r="EX139" s="53" t="n">
        <f aca="false">+DD139+DS139-EH139/2</f>
        <v>0</v>
      </c>
      <c r="EY139" s="53" t="n">
        <f aca="false">+DE139+DT139-EI139/2</f>
        <v>0</v>
      </c>
      <c r="EZ139" s="53" t="n">
        <f aca="false">+DF139+DU139-EJ139/2</f>
        <v>0</v>
      </c>
      <c r="FA139" s="55" t="n">
        <f aca="false">+SUM(EO139:EZ139)</f>
        <v>174.12</v>
      </c>
      <c r="FD139" s="53" t="n">
        <f aca="false">+AM139-EO139-DY139</f>
        <v>7031.88</v>
      </c>
      <c r="FE139" s="53" t="n">
        <f aca="false">+AN139-EP139-DZ139</f>
        <v>0</v>
      </c>
      <c r="FF139" s="53" t="n">
        <f aca="false">+AO139-EQ139-EA139</f>
        <v>0</v>
      </c>
      <c r="FG139" s="53" t="n">
        <f aca="false">+AP139-ER139-EB139</f>
        <v>0</v>
      </c>
      <c r="FH139" s="53" t="n">
        <f aca="false">+AQ139-ES139-EC139</f>
        <v>0</v>
      </c>
      <c r="FI139" s="53" t="n">
        <f aca="false">+AR139-ET139-ED139</f>
        <v>0</v>
      </c>
      <c r="FJ139" s="53" t="n">
        <f aca="false">+AS139-EU139-EE139</f>
        <v>0</v>
      </c>
      <c r="FK139" s="53" t="n">
        <f aca="false">+AT139-EV139-EF139</f>
        <v>0</v>
      </c>
      <c r="FL139" s="53" t="n">
        <f aca="false">+AU139-EW139-EG139</f>
        <v>0</v>
      </c>
      <c r="FM139" s="53" t="n">
        <f aca="false">+AV139-EX139-EH139</f>
        <v>0</v>
      </c>
      <c r="FN139" s="53" t="n">
        <f aca="false">+AW139-EY139-EI139</f>
        <v>0</v>
      </c>
      <c r="FO139" s="53" t="n">
        <f aca="false">+AX139-EZ139-EJ139</f>
        <v>0</v>
      </c>
      <c r="FP139" s="53" t="n">
        <f aca="false">+AY139-FA139</f>
        <v>7031.88</v>
      </c>
    </row>
    <row collapsed="false" customFormat="false" customHeight="true" hidden="false" ht="15" outlineLevel="2" r="140">
      <c r="A140" s="21" t="n">
        <v>12</v>
      </c>
      <c r="B140" s="21" t="s">
        <v>67</v>
      </c>
      <c r="C140" s="21" t="s">
        <v>137</v>
      </c>
      <c r="D140" s="67" t="n">
        <f aca="false">+E140</f>
        <v>16075</v>
      </c>
      <c r="E140" s="69" t="n">
        <v>16075</v>
      </c>
      <c r="F140" s="72" t="s">
        <v>562</v>
      </c>
      <c r="G140" s="21" t="s">
        <v>69</v>
      </c>
      <c r="H140" s="21" t="s">
        <v>69</v>
      </c>
      <c r="I140" s="72" t="s">
        <v>563</v>
      </c>
      <c r="J140" s="72" t="s">
        <v>564</v>
      </c>
      <c r="K140" s="76" t="s">
        <v>486</v>
      </c>
      <c r="L140" s="49" t="s">
        <v>487</v>
      </c>
      <c r="M140" s="50" t="s">
        <v>70</v>
      </c>
      <c r="N140" s="51" t="n">
        <v>0.01</v>
      </c>
      <c r="O140" s="51" t="n">
        <v>0.02</v>
      </c>
      <c r="P140" s="51" t="n">
        <v>0</v>
      </c>
      <c r="Q140" s="51" t="n">
        <v>0</v>
      </c>
      <c r="R140" s="50" t="n">
        <v>0</v>
      </c>
      <c r="S140" s="50" t="n">
        <v>0</v>
      </c>
      <c r="T140" s="50" t="n">
        <v>30</v>
      </c>
      <c r="U140" s="50"/>
      <c r="X140" s="53" t="e">
        <f aca="false">+VLOOKUP($D140,['file:///home/lab/repositories/luckia.facturador/com.luckia.biller.deploy/src/main/resources/bootstrap/info_presencial_2014.xlsx']venta_neta_cons!$a$2:$n$1048576,3,0)</f>
        <v>#VALUE!</v>
      </c>
      <c r="Y140" s="53" t="e">
        <f aca="false">+VLOOKUP($D140,['file:///home/lab/repositories/luckia.facturador/com.luckia.biller.deploy/src/main/resources/bootstrap/info_presencial_2014.xlsx']venta_neta_cons!$a$2:$n$1048576,4,0)</f>
        <v>#VALUE!</v>
      </c>
      <c r="Z140" s="53" t="e">
        <f aca="false">+VLOOKUP($D140,['file:///home/lab/repositories/luckia.facturador/com.luckia.biller.deploy/src/main/resources/bootstrap/info_presencial_2014.xlsx']venta_neta_cons!$a$2:$n$1048576,5,0)</f>
        <v>#VALUE!</v>
      </c>
      <c r="AA140" s="53" t="e">
        <f aca="false">+VLOOKUP($D140,['file:///home/lab/repositories/luckia.facturador/com.luckia.biller.deploy/src/main/resources/bootstrap/info_presencial_2014.xlsx']venta_neta_cons!$a$2:$n$1048576,6,0)</f>
        <v>#VALUE!</v>
      </c>
      <c r="AB140" s="53" t="e">
        <f aca="false">+VLOOKUP($D140,['file:///home/lab/repositories/luckia.facturador/com.luckia.biller.deploy/src/main/resources/bootstrap/info_presencial_2014.xlsx']venta_neta_cons!$a$2:$n$1048576,7,0)</f>
        <v>#VALUE!</v>
      </c>
      <c r="AC140" s="53" t="e">
        <f aca="false">+VLOOKUP($D140,['file:///home/lab/repositories/luckia.facturador/com.luckia.biller.deploy/src/main/resources/bootstrap/info_presencial_2014.xlsx']venta_neta_cons!$a$2:$n$1048576,8,0)</f>
        <v>#VALUE!</v>
      </c>
      <c r="AD140" s="53" t="e">
        <f aca="false">+VLOOKUP($D140,['file:///home/lab/repositories/luckia.facturador/com.luckia.biller.deploy/src/main/resources/bootstrap/info_presencial_2014.xlsx']venta_neta_cons!$a$2:$n$1048576,9,0)</f>
        <v>#VALUE!</v>
      </c>
      <c r="AE140" s="53" t="e">
        <f aca="false">+VLOOKUP($D140,['file:///home/lab/repositories/luckia.facturador/com.luckia.biller.deploy/src/main/resources/bootstrap/info_presencial_2014.xlsx']venta_neta_cons!$a$2:$n$1048576,10,0)</f>
        <v>#VALUE!</v>
      </c>
      <c r="AF140" s="53" t="e">
        <f aca="false">+VLOOKUP($D140,['file:///home/lab/repositories/luckia.facturador/com.luckia.biller.deploy/src/main/resources/bootstrap/info_presencial_2014.xlsx']venta_neta_cons!$a$2:$n$1048576,11,0)</f>
        <v>#VALUE!</v>
      </c>
      <c r="AG140" s="53" t="e">
        <f aca="false">+VLOOKUP($D140,['file:///home/lab/repositories/luckia.facturador/com.luckia.biller.deploy/src/main/resources/bootstrap/info_presencial_2014.xlsx']venta_neta_cons!$a$2:$n$1048576,12,0)</f>
        <v>#VALUE!</v>
      </c>
      <c r="AH140" s="53" t="e">
        <f aca="false">+VLOOKUP($D140,['file:///home/lab/repositories/luckia.facturador/com.luckia.biller.deploy/src/main/resources/bootstrap/info_presencial_2014.xlsx']venta_neta_cons!$a$2:$n$1048576,13,0)</f>
        <v>#VALUE!</v>
      </c>
      <c r="AI140" s="53" t="e">
        <f aca="false">+VLOOKUP($D140,['file:///home/lab/repositories/luckia.facturador/com.luckia.biller.deploy/src/main/resources/bootstrap/info_presencial_2014.xlsx']venta_neta_cons!$a$2:$n$1048576,14,0)</f>
        <v>#VALUE!</v>
      </c>
      <c r="AJ140" s="53" t="n">
        <f aca="false">+SUM(X140:AI140)</f>
        <v>1965</v>
      </c>
      <c r="AK140" s="54" t="n">
        <f aca="false">+BB140/X140</f>
        <v>0.132035623409669</v>
      </c>
      <c r="AL140" s="53"/>
      <c r="AM140" s="53" t="e">
        <f aca="false">+VLOOKUP($D140,['file:///home/lab/repositories/luckia.facturador/com.luckia.biller.deploy/src/main/resources/bootstrap/info_presencial_2014.xlsx']saldo_cons!$a$2:$n$1048576,3,0)</f>
        <v>#VALUE!</v>
      </c>
      <c r="AN140" s="53" t="e">
        <f aca="false">+VLOOKUP($D140,['file:///home/lab/repositories/luckia.facturador/com.luckia.biller.deploy/src/main/resources/bootstrap/info_presencial_2014.xlsx']saldo_cons!$a$2:$n$1048576,4,0)</f>
        <v>#VALUE!</v>
      </c>
      <c r="AO140" s="53" t="e">
        <f aca="false">+VLOOKUP($D140,['file:///home/lab/repositories/luckia.facturador/com.luckia.biller.deploy/src/main/resources/bootstrap/info_presencial_2014.xlsx']saldo_cons!$a$2:$n$1048576,5,0)</f>
        <v>#VALUE!</v>
      </c>
      <c r="AP140" s="53" t="e">
        <f aca="false">+VLOOKUP($D140,['file:///home/lab/repositories/luckia.facturador/com.luckia.biller.deploy/src/main/resources/bootstrap/info_presencial_2014.xlsx']saldo_cons!$a$2:$n$1048576,6,0)</f>
        <v>#VALUE!</v>
      </c>
      <c r="AQ140" s="53" t="e">
        <f aca="false">+VLOOKUP($D140,['file:///home/lab/repositories/luckia.facturador/com.luckia.biller.deploy/src/main/resources/bootstrap/info_presencial_2014.xlsx']saldo_cons!$a$2:$n$1048576,7,0)</f>
        <v>#VALUE!</v>
      </c>
      <c r="AR140" s="53" t="e">
        <f aca="false">+VLOOKUP($D140,['file:///home/lab/repositories/luckia.facturador/com.luckia.biller.deploy/src/main/resources/bootstrap/info_presencial_2014.xlsx']saldo_cons!$a$2:$n$1048576,8,0)</f>
        <v>#VALUE!</v>
      </c>
      <c r="AS140" s="53" t="e">
        <f aca="false">+VLOOKUP($D140,['file:///home/lab/repositories/luckia.facturador/com.luckia.biller.deploy/src/main/resources/bootstrap/info_presencial_2014.xlsx']saldo_cons!$a$2:$n$1048576,9,0)</f>
        <v>#VALUE!</v>
      </c>
      <c r="AT140" s="53" t="e">
        <f aca="false">+VLOOKUP($D140,['file:///home/lab/repositories/luckia.facturador/com.luckia.biller.deploy/src/main/resources/bootstrap/info_presencial_2014.xlsx']saldo_cons!$a$2:$n$1048576,10,0)</f>
        <v>#VALUE!</v>
      </c>
      <c r="AU140" s="53" t="e">
        <f aca="false">+VLOOKUP($D140,['file:///home/lab/repositories/luckia.facturador/com.luckia.biller.deploy/src/main/resources/bootstrap/info_presencial_2014.xlsx']saldo_cons!$a$2:$n$1048576,11,0)</f>
        <v>#VALUE!</v>
      </c>
      <c r="AV140" s="53" t="e">
        <f aca="false">+VLOOKUP($D140,['file:///home/lab/repositories/luckia.facturador/com.luckia.biller.deploy/src/main/resources/bootstrap/info_presencial_2014.xlsx']saldo_cons!$a$2:$n$1048576,12,0)</f>
        <v>#VALUE!</v>
      </c>
      <c r="AW140" s="53" t="e">
        <f aca="false">+VLOOKUP($D140,['file:///home/lab/repositories/luckia.facturador/com.luckia.biller.deploy/src/main/resources/bootstrap/info_presencial_2014.xlsx']saldo_cons!$a$2:$n$1048576,13,0)</f>
        <v>#VALUE!</v>
      </c>
      <c r="AX140" s="53" t="e">
        <f aca="false">+VLOOKUP($D140,['file:///home/lab/repositories/luckia.facturador/com.luckia.biller.deploy/src/main/resources/bootstrap/info_presencial_2014.xlsx']saldo_cons!$a$2:$n$1048576,14,0)</f>
        <v>#VALUE!</v>
      </c>
      <c r="AY140" s="53" t="n">
        <f aca="false">+SUM(AM140:AX140)</f>
        <v>1965</v>
      </c>
      <c r="AZ140" s="53"/>
      <c r="BA140" s="53"/>
      <c r="BB140" s="53" t="e">
        <f aca="false">+VLOOKUP($D140,['file:///home/lab/repositories/luckia.facturador/com.luckia.biller.deploy/src/main/resources/bootstrap/info_presencial_2014.xlsx']ggr_cons!$a$2:$n$1048576,3,0)</f>
        <v>#VALUE!</v>
      </c>
      <c r="BC140" s="53" t="e">
        <f aca="false">+VLOOKUP($D140,['file:///home/lab/repositories/luckia.facturador/com.luckia.biller.deploy/src/main/resources/bootstrap/info_presencial_2014.xlsx']ggr_cons!$a$2:$n$1048576,4,0)</f>
        <v>#VALUE!</v>
      </c>
      <c r="BD140" s="53" t="e">
        <f aca="false">+VLOOKUP($D140,['file:///home/lab/repositories/luckia.facturador/com.luckia.biller.deploy/src/main/resources/bootstrap/info_presencial_2014.xlsx']ggr_cons!$a$2:$n$1048576,5,0)</f>
        <v>#VALUE!</v>
      </c>
      <c r="BE140" s="53" t="e">
        <f aca="false">+VLOOKUP($D140,['file:///home/lab/repositories/luckia.facturador/com.luckia.biller.deploy/src/main/resources/bootstrap/info_presencial_2014.xlsx']ggr_cons!$a$2:$n$1048576,6,0)</f>
        <v>#VALUE!</v>
      </c>
      <c r="BF140" s="53" t="e">
        <f aca="false">+VLOOKUP($D140,['file:///home/lab/repositories/luckia.facturador/com.luckia.biller.deploy/src/main/resources/bootstrap/info_presencial_2014.xlsx']ggr_cons!$a$2:$n$1048576,7,0)</f>
        <v>#VALUE!</v>
      </c>
      <c r="BG140" s="53" t="e">
        <f aca="false">+VLOOKUP($D140,['file:///home/lab/repositories/luckia.facturador/com.luckia.biller.deploy/src/main/resources/bootstrap/info_presencial_2014.xlsx']ggr_cons!$a$2:$n$1048576,8,0)</f>
        <v>#VALUE!</v>
      </c>
      <c r="BH140" s="53" t="e">
        <f aca="false">+VLOOKUP($D140,['file:///home/lab/repositories/luckia.facturador/com.luckia.biller.deploy/src/main/resources/bootstrap/info_presencial_2014.xlsx']ggr_cons!$a$2:$n$1048576,9,0)</f>
        <v>#VALUE!</v>
      </c>
      <c r="BI140" s="53" t="e">
        <f aca="false">+VLOOKUP($D140,['file:///home/lab/repositories/luckia.facturador/com.luckia.biller.deploy/src/main/resources/bootstrap/info_presencial_2014.xlsx']ggr_cons!$a$2:$n$1048576,10,0)</f>
        <v>#VALUE!</v>
      </c>
      <c r="BJ140" s="53" t="e">
        <f aca="false">+VLOOKUP($D140,['file:///home/lab/repositories/luckia.facturador/com.luckia.biller.deploy/src/main/resources/bootstrap/info_presencial_2014.xlsx']ggr_cons!$a$2:$n$1048576,11,0)</f>
        <v>#VALUE!</v>
      </c>
      <c r="BK140" s="53" t="e">
        <f aca="false">+VLOOKUP($D140,['file:///home/lab/repositories/luckia.facturador/com.luckia.biller.deploy/src/main/resources/bootstrap/info_presencial_2014.xlsx']ggr_cons!$a$2:$n$1048576,12,0)</f>
        <v>#VALUE!</v>
      </c>
      <c r="BL140" s="53" t="e">
        <f aca="false">+VLOOKUP($D140,['file:///home/lab/repositories/luckia.facturador/com.luckia.biller.deploy/src/main/resources/bootstrap/info_presencial_2014.xlsx']ggr_cons!$a$2:$n$1048576,13,0)</f>
        <v>#VALUE!</v>
      </c>
      <c r="BM140" s="53" t="e">
        <f aca="false">+VLOOKUP($D140,['file:///home/lab/repositories/luckia.facturador/com.luckia.biller.deploy/src/main/resources/bootstrap/info_presencial_2014.xlsx']ggr_cons!$a$2:$n$1048576,14,0)</f>
        <v>#VALUE!</v>
      </c>
      <c r="BN140" s="53" t="n">
        <f aca="false">+SUM(BB140:BM140)</f>
        <v>259.45</v>
      </c>
      <c r="BO140" s="53"/>
      <c r="BP140" s="53"/>
      <c r="BQ140" s="55" t="n">
        <f aca="false">+$N140*X140</f>
        <v>19.65</v>
      </c>
      <c r="BR140" s="55" t="n">
        <f aca="false">+$N140*Y140</f>
        <v>0</v>
      </c>
      <c r="BS140" s="55" t="n">
        <f aca="false">+$N140*Z140</f>
        <v>0</v>
      </c>
      <c r="BT140" s="55" t="n">
        <f aca="false">+$N140*AA140</f>
        <v>0</v>
      </c>
      <c r="BU140" s="55" t="n">
        <f aca="false">+$N140*AB140</f>
        <v>0</v>
      </c>
      <c r="BV140" s="55" t="n">
        <f aca="false">+$N140*AC140</f>
        <v>0</v>
      </c>
      <c r="BW140" s="55" t="n">
        <f aca="false">+$N140*AD140</f>
        <v>0</v>
      </c>
      <c r="BX140" s="55" t="n">
        <f aca="false">+$N140*AE140</f>
        <v>0</v>
      </c>
      <c r="BY140" s="55" t="n">
        <f aca="false">+$N140*AF140</f>
        <v>0</v>
      </c>
      <c r="BZ140" s="55" t="n">
        <f aca="false">+$N140*AG140</f>
        <v>0</v>
      </c>
      <c r="CA140" s="55" t="n">
        <f aca="false">+$N140*AH140</f>
        <v>0</v>
      </c>
      <c r="CB140" s="55" t="n">
        <f aca="false">+$N140*AI140</f>
        <v>0</v>
      </c>
      <c r="CC140" s="55" t="n">
        <f aca="false">+SUM(BQ140:CB140)</f>
        <v>19.65</v>
      </c>
      <c r="CD140" s="53"/>
      <c r="CE140" s="55"/>
      <c r="CF140" s="55" t="n">
        <f aca="false">+BQ140/$CE$2</f>
        <v>16.2396694214876</v>
      </c>
      <c r="CG140" s="55" t="n">
        <f aca="false">+BR140/$CE$2</f>
        <v>0</v>
      </c>
      <c r="CH140" s="55" t="n">
        <f aca="false">+BS140/$CE$2</f>
        <v>0</v>
      </c>
      <c r="CI140" s="55" t="n">
        <f aca="false">+BT140/$CE$2</f>
        <v>0</v>
      </c>
      <c r="CJ140" s="55" t="n">
        <f aca="false">+BU140/$CE$2</f>
        <v>0</v>
      </c>
      <c r="CK140" s="55" t="n">
        <f aca="false">+BV140/$CE$2</f>
        <v>0</v>
      </c>
      <c r="CL140" s="55" t="n">
        <f aca="false">+BW140/$CE$2</f>
        <v>0</v>
      </c>
      <c r="CM140" s="55" t="n">
        <f aca="false">+BX140/$CE$2</f>
        <v>0</v>
      </c>
      <c r="CN140" s="55" t="n">
        <f aca="false">+BY140/$CE$2</f>
        <v>0</v>
      </c>
      <c r="CO140" s="55" t="n">
        <f aca="false">+BZ140/$CE$2</f>
        <v>0</v>
      </c>
      <c r="CP140" s="55" t="n">
        <f aca="false">+CA140/$CE$2</f>
        <v>0</v>
      </c>
      <c r="CQ140" s="55" t="n">
        <f aca="false">+CB140/$CE$2</f>
        <v>0</v>
      </c>
      <c r="CR140" s="55" t="n">
        <f aca="false">+CC140/$CE$2</f>
        <v>16.2396694214876</v>
      </c>
      <c r="CS140" s="53"/>
      <c r="CT140" s="53"/>
      <c r="CU140" s="56" t="n">
        <f aca="false">+$O140*X140+$P140*BB140+$Q140*(0.9*BB140+$S140)+$R140</f>
        <v>39.3</v>
      </c>
      <c r="CV140" s="56" t="n">
        <f aca="false">+$O140*Y140+$P140*BC140+$Q140*(0.9*BC140+$S140)+$R140</f>
        <v>0</v>
      </c>
      <c r="CW140" s="56" t="n">
        <f aca="false">+$O140*Z140+$P140*BD140+$Q140*(0.9*BD140+$S140)+$R140</f>
        <v>0</v>
      </c>
      <c r="CX140" s="56" t="n">
        <f aca="false">+$O140*AA140+$P140*BE140+$Q140*(0.9*BE140+$S140)+$R140</f>
        <v>0</v>
      </c>
      <c r="CY140" s="56" t="n">
        <f aca="false">+$O140*AB140+$P140*BF140+$Q140*(0.9*BF140+$S140)+$R140</f>
        <v>0</v>
      </c>
      <c r="CZ140" s="56" t="n">
        <f aca="false">+$O140*AC140+$P140*BG140+$Q140*(0.9*BG140+$S140)+$R140</f>
        <v>0</v>
      </c>
      <c r="DA140" s="56" t="n">
        <f aca="false">+$O140*AD140+$P140*BH140+$Q140*(0.9*BH140+$S140)+$R140</f>
        <v>0</v>
      </c>
      <c r="DB140" s="56" t="n">
        <f aca="false">+$O140*AE140+$P140*BI140+$Q140*(0.9*BI140+$S140)+$R140</f>
        <v>0</v>
      </c>
      <c r="DC140" s="56" t="n">
        <f aca="false">+$O140*AF140+$P140*BJ140+$Q140*(0.9*BJ140+$S140)+$R140</f>
        <v>0</v>
      </c>
      <c r="DD140" s="56" t="n">
        <f aca="false">+$O140*AG140+$P140*BK140+$Q140*(0.9*BK140+$S140)+$R140</f>
        <v>0</v>
      </c>
      <c r="DE140" s="56" t="n">
        <f aca="false">+$O140*AH140+$P140*BL140+$Q140*(0.9*BL140+$S140)+$R140</f>
        <v>0</v>
      </c>
      <c r="DF140" s="56" t="n">
        <f aca="false">+$O140*AI140+$P140*BM140+$Q140*(0.9*BM140+$S140)+$R140</f>
        <v>0</v>
      </c>
      <c r="DG140" s="55" t="n">
        <f aca="false">+SUM(CU140:DF140)</f>
        <v>39.3</v>
      </c>
      <c r="DH140" s="53"/>
      <c r="DJ140" s="14" t="n">
        <f aca="false">+IF(X140=0,0,$T140)</f>
        <v>30</v>
      </c>
      <c r="DK140" s="14" t="n">
        <f aca="false">+IF(Y140=0,0,$T140)</f>
        <v>0</v>
      </c>
      <c r="DL140" s="14" t="n">
        <f aca="false">+IF(Z140=0,0,$T140)</f>
        <v>0</v>
      </c>
      <c r="DM140" s="14" t="n">
        <f aca="false">+IF(AA140=0,0,$T140)</f>
        <v>0</v>
      </c>
      <c r="DN140" s="14" t="n">
        <f aca="false">+IF(AB140=0,0,$T140)</f>
        <v>0</v>
      </c>
      <c r="DO140" s="14" t="n">
        <f aca="false">+IF(AC140=0,0,$T140)</f>
        <v>0</v>
      </c>
      <c r="DP140" s="14" t="n">
        <f aca="false">+IF(AD140=0,0,$T140)</f>
        <v>0</v>
      </c>
      <c r="DQ140" s="14" t="n">
        <f aca="false">+IF(AE140=0,0,$T140)</f>
        <v>0</v>
      </c>
      <c r="DR140" s="14" t="n">
        <f aca="false">+IF(AF140=0,0,$T140)</f>
        <v>0</v>
      </c>
      <c r="DS140" s="14" t="n">
        <f aca="false">+IF(AG140=0,0,$T140)</f>
        <v>0</v>
      </c>
      <c r="DT140" s="14" t="n">
        <f aca="false">+IF(AH140=0,0,$T140)</f>
        <v>0</v>
      </c>
      <c r="DU140" s="14" t="n">
        <f aca="false">+IF(AI140=0,0,$T140)</f>
        <v>0</v>
      </c>
      <c r="DV140" s="55" t="n">
        <f aca="false">+SUM(DJ140:DU140)</f>
        <v>30</v>
      </c>
      <c r="DY140" s="14" t="n">
        <v>0</v>
      </c>
      <c r="DZ140" s="14" t="n">
        <v>0</v>
      </c>
      <c r="EA140" s="14" t="n">
        <v>0</v>
      </c>
      <c r="EB140" s="14" t="n">
        <v>0</v>
      </c>
      <c r="EC140" s="14" t="n">
        <v>0</v>
      </c>
      <c r="ED140" s="14" t="n">
        <v>0</v>
      </c>
      <c r="EE140" s="14" t="n">
        <v>0</v>
      </c>
      <c r="EF140" s="14" t="n">
        <v>0</v>
      </c>
      <c r="EG140" s="14" t="n">
        <v>0</v>
      </c>
      <c r="EH140" s="14" t="n">
        <v>0</v>
      </c>
      <c r="EI140" s="14" t="n">
        <v>0</v>
      </c>
      <c r="EJ140" s="14" t="n">
        <v>0</v>
      </c>
      <c r="EK140" s="55" t="n">
        <f aca="false">+SUM(DY140:EJ140)</f>
        <v>0</v>
      </c>
      <c r="EO140" s="53" t="n">
        <f aca="false">+CU140+DJ140-DY140/2</f>
        <v>69.3</v>
      </c>
      <c r="EP140" s="53" t="n">
        <f aca="false">+CV140+DK140-DZ140/2</f>
        <v>0</v>
      </c>
      <c r="EQ140" s="53" t="n">
        <f aca="false">+CW140+DL140-EA140/2</f>
        <v>0</v>
      </c>
      <c r="ER140" s="53" t="n">
        <f aca="false">+CX140+DM140-EB140/2</f>
        <v>0</v>
      </c>
      <c r="ES140" s="53" t="n">
        <f aca="false">+CY140+DN140-EC140/2</f>
        <v>0</v>
      </c>
      <c r="ET140" s="53" t="n">
        <f aca="false">+CZ140+DO140-ED140/2</f>
        <v>0</v>
      </c>
      <c r="EU140" s="53" t="n">
        <f aca="false">+DA140+DP140-EE140/2</f>
        <v>0</v>
      </c>
      <c r="EV140" s="53" t="n">
        <f aca="false">+DB140+DQ140-EF140/2</f>
        <v>0</v>
      </c>
      <c r="EW140" s="53" t="n">
        <f aca="false">+DC140+DR140-EG140/2</f>
        <v>0</v>
      </c>
      <c r="EX140" s="53" t="n">
        <f aca="false">+DD140+DS140-EH140/2</f>
        <v>0</v>
      </c>
      <c r="EY140" s="53" t="n">
        <f aca="false">+DE140+DT140-EI140/2</f>
        <v>0</v>
      </c>
      <c r="EZ140" s="53" t="n">
        <f aca="false">+DF140+DU140-EJ140/2</f>
        <v>0</v>
      </c>
      <c r="FA140" s="55" t="n">
        <f aca="false">+SUM(EO140:EZ140)</f>
        <v>69.3</v>
      </c>
      <c r="FD140" s="53" t="n">
        <f aca="false">+AM140-EO140-DY140</f>
        <v>1895.7</v>
      </c>
      <c r="FE140" s="53" t="n">
        <f aca="false">+AN140-EP140-DZ140</f>
        <v>0</v>
      </c>
      <c r="FF140" s="53" t="n">
        <f aca="false">+AO140-EQ140-EA140</f>
        <v>0</v>
      </c>
      <c r="FG140" s="53" t="n">
        <f aca="false">+AP140-ER140-EB140</f>
        <v>0</v>
      </c>
      <c r="FH140" s="53" t="n">
        <f aca="false">+AQ140-ES140-EC140</f>
        <v>0</v>
      </c>
      <c r="FI140" s="53" t="n">
        <f aca="false">+AR140-ET140-ED140</f>
        <v>0</v>
      </c>
      <c r="FJ140" s="53" t="n">
        <f aca="false">+AS140-EU140-EE140</f>
        <v>0</v>
      </c>
      <c r="FK140" s="53" t="n">
        <f aca="false">+AT140-EV140-EF140</f>
        <v>0</v>
      </c>
      <c r="FL140" s="53" t="n">
        <f aca="false">+AU140-EW140-EG140</f>
        <v>0</v>
      </c>
      <c r="FM140" s="53" t="n">
        <f aca="false">+AV140-EX140-EH140</f>
        <v>0</v>
      </c>
      <c r="FN140" s="53" t="n">
        <f aca="false">+AW140-EY140-EI140</f>
        <v>0</v>
      </c>
      <c r="FO140" s="53" t="n">
        <f aca="false">+AX140-EZ140-EJ140</f>
        <v>0</v>
      </c>
      <c r="FP140" s="53" t="n">
        <f aca="false">+AY140-FA140</f>
        <v>1895.7</v>
      </c>
    </row>
    <row collapsed="false" customFormat="false" customHeight="true" hidden="false" ht="15" outlineLevel="2" r="141">
      <c r="A141" s="21" t="n">
        <v>12</v>
      </c>
      <c r="B141" s="21" t="s">
        <v>67</v>
      </c>
      <c r="C141" s="21" t="s">
        <v>137</v>
      </c>
      <c r="D141" s="67" t="n">
        <f aca="false">+E141</f>
        <v>16076</v>
      </c>
      <c r="E141" s="69" t="n">
        <v>16076</v>
      </c>
      <c r="F141" s="72" t="s">
        <v>565</v>
      </c>
      <c r="G141" s="21" t="s">
        <v>69</v>
      </c>
      <c r="H141" s="21" t="s">
        <v>69</v>
      </c>
      <c r="I141" s="72" t="s">
        <v>566</v>
      </c>
      <c r="J141" s="76" t="s">
        <v>557</v>
      </c>
      <c r="K141" s="76" t="s">
        <v>486</v>
      </c>
      <c r="L141" s="49" t="s">
        <v>487</v>
      </c>
      <c r="M141" s="50" t="s">
        <v>70</v>
      </c>
      <c r="N141" s="51" t="n">
        <v>0.01</v>
      </c>
      <c r="O141" s="51" t="n">
        <v>0.02</v>
      </c>
      <c r="P141" s="51" t="n">
        <v>0</v>
      </c>
      <c r="Q141" s="51" t="n">
        <v>0</v>
      </c>
      <c r="R141" s="50" t="n">
        <v>0</v>
      </c>
      <c r="S141" s="50" t="n">
        <v>0</v>
      </c>
      <c r="T141" s="50" t="n">
        <v>30</v>
      </c>
      <c r="U141" s="50"/>
      <c r="X141" s="53" t="e">
        <f aca="false">+VLOOKUP($D141,['file:///home/lab/repositories/luckia.facturador/com.luckia.biller.deploy/src/main/resources/bootstrap/info_presencial_2014.xlsx']venta_neta_cons!$a$2:$n$1048576,3,0)</f>
        <v>#VALUE!</v>
      </c>
      <c r="Y141" s="53" t="e">
        <f aca="false">+VLOOKUP($D141,['file:///home/lab/repositories/luckia.facturador/com.luckia.biller.deploy/src/main/resources/bootstrap/info_presencial_2014.xlsx']venta_neta_cons!$a$2:$n$1048576,4,0)</f>
        <v>#VALUE!</v>
      </c>
      <c r="Z141" s="53" t="e">
        <f aca="false">+VLOOKUP($D141,['file:///home/lab/repositories/luckia.facturador/com.luckia.biller.deploy/src/main/resources/bootstrap/info_presencial_2014.xlsx']venta_neta_cons!$a$2:$n$1048576,5,0)</f>
        <v>#VALUE!</v>
      </c>
      <c r="AA141" s="53" t="e">
        <f aca="false">+VLOOKUP($D141,['file:///home/lab/repositories/luckia.facturador/com.luckia.biller.deploy/src/main/resources/bootstrap/info_presencial_2014.xlsx']venta_neta_cons!$a$2:$n$1048576,6,0)</f>
        <v>#VALUE!</v>
      </c>
      <c r="AB141" s="53" t="e">
        <f aca="false">+VLOOKUP($D141,['file:///home/lab/repositories/luckia.facturador/com.luckia.biller.deploy/src/main/resources/bootstrap/info_presencial_2014.xlsx']venta_neta_cons!$a$2:$n$1048576,7,0)</f>
        <v>#VALUE!</v>
      </c>
      <c r="AC141" s="53" t="e">
        <f aca="false">+VLOOKUP($D141,['file:///home/lab/repositories/luckia.facturador/com.luckia.biller.deploy/src/main/resources/bootstrap/info_presencial_2014.xlsx']venta_neta_cons!$a$2:$n$1048576,8,0)</f>
        <v>#VALUE!</v>
      </c>
      <c r="AD141" s="53" t="e">
        <f aca="false">+VLOOKUP($D141,['file:///home/lab/repositories/luckia.facturador/com.luckia.biller.deploy/src/main/resources/bootstrap/info_presencial_2014.xlsx']venta_neta_cons!$a$2:$n$1048576,9,0)</f>
        <v>#VALUE!</v>
      </c>
      <c r="AE141" s="53" t="e">
        <f aca="false">+VLOOKUP($D141,['file:///home/lab/repositories/luckia.facturador/com.luckia.biller.deploy/src/main/resources/bootstrap/info_presencial_2014.xlsx']venta_neta_cons!$a$2:$n$1048576,10,0)</f>
        <v>#VALUE!</v>
      </c>
      <c r="AF141" s="53" t="e">
        <f aca="false">+VLOOKUP($D141,['file:///home/lab/repositories/luckia.facturador/com.luckia.biller.deploy/src/main/resources/bootstrap/info_presencial_2014.xlsx']venta_neta_cons!$a$2:$n$1048576,11,0)</f>
        <v>#VALUE!</v>
      </c>
      <c r="AG141" s="53" t="e">
        <f aca="false">+VLOOKUP($D141,['file:///home/lab/repositories/luckia.facturador/com.luckia.biller.deploy/src/main/resources/bootstrap/info_presencial_2014.xlsx']venta_neta_cons!$a$2:$n$1048576,12,0)</f>
        <v>#VALUE!</v>
      </c>
      <c r="AH141" s="53" t="e">
        <f aca="false">+VLOOKUP($D141,['file:///home/lab/repositories/luckia.facturador/com.luckia.biller.deploy/src/main/resources/bootstrap/info_presencial_2014.xlsx']venta_neta_cons!$a$2:$n$1048576,13,0)</f>
        <v>#VALUE!</v>
      </c>
      <c r="AI141" s="53" t="e">
        <f aca="false">+VLOOKUP($D141,['file:///home/lab/repositories/luckia.facturador/com.luckia.biller.deploy/src/main/resources/bootstrap/info_presencial_2014.xlsx']venta_neta_cons!$a$2:$n$1048576,14,0)</f>
        <v>#VALUE!</v>
      </c>
      <c r="AJ141" s="53" t="n">
        <f aca="false">+SUM(X141:AI141)</f>
        <v>4105</v>
      </c>
      <c r="AK141" s="54" t="n">
        <f aca="false">+BB141/X141</f>
        <v>0.220852618757613</v>
      </c>
      <c r="AL141" s="53"/>
      <c r="AM141" s="53" t="e">
        <f aca="false">+VLOOKUP($D141,['file:///home/lab/repositories/luckia.facturador/com.luckia.biller.deploy/src/main/resources/bootstrap/info_presencial_2014.xlsx']saldo_cons!$a$2:$n$1048576,3,0)</f>
        <v>#VALUE!</v>
      </c>
      <c r="AN141" s="53" t="e">
        <f aca="false">+VLOOKUP($D141,['file:///home/lab/repositories/luckia.facturador/com.luckia.biller.deploy/src/main/resources/bootstrap/info_presencial_2014.xlsx']saldo_cons!$a$2:$n$1048576,4,0)</f>
        <v>#VALUE!</v>
      </c>
      <c r="AO141" s="53" t="e">
        <f aca="false">+VLOOKUP($D141,['file:///home/lab/repositories/luckia.facturador/com.luckia.biller.deploy/src/main/resources/bootstrap/info_presencial_2014.xlsx']saldo_cons!$a$2:$n$1048576,5,0)</f>
        <v>#VALUE!</v>
      </c>
      <c r="AP141" s="53" t="e">
        <f aca="false">+VLOOKUP($D141,['file:///home/lab/repositories/luckia.facturador/com.luckia.biller.deploy/src/main/resources/bootstrap/info_presencial_2014.xlsx']saldo_cons!$a$2:$n$1048576,6,0)</f>
        <v>#VALUE!</v>
      </c>
      <c r="AQ141" s="53" t="e">
        <f aca="false">+VLOOKUP($D141,['file:///home/lab/repositories/luckia.facturador/com.luckia.biller.deploy/src/main/resources/bootstrap/info_presencial_2014.xlsx']saldo_cons!$a$2:$n$1048576,7,0)</f>
        <v>#VALUE!</v>
      </c>
      <c r="AR141" s="53" t="e">
        <f aca="false">+VLOOKUP($D141,['file:///home/lab/repositories/luckia.facturador/com.luckia.biller.deploy/src/main/resources/bootstrap/info_presencial_2014.xlsx']saldo_cons!$a$2:$n$1048576,8,0)</f>
        <v>#VALUE!</v>
      </c>
      <c r="AS141" s="53" t="e">
        <f aca="false">+VLOOKUP($D141,['file:///home/lab/repositories/luckia.facturador/com.luckia.biller.deploy/src/main/resources/bootstrap/info_presencial_2014.xlsx']saldo_cons!$a$2:$n$1048576,9,0)</f>
        <v>#VALUE!</v>
      </c>
      <c r="AT141" s="53" t="e">
        <f aca="false">+VLOOKUP($D141,['file:///home/lab/repositories/luckia.facturador/com.luckia.biller.deploy/src/main/resources/bootstrap/info_presencial_2014.xlsx']saldo_cons!$a$2:$n$1048576,10,0)</f>
        <v>#VALUE!</v>
      </c>
      <c r="AU141" s="53" t="e">
        <f aca="false">+VLOOKUP($D141,['file:///home/lab/repositories/luckia.facturador/com.luckia.biller.deploy/src/main/resources/bootstrap/info_presencial_2014.xlsx']saldo_cons!$a$2:$n$1048576,11,0)</f>
        <v>#VALUE!</v>
      </c>
      <c r="AV141" s="53" t="e">
        <f aca="false">+VLOOKUP($D141,['file:///home/lab/repositories/luckia.facturador/com.luckia.biller.deploy/src/main/resources/bootstrap/info_presencial_2014.xlsx']saldo_cons!$a$2:$n$1048576,12,0)</f>
        <v>#VALUE!</v>
      </c>
      <c r="AW141" s="53" t="e">
        <f aca="false">+VLOOKUP($D141,['file:///home/lab/repositories/luckia.facturador/com.luckia.biller.deploy/src/main/resources/bootstrap/info_presencial_2014.xlsx']saldo_cons!$a$2:$n$1048576,13,0)</f>
        <v>#VALUE!</v>
      </c>
      <c r="AX141" s="53" t="e">
        <f aca="false">+VLOOKUP($D141,['file:///home/lab/repositories/luckia.facturador/com.luckia.biller.deploy/src/main/resources/bootstrap/info_presencial_2014.xlsx']saldo_cons!$a$2:$n$1048576,14,0)</f>
        <v>#VALUE!</v>
      </c>
      <c r="AY141" s="53" t="n">
        <f aca="false">+SUM(AM141:AX141)</f>
        <v>4105</v>
      </c>
      <c r="AZ141" s="53"/>
      <c r="BA141" s="53"/>
      <c r="BB141" s="53" t="e">
        <f aca="false">+VLOOKUP($D141,['file:///home/lab/repositories/luckia.facturador/com.luckia.biller.deploy/src/main/resources/bootstrap/info_presencial_2014.xlsx']ggr_cons!$a$2:$n$1048576,3,0)</f>
        <v>#VALUE!</v>
      </c>
      <c r="BC141" s="53" t="e">
        <f aca="false">+VLOOKUP($D141,['file:///home/lab/repositories/luckia.facturador/com.luckia.biller.deploy/src/main/resources/bootstrap/info_presencial_2014.xlsx']ggr_cons!$a$2:$n$1048576,4,0)</f>
        <v>#VALUE!</v>
      </c>
      <c r="BD141" s="53" t="e">
        <f aca="false">+VLOOKUP($D141,['file:///home/lab/repositories/luckia.facturador/com.luckia.biller.deploy/src/main/resources/bootstrap/info_presencial_2014.xlsx']ggr_cons!$a$2:$n$1048576,5,0)</f>
        <v>#VALUE!</v>
      </c>
      <c r="BE141" s="53" t="e">
        <f aca="false">+VLOOKUP($D141,['file:///home/lab/repositories/luckia.facturador/com.luckia.biller.deploy/src/main/resources/bootstrap/info_presencial_2014.xlsx']ggr_cons!$a$2:$n$1048576,6,0)</f>
        <v>#VALUE!</v>
      </c>
      <c r="BF141" s="53" t="e">
        <f aca="false">+VLOOKUP($D141,['file:///home/lab/repositories/luckia.facturador/com.luckia.biller.deploy/src/main/resources/bootstrap/info_presencial_2014.xlsx']ggr_cons!$a$2:$n$1048576,7,0)</f>
        <v>#VALUE!</v>
      </c>
      <c r="BG141" s="53" t="e">
        <f aca="false">+VLOOKUP($D141,['file:///home/lab/repositories/luckia.facturador/com.luckia.biller.deploy/src/main/resources/bootstrap/info_presencial_2014.xlsx']ggr_cons!$a$2:$n$1048576,8,0)</f>
        <v>#VALUE!</v>
      </c>
      <c r="BH141" s="53" t="e">
        <f aca="false">+VLOOKUP($D141,['file:///home/lab/repositories/luckia.facturador/com.luckia.biller.deploy/src/main/resources/bootstrap/info_presencial_2014.xlsx']ggr_cons!$a$2:$n$1048576,9,0)</f>
        <v>#VALUE!</v>
      </c>
      <c r="BI141" s="53" t="e">
        <f aca="false">+VLOOKUP($D141,['file:///home/lab/repositories/luckia.facturador/com.luckia.biller.deploy/src/main/resources/bootstrap/info_presencial_2014.xlsx']ggr_cons!$a$2:$n$1048576,10,0)</f>
        <v>#VALUE!</v>
      </c>
      <c r="BJ141" s="53" t="e">
        <f aca="false">+VLOOKUP($D141,['file:///home/lab/repositories/luckia.facturador/com.luckia.biller.deploy/src/main/resources/bootstrap/info_presencial_2014.xlsx']ggr_cons!$a$2:$n$1048576,11,0)</f>
        <v>#VALUE!</v>
      </c>
      <c r="BK141" s="53" t="e">
        <f aca="false">+VLOOKUP($D141,['file:///home/lab/repositories/luckia.facturador/com.luckia.biller.deploy/src/main/resources/bootstrap/info_presencial_2014.xlsx']ggr_cons!$a$2:$n$1048576,12,0)</f>
        <v>#VALUE!</v>
      </c>
      <c r="BL141" s="53" t="e">
        <f aca="false">+VLOOKUP($D141,['file:///home/lab/repositories/luckia.facturador/com.luckia.biller.deploy/src/main/resources/bootstrap/info_presencial_2014.xlsx']ggr_cons!$a$2:$n$1048576,13,0)</f>
        <v>#VALUE!</v>
      </c>
      <c r="BM141" s="53" t="e">
        <f aca="false">+VLOOKUP($D141,['file:///home/lab/repositories/luckia.facturador/com.luckia.biller.deploy/src/main/resources/bootstrap/info_presencial_2014.xlsx']ggr_cons!$a$2:$n$1048576,14,0)</f>
        <v>#VALUE!</v>
      </c>
      <c r="BN141" s="53" t="n">
        <f aca="false">+SUM(BB141:BM141)</f>
        <v>906.6</v>
      </c>
      <c r="BO141" s="53"/>
      <c r="BP141" s="53"/>
      <c r="BQ141" s="55" t="n">
        <f aca="false">+$N141*X141</f>
        <v>41.05</v>
      </c>
      <c r="BR141" s="55" t="n">
        <f aca="false">+$N141*Y141</f>
        <v>0</v>
      </c>
      <c r="BS141" s="55" t="n">
        <f aca="false">+$N141*Z141</f>
        <v>0</v>
      </c>
      <c r="BT141" s="55" t="n">
        <f aca="false">+$N141*AA141</f>
        <v>0</v>
      </c>
      <c r="BU141" s="55" t="n">
        <f aca="false">+$N141*AB141</f>
        <v>0</v>
      </c>
      <c r="BV141" s="55" t="n">
        <f aca="false">+$N141*AC141</f>
        <v>0</v>
      </c>
      <c r="BW141" s="55" t="n">
        <f aca="false">+$N141*AD141</f>
        <v>0</v>
      </c>
      <c r="BX141" s="55" t="n">
        <f aca="false">+$N141*AE141</f>
        <v>0</v>
      </c>
      <c r="BY141" s="55" t="n">
        <f aca="false">+$N141*AF141</f>
        <v>0</v>
      </c>
      <c r="BZ141" s="55" t="n">
        <f aca="false">+$N141*AG141</f>
        <v>0</v>
      </c>
      <c r="CA141" s="55" t="n">
        <f aca="false">+$N141*AH141</f>
        <v>0</v>
      </c>
      <c r="CB141" s="55" t="n">
        <f aca="false">+$N141*AI141</f>
        <v>0</v>
      </c>
      <c r="CC141" s="55" t="n">
        <f aca="false">+SUM(BQ141:CB141)</f>
        <v>41.05</v>
      </c>
      <c r="CD141" s="53"/>
      <c r="CE141" s="55"/>
      <c r="CF141" s="55" t="n">
        <f aca="false">+BQ141/$CE$2</f>
        <v>33.9256198347107</v>
      </c>
      <c r="CG141" s="55" t="n">
        <f aca="false">+BR141/$CE$2</f>
        <v>0</v>
      </c>
      <c r="CH141" s="55" t="n">
        <f aca="false">+BS141/$CE$2</f>
        <v>0</v>
      </c>
      <c r="CI141" s="55" t="n">
        <f aca="false">+BT141/$CE$2</f>
        <v>0</v>
      </c>
      <c r="CJ141" s="55" t="n">
        <f aca="false">+BU141/$CE$2</f>
        <v>0</v>
      </c>
      <c r="CK141" s="55" t="n">
        <f aca="false">+BV141/$CE$2</f>
        <v>0</v>
      </c>
      <c r="CL141" s="55" t="n">
        <f aca="false">+BW141/$CE$2</f>
        <v>0</v>
      </c>
      <c r="CM141" s="55" t="n">
        <f aca="false">+BX141/$CE$2</f>
        <v>0</v>
      </c>
      <c r="CN141" s="55" t="n">
        <f aca="false">+BY141/$CE$2</f>
        <v>0</v>
      </c>
      <c r="CO141" s="55" t="n">
        <f aca="false">+BZ141/$CE$2</f>
        <v>0</v>
      </c>
      <c r="CP141" s="55" t="n">
        <f aca="false">+CA141/$CE$2</f>
        <v>0</v>
      </c>
      <c r="CQ141" s="55" t="n">
        <f aca="false">+CB141/$CE$2</f>
        <v>0</v>
      </c>
      <c r="CR141" s="55" t="n">
        <f aca="false">+CC141/$CE$2</f>
        <v>33.9256198347107</v>
      </c>
      <c r="CS141" s="53"/>
      <c r="CT141" s="53"/>
      <c r="CU141" s="56" t="n">
        <f aca="false">+$O141*X141+$P141*BB141+$Q141*(0.9*BB141+$S141)+$R141</f>
        <v>82.1</v>
      </c>
      <c r="CV141" s="56" t="n">
        <f aca="false">+$O141*Y141+$P141*BC141+$Q141*(0.9*BC141+$S141)+$R141</f>
        <v>0</v>
      </c>
      <c r="CW141" s="56" t="n">
        <f aca="false">+$O141*Z141+$P141*BD141+$Q141*(0.9*BD141+$S141)+$R141</f>
        <v>0</v>
      </c>
      <c r="CX141" s="56" t="n">
        <f aca="false">+$O141*AA141+$P141*BE141+$Q141*(0.9*BE141+$S141)+$R141</f>
        <v>0</v>
      </c>
      <c r="CY141" s="56" t="n">
        <f aca="false">+$O141*AB141+$P141*BF141+$Q141*(0.9*BF141+$S141)+$R141</f>
        <v>0</v>
      </c>
      <c r="CZ141" s="56" t="n">
        <f aca="false">+$O141*AC141+$P141*BG141+$Q141*(0.9*BG141+$S141)+$R141</f>
        <v>0</v>
      </c>
      <c r="DA141" s="56" t="n">
        <f aca="false">+$O141*AD141+$P141*BH141+$Q141*(0.9*BH141+$S141)+$R141</f>
        <v>0</v>
      </c>
      <c r="DB141" s="56" t="n">
        <f aca="false">+$O141*AE141+$P141*BI141+$Q141*(0.9*BI141+$S141)+$R141</f>
        <v>0</v>
      </c>
      <c r="DC141" s="56" t="n">
        <f aca="false">+$O141*AF141+$P141*BJ141+$Q141*(0.9*BJ141+$S141)+$R141</f>
        <v>0</v>
      </c>
      <c r="DD141" s="56" t="n">
        <f aca="false">+$O141*AG141+$P141*BK141+$Q141*(0.9*BK141+$S141)+$R141</f>
        <v>0</v>
      </c>
      <c r="DE141" s="56" t="n">
        <f aca="false">+$O141*AH141+$P141*BL141+$Q141*(0.9*BL141+$S141)+$R141</f>
        <v>0</v>
      </c>
      <c r="DF141" s="56" t="n">
        <f aca="false">+$O141*AI141+$P141*BM141+$Q141*(0.9*BM141+$S141)+$R141</f>
        <v>0</v>
      </c>
      <c r="DG141" s="55" t="n">
        <f aca="false">+SUM(CU141:DF141)</f>
        <v>82.1</v>
      </c>
      <c r="DH141" s="53"/>
      <c r="DJ141" s="14" t="n">
        <f aca="false">+IF(X141=0,0,$T141)</f>
        <v>30</v>
      </c>
      <c r="DK141" s="14" t="n">
        <f aca="false">+IF(Y141=0,0,$T141)</f>
        <v>0</v>
      </c>
      <c r="DL141" s="14" t="n">
        <f aca="false">+IF(Z141=0,0,$T141)</f>
        <v>0</v>
      </c>
      <c r="DM141" s="14" t="n">
        <f aca="false">+IF(AA141=0,0,$T141)</f>
        <v>0</v>
      </c>
      <c r="DN141" s="14" t="n">
        <f aca="false">+IF(AB141=0,0,$T141)</f>
        <v>0</v>
      </c>
      <c r="DO141" s="14" t="n">
        <f aca="false">+IF(AC141=0,0,$T141)</f>
        <v>0</v>
      </c>
      <c r="DP141" s="14" t="n">
        <f aca="false">+IF(AD141=0,0,$T141)</f>
        <v>0</v>
      </c>
      <c r="DQ141" s="14" t="n">
        <f aca="false">+IF(AE141=0,0,$T141)</f>
        <v>0</v>
      </c>
      <c r="DR141" s="14" t="n">
        <f aca="false">+IF(AF141=0,0,$T141)</f>
        <v>0</v>
      </c>
      <c r="DS141" s="14" t="n">
        <f aca="false">+IF(AG141=0,0,$T141)</f>
        <v>0</v>
      </c>
      <c r="DT141" s="14" t="n">
        <f aca="false">+IF(AH141=0,0,$T141)</f>
        <v>0</v>
      </c>
      <c r="DU141" s="14" t="n">
        <f aca="false">+IF(AI141=0,0,$T141)</f>
        <v>0</v>
      </c>
      <c r="DV141" s="55" t="n">
        <f aca="false">+SUM(DJ141:DU141)</f>
        <v>30</v>
      </c>
      <c r="DY141" s="14" t="n">
        <v>0</v>
      </c>
      <c r="DZ141" s="14" t="n">
        <v>0</v>
      </c>
      <c r="EA141" s="14" t="n">
        <v>0</v>
      </c>
      <c r="EB141" s="14" t="n">
        <v>0</v>
      </c>
      <c r="EC141" s="14" t="n">
        <v>0</v>
      </c>
      <c r="ED141" s="14" t="n">
        <v>0</v>
      </c>
      <c r="EE141" s="14" t="n">
        <v>0</v>
      </c>
      <c r="EF141" s="14" t="n">
        <v>0</v>
      </c>
      <c r="EG141" s="14" t="n">
        <v>0</v>
      </c>
      <c r="EH141" s="14" t="n">
        <v>0</v>
      </c>
      <c r="EI141" s="14" t="n">
        <v>0</v>
      </c>
      <c r="EJ141" s="14" t="n">
        <v>0</v>
      </c>
      <c r="EK141" s="55" t="n">
        <f aca="false">+SUM(DY141:EJ141)</f>
        <v>0</v>
      </c>
      <c r="EO141" s="53" t="n">
        <f aca="false">+CU141+DJ141-DY141/2</f>
        <v>112.1</v>
      </c>
      <c r="EP141" s="53" t="n">
        <f aca="false">+CV141+DK141-DZ141/2</f>
        <v>0</v>
      </c>
      <c r="EQ141" s="53" t="n">
        <f aca="false">+CW141+DL141-EA141/2</f>
        <v>0</v>
      </c>
      <c r="ER141" s="53" t="n">
        <f aca="false">+CX141+DM141-EB141/2</f>
        <v>0</v>
      </c>
      <c r="ES141" s="53" t="n">
        <f aca="false">+CY141+DN141-EC141/2</f>
        <v>0</v>
      </c>
      <c r="ET141" s="53" t="n">
        <f aca="false">+CZ141+DO141-ED141/2</f>
        <v>0</v>
      </c>
      <c r="EU141" s="53" t="n">
        <f aca="false">+DA141+DP141-EE141/2</f>
        <v>0</v>
      </c>
      <c r="EV141" s="53" t="n">
        <f aca="false">+DB141+DQ141-EF141/2</f>
        <v>0</v>
      </c>
      <c r="EW141" s="53" t="n">
        <f aca="false">+DC141+DR141-EG141/2</f>
        <v>0</v>
      </c>
      <c r="EX141" s="53" t="n">
        <f aca="false">+DD141+DS141-EH141/2</f>
        <v>0</v>
      </c>
      <c r="EY141" s="53" t="n">
        <f aca="false">+DE141+DT141-EI141/2</f>
        <v>0</v>
      </c>
      <c r="EZ141" s="53" t="n">
        <f aca="false">+DF141+DU141-EJ141/2</f>
        <v>0</v>
      </c>
      <c r="FA141" s="55" t="n">
        <f aca="false">+SUM(EO141:EZ141)</f>
        <v>112.1</v>
      </c>
      <c r="FD141" s="53" t="n">
        <f aca="false">+AM141-EO141-DY141</f>
        <v>3992.9</v>
      </c>
      <c r="FE141" s="53" t="n">
        <f aca="false">+AN141-EP141-DZ141</f>
        <v>0</v>
      </c>
      <c r="FF141" s="53" t="n">
        <f aca="false">+AO141-EQ141-EA141</f>
        <v>0</v>
      </c>
      <c r="FG141" s="53" t="n">
        <f aca="false">+AP141-ER141-EB141</f>
        <v>0</v>
      </c>
      <c r="FH141" s="53" t="n">
        <f aca="false">+AQ141-ES141-EC141</f>
        <v>0</v>
      </c>
      <c r="FI141" s="53" t="n">
        <f aca="false">+AR141-ET141-ED141</f>
        <v>0</v>
      </c>
      <c r="FJ141" s="53" t="n">
        <f aca="false">+AS141-EU141-EE141</f>
        <v>0</v>
      </c>
      <c r="FK141" s="53" t="n">
        <f aca="false">+AT141-EV141-EF141</f>
        <v>0</v>
      </c>
      <c r="FL141" s="53" t="n">
        <f aca="false">+AU141-EW141-EG141</f>
        <v>0</v>
      </c>
      <c r="FM141" s="53" t="n">
        <f aca="false">+AV141-EX141-EH141</f>
        <v>0</v>
      </c>
      <c r="FN141" s="53" t="n">
        <f aca="false">+AW141-EY141-EI141</f>
        <v>0</v>
      </c>
      <c r="FO141" s="53" t="n">
        <f aca="false">+AX141-EZ141-EJ141</f>
        <v>0</v>
      </c>
      <c r="FP141" s="53" t="n">
        <f aca="false">+AY141-FA141</f>
        <v>3992.9</v>
      </c>
    </row>
    <row collapsed="false" customFormat="false" customHeight="true" hidden="false" ht="15" outlineLevel="2" r="142">
      <c r="A142" s="21" t="n">
        <v>12</v>
      </c>
      <c r="B142" s="21" t="s">
        <v>67</v>
      </c>
      <c r="C142" s="21" t="s">
        <v>137</v>
      </c>
      <c r="D142" s="67" t="n">
        <f aca="false">+E142</f>
        <v>16077</v>
      </c>
      <c r="E142" s="69" t="n">
        <v>16077</v>
      </c>
      <c r="F142" s="76" t="s">
        <v>567</v>
      </c>
      <c r="G142" s="21" t="s">
        <v>69</v>
      </c>
      <c r="H142" s="21" t="s">
        <v>69</v>
      </c>
      <c r="I142" s="76" t="s">
        <v>568</v>
      </c>
      <c r="J142" s="76" t="s">
        <v>486</v>
      </c>
      <c r="K142" s="76" t="s">
        <v>486</v>
      </c>
      <c r="L142" s="49" t="s">
        <v>487</v>
      </c>
      <c r="M142" s="50" t="s">
        <v>70</v>
      </c>
      <c r="N142" s="51" t="n">
        <v>0.01</v>
      </c>
      <c r="O142" s="51" t="n">
        <v>0.02</v>
      </c>
      <c r="P142" s="51" t="n">
        <v>0</v>
      </c>
      <c r="Q142" s="51" t="n">
        <v>0</v>
      </c>
      <c r="R142" s="50" t="n">
        <v>0</v>
      </c>
      <c r="S142" s="50" t="n">
        <v>0</v>
      </c>
      <c r="T142" s="50" t="n">
        <v>30</v>
      </c>
      <c r="U142" s="50"/>
      <c r="X142" s="53" t="e">
        <f aca="false">+VLOOKUP($D142,['file:///home/lab/repositories/luckia.facturador/com.luckia.biller.deploy/src/main/resources/bootstrap/info_presencial_2014.xlsx']venta_neta_cons!$a$2:$n$1048576,3,0)</f>
        <v>#VALUE!</v>
      </c>
      <c r="Y142" s="53" t="e">
        <f aca="false">+VLOOKUP($D142,['file:///home/lab/repositories/luckia.facturador/com.luckia.biller.deploy/src/main/resources/bootstrap/info_presencial_2014.xlsx']venta_neta_cons!$a$2:$n$1048576,4,0)</f>
        <v>#VALUE!</v>
      </c>
      <c r="Z142" s="53" t="e">
        <f aca="false">+VLOOKUP($D142,['file:///home/lab/repositories/luckia.facturador/com.luckia.biller.deploy/src/main/resources/bootstrap/info_presencial_2014.xlsx']venta_neta_cons!$a$2:$n$1048576,5,0)</f>
        <v>#VALUE!</v>
      </c>
      <c r="AA142" s="53" t="e">
        <f aca="false">+VLOOKUP($D142,['file:///home/lab/repositories/luckia.facturador/com.luckia.biller.deploy/src/main/resources/bootstrap/info_presencial_2014.xlsx']venta_neta_cons!$a$2:$n$1048576,6,0)</f>
        <v>#VALUE!</v>
      </c>
      <c r="AB142" s="53" t="e">
        <f aca="false">+VLOOKUP($D142,['file:///home/lab/repositories/luckia.facturador/com.luckia.biller.deploy/src/main/resources/bootstrap/info_presencial_2014.xlsx']venta_neta_cons!$a$2:$n$1048576,7,0)</f>
        <v>#VALUE!</v>
      </c>
      <c r="AC142" s="53" t="e">
        <f aca="false">+VLOOKUP($D142,['file:///home/lab/repositories/luckia.facturador/com.luckia.biller.deploy/src/main/resources/bootstrap/info_presencial_2014.xlsx']venta_neta_cons!$a$2:$n$1048576,8,0)</f>
        <v>#VALUE!</v>
      </c>
      <c r="AD142" s="53" t="e">
        <f aca="false">+VLOOKUP($D142,['file:///home/lab/repositories/luckia.facturador/com.luckia.biller.deploy/src/main/resources/bootstrap/info_presencial_2014.xlsx']venta_neta_cons!$a$2:$n$1048576,9,0)</f>
        <v>#VALUE!</v>
      </c>
      <c r="AE142" s="53" t="e">
        <f aca="false">+VLOOKUP($D142,['file:///home/lab/repositories/luckia.facturador/com.luckia.biller.deploy/src/main/resources/bootstrap/info_presencial_2014.xlsx']venta_neta_cons!$a$2:$n$1048576,10,0)</f>
        <v>#VALUE!</v>
      </c>
      <c r="AF142" s="53" t="e">
        <f aca="false">+VLOOKUP($D142,['file:///home/lab/repositories/luckia.facturador/com.luckia.biller.deploy/src/main/resources/bootstrap/info_presencial_2014.xlsx']venta_neta_cons!$a$2:$n$1048576,11,0)</f>
        <v>#VALUE!</v>
      </c>
      <c r="AG142" s="53" t="e">
        <f aca="false">+VLOOKUP($D142,['file:///home/lab/repositories/luckia.facturador/com.luckia.biller.deploy/src/main/resources/bootstrap/info_presencial_2014.xlsx']venta_neta_cons!$a$2:$n$1048576,12,0)</f>
        <v>#VALUE!</v>
      </c>
      <c r="AH142" s="53" t="e">
        <f aca="false">+VLOOKUP($D142,['file:///home/lab/repositories/luckia.facturador/com.luckia.biller.deploy/src/main/resources/bootstrap/info_presencial_2014.xlsx']venta_neta_cons!$a$2:$n$1048576,13,0)</f>
        <v>#VALUE!</v>
      </c>
      <c r="AI142" s="53" t="e">
        <f aca="false">+VLOOKUP($D142,['file:///home/lab/repositories/luckia.facturador/com.luckia.biller.deploy/src/main/resources/bootstrap/info_presencial_2014.xlsx']venta_neta_cons!$a$2:$n$1048576,14,0)</f>
        <v>#VALUE!</v>
      </c>
      <c r="AJ142" s="53" t="n">
        <f aca="false">+SUM(X142:AI142)</f>
        <v>2334</v>
      </c>
      <c r="AK142" s="54" t="n">
        <f aca="false">+BB142/X142</f>
        <v>0.0653556126820908</v>
      </c>
      <c r="AL142" s="53"/>
      <c r="AM142" s="53" t="e">
        <f aca="false">+VLOOKUP($D142,['file:///home/lab/repositories/luckia.facturador/com.luckia.biller.deploy/src/main/resources/bootstrap/info_presencial_2014.xlsx']saldo_cons!$a$2:$n$1048576,3,0)</f>
        <v>#VALUE!</v>
      </c>
      <c r="AN142" s="53" t="e">
        <f aca="false">+VLOOKUP($D142,['file:///home/lab/repositories/luckia.facturador/com.luckia.biller.deploy/src/main/resources/bootstrap/info_presencial_2014.xlsx']saldo_cons!$a$2:$n$1048576,4,0)</f>
        <v>#VALUE!</v>
      </c>
      <c r="AO142" s="53" t="e">
        <f aca="false">+VLOOKUP($D142,['file:///home/lab/repositories/luckia.facturador/com.luckia.biller.deploy/src/main/resources/bootstrap/info_presencial_2014.xlsx']saldo_cons!$a$2:$n$1048576,5,0)</f>
        <v>#VALUE!</v>
      </c>
      <c r="AP142" s="53" t="e">
        <f aca="false">+VLOOKUP($D142,['file:///home/lab/repositories/luckia.facturador/com.luckia.biller.deploy/src/main/resources/bootstrap/info_presencial_2014.xlsx']saldo_cons!$a$2:$n$1048576,6,0)</f>
        <v>#VALUE!</v>
      </c>
      <c r="AQ142" s="53" t="e">
        <f aca="false">+VLOOKUP($D142,['file:///home/lab/repositories/luckia.facturador/com.luckia.biller.deploy/src/main/resources/bootstrap/info_presencial_2014.xlsx']saldo_cons!$a$2:$n$1048576,7,0)</f>
        <v>#VALUE!</v>
      </c>
      <c r="AR142" s="53" t="e">
        <f aca="false">+VLOOKUP($D142,['file:///home/lab/repositories/luckia.facturador/com.luckia.biller.deploy/src/main/resources/bootstrap/info_presencial_2014.xlsx']saldo_cons!$a$2:$n$1048576,8,0)</f>
        <v>#VALUE!</v>
      </c>
      <c r="AS142" s="53" t="e">
        <f aca="false">+VLOOKUP($D142,['file:///home/lab/repositories/luckia.facturador/com.luckia.biller.deploy/src/main/resources/bootstrap/info_presencial_2014.xlsx']saldo_cons!$a$2:$n$1048576,9,0)</f>
        <v>#VALUE!</v>
      </c>
      <c r="AT142" s="53" t="e">
        <f aca="false">+VLOOKUP($D142,['file:///home/lab/repositories/luckia.facturador/com.luckia.biller.deploy/src/main/resources/bootstrap/info_presencial_2014.xlsx']saldo_cons!$a$2:$n$1048576,10,0)</f>
        <v>#VALUE!</v>
      </c>
      <c r="AU142" s="53" t="e">
        <f aca="false">+VLOOKUP($D142,['file:///home/lab/repositories/luckia.facturador/com.luckia.biller.deploy/src/main/resources/bootstrap/info_presencial_2014.xlsx']saldo_cons!$a$2:$n$1048576,11,0)</f>
        <v>#VALUE!</v>
      </c>
      <c r="AV142" s="53" t="e">
        <f aca="false">+VLOOKUP($D142,['file:///home/lab/repositories/luckia.facturador/com.luckia.biller.deploy/src/main/resources/bootstrap/info_presencial_2014.xlsx']saldo_cons!$a$2:$n$1048576,12,0)</f>
        <v>#VALUE!</v>
      </c>
      <c r="AW142" s="53" t="e">
        <f aca="false">+VLOOKUP($D142,['file:///home/lab/repositories/luckia.facturador/com.luckia.biller.deploy/src/main/resources/bootstrap/info_presencial_2014.xlsx']saldo_cons!$a$2:$n$1048576,13,0)</f>
        <v>#VALUE!</v>
      </c>
      <c r="AX142" s="53" t="e">
        <f aca="false">+VLOOKUP($D142,['file:///home/lab/repositories/luckia.facturador/com.luckia.biller.deploy/src/main/resources/bootstrap/info_presencial_2014.xlsx']saldo_cons!$a$2:$n$1048576,14,0)</f>
        <v>#VALUE!</v>
      </c>
      <c r="AY142" s="53" t="n">
        <f aca="false">+SUM(AM142:AX142)</f>
        <v>2334</v>
      </c>
      <c r="AZ142" s="53"/>
      <c r="BA142" s="53"/>
      <c r="BB142" s="53" t="e">
        <f aca="false">+VLOOKUP($D142,['file:///home/lab/repositories/luckia.facturador/com.luckia.biller.deploy/src/main/resources/bootstrap/info_presencial_2014.xlsx']ggr_cons!$a$2:$n$1048576,3,0)</f>
        <v>#VALUE!</v>
      </c>
      <c r="BC142" s="53" t="e">
        <f aca="false">+VLOOKUP($D142,['file:///home/lab/repositories/luckia.facturador/com.luckia.biller.deploy/src/main/resources/bootstrap/info_presencial_2014.xlsx']ggr_cons!$a$2:$n$1048576,4,0)</f>
        <v>#VALUE!</v>
      </c>
      <c r="BD142" s="53" t="e">
        <f aca="false">+VLOOKUP($D142,['file:///home/lab/repositories/luckia.facturador/com.luckia.biller.deploy/src/main/resources/bootstrap/info_presencial_2014.xlsx']ggr_cons!$a$2:$n$1048576,5,0)</f>
        <v>#VALUE!</v>
      </c>
      <c r="BE142" s="53" t="e">
        <f aca="false">+VLOOKUP($D142,['file:///home/lab/repositories/luckia.facturador/com.luckia.biller.deploy/src/main/resources/bootstrap/info_presencial_2014.xlsx']ggr_cons!$a$2:$n$1048576,6,0)</f>
        <v>#VALUE!</v>
      </c>
      <c r="BF142" s="53" t="e">
        <f aca="false">+VLOOKUP($D142,['file:///home/lab/repositories/luckia.facturador/com.luckia.biller.deploy/src/main/resources/bootstrap/info_presencial_2014.xlsx']ggr_cons!$a$2:$n$1048576,7,0)</f>
        <v>#VALUE!</v>
      </c>
      <c r="BG142" s="53" t="e">
        <f aca="false">+VLOOKUP($D142,['file:///home/lab/repositories/luckia.facturador/com.luckia.biller.deploy/src/main/resources/bootstrap/info_presencial_2014.xlsx']ggr_cons!$a$2:$n$1048576,8,0)</f>
        <v>#VALUE!</v>
      </c>
      <c r="BH142" s="53" t="e">
        <f aca="false">+VLOOKUP($D142,['file:///home/lab/repositories/luckia.facturador/com.luckia.biller.deploy/src/main/resources/bootstrap/info_presencial_2014.xlsx']ggr_cons!$a$2:$n$1048576,9,0)</f>
        <v>#VALUE!</v>
      </c>
      <c r="BI142" s="53" t="e">
        <f aca="false">+VLOOKUP($D142,['file:///home/lab/repositories/luckia.facturador/com.luckia.biller.deploy/src/main/resources/bootstrap/info_presencial_2014.xlsx']ggr_cons!$a$2:$n$1048576,10,0)</f>
        <v>#VALUE!</v>
      </c>
      <c r="BJ142" s="53" t="e">
        <f aca="false">+VLOOKUP($D142,['file:///home/lab/repositories/luckia.facturador/com.luckia.biller.deploy/src/main/resources/bootstrap/info_presencial_2014.xlsx']ggr_cons!$a$2:$n$1048576,11,0)</f>
        <v>#VALUE!</v>
      </c>
      <c r="BK142" s="53" t="e">
        <f aca="false">+VLOOKUP($D142,['file:///home/lab/repositories/luckia.facturador/com.luckia.biller.deploy/src/main/resources/bootstrap/info_presencial_2014.xlsx']ggr_cons!$a$2:$n$1048576,12,0)</f>
        <v>#VALUE!</v>
      </c>
      <c r="BL142" s="53" t="e">
        <f aca="false">+VLOOKUP($D142,['file:///home/lab/repositories/luckia.facturador/com.luckia.biller.deploy/src/main/resources/bootstrap/info_presencial_2014.xlsx']ggr_cons!$a$2:$n$1048576,13,0)</f>
        <v>#VALUE!</v>
      </c>
      <c r="BM142" s="53" t="e">
        <f aca="false">+VLOOKUP($D142,['file:///home/lab/repositories/luckia.facturador/com.luckia.biller.deploy/src/main/resources/bootstrap/info_presencial_2014.xlsx']ggr_cons!$a$2:$n$1048576,14,0)</f>
        <v>#VALUE!</v>
      </c>
      <c r="BN142" s="53" t="n">
        <f aca="false">+SUM(BB142:BM142)</f>
        <v>152.54</v>
      </c>
      <c r="BO142" s="53"/>
      <c r="BP142" s="53"/>
      <c r="BQ142" s="55" t="n">
        <f aca="false">+$N142*X142</f>
        <v>23.34</v>
      </c>
      <c r="BR142" s="55" t="n">
        <f aca="false">+$N142*Y142</f>
        <v>0</v>
      </c>
      <c r="BS142" s="55" t="n">
        <f aca="false">+$N142*Z142</f>
        <v>0</v>
      </c>
      <c r="BT142" s="55" t="n">
        <f aca="false">+$N142*AA142</f>
        <v>0</v>
      </c>
      <c r="BU142" s="55" t="n">
        <f aca="false">+$N142*AB142</f>
        <v>0</v>
      </c>
      <c r="BV142" s="55" t="n">
        <f aca="false">+$N142*AC142</f>
        <v>0</v>
      </c>
      <c r="BW142" s="55" t="n">
        <f aca="false">+$N142*AD142</f>
        <v>0</v>
      </c>
      <c r="BX142" s="55" t="n">
        <f aca="false">+$N142*AE142</f>
        <v>0</v>
      </c>
      <c r="BY142" s="55" t="n">
        <f aca="false">+$N142*AF142</f>
        <v>0</v>
      </c>
      <c r="BZ142" s="55" t="n">
        <f aca="false">+$N142*AG142</f>
        <v>0</v>
      </c>
      <c r="CA142" s="55" t="n">
        <f aca="false">+$N142*AH142</f>
        <v>0</v>
      </c>
      <c r="CB142" s="55" t="n">
        <f aca="false">+$N142*AI142</f>
        <v>0</v>
      </c>
      <c r="CC142" s="55" t="n">
        <f aca="false">+SUM(BQ142:CB142)</f>
        <v>23.34</v>
      </c>
      <c r="CD142" s="53"/>
      <c r="CE142" s="55"/>
      <c r="CF142" s="55" t="n">
        <f aca="false">+BQ142/$CE$2</f>
        <v>19.2892561983471</v>
      </c>
      <c r="CG142" s="55" t="n">
        <f aca="false">+BR142/$CE$2</f>
        <v>0</v>
      </c>
      <c r="CH142" s="55" t="n">
        <f aca="false">+BS142/$CE$2</f>
        <v>0</v>
      </c>
      <c r="CI142" s="55" t="n">
        <f aca="false">+BT142/$CE$2</f>
        <v>0</v>
      </c>
      <c r="CJ142" s="55" t="n">
        <f aca="false">+BU142/$CE$2</f>
        <v>0</v>
      </c>
      <c r="CK142" s="55" t="n">
        <f aca="false">+BV142/$CE$2</f>
        <v>0</v>
      </c>
      <c r="CL142" s="55" t="n">
        <f aca="false">+BW142/$CE$2</f>
        <v>0</v>
      </c>
      <c r="CM142" s="55" t="n">
        <f aca="false">+BX142/$CE$2</f>
        <v>0</v>
      </c>
      <c r="CN142" s="55" t="n">
        <f aca="false">+BY142/$CE$2</f>
        <v>0</v>
      </c>
      <c r="CO142" s="55" t="n">
        <f aca="false">+BZ142/$CE$2</f>
        <v>0</v>
      </c>
      <c r="CP142" s="55" t="n">
        <f aca="false">+CA142/$CE$2</f>
        <v>0</v>
      </c>
      <c r="CQ142" s="55" t="n">
        <f aca="false">+CB142/$CE$2</f>
        <v>0</v>
      </c>
      <c r="CR142" s="55" t="n">
        <f aca="false">+CC142/$CE$2</f>
        <v>19.2892561983471</v>
      </c>
      <c r="CS142" s="53"/>
      <c r="CT142" s="53"/>
      <c r="CU142" s="56" t="n">
        <f aca="false">+$O142*X142+$P142*BB142+$Q142*(0.9*BB142+$S142)+$R142</f>
        <v>46.68</v>
      </c>
      <c r="CV142" s="56" t="n">
        <f aca="false">+$O142*Y142+$P142*BC142+$Q142*(0.9*BC142+$S142)+$R142</f>
        <v>0</v>
      </c>
      <c r="CW142" s="56" t="n">
        <f aca="false">+$O142*Z142+$P142*BD142+$Q142*(0.9*BD142+$S142)+$R142</f>
        <v>0</v>
      </c>
      <c r="CX142" s="56" t="n">
        <f aca="false">+$O142*AA142+$P142*BE142+$Q142*(0.9*BE142+$S142)+$R142</f>
        <v>0</v>
      </c>
      <c r="CY142" s="56" t="n">
        <f aca="false">+$O142*AB142+$P142*BF142+$Q142*(0.9*BF142+$S142)+$R142</f>
        <v>0</v>
      </c>
      <c r="CZ142" s="56" t="n">
        <f aca="false">+$O142*AC142+$P142*BG142+$Q142*(0.9*BG142+$S142)+$R142</f>
        <v>0</v>
      </c>
      <c r="DA142" s="56" t="n">
        <f aca="false">+$O142*AD142+$P142*BH142+$Q142*(0.9*BH142+$S142)+$R142</f>
        <v>0</v>
      </c>
      <c r="DB142" s="56" t="n">
        <f aca="false">+$O142*AE142+$P142*BI142+$Q142*(0.9*BI142+$S142)+$R142</f>
        <v>0</v>
      </c>
      <c r="DC142" s="56" t="n">
        <f aca="false">+$O142*AF142+$P142*BJ142+$Q142*(0.9*BJ142+$S142)+$R142</f>
        <v>0</v>
      </c>
      <c r="DD142" s="56" t="n">
        <f aca="false">+$O142*AG142+$P142*BK142+$Q142*(0.9*BK142+$S142)+$R142</f>
        <v>0</v>
      </c>
      <c r="DE142" s="56" t="n">
        <f aca="false">+$O142*AH142+$P142*BL142+$Q142*(0.9*BL142+$S142)+$R142</f>
        <v>0</v>
      </c>
      <c r="DF142" s="56" t="n">
        <f aca="false">+$O142*AI142+$P142*BM142+$Q142*(0.9*BM142+$S142)+$R142</f>
        <v>0</v>
      </c>
      <c r="DG142" s="55" t="n">
        <f aca="false">+SUM(CU142:DF142)</f>
        <v>46.68</v>
      </c>
      <c r="DH142" s="53"/>
      <c r="DJ142" s="14" t="n">
        <f aca="false">+IF(X142=0,0,$T142)</f>
        <v>30</v>
      </c>
      <c r="DK142" s="14" t="n">
        <f aca="false">+IF(Y142=0,0,$T142)</f>
        <v>0</v>
      </c>
      <c r="DL142" s="14" t="n">
        <f aca="false">+IF(Z142=0,0,$T142)</f>
        <v>0</v>
      </c>
      <c r="DM142" s="14" t="n">
        <f aca="false">+IF(AA142=0,0,$T142)</f>
        <v>0</v>
      </c>
      <c r="DN142" s="14" t="n">
        <f aca="false">+IF(AB142=0,0,$T142)</f>
        <v>0</v>
      </c>
      <c r="DO142" s="14" t="n">
        <f aca="false">+IF(AC142=0,0,$T142)</f>
        <v>0</v>
      </c>
      <c r="DP142" s="14" t="n">
        <f aca="false">+IF(AD142=0,0,$T142)</f>
        <v>0</v>
      </c>
      <c r="DQ142" s="14" t="n">
        <f aca="false">+IF(AE142=0,0,$T142)</f>
        <v>0</v>
      </c>
      <c r="DR142" s="14" t="n">
        <f aca="false">+IF(AF142=0,0,$T142)</f>
        <v>0</v>
      </c>
      <c r="DS142" s="14" t="n">
        <f aca="false">+IF(AG142=0,0,$T142)</f>
        <v>0</v>
      </c>
      <c r="DT142" s="14" t="n">
        <f aca="false">+IF(AH142=0,0,$T142)</f>
        <v>0</v>
      </c>
      <c r="DU142" s="14" t="n">
        <f aca="false">+IF(AI142=0,0,$T142)</f>
        <v>0</v>
      </c>
      <c r="DV142" s="55" t="n">
        <f aca="false">+SUM(DJ142:DU142)</f>
        <v>30</v>
      </c>
      <c r="DY142" s="14" t="n">
        <v>0</v>
      </c>
      <c r="DZ142" s="14" t="n">
        <v>0</v>
      </c>
      <c r="EA142" s="14" t="n">
        <v>0</v>
      </c>
      <c r="EB142" s="14" t="n">
        <v>0</v>
      </c>
      <c r="EC142" s="14" t="n">
        <v>0</v>
      </c>
      <c r="ED142" s="14" t="n">
        <v>0</v>
      </c>
      <c r="EE142" s="14" t="n">
        <v>0</v>
      </c>
      <c r="EF142" s="14" t="n">
        <v>0</v>
      </c>
      <c r="EG142" s="14" t="n">
        <v>0</v>
      </c>
      <c r="EH142" s="14" t="n">
        <v>0</v>
      </c>
      <c r="EI142" s="14" t="n">
        <v>0</v>
      </c>
      <c r="EJ142" s="14" t="n">
        <v>0</v>
      </c>
      <c r="EK142" s="55" t="n">
        <f aca="false">+SUM(DY142:EJ142)</f>
        <v>0</v>
      </c>
      <c r="EO142" s="53" t="n">
        <f aca="false">+CU142+DJ142-DY142/2</f>
        <v>76.68</v>
      </c>
      <c r="EP142" s="53" t="n">
        <f aca="false">+CV142+DK142-DZ142/2</f>
        <v>0</v>
      </c>
      <c r="EQ142" s="53" t="n">
        <f aca="false">+CW142+DL142-EA142/2</f>
        <v>0</v>
      </c>
      <c r="ER142" s="53" t="n">
        <f aca="false">+CX142+DM142-EB142/2</f>
        <v>0</v>
      </c>
      <c r="ES142" s="53" t="n">
        <f aca="false">+CY142+DN142-EC142/2</f>
        <v>0</v>
      </c>
      <c r="ET142" s="53" t="n">
        <f aca="false">+CZ142+DO142-ED142/2</f>
        <v>0</v>
      </c>
      <c r="EU142" s="53" t="n">
        <f aca="false">+DA142+DP142-EE142/2</f>
        <v>0</v>
      </c>
      <c r="EV142" s="53" t="n">
        <f aca="false">+DB142+DQ142-EF142/2</f>
        <v>0</v>
      </c>
      <c r="EW142" s="53" t="n">
        <f aca="false">+DC142+DR142-EG142/2</f>
        <v>0</v>
      </c>
      <c r="EX142" s="53" t="n">
        <f aca="false">+DD142+DS142-EH142/2</f>
        <v>0</v>
      </c>
      <c r="EY142" s="53" t="n">
        <f aca="false">+DE142+DT142-EI142/2</f>
        <v>0</v>
      </c>
      <c r="EZ142" s="53" t="n">
        <f aca="false">+DF142+DU142-EJ142/2</f>
        <v>0</v>
      </c>
      <c r="FA142" s="55" t="n">
        <f aca="false">+SUM(EO142:EZ142)</f>
        <v>76.68</v>
      </c>
      <c r="FD142" s="53" t="n">
        <f aca="false">+AM142-EO142-DY142</f>
        <v>2257.32</v>
      </c>
      <c r="FE142" s="53" t="n">
        <f aca="false">+AN142-EP142-DZ142</f>
        <v>0</v>
      </c>
      <c r="FF142" s="53" t="n">
        <f aca="false">+AO142-EQ142-EA142</f>
        <v>0</v>
      </c>
      <c r="FG142" s="53" t="n">
        <f aca="false">+AP142-ER142-EB142</f>
        <v>0</v>
      </c>
      <c r="FH142" s="53" t="n">
        <f aca="false">+AQ142-ES142-EC142</f>
        <v>0</v>
      </c>
      <c r="FI142" s="53" t="n">
        <f aca="false">+AR142-ET142-ED142</f>
        <v>0</v>
      </c>
      <c r="FJ142" s="53" t="n">
        <f aca="false">+AS142-EU142-EE142</f>
        <v>0</v>
      </c>
      <c r="FK142" s="53" t="n">
        <f aca="false">+AT142-EV142-EF142</f>
        <v>0</v>
      </c>
      <c r="FL142" s="53" t="n">
        <f aca="false">+AU142-EW142-EG142</f>
        <v>0</v>
      </c>
      <c r="FM142" s="53" t="n">
        <f aca="false">+AV142-EX142-EH142</f>
        <v>0</v>
      </c>
      <c r="FN142" s="53" t="n">
        <f aca="false">+AW142-EY142-EI142</f>
        <v>0</v>
      </c>
      <c r="FO142" s="53" t="n">
        <f aca="false">+AX142-EZ142-EJ142</f>
        <v>0</v>
      </c>
      <c r="FP142" s="53" t="n">
        <f aca="false">+AY142-FA142</f>
        <v>2257.32</v>
      </c>
    </row>
    <row collapsed="false" customFormat="false" customHeight="true" hidden="false" ht="15" outlineLevel="2" r="143">
      <c r="A143" s="21" t="n">
        <v>12</v>
      </c>
      <c r="B143" s="21" t="s">
        <v>67</v>
      </c>
      <c r="C143" s="21" t="s">
        <v>137</v>
      </c>
      <c r="D143" s="67" t="n">
        <f aca="false">+E143</f>
        <v>16078</v>
      </c>
      <c r="E143" s="69" t="n">
        <v>16078</v>
      </c>
      <c r="F143" s="84" t="s">
        <v>569</v>
      </c>
      <c r="G143" s="21" t="s">
        <v>69</v>
      </c>
      <c r="H143" s="21" t="s">
        <v>69</v>
      </c>
      <c r="I143" s="84" t="s">
        <v>570</v>
      </c>
      <c r="J143" s="76" t="s">
        <v>557</v>
      </c>
      <c r="K143" s="76" t="s">
        <v>486</v>
      </c>
      <c r="L143" s="49" t="s">
        <v>487</v>
      </c>
      <c r="M143" s="50" t="s">
        <v>70</v>
      </c>
      <c r="N143" s="51" t="n">
        <v>0.01</v>
      </c>
      <c r="O143" s="51" t="n">
        <v>0.02</v>
      </c>
      <c r="P143" s="51" t="n">
        <v>0</v>
      </c>
      <c r="Q143" s="51" t="n">
        <v>0</v>
      </c>
      <c r="R143" s="50" t="n">
        <v>0</v>
      </c>
      <c r="S143" s="50" t="n">
        <v>0</v>
      </c>
      <c r="T143" s="50" t="n">
        <v>30</v>
      </c>
      <c r="U143" s="50"/>
      <c r="X143" s="53" t="e">
        <f aca="false">+VLOOKUP($D143,['file:///home/lab/repositories/luckia.facturador/com.luckia.biller.deploy/src/main/resources/bootstrap/info_presencial_2014.xlsx']venta_neta_cons!$a$2:$n$1048576,3,0)</f>
        <v>#VALUE!</v>
      </c>
      <c r="Y143" s="53" t="e">
        <f aca="false">+VLOOKUP($D143,['file:///home/lab/repositories/luckia.facturador/com.luckia.biller.deploy/src/main/resources/bootstrap/info_presencial_2014.xlsx']venta_neta_cons!$a$2:$n$1048576,4,0)</f>
        <v>#VALUE!</v>
      </c>
      <c r="Z143" s="53" t="e">
        <f aca="false">+VLOOKUP($D143,['file:///home/lab/repositories/luckia.facturador/com.luckia.biller.deploy/src/main/resources/bootstrap/info_presencial_2014.xlsx']venta_neta_cons!$a$2:$n$1048576,5,0)</f>
        <v>#VALUE!</v>
      </c>
      <c r="AA143" s="53" t="e">
        <f aca="false">+VLOOKUP($D143,['file:///home/lab/repositories/luckia.facturador/com.luckia.biller.deploy/src/main/resources/bootstrap/info_presencial_2014.xlsx']venta_neta_cons!$a$2:$n$1048576,6,0)</f>
        <v>#VALUE!</v>
      </c>
      <c r="AB143" s="53" t="e">
        <f aca="false">+VLOOKUP($D143,['file:///home/lab/repositories/luckia.facturador/com.luckia.biller.deploy/src/main/resources/bootstrap/info_presencial_2014.xlsx']venta_neta_cons!$a$2:$n$1048576,7,0)</f>
        <v>#VALUE!</v>
      </c>
      <c r="AC143" s="53" t="e">
        <f aca="false">+VLOOKUP($D143,['file:///home/lab/repositories/luckia.facturador/com.luckia.biller.deploy/src/main/resources/bootstrap/info_presencial_2014.xlsx']venta_neta_cons!$a$2:$n$1048576,8,0)</f>
        <v>#VALUE!</v>
      </c>
      <c r="AD143" s="53" t="e">
        <f aca="false">+VLOOKUP($D143,['file:///home/lab/repositories/luckia.facturador/com.luckia.biller.deploy/src/main/resources/bootstrap/info_presencial_2014.xlsx']venta_neta_cons!$a$2:$n$1048576,9,0)</f>
        <v>#VALUE!</v>
      </c>
      <c r="AE143" s="53" t="e">
        <f aca="false">+VLOOKUP($D143,['file:///home/lab/repositories/luckia.facturador/com.luckia.biller.deploy/src/main/resources/bootstrap/info_presencial_2014.xlsx']venta_neta_cons!$a$2:$n$1048576,10,0)</f>
        <v>#VALUE!</v>
      </c>
      <c r="AF143" s="53" t="e">
        <f aca="false">+VLOOKUP($D143,['file:///home/lab/repositories/luckia.facturador/com.luckia.biller.deploy/src/main/resources/bootstrap/info_presencial_2014.xlsx']venta_neta_cons!$a$2:$n$1048576,11,0)</f>
        <v>#VALUE!</v>
      </c>
      <c r="AG143" s="53" t="e">
        <f aca="false">+VLOOKUP($D143,['file:///home/lab/repositories/luckia.facturador/com.luckia.biller.deploy/src/main/resources/bootstrap/info_presencial_2014.xlsx']venta_neta_cons!$a$2:$n$1048576,12,0)</f>
        <v>#VALUE!</v>
      </c>
      <c r="AH143" s="53" t="e">
        <f aca="false">+VLOOKUP($D143,['file:///home/lab/repositories/luckia.facturador/com.luckia.biller.deploy/src/main/resources/bootstrap/info_presencial_2014.xlsx']venta_neta_cons!$a$2:$n$1048576,13,0)</f>
        <v>#VALUE!</v>
      </c>
      <c r="AI143" s="53" t="e">
        <f aca="false">+VLOOKUP($D143,['file:///home/lab/repositories/luckia.facturador/com.luckia.biller.deploy/src/main/resources/bootstrap/info_presencial_2014.xlsx']venta_neta_cons!$a$2:$n$1048576,14,0)</f>
        <v>#VALUE!</v>
      </c>
      <c r="AJ143" s="53" t="n">
        <f aca="false">+SUM(X143:AI143)</f>
        <v>8058</v>
      </c>
      <c r="AK143" s="54" t="n">
        <f aca="false">+BB143/X143</f>
        <v>0.5043385455448</v>
      </c>
      <c r="AL143" s="53"/>
      <c r="AM143" s="53" t="e">
        <f aca="false">+VLOOKUP($D143,['file:///home/lab/repositories/luckia.facturador/com.luckia.biller.deploy/src/main/resources/bootstrap/info_presencial_2014.xlsx']saldo_cons!$a$2:$n$1048576,3,0)</f>
        <v>#VALUE!</v>
      </c>
      <c r="AN143" s="53" t="e">
        <f aca="false">+VLOOKUP($D143,['file:///home/lab/repositories/luckia.facturador/com.luckia.biller.deploy/src/main/resources/bootstrap/info_presencial_2014.xlsx']saldo_cons!$a$2:$n$1048576,4,0)</f>
        <v>#VALUE!</v>
      </c>
      <c r="AO143" s="53" t="e">
        <f aca="false">+VLOOKUP($D143,['file:///home/lab/repositories/luckia.facturador/com.luckia.biller.deploy/src/main/resources/bootstrap/info_presencial_2014.xlsx']saldo_cons!$a$2:$n$1048576,5,0)</f>
        <v>#VALUE!</v>
      </c>
      <c r="AP143" s="53" t="e">
        <f aca="false">+VLOOKUP($D143,['file:///home/lab/repositories/luckia.facturador/com.luckia.biller.deploy/src/main/resources/bootstrap/info_presencial_2014.xlsx']saldo_cons!$a$2:$n$1048576,6,0)</f>
        <v>#VALUE!</v>
      </c>
      <c r="AQ143" s="53" t="e">
        <f aca="false">+VLOOKUP($D143,['file:///home/lab/repositories/luckia.facturador/com.luckia.biller.deploy/src/main/resources/bootstrap/info_presencial_2014.xlsx']saldo_cons!$a$2:$n$1048576,7,0)</f>
        <v>#VALUE!</v>
      </c>
      <c r="AR143" s="53" t="e">
        <f aca="false">+VLOOKUP($D143,['file:///home/lab/repositories/luckia.facturador/com.luckia.biller.deploy/src/main/resources/bootstrap/info_presencial_2014.xlsx']saldo_cons!$a$2:$n$1048576,8,0)</f>
        <v>#VALUE!</v>
      </c>
      <c r="AS143" s="53" t="e">
        <f aca="false">+VLOOKUP($D143,['file:///home/lab/repositories/luckia.facturador/com.luckia.biller.deploy/src/main/resources/bootstrap/info_presencial_2014.xlsx']saldo_cons!$a$2:$n$1048576,9,0)</f>
        <v>#VALUE!</v>
      </c>
      <c r="AT143" s="53" t="e">
        <f aca="false">+VLOOKUP($D143,['file:///home/lab/repositories/luckia.facturador/com.luckia.biller.deploy/src/main/resources/bootstrap/info_presencial_2014.xlsx']saldo_cons!$a$2:$n$1048576,10,0)</f>
        <v>#VALUE!</v>
      </c>
      <c r="AU143" s="53" t="e">
        <f aca="false">+VLOOKUP($D143,['file:///home/lab/repositories/luckia.facturador/com.luckia.biller.deploy/src/main/resources/bootstrap/info_presencial_2014.xlsx']saldo_cons!$a$2:$n$1048576,11,0)</f>
        <v>#VALUE!</v>
      </c>
      <c r="AV143" s="53" t="e">
        <f aca="false">+VLOOKUP($D143,['file:///home/lab/repositories/luckia.facturador/com.luckia.biller.deploy/src/main/resources/bootstrap/info_presencial_2014.xlsx']saldo_cons!$a$2:$n$1048576,12,0)</f>
        <v>#VALUE!</v>
      </c>
      <c r="AW143" s="53" t="e">
        <f aca="false">+VLOOKUP($D143,['file:///home/lab/repositories/luckia.facturador/com.luckia.biller.deploy/src/main/resources/bootstrap/info_presencial_2014.xlsx']saldo_cons!$a$2:$n$1048576,13,0)</f>
        <v>#VALUE!</v>
      </c>
      <c r="AX143" s="53" t="e">
        <f aca="false">+VLOOKUP($D143,['file:///home/lab/repositories/luckia.facturador/com.luckia.biller.deploy/src/main/resources/bootstrap/info_presencial_2014.xlsx']saldo_cons!$a$2:$n$1048576,14,0)</f>
        <v>#VALUE!</v>
      </c>
      <c r="AY143" s="53" t="n">
        <f aca="false">+SUM(AM143:AX143)</f>
        <v>8058</v>
      </c>
      <c r="AZ143" s="53"/>
      <c r="BA143" s="53"/>
      <c r="BB143" s="53" t="e">
        <f aca="false">+VLOOKUP($D143,['file:///home/lab/repositories/luckia.facturador/com.luckia.biller.deploy/src/main/resources/bootstrap/info_presencial_2014.xlsx']ggr_cons!$a$2:$n$1048576,3,0)</f>
        <v>#VALUE!</v>
      </c>
      <c r="BC143" s="53" t="e">
        <f aca="false">+VLOOKUP($D143,['file:///home/lab/repositories/luckia.facturador/com.luckia.biller.deploy/src/main/resources/bootstrap/info_presencial_2014.xlsx']ggr_cons!$a$2:$n$1048576,4,0)</f>
        <v>#VALUE!</v>
      </c>
      <c r="BD143" s="53" t="e">
        <f aca="false">+VLOOKUP($D143,['file:///home/lab/repositories/luckia.facturador/com.luckia.biller.deploy/src/main/resources/bootstrap/info_presencial_2014.xlsx']ggr_cons!$a$2:$n$1048576,5,0)</f>
        <v>#VALUE!</v>
      </c>
      <c r="BE143" s="53" t="e">
        <f aca="false">+VLOOKUP($D143,['file:///home/lab/repositories/luckia.facturador/com.luckia.biller.deploy/src/main/resources/bootstrap/info_presencial_2014.xlsx']ggr_cons!$a$2:$n$1048576,6,0)</f>
        <v>#VALUE!</v>
      </c>
      <c r="BF143" s="53" t="e">
        <f aca="false">+VLOOKUP($D143,['file:///home/lab/repositories/luckia.facturador/com.luckia.biller.deploy/src/main/resources/bootstrap/info_presencial_2014.xlsx']ggr_cons!$a$2:$n$1048576,7,0)</f>
        <v>#VALUE!</v>
      </c>
      <c r="BG143" s="53" t="e">
        <f aca="false">+VLOOKUP($D143,['file:///home/lab/repositories/luckia.facturador/com.luckia.biller.deploy/src/main/resources/bootstrap/info_presencial_2014.xlsx']ggr_cons!$a$2:$n$1048576,8,0)</f>
        <v>#VALUE!</v>
      </c>
      <c r="BH143" s="53" t="e">
        <f aca="false">+VLOOKUP($D143,['file:///home/lab/repositories/luckia.facturador/com.luckia.biller.deploy/src/main/resources/bootstrap/info_presencial_2014.xlsx']ggr_cons!$a$2:$n$1048576,9,0)</f>
        <v>#VALUE!</v>
      </c>
      <c r="BI143" s="53" t="e">
        <f aca="false">+VLOOKUP($D143,['file:///home/lab/repositories/luckia.facturador/com.luckia.biller.deploy/src/main/resources/bootstrap/info_presencial_2014.xlsx']ggr_cons!$a$2:$n$1048576,10,0)</f>
        <v>#VALUE!</v>
      </c>
      <c r="BJ143" s="53" t="e">
        <f aca="false">+VLOOKUP($D143,['file:///home/lab/repositories/luckia.facturador/com.luckia.biller.deploy/src/main/resources/bootstrap/info_presencial_2014.xlsx']ggr_cons!$a$2:$n$1048576,11,0)</f>
        <v>#VALUE!</v>
      </c>
      <c r="BK143" s="53" t="e">
        <f aca="false">+VLOOKUP($D143,['file:///home/lab/repositories/luckia.facturador/com.luckia.biller.deploy/src/main/resources/bootstrap/info_presencial_2014.xlsx']ggr_cons!$a$2:$n$1048576,12,0)</f>
        <v>#VALUE!</v>
      </c>
      <c r="BL143" s="53" t="e">
        <f aca="false">+VLOOKUP($D143,['file:///home/lab/repositories/luckia.facturador/com.luckia.biller.deploy/src/main/resources/bootstrap/info_presencial_2014.xlsx']ggr_cons!$a$2:$n$1048576,13,0)</f>
        <v>#VALUE!</v>
      </c>
      <c r="BM143" s="53" t="e">
        <f aca="false">+VLOOKUP($D143,['file:///home/lab/repositories/luckia.facturador/com.luckia.biller.deploy/src/main/resources/bootstrap/info_presencial_2014.xlsx']ggr_cons!$a$2:$n$1048576,14,0)</f>
        <v>#VALUE!</v>
      </c>
      <c r="BN143" s="53" t="n">
        <f aca="false">+SUM(BB143:BM143)</f>
        <v>4063.96</v>
      </c>
      <c r="BO143" s="53"/>
      <c r="BP143" s="53"/>
      <c r="BQ143" s="55" t="n">
        <f aca="false">+$N143*X143</f>
        <v>80.58</v>
      </c>
      <c r="BR143" s="55" t="n">
        <f aca="false">+$N143*Y143</f>
        <v>0</v>
      </c>
      <c r="BS143" s="55" t="n">
        <f aca="false">+$N143*Z143</f>
        <v>0</v>
      </c>
      <c r="BT143" s="55" t="n">
        <f aca="false">+$N143*AA143</f>
        <v>0</v>
      </c>
      <c r="BU143" s="55" t="n">
        <f aca="false">+$N143*AB143</f>
        <v>0</v>
      </c>
      <c r="BV143" s="55" t="n">
        <f aca="false">+$N143*AC143</f>
        <v>0</v>
      </c>
      <c r="BW143" s="55" t="n">
        <f aca="false">+$N143*AD143</f>
        <v>0</v>
      </c>
      <c r="BX143" s="55" t="n">
        <f aca="false">+$N143*AE143</f>
        <v>0</v>
      </c>
      <c r="BY143" s="55" t="n">
        <f aca="false">+$N143*AF143</f>
        <v>0</v>
      </c>
      <c r="BZ143" s="55" t="n">
        <f aca="false">+$N143*AG143</f>
        <v>0</v>
      </c>
      <c r="CA143" s="55" t="n">
        <f aca="false">+$N143*AH143</f>
        <v>0</v>
      </c>
      <c r="CB143" s="55" t="n">
        <f aca="false">+$N143*AI143</f>
        <v>0</v>
      </c>
      <c r="CC143" s="55" t="n">
        <f aca="false">+SUM(BQ143:CB143)</f>
        <v>80.58</v>
      </c>
      <c r="CD143" s="53"/>
      <c r="CE143" s="55"/>
      <c r="CF143" s="55" t="n">
        <f aca="false">+BQ143/$CE$2</f>
        <v>66.595041322314</v>
      </c>
      <c r="CG143" s="55" t="n">
        <f aca="false">+BR143/$CE$2</f>
        <v>0</v>
      </c>
      <c r="CH143" s="55" t="n">
        <f aca="false">+BS143/$CE$2</f>
        <v>0</v>
      </c>
      <c r="CI143" s="55" t="n">
        <f aca="false">+BT143/$CE$2</f>
        <v>0</v>
      </c>
      <c r="CJ143" s="55" t="n">
        <f aca="false">+BU143/$CE$2</f>
        <v>0</v>
      </c>
      <c r="CK143" s="55" t="n">
        <f aca="false">+BV143/$CE$2</f>
        <v>0</v>
      </c>
      <c r="CL143" s="55" t="n">
        <f aca="false">+BW143/$CE$2</f>
        <v>0</v>
      </c>
      <c r="CM143" s="55" t="n">
        <f aca="false">+BX143/$CE$2</f>
        <v>0</v>
      </c>
      <c r="CN143" s="55" t="n">
        <f aca="false">+BY143/$CE$2</f>
        <v>0</v>
      </c>
      <c r="CO143" s="55" t="n">
        <f aca="false">+BZ143/$CE$2</f>
        <v>0</v>
      </c>
      <c r="CP143" s="55" t="n">
        <f aca="false">+CA143/$CE$2</f>
        <v>0</v>
      </c>
      <c r="CQ143" s="55" t="n">
        <f aca="false">+CB143/$CE$2</f>
        <v>0</v>
      </c>
      <c r="CR143" s="55" t="n">
        <f aca="false">+CC143/$CE$2</f>
        <v>66.595041322314</v>
      </c>
      <c r="CS143" s="53"/>
      <c r="CT143" s="53"/>
      <c r="CU143" s="56" t="n">
        <f aca="false">+$O143*X143+$P143*BB143+$Q143*(0.9*BB143+$S143)+$R143</f>
        <v>161.16</v>
      </c>
      <c r="CV143" s="56" t="n">
        <f aca="false">+$O143*Y143+$P143*BC143+$Q143*(0.9*BC143+$S143)+$R143</f>
        <v>0</v>
      </c>
      <c r="CW143" s="56" t="n">
        <f aca="false">+$O143*Z143+$P143*BD143+$Q143*(0.9*BD143+$S143)+$R143</f>
        <v>0</v>
      </c>
      <c r="CX143" s="56" t="n">
        <f aca="false">+$O143*AA143+$P143*BE143+$Q143*(0.9*BE143+$S143)+$R143</f>
        <v>0</v>
      </c>
      <c r="CY143" s="56" t="n">
        <f aca="false">+$O143*AB143+$P143*BF143+$Q143*(0.9*BF143+$S143)+$R143</f>
        <v>0</v>
      </c>
      <c r="CZ143" s="56" t="n">
        <f aca="false">+$O143*AC143+$P143*BG143+$Q143*(0.9*BG143+$S143)+$R143</f>
        <v>0</v>
      </c>
      <c r="DA143" s="56" t="n">
        <f aca="false">+$O143*AD143+$P143*BH143+$Q143*(0.9*BH143+$S143)+$R143</f>
        <v>0</v>
      </c>
      <c r="DB143" s="56" t="n">
        <f aca="false">+$O143*AE143+$P143*BI143+$Q143*(0.9*BI143+$S143)+$R143</f>
        <v>0</v>
      </c>
      <c r="DC143" s="56" t="n">
        <f aca="false">+$O143*AF143+$P143*BJ143+$Q143*(0.9*BJ143+$S143)+$R143</f>
        <v>0</v>
      </c>
      <c r="DD143" s="56" t="n">
        <f aca="false">+$O143*AG143+$P143*BK143+$Q143*(0.9*BK143+$S143)+$R143</f>
        <v>0</v>
      </c>
      <c r="DE143" s="56" t="n">
        <f aca="false">+$O143*AH143+$P143*BL143+$Q143*(0.9*BL143+$S143)+$R143</f>
        <v>0</v>
      </c>
      <c r="DF143" s="56" t="n">
        <f aca="false">+$O143*AI143+$P143*BM143+$Q143*(0.9*BM143+$S143)+$R143</f>
        <v>0</v>
      </c>
      <c r="DG143" s="55" t="n">
        <f aca="false">+SUM(CU143:DF143)</f>
        <v>161.16</v>
      </c>
      <c r="DH143" s="53"/>
      <c r="DJ143" s="14" t="n">
        <f aca="false">+IF(X143=0,0,$T143)</f>
        <v>30</v>
      </c>
      <c r="DK143" s="14" t="n">
        <f aca="false">+IF(Y143=0,0,$T143)</f>
        <v>0</v>
      </c>
      <c r="DL143" s="14" t="n">
        <f aca="false">+IF(Z143=0,0,$T143)</f>
        <v>0</v>
      </c>
      <c r="DM143" s="14" t="n">
        <f aca="false">+IF(AA143=0,0,$T143)</f>
        <v>0</v>
      </c>
      <c r="DN143" s="14" t="n">
        <f aca="false">+IF(AB143=0,0,$T143)</f>
        <v>0</v>
      </c>
      <c r="DO143" s="14" t="n">
        <f aca="false">+IF(AC143=0,0,$T143)</f>
        <v>0</v>
      </c>
      <c r="DP143" s="14" t="n">
        <f aca="false">+IF(AD143=0,0,$T143)</f>
        <v>0</v>
      </c>
      <c r="DQ143" s="14" t="n">
        <f aca="false">+IF(AE143=0,0,$T143)</f>
        <v>0</v>
      </c>
      <c r="DR143" s="14" t="n">
        <f aca="false">+IF(AF143=0,0,$T143)</f>
        <v>0</v>
      </c>
      <c r="DS143" s="14" t="n">
        <f aca="false">+IF(AG143=0,0,$T143)</f>
        <v>0</v>
      </c>
      <c r="DT143" s="14" t="n">
        <f aca="false">+IF(AH143=0,0,$T143)</f>
        <v>0</v>
      </c>
      <c r="DU143" s="14" t="n">
        <f aca="false">+IF(AI143=0,0,$T143)</f>
        <v>0</v>
      </c>
      <c r="DV143" s="55" t="n">
        <f aca="false">+SUM(DJ143:DU143)</f>
        <v>30</v>
      </c>
      <c r="DY143" s="14" t="n">
        <v>0</v>
      </c>
      <c r="DZ143" s="14" t="n">
        <v>0</v>
      </c>
      <c r="EA143" s="14" t="n">
        <v>0</v>
      </c>
      <c r="EB143" s="14" t="n">
        <v>0</v>
      </c>
      <c r="EC143" s="14" t="n">
        <v>0</v>
      </c>
      <c r="ED143" s="14" t="n">
        <v>0</v>
      </c>
      <c r="EE143" s="14" t="n">
        <v>0</v>
      </c>
      <c r="EF143" s="14" t="n">
        <v>0</v>
      </c>
      <c r="EG143" s="14" t="n">
        <v>0</v>
      </c>
      <c r="EH143" s="14" t="n">
        <v>0</v>
      </c>
      <c r="EI143" s="14" t="n">
        <v>0</v>
      </c>
      <c r="EJ143" s="14" t="n">
        <v>0</v>
      </c>
      <c r="EK143" s="55" t="n">
        <f aca="false">+SUM(DY143:EJ143)</f>
        <v>0</v>
      </c>
      <c r="EO143" s="53" t="n">
        <f aca="false">+CU143+DJ143-DY143/2</f>
        <v>191.16</v>
      </c>
      <c r="EP143" s="53" t="n">
        <f aca="false">+CV143+DK143-DZ143/2</f>
        <v>0</v>
      </c>
      <c r="EQ143" s="53" t="n">
        <f aca="false">+CW143+DL143-EA143/2</f>
        <v>0</v>
      </c>
      <c r="ER143" s="53" t="n">
        <f aca="false">+CX143+DM143-EB143/2</f>
        <v>0</v>
      </c>
      <c r="ES143" s="53" t="n">
        <f aca="false">+CY143+DN143-EC143/2</f>
        <v>0</v>
      </c>
      <c r="ET143" s="53" t="n">
        <f aca="false">+CZ143+DO143-ED143/2</f>
        <v>0</v>
      </c>
      <c r="EU143" s="53" t="n">
        <f aca="false">+DA143+DP143-EE143/2</f>
        <v>0</v>
      </c>
      <c r="EV143" s="53" t="n">
        <f aca="false">+DB143+DQ143-EF143/2</f>
        <v>0</v>
      </c>
      <c r="EW143" s="53" t="n">
        <f aca="false">+DC143+DR143-EG143/2</f>
        <v>0</v>
      </c>
      <c r="EX143" s="53" t="n">
        <f aca="false">+DD143+DS143-EH143/2</f>
        <v>0</v>
      </c>
      <c r="EY143" s="53" t="n">
        <f aca="false">+DE143+DT143-EI143/2</f>
        <v>0</v>
      </c>
      <c r="EZ143" s="53" t="n">
        <f aca="false">+DF143+DU143-EJ143/2</f>
        <v>0</v>
      </c>
      <c r="FA143" s="55" t="n">
        <f aca="false">+SUM(EO143:EZ143)</f>
        <v>191.16</v>
      </c>
      <c r="FD143" s="53" t="n">
        <f aca="false">+AM143-EO143-DY143</f>
        <v>7866.84</v>
      </c>
      <c r="FE143" s="53" t="n">
        <f aca="false">+AN143-EP143-DZ143</f>
        <v>0</v>
      </c>
      <c r="FF143" s="53" t="n">
        <f aca="false">+AO143-EQ143-EA143</f>
        <v>0</v>
      </c>
      <c r="FG143" s="53" t="n">
        <f aca="false">+AP143-ER143-EB143</f>
        <v>0</v>
      </c>
      <c r="FH143" s="53" t="n">
        <f aca="false">+AQ143-ES143-EC143</f>
        <v>0</v>
      </c>
      <c r="FI143" s="53" t="n">
        <f aca="false">+AR143-ET143-ED143</f>
        <v>0</v>
      </c>
      <c r="FJ143" s="53" t="n">
        <f aca="false">+AS143-EU143-EE143</f>
        <v>0</v>
      </c>
      <c r="FK143" s="53" t="n">
        <f aca="false">+AT143-EV143-EF143</f>
        <v>0</v>
      </c>
      <c r="FL143" s="53" t="n">
        <f aca="false">+AU143-EW143-EG143</f>
        <v>0</v>
      </c>
      <c r="FM143" s="53" t="n">
        <f aca="false">+AV143-EX143-EH143</f>
        <v>0</v>
      </c>
      <c r="FN143" s="53" t="n">
        <f aca="false">+AW143-EY143-EI143</f>
        <v>0</v>
      </c>
      <c r="FO143" s="53" t="n">
        <f aca="false">+AX143-EZ143-EJ143</f>
        <v>0</v>
      </c>
      <c r="FP143" s="53" t="n">
        <f aca="false">+AY143-FA143</f>
        <v>7866.84</v>
      </c>
    </row>
    <row collapsed="false" customFormat="false" customHeight="true" hidden="false" ht="15" outlineLevel="2" r="144">
      <c r="A144" s="21" t="n">
        <v>12</v>
      </c>
      <c r="B144" s="21" t="s">
        <v>67</v>
      </c>
      <c r="C144" s="21" t="s">
        <v>137</v>
      </c>
      <c r="D144" s="67" t="n">
        <f aca="false">+E144</f>
        <v>16079</v>
      </c>
      <c r="E144" s="69" t="n">
        <v>16079</v>
      </c>
      <c r="F144" s="72" t="s">
        <v>571</v>
      </c>
      <c r="G144" s="21" t="s">
        <v>69</v>
      </c>
      <c r="H144" s="21" t="s">
        <v>69</v>
      </c>
      <c r="I144" s="72" t="s">
        <v>572</v>
      </c>
      <c r="J144" s="72" t="s">
        <v>573</v>
      </c>
      <c r="K144" s="76" t="s">
        <v>486</v>
      </c>
      <c r="L144" s="49" t="s">
        <v>487</v>
      </c>
      <c r="M144" s="50" t="s">
        <v>70</v>
      </c>
      <c r="N144" s="51" t="n">
        <v>0.01</v>
      </c>
      <c r="O144" s="51" t="n">
        <v>0.02</v>
      </c>
      <c r="P144" s="51" t="n">
        <v>0</v>
      </c>
      <c r="Q144" s="51" t="n">
        <v>0</v>
      </c>
      <c r="R144" s="50" t="n">
        <v>0</v>
      </c>
      <c r="S144" s="50" t="n">
        <v>0</v>
      </c>
      <c r="T144" s="50" t="n">
        <v>30</v>
      </c>
      <c r="U144" s="50"/>
      <c r="X144" s="53" t="e">
        <f aca="false">+VLOOKUP($D144,['file:///home/lab/repositories/luckia.facturador/com.luckia.biller.deploy/src/main/resources/bootstrap/info_presencial_2014.xlsx']venta_neta_cons!$a$2:$n$1048576,3,0)</f>
        <v>#VALUE!</v>
      </c>
      <c r="Y144" s="53" t="e">
        <f aca="false">+VLOOKUP($D144,['file:///home/lab/repositories/luckia.facturador/com.luckia.biller.deploy/src/main/resources/bootstrap/info_presencial_2014.xlsx']venta_neta_cons!$a$2:$n$1048576,4,0)</f>
        <v>#VALUE!</v>
      </c>
      <c r="Z144" s="53" t="e">
        <f aca="false">+VLOOKUP($D144,['file:///home/lab/repositories/luckia.facturador/com.luckia.biller.deploy/src/main/resources/bootstrap/info_presencial_2014.xlsx']venta_neta_cons!$a$2:$n$1048576,5,0)</f>
        <v>#VALUE!</v>
      </c>
      <c r="AA144" s="53" t="e">
        <f aca="false">+VLOOKUP($D144,['file:///home/lab/repositories/luckia.facturador/com.luckia.biller.deploy/src/main/resources/bootstrap/info_presencial_2014.xlsx']venta_neta_cons!$a$2:$n$1048576,6,0)</f>
        <v>#VALUE!</v>
      </c>
      <c r="AB144" s="53" t="e">
        <f aca="false">+VLOOKUP($D144,['file:///home/lab/repositories/luckia.facturador/com.luckia.biller.deploy/src/main/resources/bootstrap/info_presencial_2014.xlsx']venta_neta_cons!$a$2:$n$1048576,7,0)</f>
        <v>#VALUE!</v>
      </c>
      <c r="AC144" s="53" t="e">
        <f aca="false">+VLOOKUP($D144,['file:///home/lab/repositories/luckia.facturador/com.luckia.biller.deploy/src/main/resources/bootstrap/info_presencial_2014.xlsx']venta_neta_cons!$a$2:$n$1048576,8,0)</f>
        <v>#VALUE!</v>
      </c>
      <c r="AD144" s="53" t="e">
        <f aca="false">+VLOOKUP($D144,['file:///home/lab/repositories/luckia.facturador/com.luckia.biller.deploy/src/main/resources/bootstrap/info_presencial_2014.xlsx']venta_neta_cons!$a$2:$n$1048576,9,0)</f>
        <v>#VALUE!</v>
      </c>
      <c r="AE144" s="53" t="e">
        <f aca="false">+VLOOKUP($D144,['file:///home/lab/repositories/luckia.facturador/com.luckia.biller.deploy/src/main/resources/bootstrap/info_presencial_2014.xlsx']venta_neta_cons!$a$2:$n$1048576,10,0)</f>
        <v>#VALUE!</v>
      </c>
      <c r="AF144" s="53" t="e">
        <f aca="false">+VLOOKUP($D144,['file:///home/lab/repositories/luckia.facturador/com.luckia.biller.deploy/src/main/resources/bootstrap/info_presencial_2014.xlsx']venta_neta_cons!$a$2:$n$1048576,11,0)</f>
        <v>#VALUE!</v>
      </c>
      <c r="AG144" s="53" t="e">
        <f aca="false">+VLOOKUP($D144,['file:///home/lab/repositories/luckia.facturador/com.luckia.biller.deploy/src/main/resources/bootstrap/info_presencial_2014.xlsx']venta_neta_cons!$a$2:$n$1048576,12,0)</f>
        <v>#VALUE!</v>
      </c>
      <c r="AH144" s="53" t="e">
        <f aca="false">+VLOOKUP($D144,['file:///home/lab/repositories/luckia.facturador/com.luckia.biller.deploy/src/main/resources/bootstrap/info_presencial_2014.xlsx']venta_neta_cons!$a$2:$n$1048576,13,0)</f>
        <v>#VALUE!</v>
      </c>
      <c r="AI144" s="53" t="e">
        <f aca="false">+VLOOKUP($D144,['file:///home/lab/repositories/luckia.facturador/com.luckia.biller.deploy/src/main/resources/bootstrap/info_presencial_2014.xlsx']venta_neta_cons!$a$2:$n$1048576,14,0)</f>
        <v>#VALUE!</v>
      </c>
      <c r="AJ144" s="53" t="n">
        <f aca="false">+SUM(X144:AI144)</f>
        <v>7511</v>
      </c>
      <c r="AK144" s="54" t="n">
        <f aca="false">+BB144/X144</f>
        <v>0.212887764611902</v>
      </c>
      <c r="AL144" s="53"/>
      <c r="AM144" s="53" t="e">
        <f aca="false">+VLOOKUP($D144,['file:///home/lab/repositories/luckia.facturador/com.luckia.biller.deploy/src/main/resources/bootstrap/info_presencial_2014.xlsx']saldo_cons!$a$2:$n$1048576,3,0)</f>
        <v>#VALUE!</v>
      </c>
      <c r="AN144" s="53" t="e">
        <f aca="false">+VLOOKUP($D144,['file:///home/lab/repositories/luckia.facturador/com.luckia.biller.deploy/src/main/resources/bootstrap/info_presencial_2014.xlsx']saldo_cons!$a$2:$n$1048576,4,0)</f>
        <v>#VALUE!</v>
      </c>
      <c r="AO144" s="53" t="e">
        <f aca="false">+VLOOKUP($D144,['file:///home/lab/repositories/luckia.facturador/com.luckia.biller.deploy/src/main/resources/bootstrap/info_presencial_2014.xlsx']saldo_cons!$a$2:$n$1048576,5,0)</f>
        <v>#VALUE!</v>
      </c>
      <c r="AP144" s="53" t="e">
        <f aca="false">+VLOOKUP($D144,['file:///home/lab/repositories/luckia.facturador/com.luckia.biller.deploy/src/main/resources/bootstrap/info_presencial_2014.xlsx']saldo_cons!$a$2:$n$1048576,6,0)</f>
        <v>#VALUE!</v>
      </c>
      <c r="AQ144" s="53" t="e">
        <f aca="false">+VLOOKUP($D144,['file:///home/lab/repositories/luckia.facturador/com.luckia.biller.deploy/src/main/resources/bootstrap/info_presencial_2014.xlsx']saldo_cons!$a$2:$n$1048576,7,0)</f>
        <v>#VALUE!</v>
      </c>
      <c r="AR144" s="53" t="e">
        <f aca="false">+VLOOKUP($D144,['file:///home/lab/repositories/luckia.facturador/com.luckia.biller.deploy/src/main/resources/bootstrap/info_presencial_2014.xlsx']saldo_cons!$a$2:$n$1048576,8,0)</f>
        <v>#VALUE!</v>
      </c>
      <c r="AS144" s="53" t="e">
        <f aca="false">+VLOOKUP($D144,['file:///home/lab/repositories/luckia.facturador/com.luckia.biller.deploy/src/main/resources/bootstrap/info_presencial_2014.xlsx']saldo_cons!$a$2:$n$1048576,9,0)</f>
        <v>#VALUE!</v>
      </c>
      <c r="AT144" s="53" t="e">
        <f aca="false">+VLOOKUP($D144,['file:///home/lab/repositories/luckia.facturador/com.luckia.biller.deploy/src/main/resources/bootstrap/info_presencial_2014.xlsx']saldo_cons!$a$2:$n$1048576,10,0)</f>
        <v>#VALUE!</v>
      </c>
      <c r="AU144" s="53" t="e">
        <f aca="false">+VLOOKUP($D144,['file:///home/lab/repositories/luckia.facturador/com.luckia.biller.deploy/src/main/resources/bootstrap/info_presencial_2014.xlsx']saldo_cons!$a$2:$n$1048576,11,0)</f>
        <v>#VALUE!</v>
      </c>
      <c r="AV144" s="53" t="e">
        <f aca="false">+VLOOKUP($D144,['file:///home/lab/repositories/luckia.facturador/com.luckia.biller.deploy/src/main/resources/bootstrap/info_presencial_2014.xlsx']saldo_cons!$a$2:$n$1048576,12,0)</f>
        <v>#VALUE!</v>
      </c>
      <c r="AW144" s="53" t="e">
        <f aca="false">+VLOOKUP($D144,['file:///home/lab/repositories/luckia.facturador/com.luckia.biller.deploy/src/main/resources/bootstrap/info_presencial_2014.xlsx']saldo_cons!$a$2:$n$1048576,13,0)</f>
        <v>#VALUE!</v>
      </c>
      <c r="AX144" s="53" t="e">
        <f aca="false">+VLOOKUP($D144,['file:///home/lab/repositories/luckia.facturador/com.luckia.biller.deploy/src/main/resources/bootstrap/info_presencial_2014.xlsx']saldo_cons!$a$2:$n$1048576,14,0)</f>
        <v>#VALUE!</v>
      </c>
      <c r="AY144" s="53" t="n">
        <f aca="false">+SUM(AM144:AX144)</f>
        <v>7511</v>
      </c>
      <c r="AZ144" s="53"/>
      <c r="BA144" s="53"/>
      <c r="BB144" s="53" t="e">
        <f aca="false">+VLOOKUP($D144,['file:///home/lab/repositories/luckia.facturador/com.luckia.biller.deploy/src/main/resources/bootstrap/info_presencial_2014.xlsx']ggr_cons!$a$2:$n$1048576,3,0)</f>
        <v>#VALUE!</v>
      </c>
      <c r="BC144" s="53" t="e">
        <f aca="false">+VLOOKUP($D144,['file:///home/lab/repositories/luckia.facturador/com.luckia.biller.deploy/src/main/resources/bootstrap/info_presencial_2014.xlsx']ggr_cons!$a$2:$n$1048576,4,0)</f>
        <v>#VALUE!</v>
      </c>
      <c r="BD144" s="53" t="e">
        <f aca="false">+VLOOKUP($D144,['file:///home/lab/repositories/luckia.facturador/com.luckia.biller.deploy/src/main/resources/bootstrap/info_presencial_2014.xlsx']ggr_cons!$a$2:$n$1048576,5,0)</f>
        <v>#VALUE!</v>
      </c>
      <c r="BE144" s="53" t="e">
        <f aca="false">+VLOOKUP($D144,['file:///home/lab/repositories/luckia.facturador/com.luckia.biller.deploy/src/main/resources/bootstrap/info_presencial_2014.xlsx']ggr_cons!$a$2:$n$1048576,6,0)</f>
        <v>#VALUE!</v>
      </c>
      <c r="BF144" s="53" t="e">
        <f aca="false">+VLOOKUP($D144,['file:///home/lab/repositories/luckia.facturador/com.luckia.biller.deploy/src/main/resources/bootstrap/info_presencial_2014.xlsx']ggr_cons!$a$2:$n$1048576,7,0)</f>
        <v>#VALUE!</v>
      </c>
      <c r="BG144" s="53" t="e">
        <f aca="false">+VLOOKUP($D144,['file:///home/lab/repositories/luckia.facturador/com.luckia.biller.deploy/src/main/resources/bootstrap/info_presencial_2014.xlsx']ggr_cons!$a$2:$n$1048576,8,0)</f>
        <v>#VALUE!</v>
      </c>
      <c r="BH144" s="53" t="e">
        <f aca="false">+VLOOKUP($D144,['file:///home/lab/repositories/luckia.facturador/com.luckia.biller.deploy/src/main/resources/bootstrap/info_presencial_2014.xlsx']ggr_cons!$a$2:$n$1048576,9,0)</f>
        <v>#VALUE!</v>
      </c>
      <c r="BI144" s="53" t="e">
        <f aca="false">+VLOOKUP($D144,['file:///home/lab/repositories/luckia.facturador/com.luckia.biller.deploy/src/main/resources/bootstrap/info_presencial_2014.xlsx']ggr_cons!$a$2:$n$1048576,10,0)</f>
        <v>#VALUE!</v>
      </c>
      <c r="BJ144" s="53" t="e">
        <f aca="false">+VLOOKUP($D144,['file:///home/lab/repositories/luckia.facturador/com.luckia.biller.deploy/src/main/resources/bootstrap/info_presencial_2014.xlsx']ggr_cons!$a$2:$n$1048576,11,0)</f>
        <v>#VALUE!</v>
      </c>
      <c r="BK144" s="53" t="e">
        <f aca="false">+VLOOKUP($D144,['file:///home/lab/repositories/luckia.facturador/com.luckia.biller.deploy/src/main/resources/bootstrap/info_presencial_2014.xlsx']ggr_cons!$a$2:$n$1048576,12,0)</f>
        <v>#VALUE!</v>
      </c>
      <c r="BL144" s="53" t="e">
        <f aca="false">+VLOOKUP($D144,['file:///home/lab/repositories/luckia.facturador/com.luckia.biller.deploy/src/main/resources/bootstrap/info_presencial_2014.xlsx']ggr_cons!$a$2:$n$1048576,13,0)</f>
        <v>#VALUE!</v>
      </c>
      <c r="BM144" s="53" t="e">
        <f aca="false">+VLOOKUP($D144,['file:///home/lab/repositories/luckia.facturador/com.luckia.biller.deploy/src/main/resources/bootstrap/info_presencial_2014.xlsx']ggr_cons!$a$2:$n$1048576,14,0)</f>
        <v>#VALUE!</v>
      </c>
      <c r="BN144" s="53" t="n">
        <f aca="false">+SUM(BB144:BM144)</f>
        <v>1599</v>
      </c>
      <c r="BO144" s="53"/>
      <c r="BP144" s="53"/>
      <c r="BQ144" s="55" t="n">
        <f aca="false">+$N144*X144</f>
        <v>75.11</v>
      </c>
      <c r="BR144" s="55" t="n">
        <f aca="false">+$N144*Y144</f>
        <v>0</v>
      </c>
      <c r="BS144" s="55" t="n">
        <f aca="false">+$N144*Z144</f>
        <v>0</v>
      </c>
      <c r="BT144" s="55" t="n">
        <f aca="false">+$N144*AA144</f>
        <v>0</v>
      </c>
      <c r="BU144" s="55" t="n">
        <f aca="false">+$N144*AB144</f>
        <v>0</v>
      </c>
      <c r="BV144" s="55" t="n">
        <f aca="false">+$N144*AC144</f>
        <v>0</v>
      </c>
      <c r="BW144" s="55" t="n">
        <f aca="false">+$N144*AD144</f>
        <v>0</v>
      </c>
      <c r="BX144" s="55" t="n">
        <f aca="false">+$N144*AE144</f>
        <v>0</v>
      </c>
      <c r="BY144" s="55" t="n">
        <f aca="false">+$N144*AF144</f>
        <v>0</v>
      </c>
      <c r="BZ144" s="55" t="n">
        <f aca="false">+$N144*AG144</f>
        <v>0</v>
      </c>
      <c r="CA144" s="55" t="n">
        <f aca="false">+$N144*AH144</f>
        <v>0</v>
      </c>
      <c r="CB144" s="55" t="n">
        <f aca="false">+$N144*AI144</f>
        <v>0</v>
      </c>
      <c r="CC144" s="55" t="n">
        <f aca="false">+SUM(BQ144:CB144)</f>
        <v>75.11</v>
      </c>
      <c r="CD144" s="53"/>
      <c r="CE144" s="55"/>
      <c r="CF144" s="55" t="n">
        <f aca="false">+BQ144/$CE$2</f>
        <v>62.0743801652893</v>
      </c>
      <c r="CG144" s="55" t="n">
        <f aca="false">+BR144/$CE$2</f>
        <v>0</v>
      </c>
      <c r="CH144" s="55" t="n">
        <f aca="false">+BS144/$CE$2</f>
        <v>0</v>
      </c>
      <c r="CI144" s="55" t="n">
        <f aca="false">+BT144/$CE$2</f>
        <v>0</v>
      </c>
      <c r="CJ144" s="55" t="n">
        <f aca="false">+BU144/$CE$2</f>
        <v>0</v>
      </c>
      <c r="CK144" s="55" t="n">
        <f aca="false">+BV144/$CE$2</f>
        <v>0</v>
      </c>
      <c r="CL144" s="55" t="n">
        <f aca="false">+BW144/$CE$2</f>
        <v>0</v>
      </c>
      <c r="CM144" s="55" t="n">
        <f aca="false">+BX144/$CE$2</f>
        <v>0</v>
      </c>
      <c r="CN144" s="55" t="n">
        <f aca="false">+BY144/$CE$2</f>
        <v>0</v>
      </c>
      <c r="CO144" s="55" t="n">
        <f aca="false">+BZ144/$CE$2</f>
        <v>0</v>
      </c>
      <c r="CP144" s="55" t="n">
        <f aca="false">+CA144/$CE$2</f>
        <v>0</v>
      </c>
      <c r="CQ144" s="55" t="n">
        <f aca="false">+CB144/$CE$2</f>
        <v>0</v>
      </c>
      <c r="CR144" s="55" t="n">
        <f aca="false">+CC144/$CE$2</f>
        <v>62.0743801652893</v>
      </c>
      <c r="CS144" s="53"/>
      <c r="CT144" s="53"/>
      <c r="CU144" s="56" t="n">
        <f aca="false">+$O144*X144+$P144*BB144+$Q144*(0.9*BB144+$S144)+$R144</f>
        <v>150.22</v>
      </c>
      <c r="CV144" s="56" t="n">
        <f aca="false">+$O144*Y144+$P144*BC144+$Q144*(0.9*BC144+$S144)+$R144</f>
        <v>0</v>
      </c>
      <c r="CW144" s="56" t="n">
        <f aca="false">+$O144*Z144+$P144*BD144+$Q144*(0.9*BD144+$S144)+$R144</f>
        <v>0</v>
      </c>
      <c r="CX144" s="56" t="n">
        <f aca="false">+$O144*AA144+$P144*BE144+$Q144*(0.9*BE144+$S144)+$R144</f>
        <v>0</v>
      </c>
      <c r="CY144" s="56" t="n">
        <f aca="false">+$O144*AB144+$P144*BF144+$Q144*(0.9*BF144+$S144)+$R144</f>
        <v>0</v>
      </c>
      <c r="CZ144" s="56" t="n">
        <f aca="false">+$O144*AC144+$P144*BG144+$Q144*(0.9*BG144+$S144)+$R144</f>
        <v>0</v>
      </c>
      <c r="DA144" s="56" t="n">
        <f aca="false">+$O144*AD144+$P144*BH144+$Q144*(0.9*BH144+$S144)+$R144</f>
        <v>0</v>
      </c>
      <c r="DB144" s="56" t="n">
        <f aca="false">+$O144*AE144+$P144*BI144+$Q144*(0.9*BI144+$S144)+$R144</f>
        <v>0</v>
      </c>
      <c r="DC144" s="56" t="n">
        <f aca="false">+$O144*AF144+$P144*BJ144+$Q144*(0.9*BJ144+$S144)+$R144</f>
        <v>0</v>
      </c>
      <c r="DD144" s="56" t="n">
        <f aca="false">+$O144*AG144+$P144*BK144+$Q144*(0.9*BK144+$S144)+$R144</f>
        <v>0</v>
      </c>
      <c r="DE144" s="56" t="n">
        <f aca="false">+$O144*AH144+$P144*BL144+$Q144*(0.9*BL144+$S144)+$R144</f>
        <v>0</v>
      </c>
      <c r="DF144" s="56" t="n">
        <f aca="false">+$O144*AI144+$P144*BM144+$Q144*(0.9*BM144+$S144)+$R144</f>
        <v>0</v>
      </c>
      <c r="DG144" s="55" t="n">
        <f aca="false">+SUM(CU144:DF144)</f>
        <v>150.22</v>
      </c>
      <c r="DH144" s="53"/>
      <c r="DJ144" s="14" t="n">
        <f aca="false">+IF(X144=0,0,$T144)</f>
        <v>30</v>
      </c>
      <c r="DK144" s="14" t="n">
        <f aca="false">+IF(Y144=0,0,$T144)</f>
        <v>0</v>
      </c>
      <c r="DL144" s="14" t="n">
        <f aca="false">+IF(Z144=0,0,$T144)</f>
        <v>0</v>
      </c>
      <c r="DM144" s="14" t="n">
        <f aca="false">+IF(AA144=0,0,$T144)</f>
        <v>0</v>
      </c>
      <c r="DN144" s="14" t="n">
        <f aca="false">+IF(AB144=0,0,$T144)</f>
        <v>0</v>
      </c>
      <c r="DO144" s="14" t="n">
        <f aca="false">+IF(AC144=0,0,$T144)</f>
        <v>0</v>
      </c>
      <c r="DP144" s="14" t="n">
        <f aca="false">+IF(AD144=0,0,$T144)</f>
        <v>0</v>
      </c>
      <c r="DQ144" s="14" t="n">
        <f aca="false">+IF(AE144=0,0,$T144)</f>
        <v>0</v>
      </c>
      <c r="DR144" s="14" t="n">
        <f aca="false">+IF(AF144=0,0,$T144)</f>
        <v>0</v>
      </c>
      <c r="DS144" s="14" t="n">
        <f aca="false">+IF(AG144=0,0,$T144)</f>
        <v>0</v>
      </c>
      <c r="DT144" s="14" t="n">
        <f aca="false">+IF(AH144=0,0,$T144)</f>
        <v>0</v>
      </c>
      <c r="DU144" s="14" t="n">
        <f aca="false">+IF(AI144=0,0,$T144)</f>
        <v>0</v>
      </c>
      <c r="DV144" s="55" t="n">
        <f aca="false">+SUM(DJ144:DU144)</f>
        <v>30</v>
      </c>
      <c r="DY144" s="14" t="n">
        <v>0</v>
      </c>
      <c r="DZ144" s="14" t="n">
        <v>0</v>
      </c>
      <c r="EA144" s="14" t="n">
        <v>0</v>
      </c>
      <c r="EB144" s="14" t="n">
        <v>0</v>
      </c>
      <c r="EC144" s="14" t="n">
        <v>0</v>
      </c>
      <c r="ED144" s="14" t="n">
        <v>0</v>
      </c>
      <c r="EE144" s="14" t="n">
        <v>0</v>
      </c>
      <c r="EF144" s="14" t="n">
        <v>0</v>
      </c>
      <c r="EG144" s="14" t="n">
        <v>0</v>
      </c>
      <c r="EH144" s="14" t="n">
        <v>0</v>
      </c>
      <c r="EI144" s="14" t="n">
        <v>0</v>
      </c>
      <c r="EJ144" s="14" t="n">
        <v>0</v>
      </c>
      <c r="EK144" s="55" t="n">
        <f aca="false">+SUM(DY144:EJ144)</f>
        <v>0</v>
      </c>
      <c r="EO144" s="53" t="n">
        <f aca="false">+CU144+DJ144-DY144/2</f>
        <v>180.22</v>
      </c>
      <c r="EP144" s="53" t="n">
        <f aca="false">+CV144+DK144-DZ144/2</f>
        <v>0</v>
      </c>
      <c r="EQ144" s="53" t="n">
        <f aca="false">+CW144+DL144-EA144/2</f>
        <v>0</v>
      </c>
      <c r="ER144" s="53" t="n">
        <f aca="false">+CX144+DM144-EB144/2</f>
        <v>0</v>
      </c>
      <c r="ES144" s="53" t="n">
        <f aca="false">+CY144+DN144-EC144/2</f>
        <v>0</v>
      </c>
      <c r="ET144" s="53" t="n">
        <f aca="false">+CZ144+DO144-ED144/2</f>
        <v>0</v>
      </c>
      <c r="EU144" s="53" t="n">
        <f aca="false">+DA144+DP144-EE144/2</f>
        <v>0</v>
      </c>
      <c r="EV144" s="53" t="n">
        <f aca="false">+DB144+DQ144-EF144/2</f>
        <v>0</v>
      </c>
      <c r="EW144" s="53" t="n">
        <f aca="false">+DC144+DR144-EG144/2</f>
        <v>0</v>
      </c>
      <c r="EX144" s="53" t="n">
        <f aca="false">+DD144+DS144-EH144/2</f>
        <v>0</v>
      </c>
      <c r="EY144" s="53" t="n">
        <f aca="false">+DE144+DT144-EI144/2</f>
        <v>0</v>
      </c>
      <c r="EZ144" s="53" t="n">
        <f aca="false">+DF144+DU144-EJ144/2</f>
        <v>0</v>
      </c>
      <c r="FA144" s="55" t="n">
        <f aca="false">+SUM(EO144:EZ144)</f>
        <v>180.22</v>
      </c>
      <c r="FD144" s="53" t="n">
        <f aca="false">+AM144-EO144-DY144</f>
        <v>7330.78</v>
      </c>
      <c r="FE144" s="53" t="n">
        <f aca="false">+AN144-EP144-DZ144</f>
        <v>0</v>
      </c>
      <c r="FF144" s="53" t="n">
        <f aca="false">+AO144-EQ144-EA144</f>
        <v>0</v>
      </c>
      <c r="FG144" s="53" t="n">
        <f aca="false">+AP144-ER144-EB144</f>
        <v>0</v>
      </c>
      <c r="FH144" s="53" t="n">
        <f aca="false">+AQ144-ES144-EC144</f>
        <v>0</v>
      </c>
      <c r="FI144" s="53" t="n">
        <f aca="false">+AR144-ET144-ED144</f>
        <v>0</v>
      </c>
      <c r="FJ144" s="53" t="n">
        <f aca="false">+AS144-EU144-EE144</f>
        <v>0</v>
      </c>
      <c r="FK144" s="53" t="n">
        <f aca="false">+AT144-EV144-EF144</f>
        <v>0</v>
      </c>
      <c r="FL144" s="53" t="n">
        <f aca="false">+AU144-EW144-EG144</f>
        <v>0</v>
      </c>
      <c r="FM144" s="53" t="n">
        <f aca="false">+AV144-EX144-EH144</f>
        <v>0</v>
      </c>
      <c r="FN144" s="53" t="n">
        <f aca="false">+AW144-EY144-EI144</f>
        <v>0</v>
      </c>
      <c r="FO144" s="53" t="n">
        <f aca="false">+AX144-EZ144-EJ144</f>
        <v>0</v>
      </c>
      <c r="FP144" s="53" t="n">
        <f aca="false">+AY144-FA144</f>
        <v>7330.78</v>
      </c>
    </row>
    <row collapsed="false" customFormat="false" customHeight="true" hidden="false" ht="15" outlineLevel="2" r="145">
      <c r="A145" s="21" t="n">
        <v>12</v>
      </c>
      <c r="B145" s="21" t="s">
        <v>67</v>
      </c>
      <c r="C145" s="21" t="s">
        <v>137</v>
      </c>
      <c r="D145" s="67" t="n">
        <f aca="false">+E145</f>
        <v>16080</v>
      </c>
      <c r="E145" s="69" t="n">
        <v>16080</v>
      </c>
      <c r="F145" s="72" t="s">
        <v>574</v>
      </c>
      <c r="G145" s="21" t="s">
        <v>69</v>
      </c>
      <c r="H145" s="21" t="s">
        <v>69</v>
      </c>
      <c r="I145" s="72" t="s">
        <v>575</v>
      </c>
      <c r="J145" s="76" t="s">
        <v>557</v>
      </c>
      <c r="K145" s="76" t="s">
        <v>486</v>
      </c>
      <c r="L145" s="49" t="s">
        <v>487</v>
      </c>
      <c r="M145" s="50" t="s">
        <v>70</v>
      </c>
      <c r="N145" s="51" t="n">
        <v>0.01</v>
      </c>
      <c r="O145" s="51" t="n">
        <v>0.02</v>
      </c>
      <c r="P145" s="51" t="n">
        <v>0</v>
      </c>
      <c r="Q145" s="51" t="n">
        <v>0</v>
      </c>
      <c r="R145" s="50" t="n">
        <v>0</v>
      </c>
      <c r="S145" s="50" t="n">
        <v>0</v>
      </c>
      <c r="T145" s="50" t="n">
        <v>30</v>
      </c>
      <c r="U145" s="50"/>
      <c r="X145" s="53" t="e">
        <f aca="false">+VLOOKUP($D145,['file:///home/lab/repositories/luckia.facturador/com.luckia.biller.deploy/src/main/resources/bootstrap/info_presencial_2014.xlsx']venta_neta_cons!$a$2:$n$1048576,3,0)</f>
        <v>#VALUE!</v>
      </c>
      <c r="Y145" s="53" t="e">
        <f aca="false">+VLOOKUP($D145,['file:///home/lab/repositories/luckia.facturador/com.luckia.biller.deploy/src/main/resources/bootstrap/info_presencial_2014.xlsx']venta_neta_cons!$a$2:$n$1048576,4,0)</f>
        <v>#VALUE!</v>
      </c>
      <c r="Z145" s="53" t="e">
        <f aca="false">+VLOOKUP($D145,['file:///home/lab/repositories/luckia.facturador/com.luckia.biller.deploy/src/main/resources/bootstrap/info_presencial_2014.xlsx']venta_neta_cons!$a$2:$n$1048576,5,0)</f>
        <v>#VALUE!</v>
      </c>
      <c r="AA145" s="53" t="e">
        <f aca="false">+VLOOKUP($D145,['file:///home/lab/repositories/luckia.facturador/com.luckia.biller.deploy/src/main/resources/bootstrap/info_presencial_2014.xlsx']venta_neta_cons!$a$2:$n$1048576,6,0)</f>
        <v>#VALUE!</v>
      </c>
      <c r="AB145" s="53" t="e">
        <f aca="false">+VLOOKUP($D145,['file:///home/lab/repositories/luckia.facturador/com.luckia.biller.deploy/src/main/resources/bootstrap/info_presencial_2014.xlsx']venta_neta_cons!$a$2:$n$1048576,7,0)</f>
        <v>#VALUE!</v>
      </c>
      <c r="AC145" s="53" t="e">
        <f aca="false">+VLOOKUP($D145,['file:///home/lab/repositories/luckia.facturador/com.luckia.biller.deploy/src/main/resources/bootstrap/info_presencial_2014.xlsx']venta_neta_cons!$a$2:$n$1048576,8,0)</f>
        <v>#VALUE!</v>
      </c>
      <c r="AD145" s="53" t="e">
        <f aca="false">+VLOOKUP($D145,['file:///home/lab/repositories/luckia.facturador/com.luckia.biller.deploy/src/main/resources/bootstrap/info_presencial_2014.xlsx']venta_neta_cons!$a$2:$n$1048576,9,0)</f>
        <v>#VALUE!</v>
      </c>
      <c r="AE145" s="53" t="e">
        <f aca="false">+VLOOKUP($D145,['file:///home/lab/repositories/luckia.facturador/com.luckia.biller.deploy/src/main/resources/bootstrap/info_presencial_2014.xlsx']venta_neta_cons!$a$2:$n$1048576,10,0)</f>
        <v>#VALUE!</v>
      </c>
      <c r="AF145" s="53" t="e">
        <f aca="false">+VLOOKUP($D145,['file:///home/lab/repositories/luckia.facturador/com.luckia.biller.deploy/src/main/resources/bootstrap/info_presencial_2014.xlsx']venta_neta_cons!$a$2:$n$1048576,11,0)</f>
        <v>#VALUE!</v>
      </c>
      <c r="AG145" s="53" t="e">
        <f aca="false">+VLOOKUP($D145,['file:///home/lab/repositories/luckia.facturador/com.luckia.biller.deploy/src/main/resources/bootstrap/info_presencial_2014.xlsx']venta_neta_cons!$a$2:$n$1048576,12,0)</f>
        <v>#VALUE!</v>
      </c>
      <c r="AH145" s="53" t="e">
        <f aca="false">+VLOOKUP($D145,['file:///home/lab/repositories/luckia.facturador/com.luckia.biller.deploy/src/main/resources/bootstrap/info_presencial_2014.xlsx']venta_neta_cons!$a$2:$n$1048576,13,0)</f>
        <v>#VALUE!</v>
      </c>
      <c r="AI145" s="53" t="e">
        <f aca="false">+VLOOKUP($D145,['file:///home/lab/repositories/luckia.facturador/com.luckia.biller.deploy/src/main/resources/bootstrap/info_presencial_2014.xlsx']venta_neta_cons!$a$2:$n$1048576,14,0)</f>
        <v>#VALUE!</v>
      </c>
      <c r="AJ145" s="53" t="n">
        <f aca="false">+SUM(X145:AI145)</f>
        <v>2396</v>
      </c>
      <c r="AK145" s="54" t="n">
        <f aca="false">+BB145/X145</f>
        <v>-0.401193656093489</v>
      </c>
      <c r="AL145" s="53"/>
      <c r="AM145" s="53" t="e">
        <f aca="false">+VLOOKUP($D145,['file:///home/lab/repositories/luckia.facturador/com.luckia.biller.deploy/src/main/resources/bootstrap/info_presencial_2014.xlsx']saldo_cons!$a$2:$n$1048576,3,0)</f>
        <v>#VALUE!</v>
      </c>
      <c r="AN145" s="53" t="e">
        <f aca="false">+VLOOKUP($D145,['file:///home/lab/repositories/luckia.facturador/com.luckia.biller.deploy/src/main/resources/bootstrap/info_presencial_2014.xlsx']saldo_cons!$a$2:$n$1048576,4,0)</f>
        <v>#VALUE!</v>
      </c>
      <c r="AO145" s="53" t="e">
        <f aca="false">+VLOOKUP($D145,['file:///home/lab/repositories/luckia.facturador/com.luckia.biller.deploy/src/main/resources/bootstrap/info_presencial_2014.xlsx']saldo_cons!$a$2:$n$1048576,5,0)</f>
        <v>#VALUE!</v>
      </c>
      <c r="AP145" s="53" t="e">
        <f aca="false">+VLOOKUP($D145,['file:///home/lab/repositories/luckia.facturador/com.luckia.biller.deploy/src/main/resources/bootstrap/info_presencial_2014.xlsx']saldo_cons!$a$2:$n$1048576,6,0)</f>
        <v>#VALUE!</v>
      </c>
      <c r="AQ145" s="53" t="e">
        <f aca="false">+VLOOKUP($D145,['file:///home/lab/repositories/luckia.facturador/com.luckia.biller.deploy/src/main/resources/bootstrap/info_presencial_2014.xlsx']saldo_cons!$a$2:$n$1048576,7,0)</f>
        <v>#VALUE!</v>
      </c>
      <c r="AR145" s="53" t="e">
        <f aca="false">+VLOOKUP($D145,['file:///home/lab/repositories/luckia.facturador/com.luckia.biller.deploy/src/main/resources/bootstrap/info_presencial_2014.xlsx']saldo_cons!$a$2:$n$1048576,8,0)</f>
        <v>#VALUE!</v>
      </c>
      <c r="AS145" s="53" t="e">
        <f aca="false">+VLOOKUP($D145,['file:///home/lab/repositories/luckia.facturador/com.luckia.biller.deploy/src/main/resources/bootstrap/info_presencial_2014.xlsx']saldo_cons!$a$2:$n$1048576,9,0)</f>
        <v>#VALUE!</v>
      </c>
      <c r="AT145" s="53" t="e">
        <f aca="false">+VLOOKUP($D145,['file:///home/lab/repositories/luckia.facturador/com.luckia.biller.deploy/src/main/resources/bootstrap/info_presencial_2014.xlsx']saldo_cons!$a$2:$n$1048576,10,0)</f>
        <v>#VALUE!</v>
      </c>
      <c r="AU145" s="53" t="e">
        <f aca="false">+VLOOKUP($D145,['file:///home/lab/repositories/luckia.facturador/com.luckia.biller.deploy/src/main/resources/bootstrap/info_presencial_2014.xlsx']saldo_cons!$a$2:$n$1048576,11,0)</f>
        <v>#VALUE!</v>
      </c>
      <c r="AV145" s="53" t="e">
        <f aca="false">+VLOOKUP($D145,['file:///home/lab/repositories/luckia.facturador/com.luckia.biller.deploy/src/main/resources/bootstrap/info_presencial_2014.xlsx']saldo_cons!$a$2:$n$1048576,12,0)</f>
        <v>#VALUE!</v>
      </c>
      <c r="AW145" s="53" t="e">
        <f aca="false">+VLOOKUP($D145,['file:///home/lab/repositories/luckia.facturador/com.luckia.biller.deploy/src/main/resources/bootstrap/info_presencial_2014.xlsx']saldo_cons!$a$2:$n$1048576,13,0)</f>
        <v>#VALUE!</v>
      </c>
      <c r="AX145" s="53" t="e">
        <f aca="false">+VLOOKUP($D145,['file:///home/lab/repositories/luckia.facturador/com.luckia.biller.deploy/src/main/resources/bootstrap/info_presencial_2014.xlsx']saldo_cons!$a$2:$n$1048576,14,0)</f>
        <v>#VALUE!</v>
      </c>
      <c r="AY145" s="53" t="n">
        <f aca="false">+SUM(AM145:AX145)</f>
        <v>2396</v>
      </c>
      <c r="AZ145" s="53"/>
      <c r="BA145" s="53"/>
      <c r="BB145" s="53" t="e">
        <f aca="false">+VLOOKUP($D145,['file:///home/lab/repositories/luckia.facturador/com.luckia.biller.deploy/src/main/resources/bootstrap/info_presencial_2014.xlsx']ggr_cons!$a$2:$n$1048576,3,0)</f>
        <v>#VALUE!</v>
      </c>
      <c r="BC145" s="53" t="e">
        <f aca="false">+VLOOKUP($D145,['file:///home/lab/repositories/luckia.facturador/com.luckia.biller.deploy/src/main/resources/bootstrap/info_presencial_2014.xlsx']ggr_cons!$a$2:$n$1048576,4,0)</f>
        <v>#VALUE!</v>
      </c>
      <c r="BD145" s="53" t="e">
        <f aca="false">+VLOOKUP($D145,['file:///home/lab/repositories/luckia.facturador/com.luckia.biller.deploy/src/main/resources/bootstrap/info_presencial_2014.xlsx']ggr_cons!$a$2:$n$1048576,5,0)</f>
        <v>#VALUE!</v>
      </c>
      <c r="BE145" s="53" t="e">
        <f aca="false">+VLOOKUP($D145,['file:///home/lab/repositories/luckia.facturador/com.luckia.biller.deploy/src/main/resources/bootstrap/info_presencial_2014.xlsx']ggr_cons!$a$2:$n$1048576,6,0)</f>
        <v>#VALUE!</v>
      </c>
      <c r="BF145" s="53" t="e">
        <f aca="false">+VLOOKUP($D145,['file:///home/lab/repositories/luckia.facturador/com.luckia.biller.deploy/src/main/resources/bootstrap/info_presencial_2014.xlsx']ggr_cons!$a$2:$n$1048576,7,0)</f>
        <v>#VALUE!</v>
      </c>
      <c r="BG145" s="53" t="e">
        <f aca="false">+VLOOKUP($D145,['file:///home/lab/repositories/luckia.facturador/com.luckia.biller.deploy/src/main/resources/bootstrap/info_presencial_2014.xlsx']ggr_cons!$a$2:$n$1048576,8,0)</f>
        <v>#VALUE!</v>
      </c>
      <c r="BH145" s="53" t="e">
        <f aca="false">+VLOOKUP($D145,['file:///home/lab/repositories/luckia.facturador/com.luckia.biller.deploy/src/main/resources/bootstrap/info_presencial_2014.xlsx']ggr_cons!$a$2:$n$1048576,9,0)</f>
        <v>#VALUE!</v>
      </c>
      <c r="BI145" s="53" t="e">
        <f aca="false">+VLOOKUP($D145,['file:///home/lab/repositories/luckia.facturador/com.luckia.biller.deploy/src/main/resources/bootstrap/info_presencial_2014.xlsx']ggr_cons!$a$2:$n$1048576,10,0)</f>
        <v>#VALUE!</v>
      </c>
      <c r="BJ145" s="53" t="e">
        <f aca="false">+VLOOKUP($D145,['file:///home/lab/repositories/luckia.facturador/com.luckia.biller.deploy/src/main/resources/bootstrap/info_presencial_2014.xlsx']ggr_cons!$a$2:$n$1048576,11,0)</f>
        <v>#VALUE!</v>
      </c>
      <c r="BK145" s="53" t="e">
        <f aca="false">+VLOOKUP($D145,['file:///home/lab/repositories/luckia.facturador/com.luckia.biller.deploy/src/main/resources/bootstrap/info_presencial_2014.xlsx']ggr_cons!$a$2:$n$1048576,12,0)</f>
        <v>#VALUE!</v>
      </c>
      <c r="BL145" s="53" t="e">
        <f aca="false">+VLOOKUP($D145,['file:///home/lab/repositories/luckia.facturador/com.luckia.biller.deploy/src/main/resources/bootstrap/info_presencial_2014.xlsx']ggr_cons!$a$2:$n$1048576,13,0)</f>
        <v>#VALUE!</v>
      </c>
      <c r="BM145" s="53" t="e">
        <f aca="false">+VLOOKUP($D145,['file:///home/lab/repositories/luckia.facturador/com.luckia.biller.deploy/src/main/resources/bootstrap/info_presencial_2014.xlsx']ggr_cons!$a$2:$n$1048576,14,0)</f>
        <v>#VALUE!</v>
      </c>
      <c r="BN145" s="53" t="n">
        <f aca="false">+SUM(BB145:BM145)</f>
        <v>-961.26</v>
      </c>
      <c r="BO145" s="53"/>
      <c r="BP145" s="53"/>
      <c r="BQ145" s="55" t="n">
        <f aca="false">+$N145*X145</f>
        <v>23.96</v>
      </c>
      <c r="BR145" s="55" t="n">
        <f aca="false">+$N145*Y145</f>
        <v>0</v>
      </c>
      <c r="BS145" s="55" t="n">
        <f aca="false">+$N145*Z145</f>
        <v>0</v>
      </c>
      <c r="BT145" s="55" t="n">
        <f aca="false">+$N145*AA145</f>
        <v>0</v>
      </c>
      <c r="BU145" s="55" t="n">
        <f aca="false">+$N145*AB145</f>
        <v>0</v>
      </c>
      <c r="BV145" s="55" t="n">
        <f aca="false">+$N145*AC145</f>
        <v>0</v>
      </c>
      <c r="BW145" s="55" t="n">
        <f aca="false">+$N145*AD145</f>
        <v>0</v>
      </c>
      <c r="BX145" s="55" t="n">
        <f aca="false">+$N145*AE145</f>
        <v>0</v>
      </c>
      <c r="BY145" s="55" t="n">
        <f aca="false">+$N145*AF145</f>
        <v>0</v>
      </c>
      <c r="BZ145" s="55" t="n">
        <f aca="false">+$N145*AG145</f>
        <v>0</v>
      </c>
      <c r="CA145" s="55" t="n">
        <f aca="false">+$N145*AH145</f>
        <v>0</v>
      </c>
      <c r="CB145" s="55" t="n">
        <f aca="false">+$N145*AI145</f>
        <v>0</v>
      </c>
      <c r="CC145" s="55" t="n">
        <f aca="false">+SUM(BQ145:CB145)</f>
        <v>23.96</v>
      </c>
      <c r="CD145" s="53"/>
      <c r="CE145" s="55"/>
      <c r="CF145" s="55" t="n">
        <f aca="false">+BQ145/$CE$2</f>
        <v>19.801652892562</v>
      </c>
      <c r="CG145" s="55" t="n">
        <f aca="false">+BR145/$CE$2</f>
        <v>0</v>
      </c>
      <c r="CH145" s="55" t="n">
        <f aca="false">+BS145/$CE$2</f>
        <v>0</v>
      </c>
      <c r="CI145" s="55" t="n">
        <f aca="false">+BT145/$CE$2</f>
        <v>0</v>
      </c>
      <c r="CJ145" s="55" t="n">
        <f aca="false">+BU145/$CE$2</f>
        <v>0</v>
      </c>
      <c r="CK145" s="55" t="n">
        <f aca="false">+BV145/$CE$2</f>
        <v>0</v>
      </c>
      <c r="CL145" s="55" t="n">
        <f aca="false">+BW145/$CE$2</f>
        <v>0</v>
      </c>
      <c r="CM145" s="55" t="n">
        <f aca="false">+BX145/$CE$2</f>
        <v>0</v>
      </c>
      <c r="CN145" s="55" t="n">
        <f aca="false">+BY145/$CE$2</f>
        <v>0</v>
      </c>
      <c r="CO145" s="55" t="n">
        <f aca="false">+BZ145/$CE$2</f>
        <v>0</v>
      </c>
      <c r="CP145" s="55" t="n">
        <f aca="false">+CA145/$CE$2</f>
        <v>0</v>
      </c>
      <c r="CQ145" s="55" t="n">
        <f aca="false">+CB145/$CE$2</f>
        <v>0</v>
      </c>
      <c r="CR145" s="55" t="n">
        <f aca="false">+CC145/$CE$2</f>
        <v>19.801652892562</v>
      </c>
      <c r="CS145" s="53"/>
      <c r="CT145" s="53"/>
      <c r="CU145" s="56" t="n">
        <f aca="false">+$O145*X145+$P145*BB145+$Q145*(0.9*BB145+$S145)+$R145</f>
        <v>47.92</v>
      </c>
      <c r="CV145" s="56" t="n">
        <f aca="false">+$O145*Y145+$P145*BC145+$Q145*(0.9*BC145+$S145)+$R145</f>
        <v>0</v>
      </c>
      <c r="CW145" s="56" t="n">
        <f aca="false">+$O145*Z145+$P145*BD145+$Q145*(0.9*BD145+$S145)+$R145</f>
        <v>0</v>
      </c>
      <c r="CX145" s="56" t="n">
        <f aca="false">+$O145*AA145+$P145*BE145+$Q145*(0.9*BE145+$S145)+$R145</f>
        <v>0</v>
      </c>
      <c r="CY145" s="56" t="n">
        <f aca="false">+$O145*AB145+$P145*BF145+$Q145*(0.9*BF145+$S145)+$R145</f>
        <v>0</v>
      </c>
      <c r="CZ145" s="56" t="n">
        <f aca="false">+$O145*AC145+$P145*BG145+$Q145*(0.9*BG145+$S145)+$R145</f>
        <v>0</v>
      </c>
      <c r="DA145" s="56" t="n">
        <f aca="false">+$O145*AD145+$P145*BH145+$Q145*(0.9*BH145+$S145)+$R145</f>
        <v>0</v>
      </c>
      <c r="DB145" s="56" t="n">
        <f aca="false">+$O145*AE145+$P145*BI145+$Q145*(0.9*BI145+$S145)+$R145</f>
        <v>0</v>
      </c>
      <c r="DC145" s="56" t="n">
        <f aca="false">+$O145*AF145+$P145*BJ145+$Q145*(0.9*BJ145+$S145)+$R145</f>
        <v>0</v>
      </c>
      <c r="DD145" s="56" t="n">
        <f aca="false">+$O145*AG145+$P145*BK145+$Q145*(0.9*BK145+$S145)+$R145</f>
        <v>0</v>
      </c>
      <c r="DE145" s="56" t="n">
        <f aca="false">+$O145*AH145+$P145*BL145+$Q145*(0.9*BL145+$S145)+$R145</f>
        <v>0</v>
      </c>
      <c r="DF145" s="56" t="n">
        <f aca="false">+$O145*AI145+$P145*BM145+$Q145*(0.9*BM145+$S145)+$R145</f>
        <v>0</v>
      </c>
      <c r="DG145" s="55" t="n">
        <f aca="false">+SUM(CU145:DF145)</f>
        <v>47.92</v>
      </c>
      <c r="DH145" s="53"/>
      <c r="DJ145" s="14" t="n">
        <f aca="false">+IF(X145=0,0,$T145)</f>
        <v>30</v>
      </c>
      <c r="DK145" s="14" t="n">
        <f aca="false">+IF(Y145=0,0,$T145)</f>
        <v>0</v>
      </c>
      <c r="DL145" s="14" t="n">
        <f aca="false">+IF(Z145=0,0,$T145)</f>
        <v>0</v>
      </c>
      <c r="DM145" s="14" t="n">
        <f aca="false">+IF(AA145=0,0,$T145)</f>
        <v>0</v>
      </c>
      <c r="DN145" s="14" t="n">
        <f aca="false">+IF(AB145=0,0,$T145)</f>
        <v>0</v>
      </c>
      <c r="DO145" s="14" t="n">
        <f aca="false">+IF(AC145=0,0,$T145)</f>
        <v>0</v>
      </c>
      <c r="DP145" s="14" t="n">
        <f aca="false">+IF(AD145=0,0,$T145)</f>
        <v>0</v>
      </c>
      <c r="DQ145" s="14" t="n">
        <f aca="false">+IF(AE145=0,0,$T145)</f>
        <v>0</v>
      </c>
      <c r="DR145" s="14" t="n">
        <f aca="false">+IF(AF145=0,0,$T145)</f>
        <v>0</v>
      </c>
      <c r="DS145" s="14" t="n">
        <f aca="false">+IF(AG145=0,0,$T145)</f>
        <v>0</v>
      </c>
      <c r="DT145" s="14" t="n">
        <f aca="false">+IF(AH145=0,0,$T145)</f>
        <v>0</v>
      </c>
      <c r="DU145" s="14" t="n">
        <f aca="false">+IF(AI145=0,0,$T145)</f>
        <v>0</v>
      </c>
      <c r="DV145" s="55" t="n">
        <f aca="false">+SUM(DJ145:DU145)</f>
        <v>30</v>
      </c>
      <c r="DY145" s="14" t="n">
        <v>0</v>
      </c>
      <c r="DZ145" s="14" t="n">
        <v>0</v>
      </c>
      <c r="EA145" s="14" t="n">
        <v>0</v>
      </c>
      <c r="EB145" s="14" t="n">
        <v>0</v>
      </c>
      <c r="EC145" s="14" t="n">
        <v>0</v>
      </c>
      <c r="ED145" s="14" t="n">
        <v>0</v>
      </c>
      <c r="EE145" s="14" t="n">
        <v>0</v>
      </c>
      <c r="EF145" s="14" t="n">
        <v>0</v>
      </c>
      <c r="EG145" s="14" t="n">
        <v>0</v>
      </c>
      <c r="EH145" s="14" t="n">
        <v>0</v>
      </c>
      <c r="EI145" s="14" t="n">
        <v>0</v>
      </c>
      <c r="EJ145" s="14" t="n">
        <v>0</v>
      </c>
      <c r="EK145" s="55" t="n">
        <f aca="false">+SUM(DY145:EJ145)</f>
        <v>0</v>
      </c>
      <c r="EO145" s="53" t="n">
        <f aca="false">+CU145+DJ145-DY145/2</f>
        <v>77.92</v>
      </c>
      <c r="EP145" s="53" t="n">
        <f aca="false">+CV145+DK145-DZ145/2</f>
        <v>0</v>
      </c>
      <c r="EQ145" s="53" t="n">
        <f aca="false">+CW145+DL145-EA145/2</f>
        <v>0</v>
      </c>
      <c r="ER145" s="53" t="n">
        <f aca="false">+CX145+DM145-EB145/2</f>
        <v>0</v>
      </c>
      <c r="ES145" s="53" t="n">
        <f aca="false">+CY145+DN145-EC145/2</f>
        <v>0</v>
      </c>
      <c r="ET145" s="53" t="n">
        <f aca="false">+CZ145+DO145-ED145/2</f>
        <v>0</v>
      </c>
      <c r="EU145" s="53" t="n">
        <f aca="false">+DA145+DP145-EE145/2</f>
        <v>0</v>
      </c>
      <c r="EV145" s="53" t="n">
        <f aca="false">+DB145+DQ145-EF145/2</f>
        <v>0</v>
      </c>
      <c r="EW145" s="53" t="n">
        <f aca="false">+DC145+DR145-EG145/2</f>
        <v>0</v>
      </c>
      <c r="EX145" s="53" t="n">
        <f aca="false">+DD145+DS145-EH145/2</f>
        <v>0</v>
      </c>
      <c r="EY145" s="53" t="n">
        <f aca="false">+DE145+DT145-EI145/2</f>
        <v>0</v>
      </c>
      <c r="EZ145" s="53" t="n">
        <f aca="false">+DF145+DU145-EJ145/2</f>
        <v>0</v>
      </c>
      <c r="FA145" s="55" t="n">
        <f aca="false">+SUM(EO145:EZ145)</f>
        <v>77.92</v>
      </c>
      <c r="FD145" s="53" t="n">
        <f aca="false">+AM145-EO145-DY145</f>
        <v>2318.08</v>
      </c>
      <c r="FE145" s="53" t="n">
        <f aca="false">+AN145-EP145-DZ145</f>
        <v>0</v>
      </c>
      <c r="FF145" s="53" t="n">
        <f aca="false">+AO145-EQ145-EA145</f>
        <v>0</v>
      </c>
      <c r="FG145" s="53" t="n">
        <f aca="false">+AP145-ER145-EB145</f>
        <v>0</v>
      </c>
      <c r="FH145" s="53" t="n">
        <f aca="false">+AQ145-ES145-EC145</f>
        <v>0</v>
      </c>
      <c r="FI145" s="53" t="n">
        <f aca="false">+AR145-ET145-ED145</f>
        <v>0</v>
      </c>
      <c r="FJ145" s="53" t="n">
        <f aca="false">+AS145-EU145-EE145</f>
        <v>0</v>
      </c>
      <c r="FK145" s="53" t="n">
        <f aca="false">+AT145-EV145-EF145</f>
        <v>0</v>
      </c>
      <c r="FL145" s="53" t="n">
        <f aca="false">+AU145-EW145-EG145</f>
        <v>0</v>
      </c>
      <c r="FM145" s="53" t="n">
        <f aca="false">+AV145-EX145-EH145</f>
        <v>0</v>
      </c>
      <c r="FN145" s="53" t="n">
        <f aca="false">+AW145-EY145-EI145</f>
        <v>0</v>
      </c>
      <c r="FO145" s="53" t="n">
        <f aca="false">+AX145-EZ145-EJ145</f>
        <v>0</v>
      </c>
      <c r="FP145" s="53" t="n">
        <f aca="false">+AY145-FA145</f>
        <v>2318.08</v>
      </c>
    </row>
    <row collapsed="false" customFormat="false" customHeight="true" hidden="false" ht="15" outlineLevel="2" r="146">
      <c r="A146" s="21" t="n">
        <v>12</v>
      </c>
      <c r="B146" s="21" t="s">
        <v>67</v>
      </c>
      <c r="C146" s="21" t="s">
        <v>137</v>
      </c>
      <c r="D146" s="67" t="n">
        <f aca="false">+E146</f>
        <v>16081</v>
      </c>
      <c r="E146" s="69" t="n">
        <v>16081</v>
      </c>
      <c r="F146" s="84" t="s">
        <v>576</v>
      </c>
      <c r="G146" s="21" t="s">
        <v>69</v>
      </c>
      <c r="H146" s="21" t="s">
        <v>69</v>
      </c>
      <c r="I146" s="84" t="s">
        <v>577</v>
      </c>
      <c r="J146" s="84" t="s">
        <v>578</v>
      </c>
      <c r="K146" s="76" t="s">
        <v>486</v>
      </c>
      <c r="L146" s="49" t="s">
        <v>487</v>
      </c>
      <c r="M146" s="50" t="s">
        <v>70</v>
      </c>
      <c r="N146" s="51" t="n">
        <v>0.01</v>
      </c>
      <c r="O146" s="51" t="n">
        <v>0.02</v>
      </c>
      <c r="P146" s="51" t="n">
        <v>0</v>
      </c>
      <c r="Q146" s="51" t="n">
        <v>0</v>
      </c>
      <c r="R146" s="50" t="n">
        <v>0</v>
      </c>
      <c r="S146" s="50" t="n">
        <v>0</v>
      </c>
      <c r="T146" s="50" t="n">
        <v>30</v>
      </c>
      <c r="U146" s="50"/>
      <c r="X146" s="53" t="e">
        <f aca="false">+VLOOKUP($D146,['file:///home/lab/repositories/luckia.facturador/com.luckia.biller.deploy/src/main/resources/bootstrap/info_presencial_2014.xlsx']venta_neta_cons!$a$2:$n$1048576,3,0)</f>
        <v>#VALUE!</v>
      </c>
      <c r="Y146" s="53" t="e">
        <f aca="false">+VLOOKUP($D146,['file:///home/lab/repositories/luckia.facturador/com.luckia.biller.deploy/src/main/resources/bootstrap/info_presencial_2014.xlsx']venta_neta_cons!$a$2:$n$1048576,4,0)</f>
        <v>#VALUE!</v>
      </c>
      <c r="Z146" s="53" t="e">
        <f aca="false">+VLOOKUP($D146,['file:///home/lab/repositories/luckia.facturador/com.luckia.biller.deploy/src/main/resources/bootstrap/info_presencial_2014.xlsx']venta_neta_cons!$a$2:$n$1048576,5,0)</f>
        <v>#VALUE!</v>
      </c>
      <c r="AA146" s="53" t="e">
        <f aca="false">+VLOOKUP($D146,['file:///home/lab/repositories/luckia.facturador/com.luckia.biller.deploy/src/main/resources/bootstrap/info_presencial_2014.xlsx']venta_neta_cons!$a$2:$n$1048576,6,0)</f>
        <v>#VALUE!</v>
      </c>
      <c r="AB146" s="53" t="e">
        <f aca="false">+VLOOKUP($D146,['file:///home/lab/repositories/luckia.facturador/com.luckia.biller.deploy/src/main/resources/bootstrap/info_presencial_2014.xlsx']venta_neta_cons!$a$2:$n$1048576,7,0)</f>
        <v>#VALUE!</v>
      </c>
      <c r="AC146" s="53" t="e">
        <f aca="false">+VLOOKUP($D146,['file:///home/lab/repositories/luckia.facturador/com.luckia.biller.deploy/src/main/resources/bootstrap/info_presencial_2014.xlsx']venta_neta_cons!$a$2:$n$1048576,8,0)</f>
        <v>#VALUE!</v>
      </c>
      <c r="AD146" s="53" t="e">
        <f aca="false">+VLOOKUP($D146,['file:///home/lab/repositories/luckia.facturador/com.luckia.biller.deploy/src/main/resources/bootstrap/info_presencial_2014.xlsx']venta_neta_cons!$a$2:$n$1048576,9,0)</f>
        <v>#VALUE!</v>
      </c>
      <c r="AE146" s="53" t="e">
        <f aca="false">+VLOOKUP($D146,['file:///home/lab/repositories/luckia.facturador/com.luckia.biller.deploy/src/main/resources/bootstrap/info_presencial_2014.xlsx']venta_neta_cons!$a$2:$n$1048576,10,0)</f>
        <v>#VALUE!</v>
      </c>
      <c r="AF146" s="53" t="e">
        <f aca="false">+VLOOKUP($D146,['file:///home/lab/repositories/luckia.facturador/com.luckia.biller.deploy/src/main/resources/bootstrap/info_presencial_2014.xlsx']venta_neta_cons!$a$2:$n$1048576,11,0)</f>
        <v>#VALUE!</v>
      </c>
      <c r="AG146" s="53" t="e">
        <f aca="false">+VLOOKUP($D146,['file:///home/lab/repositories/luckia.facturador/com.luckia.biller.deploy/src/main/resources/bootstrap/info_presencial_2014.xlsx']venta_neta_cons!$a$2:$n$1048576,12,0)</f>
        <v>#VALUE!</v>
      </c>
      <c r="AH146" s="53" t="e">
        <f aca="false">+VLOOKUP($D146,['file:///home/lab/repositories/luckia.facturador/com.luckia.biller.deploy/src/main/resources/bootstrap/info_presencial_2014.xlsx']venta_neta_cons!$a$2:$n$1048576,13,0)</f>
        <v>#VALUE!</v>
      </c>
      <c r="AI146" s="53" t="e">
        <f aca="false">+VLOOKUP($D146,['file:///home/lab/repositories/luckia.facturador/com.luckia.biller.deploy/src/main/resources/bootstrap/info_presencial_2014.xlsx']venta_neta_cons!$a$2:$n$1048576,14,0)</f>
        <v>#VALUE!</v>
      </c>
      <c r="AJ146" s="53" t="n">
        <f aca="false">+SUM(X146:AI146)</f>
        <v>924</v>
      </c>
      <c r="AK146" s="54" t="n">
        <f aca="false">+BB146/X146</f>
        <v>-0.0253571428571428</v>
      </c>
      <c r="AL146" s="53"/>
      <c r="AM146" s="53" t="e">
        <f aca="false">+VLOOKUP($D146,['file:///home/lab/repositories/luckia.facturador/com.luckia.biller.deploy/src/main/resources/bootstrap/info_presencial_2014.xlsx']saldo_cons!$a$2:$n$1048576,3,0)</f>
        <v>#VALUE!</v>
      </c>
      <c r="AN146" s="53" t="e">
        <f aca="false">+VLOOKUP($D146,['file:///home/lab/repositories/luckia.facturador/com.luckia.biller.deploy/src/main/resources/bootstrap/info_presencial_2014.xlsx']saldo_cons!$a$2:$n$1048576,4,0)</f>
        <v>#VALUE!</v>
      </c>
      <c r="AO146" s="53" t="e">
        <f aca="false">+VLOOKUP($D146,['file:///home/lab/repositories/luckia.facturador/com.luckia.biller.deploy/src/main/resources/bootstrap/info_presencial_2014.xlsx']saldo_cons!$a$2:$n$1048576,5,0)</f>
        <v>#VALUE!</v>
      </c>
      <c r="AP146" s="53" t="e">
        <f aca="false">+VLOOKUP($D146,['file:///home/lab/repositories/luckia.facturador/com.luckia.biller.deploy/src/main/resources/bootstrap/info_presencial_2014.xlsx']saldo_cons!$a$2:$n$1048576,6,0)</f>
        <v>#VALUE!</v>
      </c>
      <c r="AQ146" s="53" t="e">
        <f aca="false">+VLOOKUP($D146,['file:///home/lab/repositories/luckia.facturador/com.luckia.biller.deploy/src/main/resources/bootstrap/info_presencial_2014.xlsx']saldo_cons!$a$2:$n$1048576,7,0)</f>
        <v>#VALUE!</v>
      </c>
      <c r="AR146" s="53" t="e">
        <f aca="false">+VLOOKUP($D146,['file:///home/lab/repositories/luckia.facturador/com.luckia.biller.deploy/src/main/resources/bootstrap/info_presencial_2014.xlsx']saldo_cons!$a$2:$n$1048576,8,0)</f>
        <v>#VALUE!</v>
      </c>
      <c r="AS146" s="53" t="e">
        <f aca="false">+VLOOKUP($D146,['file:///home/lab/repositories/luckia.facturador/com.luckia.biller.deploy/src/main/resources/bootstrap/info_presencial_2014.xlsx']saldo_cons!$a$2:$n$1048576,9,0)</f>
        <v>#VALUE!</v>
      </c>
      <c r="AT146" s="53" t="e">
        <f aca="false">+VLOOKUP($D146,['file:///home/lab/repositories/luckia.facturador/com.luckia.biller.deploy/src/main/resources/bootstrap/info_presencial_2014.xlsx']saldo_cons!$a$2:$n$1048576,10,0)</f>
        <v>#VALUE!</v>
      </c>
      <c r="AU146" s="53" t="e">
        <f aca="false">+VLOOKUP($D146,['file:///home/lab/repositories/luckia.facturador/com.luckia.biller.deploy/src/main/resources/bootstrap/info_presencial_2014.xlsx']saldo_cons!$a$2:$n$1048576,11,0)</f>
        <v>#VALUE!</v>
      </c>
      <c r="AV146" s="53" t="e">
        <f aca="false">+VLOOKUP($D146,['file:///home/lab/repositories/luckia.facturador/com.luckia.biller.deploy/src/main/resources/bootstrap/info_presencial_2014.xlsx']saldo_cons!$a$2:$n$1048576,12,0)</f>
        <v>#VALUE!</v>
      </c>
      <c r="AW146" s="53" t="e">
        <f aca="false">+VLOOKUP($D146,['file:///home/lab/repositories/luckia.facturador/com.luckia.biller.deploy/src/main/resources/bootstrap/info_presencial_2014.xlsx']saldo_cons!$a$2:$n$1048576,13,0)</f>
        <v>#VALUE!</v>
      </c>
      <c r="AX146" s="53" t="e">
        <f aca="false">+VLOOKUP($D146,['file:///home/lab/repositories/luckia.facturador/com.luckia.biller.deploy/src/main/resources/bootstrap/info_presencial_2014.xlsx']saldo_cons!$a$2:$n$1048576,14,0)</f>
        <v>#VALUE!</v>
      </c>
      <c r="AY146" s="53" t="n">
        <f aca="false">+SUM(AM146:AX146)</f>
        <v>924</v>
      </c>
      <c r="AZ146" s="53"/>
      <c r="BA146" s="53"/>
      <c r="BB146" s="53" t="e">
        <f aca="false">+VLOOKUP($D146,['file:///home/lab/repositories/luckia.facturador/com.luckia.biller.deploy/src/main/resources/bootstrap/info_presencial_2014.xlsx']ggr_cons!$a$2:$n$1048576,3,0)</f>
        <v>#VALUE!</v>
      </c>
      <c r="BC146" s="53" t="e">
        <f aca="false">+VLOOKUP($D146,['file:///home/lab/repositories/luckia.facturador/com.luckia.biller.deploy/src/main/resources/bootstrap/info_presencial_2014.xlsx']ggr_cons!$a$2:$n$1048576,4,0)</f>
        <v>#VALUE!</v>
      </c>
      <c r="BD146" s="53" t="e">
        <f aca="false">+VLOOKUP($D146,['file:///home/lab/repositories/luckia.facturador/com.luckia.biller.deploy/src/main/resources/bootstrap/info_presencial_2014.xlsx']ggr_cons!$a$2:$n$1048576,5,0)</f>
        <v>#VALUE!</v>
      </c>
      <c r="BE146" s="53" t="e">
        <f aca="false">+VLOOKUP($D146,['file:///home/lab/repositories/luckia.facturador/com.luckia.biller.deploy/src/main/resources/bootstrap/info_presencial_2014.xlsx']ggr_cons!$a$2:$n$1048576,6,0)</f>
        <v>#VALUE!</v>
      </c>
      <c r="BF146" s="53" t="e">
        <f aca="false">+VLOOKUP($D146,['file:///home/lab/repositories/luckia.facturador/com.luckia.biller.deploy/src/main/resources/bootstrap/info_presencial_2014.xlsx']ggr_cons!$a$2:$n$1048576,7,0)</f>
        <v>#VALUE!</v>
      </c>
      <c r="BG146" s="53" t="e">
        <f aca="false">+VLOOKUP($D146,['file:///home/lab/repositories/luckia.facturador/com.luckia.biller.deploy/src/main/resources/bootstrap/info_presencial_2014.xlsx']ggr_cons!$a$2:$n$1048576,8,0)</f>
        <v>#VALUE!</v>
      </c>
      <c r="BH146" s="53" t="e">
        <f aca="false">+VLOOKUP($D146,['file:///home/lab/repositories/luckia.facturador/com.luckia.biller.deploy/src/main/resources/bootstrap/info_presencial_2014.xlsx']ggr_cons!$a$2:$n$1048576,9,0)</f>
        <v>#VALUE!</v>
      </c>
      <c r="BI146" s="53" t="e">
        <f aca="false">+VLOOKUP($D146,['file:///home/lab/repositories/luckia.facturador/com.luckia.biller.deploy/src/main/resources/bootstrap/info_presencial_2014.xlsx']ggr_cons!$a$2:$n$1048576,10,0)</f>
        <v>#VALUE!</v>
      </c>
      <c r="BJ146" s="53" t="e">
        <f aca="false">+VLOOKUP($D146,['file:///home/lab/repositories/luckia.facturador/com.luckia.biller.deploy/src/main/resources/bootstrap/info_presencial_2014.xlsx']ggr_cons!$a$2:$n$1048576,11,0)</f>
        <v>#VALUE!</v>
      </c>
      <c r="BK146" s="53" t="e">
        <f aca="false">+VLOOKUP($D146,['file:///home/lab/repositories/luckia.facturador/com.luckia.biller.deploy/src/main/resources/bootstrap/info_presencial_2014.xlsx']ggr_cons!$a$2:$n$1048576,12,0)</f>
        <v>#VALUE!</v>
      </c>
      <c r="BL146" s="53" t="e">
        <f aca="false">+VLOOKUP($D146,['file:///home/lab/repositories/luckia.facturador/com.luckia.biller.deploy/src/main/resources/bootstrap/info_presencial_2014.xlsx']ggr_cons!$a$2:$n$1048576,13,0)</f>
        <v>#VALUE!</v>
      </c>
      <c r="BM146" s="53" t="e">
        <f aca="false">+VLOOKUP($D146,['file:///home/lab/repositories/luckia.facturador/com.luckia.biller.deploy/src/main/resources/bootstrap/info_presencial_2014.xlsx']ggr_cons!$a$2:$n$1048576,14,0)</f>
        <v>#VALUE!</v>
      </c>
      <c r="BN146" s="53" t="n">
        <f aca="false">+SUM(BB146:BM146)</f>
        <v>-23.4299999999999</v>
      </c>
      <c r="BO146" s="53"/>
      <c r="BP146" s="53"/>
      <c r="BQ146" s="55" t="n">
        <f aca="false">+$N146*X146</f>
        <v>9.24</v>
      </c>
      <c r="BR146" s="55" t="n">
        <f aca="false">+$N146*Y146</f>
        <v>0</v>
      </c>
      <c r="BS146" s="55" t="n">
        <f aca="false">+$N146*Z146</f>
        <v>0</v>
      </c>
      <c r="BT146" s="55" t="n">
        <f aca="false">+$N146*AA146</f>
        <v>0</v>
      </c>
      <c r="BU146" s="55" t="n">
        <f aca="false">+$N146*AB146</f>
        <v>0</v>
      </c>
      <c r="BV146" s="55" t="n">
        <f aca="false">+$N146*AC146</f>
        <v>0</v>
      </c>
      <c r="BW146" s="55" t="n">
        <f aca="false">+$N146*AD146</f>
        <v>0</v>
      </c>
      <c r="BX146" s="55" t="n">
        <f aca="false">+$N146*AE146</f>
        <v>0</v>
      </c>
      <c r="BY146" s="55" t="n">
        <f aca="false">+$N146*AF146</f>
        <v>0</v>
      </c>
      <c r="BZ146" s="55" t="n">
        <f aca="false">+$N146*AG146</f>
        <v>0</v>
      </c>
      <c r="CA146" s="55" t="n">
        <f aca="false">+$N146*AH146</f>
        <v>0</v>
      </c>
      <c r="CB146" s="55" t="n">
        <f aca="false">+$N146*AI146</f>
        <v>0</v>
      </c>
      <c r="CC146" s="55" t="n">
        <f aca="false">+SUM(BQ146:CB146)</f>
        <v>9.24</v>
      </c>
      <c r="CD146" s="53"/>
      <c r="CE146" s="55"/>
      <c r="CF146" s="55" t="n">
        <f aca="false">+BQ146/$CE$2</f>
        <v>7.63636363636364</v>
      </c>
      <c r="CG146" s="55" t="n">
        <f aca="false">+BR146/$CE$2</f>
        <v>0</v>
      </c>
      <c r="CH146" s="55" t="n">
        <f aca="false">+BS146/$CE$2</f>
        <v>0</v>
      </c>
      <c r="CI146" s="55" t="n">
        <f aca="false">+BT146/$CE$2</f>
        <v>0</v>
      </c>
      <c r="CJ146" s="55" t="n">
        <f aca="false">+BU146/$CE$2</f>
        <v>0</v>
      </c>
      <c r="CK146" s="55" t="n">
        <f aca="false">+BV146/$CE$2</f>
        <v>0</v>
      </c>
      <c r="CL146" s="55" t="n">
        <f aca="false">+BW146/$CE$2</f>
        <v>0</v>
      </c>
      <c r="CM146" s="55" t="n">
        <f aca="false">+BX146/$CE$2</f>
        <v>0</v>
      </c>
      <c r="CN146" s="55" t="n">
        <f aca="false">+BY146/$CE$2</f>
        <v>0</v>
      </c>
      <c r="CO146" s="55" t="n">
        <f aca="false">+BZ146/$CE$2</f>
        <v>0</v>
      </c>
      <c r="CP146" s="55" t="n">
        <f aca="false">+CA146/$CE$2</f>
        <v>0</v>
      </c>
      <c r="CQ146" s="55" t="n">
        <f aca="false">+CB146/$CE$2</f>
        <v>0</v>
      </c>
      <c r="CR146" s="55" t="n">
        <f aca="false">+CC146/$CE$2</f>
        <v>7.63636363636364</v>
      </c>
      <c r="CS146" s="53"/>
      <c r="CT146" s="53"/>
      <c r="CU146" s="56" t="n">
        <f aca="false">+$O146*X146+$P146*BB146+$Q146*(0.9*BB146+$S146)+$R146</f>
        <v>18.48</v>
      </c>
      <c r="CV146" s="56" t="n">
        <f aca="false">+$O146*Y146+$P146*BC146+$Q146*(0.9*BC146+$S146)+$R146</f>
        <v>0</v>
      </c>
      <c r="CW146" s="56" t="n">
        <f aca="false">+$O146*Z146+$P146*BD146+$Q146*(0.9*BD146+$S146)+$R146</f>
        <v>0</v>
      </c>
      <c r="CX146" s="56" t="n">
        <f aca="false">+$O146*AA146+$P146*BE146+$Q146*(0.9*BE146+$S146)+$R146</f>
        <v>0</v>
      </c>
      <c r="CY146" s="56" t="n">
        <f aca="false">+$O146*AB146+$P146*BF146+$Q146*(0.9*BF146+$S146)+$R146</f>
        <v>0</v>
      </c>
      <c r="CZ146" s="56" t="n">
        <f aca="false">+$O146*AC146+$P146*BG146+$Q146*(0.9*BG146+$S146)+$R146</f>
        <v>0</v>
      </c>
      <c r="DA146" s="56" t="n">
        <f aca="false">+$O146*AD146+$P146*BH146+$Q146*(0.9*BH146+$S146)+$R146</f>
        <v>0</v>
      </c>
      <c r="DB146" s="56" t="n">
        <f aca="false">+$O146*AE146+$P146*BI146+$Q146*(0.9*BI146+$S146)+$R146</f>
        <v>0</v>
      </c>
      <c r="DC146" s="56" t="n">
        <f aca="false">+$O146*AF146+$P146*BJ146+$Q146*(0.9*BJ146+$S146)+$R146</f>
        <v>0</v>
      </c>
      <c r="DD146" s="56" t="n">
        <f aca="false">+$O146*AG146+$P146*BK146+$Q146*(0.9*BK146+$S146)+$R146</f>
        <v>0</v>
      </c>
      <c r="DE146" s="56" t="n">
        <f aca="false">+$O146*AH146+$P146*BL146+$Q146*(0.9*BL146+$S146)+$R146</f>
        <v>0</v>
      </c>
      <c r="DF146" s="56" t="n">
        <f aca="false">+$O146*AI146+$P146*BM146+$Q146*(0.9*BM146+$S146)+$R146</f>
        <v>0</v>
      </c>
      <c r="DG146" s="55" t="n">
        <f aca="false">+SUM(CU146:DF146)</f>
        <v>18.48</v>
      </c>
      <c r="DH146" s="53"/>
      <c r="DJ146" s="14" t="n">
        <f aca="false">+IF(X146=0,0,$T146)</f>
        <v>30</v>
      </c>
      <c r="DK146" s="14" t="n">
        <f aca="false">+IF(Y146=0,0,$T146)</f>
        <v>0</v>
      </c>
      <c r="DL146" s="14" t="n">
        <f aca="false">+IF(Z146=0,0,$T146)</f>
        <v>0</v>
      </c>
      <c r="DM146" s="14" t="n">
        <f aca="false">+IF(AA146=0,0,$T146)</f>
        <v>0</v>
      </c>
      <c r="DN146" s="14" t="n">
        <f aca="false">+IF(AB146=0,0,$T146)</f>
        <v>0</v>
      </c>
      <c r="DO146" s="14" t="n">
        <f aca="false">+IF(AC146=0,0,$T146)</f>
        <v>0</v>
      </c>
      <c r="DP146" s="14" t="n">
        <f aca="false">+IF(AD146=0,0,$T146)</f>
        <v>0</v>
      </c>
      <c r="DQ146" s="14" t="n">
        <f aca="false">+IF(AE146=0,0,$T146)</f>
        <v>0</v>
      </c>
      <c r="DR146" s="14" t="n">
        <f aca="false">+IF(AF146=0,0,$T146)</f>
        <v>0</v>
      </c>
      <c r="DS146" s="14" t="n">
        <f aca="false">+IF(AG146=0,0,$T146)</f>
        <v>0</v>
      </c>
      <c r="DT146" s="14" t="n">
        <f aca="false">+IF(AH146=0,0,$T146)</f>
        <v>0</v>
      </c>
      <c r="DU146" s="14" t="n">
        <f aca="false">+IF(AI146=0,0,$T146)</f>
        <v>0</v>
      </c>
      <c r="DV146" s="55" t="n">
        <f aca="false">+SUM(DJ146:DU146)</f>
        <v>30</v>
      </c>
      <c r="DY146" s="14" t="n">
        <v>0</v>
      </c>
      <c r="DZ146" s="14" t="n">
        <v>0</v>
      </c>
      <c r="EA146" s="14" t="n">
        <v>0</v>
      </c>
      <c r="EB146" s="14" t="n">
        <v>0</v>
      </c>
      <c r="EC146" s="14" t="n">
        <v>0</v>
      </c>
      <c r="ED146" s="14" t="n">
        <v>0</v>
      </c>
      <c r="EE146" s="14" t="n">
        <v>0</v>
      </c>
      <c r="EF146" s="14" t="n">
        <v>0</v>
      </c>
      <c r="EG146" s="14" t="n">
        <v>0</v>
      </c>
      <c r="EH146" s="14" t="n">
        <v>0</v>
      </c>
      <c r="EI146" s="14" t="n">
        <v>0</v>
      </c>
      <c r="EJ146" s="14" t="n">
        <v>0</v>
      </c>
      <c r="EK146" s="55" t="n">
        <f aca="false">+SUM(DY146:EJ146)</f>
        <v>0</v>
      </c>
      <c r="EO146" s="53" t="n">
        <f aca="false">+CU146+DJ146-DY146/2</f>
        <v>48.48</v>
      </c>
      <c r="EP146" s="53" t="n">
        <f aca="false">+CV146+DK146-DZ146/2</f>
        <v>0</v>
      </c>
      <c r="EQ146" s="53" t="n">
        <f aca="false">+CW146+DL146-EA146/2</f>
        <v>0</v>
      </c>
      <c r="ER146" s="53" t="n">
        <f aca="false">+CX146+DM146-EB146/2</f>
        <v>0</v>
      </c>
      <c r="ES146" s="53" t="n">
        <f aca="false">+CY146+DN146-EC146/2</f>
        <v>0</v>
      </c>
      <c r="ET146" s="53" t="n">
        <f aca="false">+CZ146+DO146-ED146/2</f>
        <v>0</v>
      </c>
      <c r="EU146" s="53" t="n">
        <f aca="false">+DA146+DP146-EE146/2</f>
        <v>0</v>
      </c>
      <c r="EV146" s="53" t="n">
        <f aca="false">+DB146+DQ146-EF146/2</f>
        <v>0</v>
      </c>
      <c r="EW146" s="53" t="n">
        <f aca="false">+DC146+DR146-EG146/2</f>
        <v>0</v>
      </c>
      <c r="EX146" s="53" t="n">
        <f aca="false">+DD146+DS146-EH146/2</f>
        <v>0</v>
      </c>
      <c r="EY146" s="53" t="n">
        <f aca="false">+DE146+DT146-EI146/2</f>
        <v>0</v>
      </c>
      <c r="EZ146" s="53" t="n">
        <f aca="false">+DF146+DU146-EJ146/2</f>
        <v>0</v>
      </c>
      <c r="FA146" s="55" t="n">
        <f aca="false">+SUM(EO146:EZ146)</f>
        <v>48.48</v>
      </c>
      <c r="FD146" s="53" t="n">
        <f aca="false">+AM146-EO146-DY146</f>
        <v>875.52</v>
      </c>
      <c r="FE146" s="53" t="n">
        <f aca="false">+AN146-EP146-DZ146</f>
        <v>0</v>
      </c>
      <c r="FF146" s="53" t="n">
        <f aca="false">+AO146-EQ146-EA146</f>
        <v>0</v>
      </c>
      <c r="FG146" s="53" t="n">
        <f aca="false">+AP146-ER146-EB146</f>
        <v>0</v>
      </c>
      <c r="FH146" s="53" t="n">
        <f aca="false">+AQ146-ES146-EC146</f>
        <v>0</v>
      </c>
      <c r="FI146" s="53" t="n">
        <f aca="false">+AR146-ET146-ED146</f>
        <v>0</v>
      </c>
      <c r="FJ146" s="53" t="n">
        <f aca="false">+AS146-EU146-EE146</f>
        <v>0</v>
      </c>
      <c r="FK146" s="53" t="n">
        <f aca="false">+AT146-EV146-EF146</f>
        <v>0</v>
      </c>
      <c r="FL146" s="53" t="n">
        <f aca="false">+AU146-EW146-EG146</f>
        <v>0</v>
      </c>
      <c r="FM146" s="53" t="n">
        <f aca="false">+AV146-EX146-EH146</f>
        <v>0</v>
      </c>
      <c r="FN146" s="53" t="n">
        <f aca="false">+AW146-EY146-EI146</f>
        <v>0</v>
      </c>
      <c r="FO146" s="53" t="n">
        <f aca="false">+AX146-EZ146-EJ146</f>
        <v>0</v>
      </c>
      <c r="FP146" s="53" t="n">
        <f aca="false">+AY146-FA146</f>
        <v>875.52</v>
      </c>
    </row>
    <row collapsed="false" customFormat="false" customHeight="true" hidden="false" ht="15" outlineLevel="2" r="147">
      <c r="A147" s="21" t="n">
        <v>12</v>
      </c>
      <c r="B147" s="21" t="s">
        <v>67</v>
      </c>
      <c r="C147" s="21" t="s">
        <v>137</v>
      </c>
      <c r="D147" s="67" t="n">
        <f aca="false">+E147</f>
        <v>16082</v>
      </c>
      <c r="E147" s="69" t="n">
        <v>16082</v>
      </c>
      <c r="F147" s="84" t="s">
        <v>579</v>
      </c>
      <c r="G147" s="21" t="s">
        <v>69</v>
      </c>
      <c r="H147" s="21" t="s">
        <v>69</v>
      </c>
      <c r="I147" s="84" t="s">
        <v>580</v>
      </c>
      <c r="J147" s="84" t="s">
        <v>581</v>
      </c>
      <c r="K147" s="76" t="s">
        <v>486</v>
      </c>
      <c r="L147" s="49" t="s">
        <v>487</v>
      </c>
      <c r="M147" s="50" t="s">
        <v>70</v>
      </c>
      <c r="N147" s="51" t="n">
        <v>0.01</v>
      </c>
      <c r="O147" s="51" t="n">
        <v>0.02</v>
      </c>
      <c r="P147" s="51" t="n">
        <v>0</v>
      </c>
      <c r="Q147" s="51" t="n">
        <v>0</v>
      </c>
      <c r="R147" s="50" t="n">
        <v>0</v>
      </c>
      <c r="S147" s="50" t="n">
        <v>0</v>
      </c>
      <c r="T147" s="50" t="n">
        <v>30</v>
      </c>
      <c r="U147" s="50"/>
      <c r="X147" s="53" t="e">
        <f aca="false">+VLOOKUP($D147,['file:///home/lab/repositories/luckia.facturador/com.luckia.biller.deploy/src/main/resources/bootstrap/info_presencial_2014.xlsx']venta_neta_cons!$a$2:$n$1048576,3,0)</f>
        <v>#VALUE!</v>
      </c>
      <c r="Y147" s="53" t="e">
        <f aca="false">+VLOOKUP($D147,['file:///home/lab/repositories/luckia.facturador/com.luckia.biller.deploy/src/main/resources/bootstrap/info_presencial_2014.xlsx']venta_neta_cons!$a$2:$n$1048576,4,0)</f>
        <v>#VALUE!</v>
      </c>
      <c r="Z147" s="53" t="e">
        <f aca="false">+VLOOKUP($D147,['file:///home/lab/repositories/luckia.facturador/com.luckia.biller.deploy/src/main/resources/bootstrap/info_presencial_2014.xlsx']venta_neta_cons!$a$2:$n$1048576,5,0)</f>
        <v>#VALUE!</v>
      </c>
      <c r="AA147" s="53" t="e">
        <f aca="false">+VLOOKUP($D147,['file:///home/lab/repositories/luckia.facturador/com.luckia.biller.deploy/src/main/resources/bootstrap/info_presencial_2014.xlsx']venta_neta_cons!$a$2:$n$1048576,6,0)</f>
        <v>#VALUE!</v>
      </c>
      <c r="AB147" s="53" t="e">
        <f aca="false">+VLOOKUP($D147,['file:///home/lab/repositories/luckia.facturador/com.luckia.biller.deploy/src/main/resources/bootstrap/info_presencial_2014.xlsx']venta_neta_cons!$a$2:$n$1048576,7,0)</f>
        <v>#VALUE!</v>
      </c>
      <c r="AC147" s="53" t="e">
        <f aca="false">+VLOOKUP($D147,['file:///home/lab/repositories/luckia.facturador/com.luckia.biller.deploy/src/main/resources/bootstrap/info_presencial_2014.xlsx']venta_neta_cons!$a$2:$n$1048576,8,0)</f>
        <v>#VALUE!</v>
      </c>
      <c r="AD147" s="53" t="e">
        <f aca="false">+VLOOKUP($D147,['file:///home/lab/repositories/luckia.facturador/com.luckia.biller.deploy/src/main/resources/bootstrap/info_presencial_2014.xlsx']venta_neta_cons!$a$2:$n$1048576,9,0)</f>
        <v>#VALUE!</v>
      </c>
      <c r="AE147" s="53" t="e">
        <f aca="false">+VLOOKUP($D147,['file:///home/lab/repositories/luckia.facturador/com.luckia.biller.deploy/src/main/resources/bootstrap/info_presencial_2014.xlsx']venta_neta_cons!$a$2:$n$1048576,10,0)</f>
        <v>#VALUE!</v>
      </c>
      <c r="AF147" s="53" t="e">
        <f aca="false">+VLOOKUP($D147,['file:///home/lab/repositories/luckia.facturador/com.luckia.biller.deploy/src/main/resources/bootstrap/info_presencial_2014.xlsx']venta_neta_cons!$a$2:$n$1048576,11,0)</f>
        <v>#VALUE!</v>
      </c>
      <c r="AG147" s="53" t="e">
        <f aca="false">+VLOOKUP($D147,['file:///home/lab/repositories/luckia.facturador/com.luckia.biller.deploy/src/main/resources/bootstrap/info_presencial_2014.xlsx']venta_neta_cons!$a$2:$n$1048576,12,0)</f>
        <v>#VALUE!</v>
      </c>
      <c r="AH147" s="53" t="e">
        <f aca="false">+VLOOKUP($D147,['file:///home/lab/repositories/luckia.facturador/com.luckia.biller.deploy/src/main/resources/bootstrap/info_presencial_2014.xlsx']venta_neta_cons!$a$2:$n$1048576,13,0)</f>
        <v>#VALUE!</v>
      </c>
      <c r="AI147" s="53" t="e">
        <f aca="false">+VLOOKUP($D147,['file:///home/lab/repositories/luckia.facturador/com.luckia.biller.deploy/src/main/resources/bootstrap/info_presencial_2014.xlsx']venta_neta_cons!$a$2:$n$1048576,14,0)</f>
        <v>#VALUE!</v>
      </c>
      <c r="AJ147" s="53" t="n">
        <f aca="false">+SUM(X147:AI147)</f>
        <v>6956</v>
      </c>
      <c r="AK147" s="54" t="n">
        <f aca="false">+BB147/X147</f>
        <v>0.382015526164462</v>
      </c>
      <c r="AL147" s="53"/>
      <c r="AM147" s="53" t="e">
        <f aca="false">+VLOOKUP($D147,['file:///home/lab/repositories/luckia.facturador/com.luckia.biller.deploy/src/main/resources/bootstrap/info_presencial_2014.xlsx']saldo_cons!$a$2:$n$1048576,3,0)</f>
        <v>#VALUE!</v>
      </c>
      <c r="AN147" s="53" t="e">
        <f aca="false">+VLOOKUP($D147,['file:///home/lab/repositories/luckia.facturador/com.luckia.biller.deploy/src/main/resources/bootstrap/info_presencial_2014.xlsx']saldo_cons!$a$2:$n$1048576,4,0)</f>
        <v>#VALUE!</v>
      </c>
      <c r="AO147" s="53" t="e">
        <f aca="false">+VLOOKUP($D147,['file:///home/lab/repositories/luckia.facturador/com.luckia.biller.deploy/src/main/resources/bootstrap/info_presencial_2014.xlsx']saldo_cons!$a$2:$n$1048576,5,0)</f>
        <v>#VALUE!</v>
      </c>
      <c r="AP147" s="53" t="e">
        <f aca="false">+VLOOKUP($D147,['file:///home/lab/repositories/luckia.facturador/com.luckia.biller.deploy/src/main/resources/bootstrap/info_presencial_2014.xlsx']saldo_cons!$a$2:$n$1048576,6,0)</f>
        <v>#VALUE!</v>
      </c>
      <c r="AQ147" s="53" t="e">
        <f aca="false">+VLOOKUP($D147,['file:///home/lab/repositories/luckia.facturador/com.luckia.biller.deploy/src/main/resources/bootstrap/info_presencial_2014.xlsx']saldo_cons!$a$2:$n$1048576,7,0)</f>
        <v>#VALUE!</v>
      </c>
      <c r="AR147" s="53" t="e">
        <f aca="false">+VLOOKUP($D147,['file:///home/lab/repositories/luckia.facturador/com.luckia.biller.deploy/src/main/resources/bootstrap/info_presencial_2014.xlsx']saldo_cons!$a$2:$n$1048576,8,0)</f>
        <v>#VALUE!</v>
      </c>
      <c r="AS147" s="53" t="e">
        <f aca="false">+VLOOKUP($D147,['file:///home/lab/repositories/luckia.facturador/com.luckia.biller.deploy/src/main/resources/bootstrap/info_presencial_2014.xlsx']saldo_cons!$a$2:$n$1048576,9,0)</f>
        <v>#VALUE!</v>
      </c>
      <c r="AT147" s="53" t="e">
        <f aca="false">+VLOOKUP($D147,['file:///home/lab/repositories/luckia.facturador/com.luckia.biller.deploy/src/main/resources/bootstrap/info_presencial_2014.xlsx']saldo_cons!$a$2:$n$1048576,10,0)</f>
        <v>#VALUE!</v>
      </c>
      <c r="AU147" s="53" t="e">
        <f aca="false">+VLOOKUP($D147,['file:///home/lab/repositories/luckia.facturador/com.luckia.biller.deploy/src/main/resources/bootstrap/info_presencial_2014.xlsx']saldo_cons!$a$2:$n$1048576,11,0)</f>
        <v>#VALUE!</v>
      </c>
      <c r="AV147" s="53" t="e">
        <f aca="false">+VLOOKUP($D147,['file:///home/lab/repositories/luckia.facturador/com.luckia.biller.deploy/src/main/resources/bootstrap/info_presencial_2014.xlsx']saldo_cons!$a$2:$n$1048576,12,0)</f>
        <v>#VALUE!</v>
      </c>
      <c r="AW147" s="53" t="e">
        <f aca="false">+VLOOKUP($D147,['file:///home/lab/repositories/luckia.facturador/com.luckia.biller.deploy/src/main/resources/bootstrap/info_presencial_2014.xlsx']saldo_cons!$a$2:$n$1048576,13,0)</f>
        <v>#VALUE!</v>
      </c>
      <c r="AX147" s="53" t="e">
        <f aca="false">+VLOOKUP($D147,['file:///home/lab/repositories/luckia.facturador/com.luckia.biller.deploy/src/main/resources/bootstrap/info_presencial_2014.xlsx']saldo_cons!$a$2:$n$1048576,14,0)</f>
        <v>#VALUE!</v>
      </c>
      <c r="AY147" s="53" t="n">
        <f aca="false">+SUM(AM147:AX147)</f>
        <v>6956</v>
      </c>
      <c r="AZ147" s="53"/>
      <c r="BA147" s="53"/>
      <c r="BB147" s="53" t="e">
        <f aca="false">+VLOOKUP($D147,['file:///home/lab/repositories/luckia.facturador/com.luckia.biller.deploy/src/main/resources/bootstrap/info_presencial_2014.xlsx']ggr_cons!$a$2:$n$1048576,3,0)</f>
        <v>#VALUE!</v>
      </c>
      <c r="BC147" s="53" t="e">
        <f aca="false">+VLOOKUP($D147,['file:///home/lab/repositories/luckia.facturador/com.luckia.biller.deploy/src/main/resources/bootstrap/info_presencial_2014.xlsx']ggr_cons!$a$2:$n$1048576,4,0)</f>
        <v>#VALUE!</v>
      </c>
      <c r="BD147" s="53" t="e">
        <f aca="false">+VLOOKUP($D147,['file:///home/lab/repositories/luckia.facturador/com.luckia.biller.deploy/src/main/resources/bootstrap/info_presencial_2014.xlsx']ggr_cons!$a$2:$n$1048576,5,0)</f>
        <v>#VALUE!</v>
      </c>
      <c r="BE147" s="53" t="e">
        <f aca="false">+VLOOKUP($D147,['file:///home/lab/repositories/luckia.facturador/com.luckia.biller.deploy/src/main/resources/bootstrap/info_presencial_2014.xlsx']ggr_cons!$a$2:$n$1048576,6,0)</f>
        <v>#VALUE!</v>
      </c>
      <c r="BF147" s="53" t="e">
        <f aca="false">+VLOOKUP($D147,['file:///home/lab/repositories/luckia.facturador/com.luckia.biller.deploy/src/main/resources/bootstrap/info_presencial_2014.xlsx']ggr_cons!$a$2:$n$1048576,7,0)</f>
        <v>#VALUE!</v>
      </c>
      <c r="BG147" s="53" t="e">
        <f aca="false">+VLOOKUP($D147,['file:///home/lab/repositories/luckia.facturador/com.luckia.biller.deploy/src/main/resources/bootstrap/info_presencial_2014.xlsx']ggr_cons!$a$2:$n$1048576,8,0)</f>
        <v>#VALUE!</v>
      </c>
      <c r="BH147" s="53" t="e">
        <f aca="false">+VLOOKUP($D147,['file:///home/lab/repositories/luckia.facturador/com.luckia.biller.deploy/src/main/resources/bootstrap/info_presencial_2014.xlsx']ggr_cons!$a$2:$n$1048576,9,0)</f>
        <v>#VALUE!</v>
      </c>
      <c r="BI147" s="53" t="e">
        <f aca="false">+VLOOKUP($D147,['file:///home/lab/repositories/luckia.facturador/com.luckia.biller.deploy/src/main/resources/bootstrap/info_presencial_2014.xlsx']ggr_cons!$a$2:$n$1048576,10,0)</f>
        <v>#VALUE!</v>
      </c>
      <c r="BJ147" s="53" t="e">
        <f aca="false">+VLOOKUP($D147,['file:///home/lab/repositories/luckia.facturador/com.luckia.biller.deploy/src/main/resources/bootstrap/info_presencial_2014.xlsx']ggr_cons!$a$2:$n$1048576,11,0)</f>
        <v>#VALUE!</v>
      </c>
      <c r="BK147" s="53" t="e">
        <f aca="false">+VLOOKUP($D147,['file:///home/lab/repositories/luckia.facturador/com.luckia.biller.deploy/src/main/resources/bootstrap/info_presencial_2014.xlsx']ggr_cons!$a$2:$n$1048576,12,0)</f>
        <v>#VALUE!</v>
      </c>
      <c r="BL147" s="53" t="e">
        <f aca="false">+VLOOKUP($D147,['file:///home/lab/repositories/luckia.facturador/com.luckia.biller.deploy/src/main/resources/bootstrap/info_presencial_2014.xlsx']ggr_cons!$a$2:$n$1048576,13,0)</f>
        <v>#VALUE!</v>
      </c>
      <c r="BM147" s="53" t="e">
        <f aca="false">+VLOOKUP($D147,['file:///home/lab/repositories/luckia.facturador/com.luckia.biller.deploy/src/main/resources/bootstrap/info_presencial_2014.xlsx']ggr_cons!$a$2:$n$1048576,14,0)</f>
        <v>#VALUE!</v>
      </c>
      <c r="BN147" s="53" t="n">
        <f aca="false">+SUM(BB147:BM147)</f>
        <v>2657.3</v>
      </c>
      <c r="BO147" s="53"/>
      <c r="BP147" s="53"/>
      <c r="BQ147" s="55" t="n">
        <f aca="false">+$N147*X147</f>
        <v>69.56</v>
      </c>
      <c r="BR147" s="55" t="n">
        <f aca="false">+$N147*Y147</f>
        <v>0</v>
      </c>
      <c r="BS147" s="55" t="n">
        <f aca="false">+$N147*Z147</f>
        <v>0</v>
      </c>
      <c r="BT147" s="55" t="n">
        <f aca="false">+$N147*AA147</f>
        <v>0</v>
      </c>
      <c r="BU147" s="55" t="n">
        <f aca="false">+$N147*AB147</f>
        <v>0</v>
      </c>
      <c r="BV147" s="55" t="n">
        <f aca="false">+$N147*AC147</f>
        <v>0</v>
      </c>
      <c r="BW147" s="55" t="n">
        <f aca="false">+$N147*AD147</f>
        <v>0</v>
      </c>
      <c r="BX147" s="55" t="n">
        <f aca="false">+$N147*AE147</f>
        <v>0</v>
      </c>
      <c r="BY147" s="55" t="n">
        <f aca="false">+$N147*AF147</f>
        <v>0</v>
      </c>
      <c r="BZ147" s="55" t="n">
        <f aca="false">+$N147*AG147</f>
        <v>0</v>
      </c>
      <c r="CA147" s="55" t="n">
        <f aca="false">+$N147*AH147</f>
        <v>0</v>
      </c>
      <c r="CB147" s="55" t="n">
        <f aca="false">+$N147*AI147</f>
        <v>0</v>
      </c>
      <c r="CC147" s="55" t="n">
        <f aca="false">+SUM(BQ147:CB147)</f>
        <v>69.56</v>
      </c>
      <c r="CD147" s="53"/>
      <c r="CE147" s="55"/>
      <c r="CF147" s="55" t="n">
        <f aca="false">+BQ147/$CE$2</f>
        <v>57.4876033057851</v>
      </c>
      <c r="CG147" s="55" t="n">
        <f aca="false">+BR147/$CE$2</f>
        <v>0</v>
      </c>
      <c r="CH147" s="55" t="n">
        <f aca="false">+BS147/$CE$2</f>
        <v>0</v>
      </c>
      <c r="CI147" s="55" t="n">
        <f aca="false">+BT147/$CE$2</f>
        <v>0</v>
      </c>
      <c r="CJ147" s="55" t="n">
        <f aca="false">+BU147/$CE$2</f>
        <v>0</v>
      </c>
      <c r="CK147" s="55" t="n">
        <f aca="false">+BV147/$CE$2</f>
        <v>0</v>
      </c>
      <c r="CL147" s="55" t="n">
        <f aca="false">+BW147/$CE$2</f>
        <v>0</v>
      </c>
      <c r="CM147" s="55" t="n">
        <f aca="false">+BX147/$CE$2</f>
        <v>0</v>
      </c>
      <c r="CN147" s="55" t="n">
        <f aca="false">+BY147/$CE$2</f>
        <v>0</v>
      </c>
      <c r="CO147" s="55" t="n">
        <f aca="false">+BZ147/$CE$2</f>
        <v>0</v>
      </c>
      <c r="CP147" s="55" t="n">
        <f aca="false">+CA147/$CE$2</f>
        <v>0</v>
      </c>
      <c r="CQ147" s="55" t="n">
        <f aca="false">+CB147/$CE$2</f>
        <v>0</v>
      </c>
      <c r="CR147" s="55" t="n">
        <f aca="false">+CC147/$CE$2</f>
        <v>57.4876033057851</v>
      </c>
      <c r="CS147" s="53"/>
      <c r="CT147" s="53"/>
      <c r="CU147" s="56" t="n">
        <f aca="false">+$O147*X147+$P147*BB147+$Q147*(0.9*BB147+$S147)+$R147</f>
        <v>139.12</v>
      </c>
      <c r="CV147" s="56" t="n">
        <f aca="false">+$O147*Y147+$P147*BC147+$Q147*(0.9*BC147+$S147)+$R147</f>
        <v>0</v>
      </c>
      <c r="CW147" s="56" t="n">
        <f aca="false">+$O147*Z147+$P147*BD147+$Q147*(0.9*BD147+$S147)+$R147</f>
        <v>0</v>
      </c>
      <c r="CX147" s="56" t="n">
        <f aca="false">+$O147*AA147+$P147*BE147+$Q147*(0.9*BE147+$S147)+$R147</f>
        <v>0</v>
      </c>
      <c r="CY147" s="56" t="n">
        <f aca="false">+$O147*AB147+$P147*BF147+$Q147*(0.9*BF147+$S147)+$R147</f>
        <v>0</v>
      </c>
      <c r="CZ147" s="56" t="n">
        <f aca="false">+$O147*AC147+$P147*BG147+$Q147*(0.9*BG147+$S147)+$R147</f>
        <v>0</v>
      </c>
      <c r="DA147" s="56" t="n">
        <f aca="false">+$O147*AD147+$P147*BH147+$Q147*(0.9*BH147+$S147)+$R147</f>
        <v>0</v>
      </c>
      <c r="DB147" s="56" t="n">
        <f aca="false">+$O147*AE147+$P147*BI147+$Q147*(0.9*BI147+$S147)+$R147</f>
        <v>0</v>
      </c>
      <c r="DC147" s="56" t="n">
        <f aca="false">+$O147*AF147+$P147*BJ147+$Q147*(0.9*BJ147+$S147)+$R147</f>
        <v>0</v>
      </c>
      <c r="DD147" s="56" t="n">
        <f aca="false">+$O147*AG147+$P147*BK147+$Q147*(0.9*BK147+$S147)+$R147</f>
        <v>0</v>
      </c>
      <c r="DE147" s="56" t="n">
        <f aca="false">+$O147*AH147+$P147*BL147+$Q147*(0.9*BL147+$S147)+$R147</f>
        <v>0</v>
      </c>
      <c r="DF147" s="56" t="n">
        <f aca="false">+$O147*AI147+$P147*BM147+$Q147*(0.9*BM147+$S147)+$R147</f>
        <v>0</v>
      </c>
      <c r="DG147" s="55" t="n">
        <f aca="false">+SUM(CU147:DF147)</f>
        <v>139.12</v>
      </c>
      <c r="DH147" s="53"/>
      <c r="DJ147" s="14" t="n">
        <f aca="false">+IF(X147=0,0,$T147)</f>
        <v>30</v>
      </c>
      <c r="DK147" s="14" t="n">
        <f aca="false">+IF(Y147=0,0,$T147)</f>
        <v>0</v>
      </c>
      <c r="DL147" s="14" t="n">
        <f aca="false">+IF(Z147=0,0,$T147)</f>
        <v>0</v>
      </c>
      <c r="DM147" s="14" t="n">
        <f aca="false">+IF(AA147=0,0,$T147)</f>
        <v>0</v>
      </c>
      <c r="DN147" s="14" t="n">
        <f aca="false">+IF(AB147=0,0,$T147)</f>
        <v>0</v>
      </c>
      <c r="DO147" s="14" t="n">
        <f aca="false">+IF(AC147=0,0,$T147)</f>
        <v>0</v>
      </c>
      <c r="DP147" s="14" t="n">
        <f aca="false">+IF(AD147=0,0,$T147)</f>
        <v>0</v>
      </c>
      <c r="DQ147" s="14" t="n">
        <f aca="false">+IF(AE147=0,0,$T147)</f>
        <v>0</v>
      </c>
      <c r="DR147" s="14" t="n">
        <f aca="false">+IF(AF147=0,0,$T147)</f>
        <v>0</v>
      </c>
      <c r="DS147" s="14" t="n">
        <f aca="false">+IF(AG147=0,0,$T147)</f>
        <v>0</v>
      </c>
      <c r="DT147" s="14" t="n">
        <f aca="false">+IF(AH147=0,0,$T147)</f>
        <v>0</v>
      </c>
      <c r="DU147" s="14" t="n">
        <f aca="false">+IF(AI147=0,0,$T147)</f>
        <v>0</v>
      </c>
      <c r="DV147" s="55" t="n">
        <f aca="false">+SUM(DJ147:DU147)</f>
        <v>30</v>
      </c>
      <c r="DY147" s="14" t="n">
        <v>0</v>
      </c>
      <c r="DZ147" s="14" t="n">
        <v>0</v>
      </c>
      <c r="EA147" s="14" t="n">
        <v>0</v>
      </c>
      <c r="EB147" s="14" t="n">
        <v>0</v>
      </c>
      <c r="EC147" s="14" t="n">
        <v>0</v>
      </c>
      <c r="ED147" s="14" t="n">
        <v>0</v>
      </c>
      <c r="EE147" s="14" t="n">
        <v>0</v>
      </c>
      <c r="EF147" s="14" t="n">
        <v>0</v>
      </c>
      <c r="EG147" s="14" t="n">
        <v>0</v>
      </c>
      <c r="EH147" s="14" t="n">
        <v>0</v>
      </c>
      <c r="EI147" s="14" t="n">
        <v>0</v>
      </c>
      <c r="EJ147" s="14" t="n">
        <v>0</v>
      </c>
      <c r="EK147" s="55" t="n">
        <f aca="false">+SUM(DY147:EJ147)</f>
        <v>0</v>
      </c>
      <c r="EO147" s="53" t="n">
        <f aca="false">+CU147+DJ147-DY147/2</f>
        <v>169.12</v>
      </c>
      <c r="EP147" s="53" t="n">
        <f aca="false">+CV147+DK147-DZ147/2</f>
        <v>0</v>
      </c>
      <c r="EQ147" s="53" t="n">
        <f aca="false">+CW147+DL147-EA147/2</f>
        <v>0</v>
      </c>
      <c r="ER147" s="53" t="n">
        <f aca="false">+CX147+DM147-EB147/2</f>
        <v>0</v>
      </c>
      <c r="ES147" s="53" t="n">
        <f aca="false">+CY147+DN147-EC147/2</f>
        <v>0</v>
      </c>
      <c r="ET147" s="53" t="n">
        <f aca="false">+CZ147+DO147-ED147/2</f>
        <v>0</v>
      </c>
      <c r="EU147" s="53" t="n">
        <f aca="false">+DA147+DP147-EE147/2</f>
        <v>0</v>
      </c>
      <c r="EV147" s="53" t="n">
        <f aca="false">+DB147+DQ147-EF147/2</f>
        <v>0</v>
      </c>
      <c r="EW147" s="53" t="n">
        <f aca="false">+DC147+DR147-EG147/2</f>
        <v>0</v>
      </c>
      <c r="EX147" s="53" t="n">
        <f aca="false">+DD147+DS147-EH147/2</f>
        <v>0</v>
      </c>
      <c r="EY147" s="53" t="n">
        <f aca="false">+DE147+DT147-EI147/2</f>
        <v>0</v>
      </c>
      <c r="EZ147" s="53" t="n">
        <f aca="false">+DF147+DU147-EJ147/2</f>
        <v>0</v>
      </c>
      <c r="FA147" s="55" t="n">
        <f aca="false">+SUM(EO147:EZ147)</f>
        <v>169.12</v>
      </c>
      <c r="FD147" s="53" t="n">
        <f aca="false">+AM147-EO147-DY147</f>
        <v>6786.88</v>
      </c>
      <c r="FE147" s="53" t="n">
        <f aca="false">+AN147-EP147-DZ147</f>
        <v>0</v>
      </c>
      <c r="FF147" s="53" t="n">
        <f aca="false">+AO147-EQ147-EA147</f>
        <v>0</v>
      </c>
      <c r="FG147" s="53" t="n">
        <f aca="false">+AP147-ER147-EB147</f>
        <v>0</v>
      </c>
      <c r="FH147" s="53" t="n">
        <f aca="false">+AQ147-ES147-EC147</f>
        <v>0</v>
      </c>
      <c r="FI147" s="53" t="n">
        <f aca="false">+AR147-ET147-ED147</f>
        <v>0</v>
      </c>
      <c r="FJ147" s="53" t="n">
        <f aca="false">+AS147-EU147-EE147</f>
        <v>0</v>
      </c>
      <c r="FK147" s="53" t="n">
        <f aca="false">+AT147-EV147-EF147</f>
        <v>0</v>
      </c>
      <c r="FL147" s="53" t="n">
        <f aca="false">+AU147-EW147-EG147</f>
        <v>0</v>
      </c>
      <c r="FM147" s="53" t="n">
        <f aca="false">+AV147-EX147-EH147</f>
        <v>0</v>
      </c>
      <c r="FN147" s="53" t="n">
        <f aca="false">+AW147-EY147-EI147</f>
        <v>0</v>
      </c>
      <c r="FO147" s="53" t="n">
        <f aca="false">+AX147-EZ147-EJ147</f>
        <v>0</v>
      </c>
      <c r="FP147" s="53" t="n">
        <f aca="false">+AY147-FA147</f>
        <v>6786.88</v>
      </c>
    </row>
    <row collapsed="false" customFormat="false" customHeight="true" hidden="false" ht="15" outlineLevel="2" r="148">
      <c r="A148" s="21" t="n">
        <v>12</v>
      </c>
      <c r="B148" s="21" t="s">
        <v>67</v>
      </c>
      <c r="C148" s="21" t="s">
        <v>137</v>
      </c>
      <c r="D148" s="67" t="n">
        <f aca="false">+E148</f>
        <v>16083</v>
      </c>
      <c r="E148" s="69" t="n">
        <v>16083</v>
      </c>
      <c r="F148" s="84" t="s">
        <v>582</v>
      </c>
      <c r="G148" s="21" t="s">
        <v>69</v>
      </c>
      <c r="H148" s="21" t="s">
        <v>69</v>
      </c>
      <c r="I148" s="84" t="s">
        <v>583</v>
      </c>
      <c r="J148" s="84" t="s">
        <v>584</v>
      </c>
      <c r="K148" s="76" t="s">
        <v>486</v>
      </c>
      <c r="L148" s="49" t="s">
        <v>487</v>
      </c>
      <c r="M148" s="50" t="s">
        <v>70</v>
      </c>
      <c r="N148" s="51" t="n">
        <v>0.01</v>
      </c>
      <c r="O148" s="51" t="n">
        <v>0.02</v>
      </c>
      <c r="P148" s="51" t="n">
        <v>0</v>
      </c>
      <c r="Q148" s="51" t="n">
        <v>0</v>
      </c>
      <c r="R148" s="50" t="n">
        <v>0</v>
      </c>
      <c r="S148" s="50" t="n">
        <v>0</v>
      </c>
      <c r="T148" s="50" t="n">
        <v>30</v>
      </c>
      <c r="U148" s="50"/>
      <c r="X148" s="53" t="e">
        <f aca="false">+VLOOKUP($D148,['file:///home/lab/repositories/luckia.facturador/com.luckia.biller.deploy/src/main/resources/bootstrap/info_presencial_2014.xlsx']venta_neta_cons!$a$2:$n$1048576,3,0)</f>
        <v>#VALUE!</v>
      </c>
      <c r="Y148" s="53" t="e">
        <f aca="false">+VLOOKUP($D148,['file:///home/lab/repositories/luckia.facturador/com.luckia.biller.deploy/src/main/resources/bootstrap/info_presencial_2014.xlsx']venta_neta_cons!$a$2:$n$1048576,4,0)</f>
        <v>#VALUE!</v>
      </c>
      <c r="Z148" s="53" t="e">
        <f aca="false">+VLOOKUP($D148,['file:///home/lab/repositories/luckia.facturador/com.luckia.biller.deploy/src/main/resources/bootstrap/info_presencial_2014.xlsx']venta_neta_cons!$a$2:$n$1048576,5,0)</f>
        <v>#VALUE!</v>
      </c>
      <c r="AA148" s="53" t="e">
        <f aca="false">+VLOOKUP($D148,['file:///home/lab/repositories/luckia.facturador/com.luckia.biller.deploy/src/main/resources/bootstrap/info_presencial_2014.xlsx']venta_neta_cons!$a$2:$n$1048576,6,0)</f>
        <v>#VALUE!</v>
      </c>
      <c r="AB148" s="53" t="e">
        <f aca="false">+VLOOKUP($D148,['file:///home/lab/repositories/luckia.facturador/com.luckia.biller.deploy/src/main/resources/bootstrap/info_presencial_2014.xlsx']venta_neta_cons!$a$2:$n$1048576,7,0)</f>
        <v>#VALUE!</v>
      </c>
      <c r="AC148" s="53" t="e">
        <f aca="false">+VLOOKUP($D148,['file:///home/lab/repositories/luckia.facturador/com.luckia.biller.deploy/src/main/resources/bootstrap/info_presencial_2014.xlsx']venta_neta_cons!$a$2:$n$1048576,8,0)</f>
        <v>#VALUE!</v>
      </c>
      <c r="AD148" s="53" t="e">
        <f aca="false">+VLOOKUP($D148,['file:///home/lab/repositories/luckia.facturador/com.luckia.biller.deploy/src/main/resources/bootstrap/info_presencial_2014.xlsx']venta_neta_cons!$a$2:$n$1048576,9,0)</f>
        <v>#VALUE!</v>
      </c>
      <c r="AE148" s="53" t="e">
        <f aca="false">+VLOOKUP($D148,['file:///home/lab/repositories/luckia.facturador/com.luckia.biller.deploy/src/main/resources/bootstrap/info_presencial_2014.xlsx']venta_neta_cons!$a$2:$n$1048576,10,0)</f>
        <v>#VALUE!</v>
      </c>
      <c r="AF148" s="53" t="e">
        <f aca="false">+VLOOKUP($D148,['file:///home/lab/repositories/luckia.facturador/com.luckia.biller.deploy/src/main/resources/bootstrap/info_presencial_2014.xlsx']venta_neta_cons!$a$2:$n$1048576,11,0)</f>
        <v>#VALUE!</v>
      </c>
      <c r="AG148" s="53" t="e">
        <f aca="false">+VLOOKUP($D148,['file:///home/lab/repositories/luckia.facturador/com.luckia.biller.deploy/src/main/resources/bootstrap/info_presencial_2014.xlsx']venta_neta_cons!$a$2:$n$1048576,12,0)</f>
        <v>#VALUE!</v>
      </c>
      <c r="AH148" s="53" t="e">
        <f aca="false">+VLOOKUP($D148,['file:///home/lab/repositories/luckia.facturador/com.luckia.biller.deploy/src/main/resources/bootstrap/info_presencial_2014.xlsx']venta_neta_cons!$a$2:$n$1048576,13,0)</f>
        <v>#VALUE!</v>
      </c>
      <c r="AI148" s="53" t="e">
        <f aca="false">+VLOOKUP($D148,['file:///home/lab/repositories/luckia.facturador/com.luckia.biller.deploy/src/main/resources/bootstrap/info_presencial_2014.xlsx']venta_neta_cons!$a$2:$n$1048576,14,0)</f>
        <v>#VALUE!</v>
      </c>
      <c r="AJ148" s="53" t="n">
        <f aca="false">+SUM(X148:AI148)</f>
        <v>2035</v>
      </c>
      <c r="AK148" s="54" t="n">
        <f aca="false">+BB148/X148</f>
        <v>0.251646191646192</v>
      </c>
      <c r="AL148" s="53"/>
      <c r="AM148" s="53" t="e">
        <f aca="false">+VLOOKUP($D148,['file:///home/lab/repositories/luckia.facturador/com.luckia.biller.deploy/src/main/resources/bootstrap/info_presencial_2014.xlsx']saldo_cons!$a$2:$n$1048576,3,0)</f>
        <v>#VALUE!</v>
      </c>
      <c r="AN148" s="53" t="e">
        <f aca="false">+VLOOKUP($D148,['file:///home/lab/repositories/luckia.facturador/com.luckia.biller.deploy/src/main/resources/bootstrap/info_presencial_2014.xlsx']saldo_cons!$a$2:$n$1048576,4,0)</f>
        <v>#VALUE!</v>
      </c>
      <c r="AO148" s="53" t="e">
        <f aca="false">+VLOOKUP($D148,['file:///home/lab/repositories/luckia.facturador/com.luckia.biller.deploy/src/main/resources/bootstrap/info_presencial_2014.xlsx']saldo_cons!$a$2:$n$1048576,5,0)</f>
        <v>#VALUE!</v>
      </c>
      <c r="AP148" s="53" t="e">
        <f aca="false">+VLOOKUP($D148,['file:///home/lab/repositories/luckia.facturador/com.luckia.biller.deploy/src/main/resources/bootstrap/info_presencial_2014.xlsx']saldo_cons!$a$2:$n$1048576,6,0)</f>
        <v>#VALUE!</v>
      </c>
      <c r="AQ148" s="53" t="e">
        <f aca="false">+VLOOKUP($D148,['file:///home/lab/repositories/luckia.facturador/com.luckia.biller.deploy/src/main/resources/bootstrap/info_presencial_2014.xlsx']saldo_cons!$a$2:$n$1048576,7,0)</f>
        <v>#VALUE!</v>
      </c>
      <c r="AR148" s="53" t="e">
        <f aca="false">+VLOOKUP($D148,['file:///home/lab/repositories/luckia.facturador/com.luckia.biller.deploy/src/main/resources/bootstrap/info_presencial_2014.xlsx']saldo_cons!$a$2:$n$1048576,8,0)</f>
        <v>#VALUE!</v>
      </c>
      <c r="AS148" s="53" t="e">
        <f aca="false">+VLOOKUP($D148,['file:///home/lab/repositories/luckia.facturador/com.luckia.biller.deploy/src/main/resources/bootstrap/info_presencial_2014.xlsx']saldo_cons!$a$2:$n$1048576,9,0)</f>
        <v>#VALUE!</v>
      </c>
      <c r="AT148" s="53" t="e">
        <f aca="false">+VLOOKUP($D148,['file:///home/lab/repositories/luckia.facturador/com.luckia.biller.deploy/src/main/resources/bootstrap/info_presencial_2014.xlsx']saldo_cons!$a$2:$n$1048576,10,0)</f>
        <v>#VALUE!</v>
      </c>
      <c r="AU148" s="53" t="e">
        <f aca="false">+VLOOKUP($D148,['file:///home/lab/repositories/luckia.facturador/com.luckia.biller.deploy/src/main/resources/bootstrap/info_presencial_2014.xlsx']saldo_cons!$a$2:$n$1048576,11,0)</f>
        <v>#VALUE!</v>
      </c>
      <c r="AV148" s="53" t="e">
        <f aca="false">+VLOOKUP($D148,['file:///home/lab/repositories/luckia.facturador/com.luckia.biller.deploy/src/main/resources/bootstrap/info_presencial_2014.xlsx']saldo_cons!$a$2:$n$1048576,12,0)</f>
        <v>#VALUE!</v>
      </c>
      <c r="AW148" s="53" t="e">
        <f aca="false">+VLOOKUP($D148,['file:///home/lab/repositories/luckia.facturador/com.luckia.biller.deploy/src/main/resources/bootstrap/info_presencial_2014.xlsx']saldo_cons!$a$2:$n$1048576,13,0)</f>
        <v>#VALUE!</v>
      </c>
      <c r="AX148" s="53" t="e">
        <f aca="false">+VLOOKUP($D148,['file:///home/lab/repositories/luckia.facturador/com.luckia.biller.deploy/src/main/resources/bootstrap/info_presencial_2014.xlsx']saldo_cons!$a$2:$n$1048576,14,0)</f>
        <v>#VALUE!</v>
      </c>
      <c r="AY148" s="53" t="n">
        <f aca="false">+SUM(AM148:AX148)</f>
        <v>2035</v>
      </c>
      <c r="AZ148" s="53"/>
      <c r="BA148" s="53"/>
      <c r="BB148" s="53" t="e">
        <f aca="false">+VLOOKUP($D148,['file:///home/lab/repositories/luckia.facturador/com.luckia.biller.deploy/src/main/resources/bootstrap/info_presencial_2014.xlsx']ggr_cons!$a$2:$n$1048576,3,0)</f>
        <v>#VALUE!</v>
      </c>
      <c r="BC148" s="53" t="e">
        <f aca="false">+VLOOKUP($D148,['file:///home/lab/repositories/luckia.facturador/com.luckia.biller.deploy/src/main/resources/bootstrap/info_presencial_2014.xlsx']ggr_cons!$a$2:$n$1048576,4,0)</f>
        <v>#VALUE!</v>
      </c>
      <c r="BD148" s="53" t="e">
        <f aca="false">+VLOOKUP($D148,['file:///home/lab/repositories/luckia.facturador/com.luckia.biller.deploy/src/main/resources/bootstrap/info_presencial_2014.xlsx']ggr_cons!$a$2:$n$1048576,5,0)</f>
        <v>#VALUE!</v>
      </c>
      <c r="BE148" s="53" t="e">
        <f aca="false">+VLOOKUP($D148,['file:///home/lab/repositories/luckia.facturador/com.luckia.biller.deploy/src/main/resources/bootstrap/info_presencial_2014.xlsx']ggr_cons!$a$2:$n$1048576,6,0)</f>
        <v>#VALUE!</v>
      </c>
      <c r="BF148" s="53" t="e">
        <f aca="false">+VLOOKUP($D148,['file:///home/lab/repositories/luckia.facturador/com.luckia.biller.deploy/src/main/resources/bootstrap/info_presencial_2014.xlsx']ggr_cons!$a$2:$n$1048576,7,0)</f>
        <v>#VALUE!</v>
      </c>
      <c r="BG148" s="53" t="e">
        <f aca="false">+VLOOKUP($D148,['file:///home/lab/repositories/luckia.facturador/com.luckia.biller.deploy/src/main/resources/bootstrap/info_presencial_2014.xlsx']ggr_cons!$a$2:$n$1048576,8,0)</f>
        <v>#VALUE!</v>
      </c>
      <c r="BH148" s="53" t="e">
        <f aca="false">+VLOOKUP($D148,['file:///home/lab/repositories/luckia.facturador/com.luckia.biller.deploy/src/main/resources/bootstrap/info_presencial_2014.xlsx']ggr_cons!$a$2:$n$1048576,9,0)</f>
        <v>#VALUE!</v>
      </c>
      <c r="BI148" s="53" t="e">
        <f aca="false">+VLOOKUP($D148,['file:///home/lab/repositories/luckia.facturador/com.luckia.biller.deploy/src/main/resources/bootstrap/info_presencial_2014.xlsx']ggr_cons!$a$2:$n$1048576,10,0)</f>
        <v>#VALUE!</v>
      </c>
      <c r="BJ148" s="53" t="e">
        <f aca="false">+VLOOKUP($D148,['file:///home/lab/repositories/luckia.facturador/com.luckia.biller.deploy/src/main/resources/bootstrap/info_presencial_2014.xlsx']ggr_cons!$a$2:$n$1048576,11,0)</f>
        <v>#VALUE!</v>
      </c>
      <c r="BK148" s="53" t="e">
        <f aca="false">+VLOOKUP($D148,['file:///home/lab/repositories/luckia.facturador/com.luckia.biller.deploy/src/main/resources/bootstrap/info_presencial_2014.xlsx']ggr_cons!$a$2:$n$1048576,12,0)</f>
        <v>#VALUE!</v>
      </c>
      <c r="BL148" s="53" t="e">
        <f aca="false">+VLOOKUP($D148,['file:///home/lab/repositories/luckia.facturador/com.luckia.biller.deploy/src/main/resources/bootstrap/info_presencial_2014.xlsx']ggr_cons!$a$2:$n$1048576,13,0)</f>
        <v>#VALUE!</v>
      </c>
      <c r="BM148" s="53" t="e">
        <f aca="false">+VLOOKUP($D148,['file:///home/lab/repositories/luckia.facturador/com.luckia.biller.deploy/src/main/resources/bootstrap/info_presencial_2014.xlsx']ggr_cons!$a$2:$n$1048576,14,0)</f>
        <v>#VALUE!</v>
      </c>
      <c r="BN148" s="53" t="n">
        <f aca="false">+SUM(BB148:BM148)</f>
        <v>512.1</v>
      </c>
      <c r="BO148" s="53"/>
      <c r="BP148" s="53"/>
      <c r="BQ148" s="55" t="n">
        <f aca="false">+$N148*X148</f>
        <v>20.35</v>
      </c>
      <c r="BR148" s="55" t="n">
        <f aca="false">+$N148*Y148</f>
        <v>0</v>
      </c>
      <c r="BS148" s="55" t="n">
        <f aca="false">+$N148*Z148</f>
        <v>0</v>
      </c>
      <c r="BT148" s="55" t="n">
        <f aca="false">+$N148*AA148</f>
        <v>0</v>
      </c>
      <c r="BU148" s="55" t="n">
        <f aca="false">+$N148*AB148</f>
        <v>0</v>
      </c>
      <c r="BV148" s="55" t="n">
        <f aca="false">+$N148*AC148</f>
        <v>0</v>
      </c>
      <c r="BW148" s="55" t="n">
        <f aca="false">+$N148*AD148</f>
        <v>0</v>
      </c>
      <c r="BX148" s="55" t="n">
        <f aca="false">+$N148*AE148</f>
        <v>0</v>
      </c>
      <c r="BY148" s="55" t="n">
        <f aca="false">+$N148*AF148</f>
        <v>0</v>
      </c>
      <c r="BZ148" s="55" t="n">
        <f aca="false">+$N148*AG148</f>
        <v>0</v>
      </c>
      <c r="CA148" s="55" t="n">
        <f aca="false">+$N148*AH148</f>
        <v>0</v>
      </c>
      <c r="CB148" s="55" t="n">
        <f aca="false">+$N148*AI148</f>
        <v>0</v>
      </c>
      <c r="CC148" s="55" t="n">
        <f aca="false">+SUM(BQ148:CB148)</f>
        <v>20.35</v>
      </c>
      <c r="CD148" s="53"/>
      <c r="CE148" s="55"/>
      <c r="CF148" s="55" t="n">
        <f aca="false">+BQ148/$CE$2</f>
        <v>16.8181818181818</v>
      </c>
      <c r="CG148" s="55" t="n">
        <f aca="false">+BR148/$CE$2</f>
        <v>0</v>
      </c>
      <c r="CH148" s="55" t="n">
        <f aca="false">+BS148/$CE$2</f>
        <v>0</v>
      </c>
      <c r="CI148" s="55" t="n">
        <f aca="false">+BT148/$CE$2</f>
        <v>0</v>
      </c>
      <c r="CJ148" s="55" t="n">
        <f aca="false">+BU148/$CE$2</f>
        <v>0</v>
      </c>
      <c r="CK148" s="55" t="n">
        <f aca="false">+BV148/$CE$2</f>
        <v>0</v>
      </c>
      <c r="CL148" s="55" t="n">
        <f aca="false">+BW148/$CE$2</f>
        <v>0</v>
      </c>
      <c r="CM148" s="55" t="n">
        <f aca="false">+BX148/$CE$2</f>
        <v>0</v>
      </c>
      <c r="CN148" s="55" t="n">
        <f aca="false">+BY148/$CE$2</f>
        <v>0</v>
      </c>
      <c r="CO148" s="55" t="n">
        <f aca="false">+BZ148/$CE$2</f>
        <v>0</v>
      </c>
      <c r="CP148" s="55" t="n">
        <f aca="false">+CA148/$CE$2</f>
        <v>0</v>
      </c>
      <c r="CQ148" s="55" t="n">
        <f aca="false">+CB148/$CE$2</f>
        <v>0</v>
      </c>
      <c r="CR148" s="55" t="n">
        <f aca="false">+CC148/$CE$2</f>
        <v>16.8181818181818</v>
      </c>
      <c r="CS148" s="53"/>
      <c r="CT148" s="53"/>
      <c r="CU148" s="56" t="n">
        <f aca="false">+$O148*X148+$P148*BB148+$Q148*(0.9*BB148+$S148)+$R148</f>
        <v>40.7</v>
      </c>
      <c r="CV148" s="56" t="n">
        <f aca="false">+$O148*Y148+$P148*BC148+$Q148*(0.9*BC148+$S148)+$R148</f>
        <v>0</v>
      </c>
      <c r="CW148" s="56" t="n">
        <f aca="false">+$O148*Z148+$P148*BD148+$Q148*(0.9*BD148+$S148)+$R148</f>
        <v>0</v>
      </c>
      <c r="CX148" s="56" t="n">
        <f aca="false">+$O148*AA148+$P148*BE148+$Q148*(0.9*BE148+$S148)+$R148</f>
        <v>0</v>
      </c>
      <c r="CY148" s="56" t="n">
        <f aca="false">+$O148*AB148+$P148*BF148+$Q148*(0.9*BF148+$S148)+$R148</f>
        <v>0</v>
      </c>
      <c r="CZ148" s="56" t="n">
        <f aca="false">+$O148*AC148+$P148*BG148+$Q148*(0.9*BG148+$S148)+$R148</f>
        <v>0</v>
      </c>
      <c r="DA148" s="56" t="n">
        <f aca="false">+$O148*AD148+$P148*BH148+$Q148*(0.9*BH148+$S148)+$R148</f>
        <v>0</v>
      </c>
      <c r="DB148" s="56" t="n">
        <f aca="false">+$O148*AE148+$P148*BI148+$Q148*(0.9*BI148+$S148)+$R148</f>
        <v>0</v>
      </c>
      <c r="DC148" s="56" t="n">
        <f aca="false">+$O148*AF148+$P148*BJ148+$Q148*(0.9*BJ148+$S148)+$R148</f>
        <v>0</v>
      </c>
      <c r="DD148" s="56" t="n">
        <f aca="false">+$O148*AG148+$P148*BK148+$Q148*(0.9*BK148+$S148)+$R148</f>
        <v>0</v>
      </c>
      <c r="DE148" s="56" t="n">
        <f aca="false">+$O148*AH148+$P148*BL148+$Q148*(0.9*BL148+$S148)+$R148</f>
        <v>0</v>
      </c>
      <c r="DF148" s="56" t="n">
        <f aca="false">+$O148*AI148+$P148*BM148+$Q148*(0.9*BM148+$S148)+$R148</f>
        <v>0</v>
      </c>
      <c r="DG148" s="55" t="n">
        <f aca="false">+SUM(CU148:DF148)</f>
        <v>40.7</v>
      </c>
      <c r="DH148" s="53"/>
      <c r="DJ148" s="14" t="n">
        <f aca="false">+IF(X148=0,0,$T148)</f>
        <v>30</v>
      </c>
      <c r="DK148" s="14" t="n">
        <f aca="false">+IF(Y148=0,0,$T148)</f>
        <v>0</v>
      </c>
      <c r="DL148" s="14" t="n">
        <f aca="false">+IF(Z148=0,0,$T148)</f>
        <v>0</v>
      </c>
      <c r="DM148" s="14" t="n">
        <f aca="false">+IF(AA148=0,0,$T148)</f>
        <v>0</v>
      </c>
      <c r="DN148" s="14" t="n">
        <f aca="false">+IF(AB148=0,0,$T148)</f>
        <v>0</v>
      </c>
      <c r="DO148" s="14" t="n">
        <f aca="false">+IF(AC148=0,0,$T148)</f>
        <v>0</v>
      </c>
      <c r="DP148" s="14" t="n">
        <f aca="false">+IF(AD148=0,0,$T148)</f>
        <v>0</v>
      </c>
      <c r="DQ148" s="14" t="n">
        <f aca="false">+IF(AE148=0,0,$T148)</f>
        <v>0</v>
      </c>
      <c r="DR148" s="14" t="n">
        <f aca="false">+IF(AF148=0,0,$T148)</f>
        <v>0</v>
      </c>
      <c r="DS148" s="14" t="n">
        <f aca="false">+IF(AG148=0,0,$T148)</f>
        <v>0</v>
      </c>
      <c r="DT148" s="14" t="n">
        <f aca="false">+IF(AH148=0,0,$T148)</f>
        <v>0</v>
      </c>
      <c r="DU148" s="14" t="n">
        <f aca="false">+IF(AI148=0,0,$T148)</f>
        <v>0</v>
      </c>
      <c r="DV148" s="55" t="n">
        <f aca="false">+SUM(DJ148:DU148)</f>
        <v>30</v>
      </c>
      <c r="DY148" s="14" t="n">
        <v>0</v>
      </c>
      <c r="DZ148" s="14" t="n">
        <v>0</v>
      </c>
      <c r="EA148" s="14" t="n">
        <v>0</v>
      </c>
      <c r="EB148" s="14" t="n">
        <v>0</v>
      </c>
      <c r="EC148" s="14" t="n">
        <v>0</v>
      </c>
      <c r="ED148" s="14" t="n">
        <v>0</v>
      </c>
      <c r="EE148" s="14" t="n">
        <v>0</v>
      </c>
      <c r="EF148" s="14" t="n">
        <v>0</v>
      </c>
      <c r="EG148" s="14" t="n">
        <v>0</v>
      </c>
      <c r="EH148" s="14" t="n">
        <v>0</v>
      </c>
      <c r="EI148" s="14" t="n">
        <v>0</v>
      </c>
      <c r="EJ148" s="14" t="n">
        <v>0</v>
      </c>
      <c r="EK148" s="55" t="n">
        <f aca="false">+SUM(DY148:EJ148)</f>
        <v>0</v>
      </c>
      <c r="EO148" s="53" t="n">
        <f aca="false">+CU148+DJ148-DY148/2</f>
        <v>70.7</v>
      </c>
      <c r="EP148" s="53" t="n">
        <f aca="false">+CV148+DK148-DZ148/2</f>
        <v>0</v>
      </c>
      <c r="EQ148" s="53" t="n">
        <f aca="false">+CW148+DL148-EA148/2</f>
        <v>0</v>
      </c>
      <c r="ER148" s="53" t="n">
        <f aca="false">+CX148+DM148-EB148/2</f>
        <v>0</v>
      </c>
      <c r="ES148" s="53" t="n">
        <f aca="false">+CY148+DN148-EC148/2</f>
        <v>0</v>
      </c>
      <c r="ET148" s="53" t="n">
        <f aca="false">+CZ148+DO148-ED148/2</f>
        <v>0</v>
      </c>
      <c r="EU148" s="53" t="n">
        <f aca="false">+DA148+DP148-EE148/2</f>
        <v>0</v>
      </c>
      <c r="EV148" s="53" t="n">
        <f aca="false">+DB148+DQ148-EF148/2</f>
        <v>0</v>
      </c>
      <c r="EW148" s="53" t="n">
        <f aca="false">+DC148+DR148-EG148/2</f>
        <v>0</v>
      </c>
      <c r="EX148" s="53" t="n">
        <f aca="false">+DD148+DS148-EH148/2</f>
        <v>0</v>
      </c>
      <c r="EY148" s="53" t="n">
        <f aca="false">+DE148+DT148-EI148/2</f>
        <v>0</v>
      </c>
      <c r="EZ148" s="53" t="n">
        <f aca="false">+DF148+DU148-EJ148/2</f>
        <v>0</v>
      </c>
      <c r="FA148" s="55" t="n">
        <f aca="false">+SUM(EO148:EZ148)</f>
        <v>70.7</v>
      </c>
      <c r="FD148" s="53" t="n">
        <f aca="false">+AM148-EO148-DY148</f>
        <v>1964.3</v>
      </c>
      <c r="FE148" s="53" t="n">
        <f aca="false">+AN148-EP148-DZ148</f>
        <v>0</v>
      </c>
      <c r="FF148" s="53" t="n">
        <f aca="false">+AO148-EQ148-EA148</f>
        <v>0</v>
      </c>
      <c r="FG148" s="53" t="n">
        <f aca="false">+AP148-ER148-EB148</f>
        <v>0</v>
      </c>
      <c r="FH148" s="53" t="n">
        <f aca="false">+AQ148-ES148-EC148</f>
        <v>0</v>
      </c>
      <c r="FI148" s="53" t="n">
        <f aca="false">+AR148-ET148-ED148</f>
        <v>0</v>
      </c>
      <c r="FJ148" s="53" t="n">
        <f aca="false">+AS148-EU148-EE148</f>
        <v>0</v>
      </c>
      <c r="FK148" s="53" t="n">
        <f aca="false">+AT148-EV148-EF148</f>
        <v>0</v>
      </c>
      <c r="FL148" s="53" t="n">
        <f aca="false">+AU148-EW148-EG148</f>
        <v>0</v>
      </c>
      <c r="FM148" s="53" t="n">
        <f aca="false">+AV148-EX148-EH148</f>
        <v>0</v>
      </c>
      <c r="FN148" s="53" t="n">
        <f aca="false">+AW148-EY148-EI148</f>
        <v>0</v>
      </c>
      <c r="FO148" s="53" t="n">
        <f aca="false">+AX148-EZ148-EJ148</f>
        <v>0</v>
      </c>
      <c r="FP148" s="53" t="n">
        <f aca="false">+AY148-FA148</f>
        <v>1964.3</v>
      </c>
    </row>
    <row collapsed="false" customFormat="false" customHeight="true" hidden="false" ht="15" outlineLevel="2" r="149">
      <c r="A149" s="21" t="n">
        <v>12</v>
      </c>
      <c r="B149" s="21" t="s">
        <v>67</v>
      </c>
      <c r="C149" s="21" t="s">
        <v>137</v>
      </c>
      <c r="D149" s="67" t="n">
        <f aca="false">+E149</f>
        <v>16084</v>
      </c>
      <c r="E149" s="69" t="n">
        <v>16084</v>
      </c>
      <c r="F149" s="72" t="s">
        <v>585</v>
      </c>
      <c r="G149" s="21" t="s">
        <v>69</v>
      </c>
      <c r="H149" s="21" t="s">
        <v>69</v>
      </c>
      <c r="I149" s="72" t="s">
        <v>586</v>
      </c>
      <c r="J149" s="76" t="s">
        <v>587</v>
      </c>
      <c r="K149" s="76" t="s">
        <v>587</v>
      </c>
      <c r="L149" s="49" t="s">
        <v>487</v>
      </c>
      <c r="M149" s="50" t="s">
        <v>70</v>
      </c>
      <c r="N149" s="51" t="n">
        <v>0.01</v>
      </c>
      <c r="O149" s="51" t="n">
        <v>0.02</v>
      </c>
      <c r="P149" s="51" t="n">
        <v>0</v>
      </c>
      <c r="Q149" s="51" t="n">
        <v>0</v>
      </c>
      <c r="R149" s="50" t="n">
        <v>0</v>
      </c>
      <c r="S149" s="50" t="n">
        <v>0</v>
      </c>
      <c r="T149" s="50" t="n">
        <v>30</v>
      </c>
      <c r="U149" s="50"/>
      <c r="X149" s="53" t="e">
        <f aca="false">+VLOOKUP($D149,['file:///home/lab/repositories/luckia.facturador/com.luckia.biller.deploy/src/main/resources/bootstrap/info_presencial_2014.xlsx']venta_neta_cons!$a$2:$n$1048576,3,0)</f>
        <v>#VALUE!</v>
      </c>
      <c r="Y149" s="53" t="e">
        <f aca="false">+VLOOKUP($D149,['file:///home/lab/repositories/luckia.facturador/com.luckia.biller.deploy/src/main/resources/bootstrap/info_presencial_2014.xlsx']venta_neta_cons!$a$2:$n$1048576,4,0)</f>
        <v>#VALUE!</v>
      </c>
      <c r="Z149" s="53" t="e">
        <f aca="false">+VLOOKUP($D149,['file:///home/lab/repositories/luckia.facturador/com.luckia.biller.deploy/src/main/resources/bootstrap/info_presencial_2014.xlsx']venta_neta_cons!$a$2:$n$1048576,5,0)</f>
        <v>#VALUE!</v>
      </c>
      <c r="AA149" s="53" t="e">
        <f aca="false">+VLOOKUP($D149,['file:///home/lab/repositories/luckia.facturador/com.luckia.biller.deploy/src/main/resources/bootstrap/info_presencial_2014.xlsx']venta_neta_cons!$a$2:$n$1048576,6,0)</f>
        <v>#VALUE!</v>
      </c>
      <c r="AB149" s="53" t="e">
        <f aca="false">+VLOOKUP($D149,['file:///home/lab/repositories/luckia.facturador/com.luckia.biller.deploy/src/main/resources/bootstrap/info_presencial_2014.xlsx']venta_neta_cons!$a$2:$n$1048576,7,0)</f>
        <v>#VALUE!</v>
      </c>
      <c r="AC149" s="53" t="e">
        <f aca="false">+VLOOKUP($D149,['file:///home/lab/repositories/luckia.facturador/com.luckia.biller.deploy/src/main/resources/bootstrap/info_presencial_2014.xlsx']venta_neta_cons!$a$2:$n$1048576,8,0)</f>
        <v>#VALUE!</v>
      </c>
      <c r="AD149" s="53" t="e">
        <f aca="false">+VLOOKUP($D149,['file:///home/lab/repositories/luckia.facturador/com.luckia.biller.deploy/src/main/resources/bootstrap/info_presencial_2014.xlsx']venta_neta_cons!$a$2:$n$1048576,9,0)</f>
        <v>#VALUE!</v>
      </c>
      <c r="AE149" s="53" t="e">
        <f aca="false">+VLOOKUP($D149,['file:///home/lab/repositories/luckia.facturador/com.luckia.biller.deploy/src/main/resources/bootstrap/info_presencial_2014.xlsx']venta_neta_cons!$a$2:$n$1048576,10,0)</f>
        <v>#VALUE!</v>
      </c>
      <c r="AF149" s="53" t="e">
        <f aca="false">+VLOOKUP($D149,['file:///home/lab/repositories/luckia.facturador/com.luckia.biller.deploy/src/main/resources/bootstrap/info_presencial_2014.xlsx']venta_neta_cons!$a$2:$n$1048576,11,0)</f>
        <v>#VALUE!</v>
      </c>
      <c r="AG149" s="53" t="e">
        <f aca="false">+VLOOKUP($D149,['file:///home/lab/repositories/luckia.facturador/com.luckia.biller.deploy/src/main/resources/bootstrap/info_presencial_2014.xlsx']venta_neta_cons!$a$2:$n$1048576,12,0)</f>
        <v>#VALUE!</v>
      </c>
      <c r="AH149" s="53" t="e">
        <f aca="false">+VLOOKUP($D149,['file:///home/lab/repositories/luckia.facturador/com.luckia.biller.deploy/src/main/resources/bootstrap/info_presencial_2014.xlsx']venta_neta_cons!$a$2:$n$1048576,13,0)</f>
        <v>#VALUE!</v>
      </c>
      <c r="AI149" s="53" t="e">
        <f aca="false">+VLOOKUP($D149,['file:///home/lab/repositories/luckia.facturador/com.luckia.biller.deploy/src/main/resources/bootstrap/info_presencial_2014.xlsx']venta_neta_cons!$a$2:$n$1048576,14,0)</f>
        <v>#VALUE!</v>
      </c>
      <c r="AJ149" s="53" t="n">
        <f aca="false">+SUM(X149:AI149)</f>
        <v>8608</v>
      </c>
      <c r="AK149" s="54" t="n">
        <f aca="false">+BB149/X149</f>
        <v>0.0666205855018588</v>
      </c>
      <c r="AL149" s="53"/>
      <c r="AM149" s="53" t="e">
        <f aca="false">+VLOOKUP($D149,['file:///home/lab/repositories/luckia.facturador/com.luckia.biller.deploy/src/main/resources/bootstrap/info_presencial_2014.xlsx']saldo_cons!$a$2:$n$1048576,3,0)</f>
        <v>#VALUE!</v>
      </c>
      <c r="AN149" s="53" t="e">
        <f aca="false">+VLOOKUP($D149,['file:///home/lab/repositories/luckia.facturador/com.luckia.biller.deploy/src/main/resources/bootstrap/info_presencial_2014.xlsx']saldo_cons!$a$2:$n$1048576,4,0)</f>
        <v>#VALUE!</v>
      </c>
      <c r="AO149" s="53" t="e">
        <f aca="false">+VLOOKUP($D149,['file:///home/lab/repositories/luckia.facturador/com.luckia.biller.deploy/src/main/resources/bootstrap/info_presencial_2014.xlsx']saldo_cons!$a$2:$n$1048576,5,0)</f>
        <v>#VALUE!</v>
      </c>
      <c r="AP149" s="53" t="e">
        <f aca="false">+VLOOKUP($D149,['file:///home/lab/repositories/luckia.facturador/com.luckia.biller.deploy/src/main/resources/bootstrap/info_presencial_2014.xlsx']saldo_cons!$a$2:$n$1048576,6,0)</f>
        <v>#VALUE!</v>
      </c>
      <c r="AQ149" s="53" t="e">
        <f aca="false">+VLOOKUP($D149,['file:///home/lab/repositories/luckia.facturador/com.luckia.biller.deploy/src/main/resources/bootstrap/info_presencial_2014.xlsx']saldo_cons!$a$2:$n$1048576,7,0)</f>
        <v>#VALUE!</v>
      </c>
      <c r="AR149" s="53" t="e">
        <f aca="false">+VLOOKUP($D149,['file:///home/lab/repositories/luckia.facturador/com.luckia.biller.deploy/src/main/resources/bootstrap/info_presencial_2014.xlsx']saldo_cons!$a$2:$n$1048576,8,0)</f>
        <v>#VALUE!</v>
      </c>
      <c r="AS149" s="53" t="e">
        <f aca="false">+VLOOKUP($D149,['file:///home/lab/repositories/luckia.facturador/com.luckia.biller.deploy/src/main/resources/bootstrap/info_presencial_2014.xlsx']saldo_cons!$a$2:$n$1048576,9,0)</f>
        <v>#VALUE!</v>
      </c>
      <c r="AT149" s="53" t="e">
        <f aca="false">+VLOOKUP($D149,['file:///home/lab/repositories/luckia.facturador/com.luckia.biller.deploy/src/main/resources/bootstrap/info_presencial_2014.xlsx']saldo_cons!$a$2:$n$1048576,10,0)</f>
        <v>#VALUE!</v>
      </c>
      <c r="AU149" s="53" t="e">
        <f aca="false">+VLOOKUP($D149,['file:///home/lab/repositories/luckia.facturador/com.luckia.biller.deploy/src/main/resources/bootstrap/info_presencial_2014.xlsx']saldo_cons!$a$2:$n$1048576,11,0)</f>
        <v>#VALUE!</v>
      </c>
      <c r="AV149" s="53" t="e">
        <f aca="false">+VLOOKUP($D149,['file:///home/lab/repositories/luckia.facturador/com.luckia.biller.deploy/src/main/resources/bootstrap/info_presencial_2014.xlsx']saldo_cons!$a$2:$n$1048576,12,0)</f>
        <v>#VALUE!</v>
      </c>
      <c r="AW149" s="53" t="e">
        <f aca="false">+VLOOKUP($D149,['file:///home/lab/repositories/luckia.facturador/com.luckia.biller.deploy/src/main/resources/bootstrap/info_presencial_2014.xlsx']saldo_cons!$a$2:$n$1048576,13,0)</f>
        <v>#VALUE!</v>
      </c>
      <c r="AX149" s="53" t="e">
        <f aca="false">+VLOOKUP($D149,['file:///home/lab/repositories/luckia.facturador/com.luckia.biller.deploy/src/main/resources/bootstrap/info_presencial_2014.xlsx']saldo_cons!$a$2:$n$1048576,14,0)</f>
        <v>#VALUE!</v>
      </c>
      <c r="AY149" s="53" t="n">
        <f aca="false">+SUM(AM149:AX149)</f>
        <v>8608</v>
      </c>
      <c r="AZ149" s="53"/>
      <c r="BA149" s="53"/>
      <c r="BB149" s="53" t="e">
        <f aca="false">+VLOOKUP($D149,['file:///home/lab/repositories/luckia.facturador/com.luckia.biller.deploy/src/main/resources/bootstrap/info_presencial_2014.xlsx']ggr_cons!$a$2:$n$1048576,3,0)</f>
        <v>#VALUE!</v>
      </c>
      <c r="BC149" s="53" t="e">
        <f aca="false">+VLOOKUP($D149,['file:///home/lab/repositories/luckia.facturador/com.luckia.biller.deploy/src/main/resources/bootstrap/info_presencial_2014.xlsx']ggr_cons!$a$2:$n$1048576,4,0)</f>
        <v>#VALUE!</v>
      </c>
      <c r="BD149" s="53" t="e">
        <f aca="false">+VLOOKUP($D149,['file:///home/lab/repositories/luckia.facturador/com.luckia.biller.deploy/src/main/resources/bootstrap/info_presencial_2014.xlsx']ggr_cons!$a$2:$n$1048576,5,0)</f>
        <v>#VALUE!</v>
      </c>
      <c r="BE149" s="53" t="e">
        <f aca="false">+VLOOKUP($D149,['file:///home/lab/repositories/luckia.facturador/com.luckia.biller.deploy/src/main/resources/bootstrap/info_presencial_2014.xlsx']ggr_cons!$a$2:$n$1048576,6,0)</f>
        <v>#VALUE!</v>
      </c>
      <c r="BF149" s="53" t="e">
        <f aca="false">+VLOOKUP($D149,['file:///home/lab/repositories/luckia.facturador/com.luckia.biller.deploy/src/main/resources/bootstrap/info_presencial_2014.xlsx']ggr_cons!$a$2:$n$1048576,7,0)</f>
        <v>#VALUE!</v>
      </c>
      <c r="BG149" s="53" t="e">
        <f aca="false">+VLOOKUP($D149,['file:///home/lab/repositories/luckia.facturador/com.luckia.biller.deploy/src/main/resources/bootstrap/info_presencial_2014.xlsx']ggr_cons!$a$2:$n$1048576,8,0)</f>
        <v>#VALUE!</v>
      </c>
      <c r="BH149" s="53" t="e">
        <f aca="false">+VLOOKUP($D149,['file:///home/lab/repositories/luckia.facturador/com.luckia.biller.deploy/src/main/resources/bootstrap/info_presencial_2014.xlsx']ggr_cons!$a$2:$n$1048576,9,0)</f>
        <v>#VALUE!</v>
      </c>
      <c r="BI149" s="53" t="e">
        <f aca="false">+VLOOKUP($D149,['file:///home/lab/repositories/luckia.facturador/com.luckia.biller.deploy/src/main/resources/bootstrap/info_presencial_2014.xlsx']ggr_cons!$a$2:$n$1048576,10,0)</f>
        <v>#VALUE!</v>
      </c>
      <c r="BJ149" s="53" t="e">
        <f aca="false">+VLOOKUP($D149,['file:///home/lab/repositories/luckia.facturador/com.luckia.biller.deploy/src/main/resources/bootstrap/info_presencial_2014.xlsx']ggr_cons!$a$2:$n$1048576,11,0)</f>
        <v>#VALUE!</v>
      </c>
      <c r="BK149" s="53" t="e">
        <f aca="false">+VLOOKUP($D149,['file:///home/lab/repositories/luckia.facturador/com.luckia.biller.deploy/src/main/resources/bootstrap/info_presencial_2014.xlsx']ggr_cons!$a$2:$n$1048576,12,0)</f>
        <v>#VALUE!</v>
      </c>
      <c r="BL149" s="53" t="e">
        <f aca="false">+VLOOKUP($D149,['file:///home/lab/repositories/luckia.facturador/com.luckia.biller.deploy/src/main/resources/bootstrap/info_presencial_2014.xlsx']ggr_cons!$a$2:$n$1048576,13,0)</f>
        <v>#VALUE!</v>
      </c>
      <c r="BM149" s="53" t="e">
        <f aca="false">+VLOOKUP($D149,['file:///home/lab/repositories/luckia.facturador/com.luckia.biller.deploy/src/main/resources/bootstrap/info_presencial_2014.xlsx']ggr_cons!$a$2:$n$1048576,14,0)</f>
        <v>#VALUE!</v>
      </c>
      <c r="BN149" s="53" t="n">
        <f aca="false">+SUM(BB149:BM149)</f>
        <v>573.47</v>
      </c>
      <c r="BO149" s="53"/>
      <c r="BP149" s="53"/>
      <c r="BQ149" s="55" t="n">
        <f aca="false">+$N149*X149</f>
        <v>86.08</v>
      </c>
      <c r="BR149" s="55" t="n">
        <f aca="false">+$N149*Y149</f>
        <v>0</v>
      </c>
      <c r="BS149" s="55" t="n">
        <f aca="false">+$N149*Z149</f>
        <v>0</v>
      </c>
      <c r="BT149" s="55" t="n">
        <f aca="false">+$N149*AA149</f>
        <v>0</v>
      </c>
      <c r="BU149" s="55" t="n">
        <f aca="false">+$N149*AB149</f>
        <v>0</v>
      </c>
      <c r="BV149" s="55" t="n">
        <f aca="false">+$N149*AC149</f>
        <v>0</v>
      </c>
      <c r="BW149" s="55" t="n">
        <f aca="false">+$N149*AD149</f>
        <v>0</v>
      </c>
      <c r="BX149" s="55" t="n">
        <f aca="false">+$N149*AE149</f>
        <v>0</v>
      </c>
      <c r="BY149" s="55" t="n">
        <f aca="false">+$N149*AF149</f>
        <v>0</v>
      </c>
      <c r="BZ149" s="55" t="n">
        <f aca="false">+$N149*AG149</f>
        <v>0</v>
      </c>
      <c r="CA149" s="55" t="n">
        <f aca="false">+$N149*AH149</f>
        <v>0</v>
      </c>
      <c r="CB149" s="55" t="n">
        <f aca="false">+$N149*AI149</f>
        <v>0</v>
      </c>
      <c r="CC149" s="55" t="n">
        <f aca="false">+SUM(BQ149:CB149)</f>
        <v>86.08</v>
      </c>
      <c r="CD149" s="53"/>
      <c r="CE149" s="55"/>
      <c r="CF149" s="55" t="n">
        <f aca="false">+BQ149/$CE$2</f>
        <v>71.1404958677686</v>
      </c>
      <c r="CG149" s="55" t="n">
        <f aca="false">+BR149/$CE$2</f>
        <v>0</v>
      </c>
      <c r="CH149" s="55" t="n">
        <f aca="false">+BS149/$CE$2</f>
        <v>0</v>
      </c>
      <c r="CI149" s="55" t="n">
        <f aca="false">+BT149/$CE$2</f>
        <v>0</v>
      </c>
      <c r="CJ149" s="55" t="n">
        <f aca="false">+BU149/$CE$2</f>
        <v>0</v>
      </c>
      <c r="CK149" s="55" t="n">
        <f aca="false">+BV149/$CE$2</f>
        <v>0</v>
      </c>
      <c r="CL149" s="55" t="n">
        <f aca="false">+BW149/$CE$2</f>
        <v>0</v>
      </c>
      <c r="CM149" s="55" t="n">
        <f aca="false">+BX149/$CE$2</f>
        <v>0</v>
      </c>
      <c r="CN149" s="55" t="n">
        <f aca="false">+BY149/$CE$2</f>
        <v>0</v>
      </c>
      <c r="CO149" s="55" t="n">
        <f aca="false">+BZ149/$CE$2</f>
        <v>0</v>
      </c>
      <c r="CP149" s="55" t="n">
        <f aca="false">+CA149/$CE$2</f>
        <v>0</v>
      </c>
      <c r="CQ149" s="55" t="n">
        <f aca="false">+CB149/$CE$2</f>
        <v>0</v>
      </c>
      <c r="CR149" s="55" t="n">
        <f aca="false">+CC149/$CE$2</f>
        <v>71.1404958677686</v>
      </c>
      <c r="CS149" s="53"/>
      <c r="CT149" s="53"/>
      <c r="CU149" s="56" t="n">
        <f aca="false">+$O149*X149+$P149*BB149+$Q149*(0.9*BB149+$S149)+$R149</f>
        <v>172.16</v>
      </c>
      <c r="CV149" s="56" t="n">
        <f aca="false">+$O149*Y149+$P149*BC149+$Q149*(0.9*BC149+$S149)+$R149</f>
        <v>0</v>
      </c>
      <c r="CW149" s="56" t="n">
        <f aca="false">+$O149*Z149+$P149*BD149+$Q149*(0.9*BD149+$S149)+$R149</f>
        <v>0</v>
      </c>
      <c r="CX149" s="56" t="n">
        <f aca="false">+$O149*AA149+$P149*BE149+$Q149*(0.9*BE149+$S149)+$R149</f>
        <v>0</v>
      </c>
      <c r="CY149" s="56" t="n">
        <f aca="false">+$O149*AB149+$P149*BF149+$Q149*(0.9*BF149+$S149)+$R149</f>
        <v>0</v>
      </c>
      <c r="CZ149" s="56" t="n">
        <f aca="false">+$O149*AC149+$P149*BG149+$Q149*(0.9*BG149+$S149)+$R149</f>
        <v>0</v>
      </c>
      <c r="DA149" s="56" t="n">
        <f aca="false">+$O149*AD149+$P149*BH149+$Q149*(0.9*BH149+$S149)+$R149</f>
        <v>0</v>
      </c>
      <c r="DB149" s="56" t="n">
        <f aca="false">+$O149*AE149+$P149*BI149+$Q149*(0.9*BI149+$S149)+$R149</f>
        <v>0</v>
      </c>
      <c r="DC149" s="56" t="n">
        <f aca="false">+$O149*AF149+$P149*BJ149+$Q149*(0.9*BJ149+$S149)+$R149</f>
        <v>0</v>
      </c>
      <c r="DD149" s="56" t="n">
        <f aca="false">+$O149*AG149+$P149*BK149+$Q149*(0.9*BK149+$S149)+$R149</f>
        <v>0</v>
      </c>
      <c r="DE149" s="56" t="n">
        <f aca="false">+$O149*AH149+$P149*BL149+$Q149*(0.9*BL149+$S149)+$R149</f>
        <v>0</v>
      </c>
      <c r="DF149" s="56" t="n">
        <f aca="false">+$O149*AI149+$P149*BM149+$Q149*(0.9*BM149+$S149)+$R149</f>
        <v>0</v>
      </c>
      <c r="DG149" s="55" t="n">
        <f aca="false">+SUM(CU149:DF149)</f>
        <v>172.16</v>
      </c>
      <c r="DH149" s="53"/>
      <c r="DJ149" s="14" t="n">
        <f aca="false">+IF(X149=0,0,$T149)</f>
        <v>30</v>
      </c>
      <c r="DK149" s="14" t="n">
        <f aca="false">+IF(Y149=0,0,$T149)</f>
        <v>0</v>
      </c>
      <c r="DL149" s="14" t="n">
        <f aca="false">+IF(Z149=0,0,$T149)</f>
        <v>0</v>
      </c>
      <c r="DM149" s="14" t="n">
        <f aca="false">+IF(AA149=0,0,$T149)</f>
        <v>0</v>
      </c>
      <c r="DN149" s="14" t="n">
        <f aca="false">+IF(AB149=0,0,$T149)</f>
        <v>0</v>
      </c>
      <c r="DO149" s="14" t="n">
        <f aca="false">+IF(AC149=0,0,$T149)</f>
        <v>0</v>
      </c>
      <c r="DP149" s="14" t="n">
        <f aca="false">+IF(AD149=0,0,$T149)</f>
        <v>0</v>
      </c>
      <c r="DQ149" s="14" t="n">
        <f aca="false">+IF(AE149=0,0,$T149)</f>
        <v>0</v>
      </c>
      <c r="DR149" s="14" t="n">
        <f aca="false">+IF(AF149=0,0,$T149)</f>
        <v>0</v>
      </c>
      <c r="DS149" s="14" t="n">
        <f aca="false">+IF(AG149=0,0,$T149)</f>
        <v>0</v>
      </c>
      <c r="DT149" s="14" t="n">
        <f aca="false">+IF(AH149=0,0,$T149)</f>
        <v>0</v>
      </c>
      <c r="DU149" s="14" t="n">
        <f aca="false">+IF(AI149=0,0,$T149)</f>
        <v>0</v>
      </c>
      <c r="DV149" s="55" t="n">
        <f aca="false">+SUM(DJ149:DU149)</f>
        <v>30</v>
      </c>
      <c r="DY149" s="14" t="n">
        <v>0</v>
      </c>
      <c r="DZ149" s="14" t="n">
        <v>0</v>
      </c>
      <c r="EA149" s="14" t="n">
        <v>0</v>
      </c>
      <c r="EB149" s="14" t="n">
        <v>0</v>
      </c>
      <c r="EC149" s="14" t="n">
        <v>0</v>
      </c>
      <c r="ED149" s="14" t="n">
        <v>0</v>
      </c>
      <c r="EE149" s="14" t="n">
        <v>0</v>
      </c>
      <c r="EF149" s="14" t="n">
        <v>0</v>
      </c>
      <c r="EG149" s="14" t="n">
        <v>0</v>
      </c>
      <c r="EH149" s="14" t="n">
        <v>0</v>
      </c>
      <c r="EI149" s="14" t="n">
        <v>0</v>
      </c>
      <c r="EJ149" s="14" t="n">
        <v>0</v>
      </c>
      <c r="EK149" s="55" t="n">
        <f aca="false">+SUM(DY149:EJ149)</f>
        <v>0</v>
      </c>
      <c r="EO149" s="53" t="n">
        <f aca="false">+CU149+DJ149-DY149/2</f>
        <v>202.16</v>
      </c>
      <c r="EP149" s="53" t="n">
        <f aca="false">+CV149+DK149-DZ149/2</f>
        <v>0</v>
      </c>
      <c r="EQ149" s="53" t="n">
        <f aca="false">+CW149+DL149-EA149/2</f>
        <v>0</v>
      </c>
      <c r="ER149" s="53" t="n">
        <f aca="false">+CX149+DM149-EB149/2</f>
        <v>0</v>
      </c>
      <c r="ES149" s="53" t="n">
        <f aca="false">+CY149+DN149-EC149/2</f>
        <v>0</v>
      </c>
      <c r="ET149" s="53" t="n">
        <f aca="false">+CZ149+DO149-ED149/2</f>
        <v>0</v>
      </c>
      <c r="EU149" s="53" t="n">
        <f aca="false">+DA149+DP149-EE149/2</f>
        <v>0</v>
      </c>
      <c r="EV149" s="53" t="n">
        <f aca="false">+DB149+DQ149-EF149/2</f>
        <v>0</v>
      </c>
      <c r="EW149" s="53" t="n">
        <f aca="false">+DC149+DR149-EG149/2</f>
        <v>0</v>
      </c>
      <c r="EX149" s="53" t="n">
        <f aca="false">+DD149+DS149-EH149/2</f>
        <v>0</v>
      </c>
      <c r="EY149" s="53" t="n">
        <f aca="false">+DE149+DT149-EI149/2</f>
        <v>0</v>
      </c>
      <c r="EZ149" s="53" t="n">
        <f aca="false">+DF149+DU149-EJ149/2</f>
        <v>0</v>
      </c>
      <c r="FA149" s="55" t="n">
        <f aca="false">+SUM(EO149:EZ149)</f>
        <v>202.16</v>
      </c>
      <c r="FD149" s="53" t="n">
        <f aca="false">+AM149-EO149-DY149</f>
        <v>8405.84</v>
      </c>
      <c r="FE149" s="53" t="n">
        <f aca="false">+AN149-EP149-DZ149</f>
        <v>0</v>
      </c>
      <c r="FF149" s="53" t="n">
        <f aca="false">+AO149-EQ149-EA149</f>
        <v>0</v>
      </c>
      <c r="FG149" s="53" t="n">
        <f aca="false">+AP149-ER149-EB149</f>
        <v>0</v>
      </c>
      <c r="FH149" s="53" t="n">
        <f aca="false">+AQ149-ES149-EC149</f>
        <v>0</v>
      </c>
      <c r="FI149" s="53" t="n">
        <f aca="false">+AR149-ET149-ED149</f>
        <v>0</v>
      </c>
      <c r="FJ149" s="53" t="n">
        <f aca="false">+AS149-EU149-EE149</f>
        <v>0</v>
      </c>
      <c r="FK149" s="53" t="n">
        <f aca="false">+AT149-EV149-EF149</f>
        <v>0</v>
      </c>
      <c r="FL149" s="53" t="n">
        <f aca="false">+AU149-EW149-EG149</f>
        <v>0</v>
      </c>
      <c r="FM149" s="53" t="n">
        <f aca="false">+AV149-EX149-EH149</f>
        <v>0</v>
      </c>
      <c r="FN149" s="53" t="n">
        <f aca="false">+AW149-EY149-EI149</f>
        <v>0</v>
      </c>
      <c r="FO149" s="53" t="n">
        <f aca="false">+AX149-EZ149-EJ149</f>
        <v>0</v>
      </c>
      <c r="FP149" s="53" t="n">
        <f aca="false">+AY149-FA149</f>
        <v>8405.84</v>
      </c>
    </row>
    <row collapsed="false" customFormat="false" customHeight="true" hidden="false" ht="15" outlineLevel="2" r="150">
      <c r="A150" s="21" t="n">
        <v>12</v>
      </c>
      <c r="B150" s="21" t="s">
        <v>67</v>
      </c>
      <c r="C150" s="21" t="s">
        <v>137</v>
      </c>
      <c r="D150" s="67" t="n">
        <f aca="false">+E150</f>
        <v>16085</v>
      </c>
      <c r="E150" s="69" t="n">
        <v>16085</v>
      </c>
      <c r="F150" s="72" t="s">
        <v>588</v>
      </c>
      <c r="G150" s="21" t="s">
        <v>69</v>
      </c>
      <c r="H150" s="21" t="s">
        <v>69</v>
      </c>
      <c r="I150" s="72" t="s">
        <v>589</v>
      </c>
      <c r="J150" s="76" t="s">
        <v>587</v>
      </c>
      <c r="K150" s="76" t="s">
        <v>587</v>
      </c>
      <c r="L150" s="49" t="s">
        <v>487</v>
      </c>
      <c r="M150" s="50" t="s">
        <v>70</v>
      </c>
      <c r="N150" s="51" t="n">
        <v>0.01</v>
      </c>
      <c r="O150" s="51" t="n">
        <v>0.02</v>
      </c>
      <c r="P150" s="51" t="n">
        <v>0</v>
      </c>
      <c r="Q150" s="51" t="n">
        <v>0</v>
      </c>
      <c r="R150" s="50" t="n">
        <v>0</v>
      </c>
      <c r="S150" s="50" t="n">
        <v>0</v>
      </c>
      <c r="T150" s="50" t="n">
        <v>30</v>
      </c>
      <c r="U150" s="50"/>
      <c r="X150" s="53" t="e">
        <f aca="false">+VLOOKUP($D150,['file:///home/lab/repositories/luckia.facturador/com.luckia.biller.deploy/src/main/resources/bootstrap/info_presencial_2014.xlsx']venta_neta_cons!$a$2:$n$1048576,3,0)</f>
        <v>#VALUE!</v>
      </c>
      <c r="Y150" s="53" t="e">
        <f aca="false">+VLOOKUP($D150,['file:///home/lab/repositories/luckia.facturador/com.luckia.biller.deploy/src/main/resources/bootstrap/info_presencial_2014.xlsx']venta_neta_cons!$a$2:$n$1048576,4,0)</f>
        <v>#VALUE!</v>
      </c>
      <c r="Z150" s="53" t="e">
        <f aca="false">+VLOOKUP($D150,['file:///home/lab/repositories/luckia.facturador/com.luckia.biller.deploy/src/main/resources/bootstrap/info_presencial_2014.xlsx']venta_neta_cons!$a$2:$n$1048576,5,0)</f>
        <v>#VALUE!</v>
      </c>
      <c r="AA150" s="53" t="e">
        <f aca="false">+VLOOKUP($D150,['file:///home/lab/repositories/luckia.facturador/com.luckia.biller.deploy/src/main/resources/bootstrap/info_presencial_2014.xlsx']venta_neta_cons!$a$2:$n$1048576,6,0)</f>
        <v>#VALUE!</v>
      </c>
      <c r="AB150" s="53" t="e">
        <f aca="false">+VLOOKUP($D150,['file:///home/lab/repositories/luckia.facturador/com.luckia.biller.deploy/src/main/resources/bootstrap/info_presencial_2014.xlsx']venta_neta_cons!$a$2:$n$1048576,7,0)</f>
        <v>#VALUE!</v>
      </c>
      <c r="AC150" s="53" t="e">
        <f aca="false">+VLOOKUP($D150,['file:///home/lab/repositories/luckia.facturador/com.luckia.biller.deploy/src/main/resources/bootstrap/info_presencial_2014.xlsx']venta_neta_cons!$a$2:$n$1048576,8,0)</f>
        <v>#VALUE!</v>
      </c>
      <c r="AD150" s="53" t="e">
        <f aca="false">+VLOOKUP($D150,['file:///home/lab/repositories/luckia.facturador/com.luckia.biller.deploy/src/main/resources/bootstrap/info_presencial_2014.xlsx']venta_neta_cons!$a$2:$n$1048576,9,0)</f>
        <v>#VALUE!</v>
      </c>
      <c r="AE150" s="53" t="e">
        <f aca="false">+VLOOKUP($D150,['file:///home/lab/repositories/luckia.facturador/com.luckia.biller.deploy/src/main/resources/bootstrap/info_presencial_2014.xlsx']venta_neta_cons!$a$2:$n$1048576,10,0)</f>
        <v>#VALUE!</v>
      </c>
      <c r="AF150" s="53" t="e">
        <f aca="false">+VLOOKUP($D150,['file:///home/lab/repositories/luckia.facturador/com.luckia.biller.deploy/src/main/resources/bootstrap/info_presencial_2014.xlsx']venta_neta_cons!$a$2:$n$1048576,11,0)</f>
        <v>#VALUE!</v>
      </c>
      <c r="AG150" s="53" t="e">
        <f aca="false">+VLOOKUP($D150,['file:///home/lab/repositories/luckia.facturador/com.luckia.biller.deploy/src/main/resources/bootstrap/info_presencial_2014.xlsx']venta_neta_cons!$a$2:$n$1048576,12,0)</f>
        <v>#VALUE!</v>
      </c>
      <c r="AH150" s="53" t="e">
        <f aca="false">+VLOOKUP($D150,['file:///home/lab/repositories/luckia.facturador/com.luckia.biller.deploy/src/main/resources/bootstrap/info_presencial_2014.xlsx']venta_neta_cons!$a$2:$n$1048576,13,0)</f>
        <v>#VALUE!</v>
      </c>
      <c r="AI150" s="53" t="e">
        <f aca="false">+VLOOKUP($D150,['file:///home/lab/repositories/luckia.facturador/com.luckia.biller.deploy/src/main/resources/bootstrap/info_presencial_2014.xlsx']venta_neta_cons!$a$2:$n$1048576,14,0)</f>
        <v>#VALUE!</v>
      </c>
      <c r="AJ150" s="53" t="n">
        <f aca="false">+SUM(X150:AI150)</f>
        <v>1678</v>
      </c>
      <c r="AK150" s="54" t="n">
        <f aca="false">+BB150/X150</f>
        <v>0.214213349225268</v>
      </c>
      <c r="AL150" s="53"/>
      <c r="AM150" s="53" t="e">
        <f aca="false">+VLOOKUP($D150,['file:///home/lab/repositories/luckia.facturador/com.luckia.biller.deploy/src/main/resources/bootstrap/info_presencial_2014.xlsx']saldo_cons!$a$2:$n$1048576,3,0)</f>
        <v>#VALUE!</v>
      </c>
      <c r="AN150" s="53" t="e">
        <f aca="false">+VLOOKUP($D150,['file:///home/lab/repositories/luckia.facturador/com.luckia.biller.deploy/src/main/resources/bootstrap/info_presencial_2014.xlsx']saldo_cons!$a$2:$n$1048576,4,0)</f>
        <v>#VALUE!</v>
      </c>
      <c r="AO150" s="53" t="e">
        <f aca="false">+VLOOKUP($D150,['file:///home/lab/repositories/luckia.facturador/com.luckia.biller.deploy/src/main/resources/bootstrap/info_presencial_2014.xlsx']saldo_cons!$a$2:$n$1048576,5,0)</f>
        <v>#VALUE!</v>
      </c>
      <c r="AP150" s="53" t="e">
        <f aca="false">+VLOOKUP($D150,['file:///home/lab/repositories/luckia.facturador/com.luckia.biller.deploy/src/main/resources/bootstrap/info_presencial_2014.xlsx']saldo_cons!$a$2:$n$1048576,6,0)</f>
        <v>#VALUE!</v>
      </c>
      <c r="AQ150" s="53" t="e">
        <f aca="false">+VLOOKUP($D150,['file:///home/lab/repositories/luckia.facturador/com.luckia.biller.deploy/src/main/resources/bootstrap/info_presencial_2014.xlsx']saldo_cons!$a$2:$n$1048576,7,0)</f>
        <v>#VALUE!</v>
      </c>
      <c r="AR150" s="53" t="e">
        <f aca="false">+VLOOKUP($D150,['file:///home/lab/repositories/luckia.facturador/com.luckia.biller.deploy/src/main/resources/bootstrap/info_presencial_2014.xlsx']saldo_cons!$a$2:$n$1048576,8,0)</f>
        <v>#VALUE!</v>
      </c>
      <c r="AS150" s="53" t="e">
        <f aca="false">+VLOOKUP($D150,['file:///home/lab/repositories/luckia.facturador/com.luckia.biller.deploy/src/main/resources/bootstrap/info_presencial_2014.xlsx']saldo_cons!$a$2:$n$1048576,9,0)</f>
        <v>#VALUE!</v>
      </c>
      <c r="AT150" s="53" t="e">
        <f aca="false">+VLOOKUP($D150,['file:///home/lab/repositories/luckia.facturador/com.luckia.biller.deploy/src/main/resources/bootstrap/info_presencial_2014.xlsx']saldo_cons!$a$2:$n$1048576,10,0)</f>
        <v>#VALUE!</v>
      </c>
      <c r="AU150" s="53" t="e">
        <f aca="false">+VLOOKUP($D150,['file:///home/lab/repositories/luckia.facturador/com.luckia.biller.deploy/src/main/resources/bootstrap/info_presencial_2014.xlsx']saldo_cons!$a$2:$n$1048576,11,0)</f>
        <v>#VALUE!</v>
      </c>
      <c r="AV150" s="53" t="e">
        <f aca="false">+VLOOKUP($D150,['file:///home/lab/repositories/luckia.facturador/com.luckia.biller.deploy/src/main/resources/bootstrap/info_presencial_2014.xlsx']saldo_cons!$a$2:$n$1048576,12,0)</f>
        <v>#VALUE!</v>
      </c>
      <c r="AW150" s="53" t="e">
        <f aca="false">+VLOOKUP($D150,['file:///home/lab/repositories/luckia.facturador/com.luckia.biller.deploy/src/main/resources/bootstrap/info_presencial_2014.xlsx']saldo_cons!$a$2:$n$1048576,13,0)</f>
        <v>#VALUE!</v>
      </c>
      <c r="AX150" s="53" t="e">
        <f aca="false">+VLOOKUP($D150,['file:///home/lab/repositories/luckia.facturador/com.luckia.biller.deploy/src/main/resources/bootstrap/info_presencial_2014.xlsx']saldo_cons!$a$2:$n$1048576,14,0)</f>
        <v>#VALUE!</v>
      </c>
      <c r="AY150" s="53" t="n">
        <f aca="false">+SUM(AM150:AX150)</f>
        <v>1678</v>
      </c>
      <c r="AZ150" s="53"/>
      <c r="BA150" s="53"/>
      <c r="BB150" s="53" t="e">
        <f aca="false">+VLOOKUP($D150,['file:///home/lab/repositories/luckia.facturador/com.luckia.biller.deploy/src/main/resources/bootstrap/info_presencial_2014.xlsx']ggr_cons!$a$2:$n$1048576,3,0)</f>
        <v>#VALUE!</v>
      </c>
      <c r="BC150" s="53" t="e">
        <f aca="false">+VLOOKUP($D150,['file:///home/lab/repositories/luckia.facturador/com.luckia.biller.deploy/src/main/resources/bootstrap/info_presencial_2014.xlsx']ggr_cons!$a$2:$n$1048576,4,0)</f>
        <v>#VALUE!</v>
      </c>
      <c r="BD150" s="53" t="e">
        <f aca="false">+VLOOKUP($D150,['file:///home/lab/repositories/luckia.facturador/com.luckia.biller.deploy/src/main/resources/bootstrap/info_presencial_2014.xlsx']ggr_cons!$a$2:$n$1048576,5,0)</f>
        <v>#VALUE!</v>
      </c>
      <c r="BE150" s="53" t="e">
        <f aca="false">+VLOOKUP($D150,['file:///home/lab/repositories/luckia.facturador/com.luckia.biller.deploy/src/main/resources/bootstrap/info_presencial_2014.xlsx']ggr_cons!$a$2:$n$1048576,6,0)</f>
        <v>#VALUE!</v>
      </c>
      <c r="BF150" s="53" t="e">
        <f aca="false">+VLOOKUP($D150,['file:///home/lab/repositories/luckia.facturador/com.luckia.biller.deploy/src/main/resources/bootstrap/info_presencial_2014.xlsx']ggr_cons!$a$2:$n$1048576,7,0)</f>
        <v>#VALUE!</v>
      </c>
      <c r="BG150" s="53" t="e">
        <f aca="false">+VLOOKUP($D150,['file:///home/lab/repositories/luckia.facturador/com.luckia.biller.deploy/src/main/resources/bootstrap/info_presencial_2014.xlsx']ggr_cons!$a$2:$n$1048576,8,0)</f>
        <v>#VALUE!</v>
      </c>
      <c r="BH150" s="53" t="e">
        <f aca="false">+VLOOKUP($D150,['file:///home/lab/repositories/luckia.facturador/com.luckia.biller.deploy/src/main/resources/bootstrap/info_presencial_2014.xlsx']ggr_cons!$a$2:$n$1048576,9,0)</f>
        <v>#VALUE!</v>
      </c>
      <c r="BI150" s="53" t="e">
        <f aca="false">+VLOOKUP($D150,['file:///home/lab/repositories/luckia.facturador/com.luckia.biller.deploy/src/main/resources/bootstrap/info_presencial_2014.xlsx']ggr_cons!$a$2:$n$1048576,10,0)</f>
        <v>#VALUE!</v>
      </c>
      <c r="BJ150" s="53" t="e">
        <f aca="false">+VLOOKUP($D150,['file:///home/lab/repositories/luckia.facturador/com.luckia.biller.deploy/src/main/resources/bootstrap/info_presencial_2014.xlsx']ggr_cons!$a$2:$n$1048576,11,0)</f>
        <v>#VALUE!</v>
      </c>
      <c r="BK150" s="53" t="e">
        <f aca="false">+VLOOKUP($D150,['file:///home/lab/repositories/luckia.facturador/com.luckia.biller.deploy/src/main/resources/bootstrap/info_presencial_2014.xlsx']ggr_cons!$a$2:$n$1048576,12,0)</f>
        <v>#VALUE!</v>
      </c>
      <c r="BL150" s="53" t="e">
        <f aca="false">+VLOOKUP($D150,['file:///home/lab/repositories/luckia.facturador/com.luckia.biller.deploy/src/main/resources/bootstrap/info_presencial_2014.xlsx']ggr_cons!$a$2:$n$1048576,13,0)</f>
        <v>#VALUE!</v>
      </c>
      <c r="BM150" s="53" t="e">
        <f aca="false">+VLOOKUP($D150,['file:///home/lab/repositories/luckia.facturador/com.luckia.biller.deploy/src/main/resources/bootstrap/info_presencial_2014.xlsx']ggr_cons!$a$2:$n$1048576,14,0)</f>
        <v>#VALUE!</v>
      </c>
      <c r="BN150" s="53" t="n">
        <f aca="false">+SUM(BB150:BM150)</f>
        <v>359.45</v>
      </c>
      <c r="BO150" s="53"/>
      <c r="BP150" s="53"/>
      <c r="BQ150" s="55" t="n">
        <f aca="false">+$N150*X150</f>
        <v>16.78</v>
      </c>
      <c r="BR150" s="55" t="n">
        <f aca="false">+$N150*Y150</f>
        <v>0</v>
      </c>
      <c r="BS150" s="55" t="n">
        <f aca="false">+$N150*Z150</f>
        <v>0</v>
      </c>
      <c r="BT150" s="55" t="n">
        <f aca="false">+$N150*AA150</f>
        <v>0</v>
      </c>
      <c r="BU150" s="55" t="n">
        <f aca="false">+$N150*AB150</f>
        <v>0</v>
      </c>
      <c r="BV150" s="55" t="n">
        <f aca="false">+$N150*AC150</f>
        <v>0</v>
      </c>
      <c r="BW150" s="55" t="n">
        <f aca="false">+$N150*AD150</f>
        <v>0</v>
      </c>
      <c r="BX150" s="55" t="n">
        <f aca="false">+$N150*AE150</f>
        <v>0</v>
      </c>
      <c r="BY150" s="55" t="n">
        <f aca="false">+$N150*AF150</f>
        <v>0</v>
      </c>
      <c r="BZ150" s="55" t="n">
        <f aca="false">+$N150*AG150</f>
        <v>0</v>
      </c>
      <c r="CA150" s="55" t="n">
        <f aca="false">+$N150*AH150</f>
        <v>0</v>
      </c>
      <c r="CB150" s="55" t="n">
        <f aca="false">+$N150*AI150</f>
        <v>0</v>
      </c>
      <c r="CC150" s="55" t="n">
        <f aca="false">+SUM(BQ150:CB150)</f>
        <v>16.78</v>
      </c>
      <c r="CD150" s="53"/>
      <c r="CE150" s="55"/>
      <c r="CF150" s="55" t="n">
        <f aca="false">+BQ150/$CE$2</f>
        <v>13.8677685950413</v>
      </c>
      <c r="CG150" s="55" t="n">
        <f aca="false">+BR150/$CE$2</f>
        <v>0</v>
      </c>
      <c r="CH150" s="55" t="n">
        <f aca="false">+BS150/$CE$2</f>
        <v>0</v>
      </c>
      <c r="CI150" s="55" t="n">
        <f aca="false">+BT150/$CE$2</f>
        <v>0</v>
      </c>
      <c r="CJ150" s="55" t="n">
        <f aca="false">+BU150/$CE$2</f>
        <v>0</v>
      </c>
      <c r="CK150" s="55" t="n">
        <f aca="false">+BV150/$CE$2</f>
        <v>0</v>
      </c>
      <c r="CL150" s="55" t="n">
        <f aca="false">+BW150/$CE$2</f>
        <v>0</v>
      </c>
      <c r="CM150" s="55" t="n">
        <f aca="false">+BX150/$CE$2</f>
        <v>0</v>
      </c>
      <c r="CN150" s="55" t="n">
        <f aca="false">+BY150/$CE$2</f>
        <v>0</v>
      </c>
      <c r="CO150" s="55" t="n">
        <f aca="false">+BZ150/$CE$2</f>
        <v>0</v>
      </c>
      <c r="CP150" s="55" t="n">
        <f aca="false">+CA150/$CE$2</f>
        <v>0</v>
      </c>
      <c r="CQ150" s="55" t="n">
        <f aca="false">+CB150/$CE$2</f>
        <v>0</v>
      </c>
      <c r="CR150" s="55" t="n">
        <f aca="false">+CC150/$CE$2</f>
        <v>13.8677685950413</v>
      </c>
      <c r="CS150" s="53"/>
      <c r="CT150" s="53"/>
      <c r="CU150" s="56" t="n">
        <f aca="false">+$O150*X150+$P150*BB150+$Q150*(0.9*BB150+$S150)+$R150</f>
        <v>33.56</v>
      </c>
      <c r="CV150" s="56" t="n">
        <f aca="false">+$O150*Y150+$P150*BC150+$Q150*(0.9*BC150+$S150)+$R150</f>
        <v>0</v>
      </c>
      <c r="CW150" s="56" t="n">
        <f aca="false">+$O150*Z150+$P150*BD150+$Q150*(0.9*BD150+$S150)+$R150</f>
        <v>0</v>
      </c>
      <c r="CX150" s="56" t="n">
        <f aca="false">+$O150*AA150+$P150*BE150+$Q150*(0.9*BE150+$S150)+$R150</f>
        <v>0</v>
      </c>
      <c r="CY150" s="56" t="n">
        <f aca="false">+$O150*AB150+$P150*BF150+$Q150*(0.9*BF150+$S150)+$R150</f>
        <v>0</v>
      </c>
      <c r="CZ150" s="56" t="n">
        <f aca="false">+$O150*AC150+$P150*BG150+$Q150*(0.9*BG150+$S150)+$R150</f>
        <v>0</v>
      </c>
      <c r="DA150" s="56" t="n">
        <f aca="false">+$O150*AD150+$P150*BH150+$Q150*(0.9*BH150+$S150)+$R150</f>
        <v>0</v>
      </c>
      <c r="DB150" s="56" t="n">
        <f aca="false">+$O150*AE150+$P150*BI150+$Q150*(0.9*BI150+$S150)+$R150</f>
        <v>0</v>
      </c>
      <c r="DC150" s="56" t="n">
        <f aca="false">+$O150*AF150+$P150*BJ150+$Q150*(0.9*BJ150+$S150)+$R150</f>
        <v>0</v>
      </c>
      <c r="DD150" s="56" t="n">
        <f aca="false">+$O150*AG150+$P150*BK150+$Q150*(0.9*BK150+$S150)+$R150</f>
        <v>0</v>
      </c>
      <c r="DE150" s="56" t="n">
        <f aca="false">+$O150*AH150+$P150*BL150+$Q150*(0.9*BL150+$S150)+$R150</f>
        <v>0</v>
      </c>
      <c r="DF150" s="56" t="n">
        <f aca="false">+$O150*AI150+$P150*BM150+$Q150*(0.9*BM150+$S150)+$R150</f>
        <v>0</v>
      </c>
      <c r="DG150" s="55" t="n">
        <f aca="false">+SUM(CU150:DF150)</f>
        <v>33.56</v>
      </c>
      <c r="DH150" s="53"/>
      <c r="DJ150" s="14" t="n">
        <f aca="false">+IF(X150=0,0,$T150)</f>
        <v>30</v>
      </c>
      <c r="DK150" s="14" t="n">
        <f aca="false">+IF(Y150=0,0,$T150)</f>
        <v>0</v>
      </c>
      <c r="DL150" s="14" t="n">
        <f aca="false">+IF(Z150=0,0,$T150)</f>
        <v>0</v>
      </c>
      <c r="DM150" s="14" t="n">
        <f aca="false">+IF(AA150=0,0,$T150)</f>
        <v>0</v>
      </c>
      <c r="DN150" s="14" t="n">
        <f aca="false">+IF(AB150=0,0,$T150)</f>
        <v>0</v>
      </c>
      <c r="DO150" s="14" t="n">
        <f aca="false">+IF(AC150=0,0,$T150)</f>
        <v>0</v>
      </c>
      <c r="DP150" s="14" t="n">
        <f aca="false">+IF(AD150=0,0,$T150)</f>
        <v>0</v>
      </c>
      <c r="DQ150" s="14" t="n">
        <f aca="false">+IF(AE150=0,0,$T150)</f>
        <v>0</v>
      </c>
      <c r="DR150" s="14" t="n">
        <f aca="false">+IF(AF150=0,0,$T150)</f>
        <v>0</v>
      </c>
      <c r="DS150" s="14" t="n">
        <f aca="false">+IF(AG150=0,0,$T150)</f>
        <v>0</v>
      </c>
      <c r="DT150" s="14" t="n">
        <f aca="false">+IF(AH150=0,0,$T150)</f>
        <v>0</v>
      </c>
      <c r="DU150" s="14" t="n">
        <f aca="false">+IF(AI150=0,0,$T150)</f>
        <v>0</v>
      </c>
      <c r="DV150" s="55" t="n">
        <f aca="false">+SUM(DJ150:DU150)</f>
        <v>30</v>
      </c>
      <c r="DY150" s="14" t="n">
        <v>0</v>
      </c>
      <c r="DZ150" s="14" t="n">
        <v>0</v>
      </c>
      <c r="EA150" s="14" t="n">
        <v>0</v>
      </c>
      <c r="EB150" s="14" t="n">
        <v>0</v>
      </c>
      <c r="EC150" s="14" t="n">
        <v>0</v>
      </c>
      <c r="ED150" s="14" t="n">
        <v>0</v>
      </c>
      <c r="EE150" s="14" t="n">
        <v>0</v>
      </c>
      <c r="EF150" s="14" t="n">
        <v>0</v>
      </c>
      <c r="EG150" s="14" t="n">
        <v>0</v>
      </c>
      <c r="EH150" s="14" t="n">
        <v>0</v>
      </c>
      <c r="EI150" s="14" t="n">
        <v>0</v>
      </c>
      <c r="EJ150" s="14" t="n">
        <v>0</v>
      </c>
      <c r="EK150" s="55" t="n">
        <f aca="false">+SUM(DY150:EJ150)</f>
        <v>0</v>
      </c>
      <c r="EO150" s="53" t="n">
        <f aca="false">+CU150+DJ150-DY150/2</f>
        <v>63.56</v>
      </c>
      <c r="EP150" s="53" t="n">
        <f aca="false">+CV150+DK150-DZ150/2</f>
        <v>0</v>
      </c>
      <c r="EQ150" s="53" t="n">
        <f aca="false">+CW150+DL150-EA150/2</f>
        <v>0</v>
      </c>
      <c r="ER150" s="53" t="n">
        <f aca="false">+CX150+DM150-EB150/2</f>
        <v>0</v>
      </c>
      <c r="ES150" s="53" t="n">
        <f aca="false">+CY150+DN150-EC150/2</f>
        <v>0</v>
      </c>
      <c r="ET150" s="53" t="n">
        <f aca="false">+CZ150+DO150-ED150/2</f>
        <v>0</v>
      </c>
      <c r="EU150" s="53" t="n">
        <f aca="false">+DA150+DP150-EE150/2</f>
        <v>0</v>
      </c>
      <c r="EV150" s="53" t="n">
        <f aca="false">+DB150+DQ150-EF150/2</f>
        <v>0</v>
      </c>
      <c r="EW150" s="53" t="n">
        <f aca="false">+DC150+DR150-EG150/2</f>
        <v>0</v>
      </c>
      <c r="EX150" s="53" t="n">
        <f aca="false">+DD150+DS150-EH150/2</f>
        <v>0</v>
      </c>
      <c r="EY150" s="53" t="n">
        <f aca="false">+DE150+DT150-EI150/2</f>
        <v>0</v>
      </c>
      <c r="EZ150" s="53" t="n">
        <f aca="false">+DF150+DU150-EJ150/2</f>
        <v>0</v>
      </c>
      <c r="FA150" s="55" t="n">
        <f aca="false">+SUM(EO150:EZ150)</f>
        <v>63.56</v>
      </c>
      <c r="FD150" s="53" t="n">
        <f aca="false">+AM150-EO150-DY150</f>
        <v>1614.44</v>
      </c>
      <c r="FE150" s="53" t="n">
        <f aca="false">+AN150-EP150-DZ150</f>
        <v>0</v>
      </c>
      <c r="FF150" s="53" t="n">
        <f aca="false">+AO150-EQ150-EA150</f>
        <v>0</v>
      </c>
      <c r="FG150" s="53" t="n">
        <f aca="false">+AP150-ER150-EB150</f>
        <v>0</v>
      </c>
      <c r="FH150" s="53" t="n">
        <f aca="false">+AQ150-ES150-EC150</f>
        <v>0</v>
      </c>
      <c r="FI150" s="53" t="n">
        <f aca="false">+AR150-ET150-ED150</f>
        <v>0</v>
      </c>
      <c r="FJ150" s="53" t="n">
        <f aca="false">+AS150-EU150-EE150</f>
        <v>0</v>
      </c>
      <c r="FK150" s="53" t="n">
        <f aca="false">+AT150-EV150-EF150</f>
        <v>0</v>
      </c>
      <c r="FL150" s="53" t="n">
        <f aca="false">+AU150-EW150-EG150</f>
        <v>0</v>
      </c>
      <c r="FM150" s="53" t="n">
        <f aca="false">+AV150-EX150-EH150</f>
        <v>0</v>
      </c>
      <c r="FN150" s="53" t="n">
        <f aca="false">+AW150-EY150-EI150</f>
        <v>0</v>
      </c>
      <c r="FO150" s="53" t="n">
        <f aca="false">+AX150-EZ150-EJ150</f>
        <v>0</v>
      </c>
      <c r="FP150" s="53" t="n">
        <f aca="false">+AY150-FA150</f>
        <v>1614.44</v>
      </c>
    </row>
    <row collapsed="false" customFormat="false" customHeight="true" hidden="false" ht="15" outlineLevel="2" r="151">
      <c r="A151" s="21" t="n">
        <v>12</v>
      </c>
      <c r="B151" s="21" t="s">
        <v>67</v>
      </c>
      <c r="C151" s="21" t="s">
        <v>137</v>
      </c>
      <c r="D151" s="67" t="n">
        <f aca="false">+E151</f>
        <v>16086</v>
      </c>
      <c r="E151" s="69" t="n">
        <v>16086</v>
      </c>
      <c r="F151" s="72" t="s">
        <v>590</v>
      </c>
      <c r="G151" s="21" t="s">
        <v>69</v>
      </c>
      <c r="H151" s="21" t="s">
        <v>69</v>
      </c>
      <c r="I151" s="72" t="s">
        <v>591</v>
      </c>
      <c r="J151" s="76" t="s">
        <v>587</v>
      </c>
      <c r="K151" s="76" t="s">
        <v>587</v>
      </c>
      <c r="L151" s="49" t="s">
        <v>487</v>
      </c>
      <c r="M151" s="50" t="s">
        <v>70</v>
      </c>
      <c r="N151" s="51" t="n">
        <v>0.01</v>
      </c>
      <c r="O151" s="51" t="n">
        <v>0.02</v>
      </c>
      <c r="P151" s="51" t="n">
        <v>0</v>
      </c>
      <c r="Q151" s="51" t="n">
        <v>0</v>
      </c>
      <c r="R151" s="50" t="n">
        <v>0</v>
      </c>
      <c r="S151" s="50" t="n">
        <v>0</v>
      </c>
      <c r="T151" s="50" t="n">
        <v>30</v>
      </c>
      <c r="U151" s="50"/>
      <c r="X151" s="53" t="e">
        <f aca="false">+VLOOKUP($D151,['file:///home/lab/repositories/luckia.facturador/com.luckia.biller.deploy/src/main/resources/bootstrap/info_presencial_2014.xlsx']venta_neta_cons!$a$2:$n$1048576,3,0)</f>
        <v>#VALUE!</v>
      </c>
      <c r="Y151" s="53" t="e">
        <f aca="false">+VLOOKUP($D151,['file:///home/lab/repositories/luckia.facturador/com.luckia.biller.deploy/src/main/resources/bootstrap/info_presencial_2014.xlsx']venta_neta_cons!$a$2:$n$1048576,4,0)</f>
        <v>#VALUE!</v>
      </c>
      <c r="Z151" s="53" t="e">
        <f aca="false">+VLOOKUP($D151,['file:///home/lab/repositories/luckia.facturador/com.luckia.biller.deploy/src/main/resources/bootstrap/info_presencial_2014.xlsx']venta_neta_cons!$a$2:$n$1048576,5,0)</f>
        <v>#VALUE!</v>
      </c>
      <c r="AA151" s="53" t="e">
        <f aca="false">+VLOOKUP($D151,['file:///home/lab/repositories/luckia.facturador/com.luckia.biller.deploy/src/main/resources/bootstrap/info_presencial_2014.xlsx']venta_neta_cons!$a$2:$n$1048576,6,0)</f>
        <v>#VALUE!</v>
      </c>
      <c r="AB151" s="53" t="e">
        <f aca="false">+VLOOKUP($D151,['file:///home/lab/repositories/luckia.facturador/com.luckia.biller.deploy/src/main/resources/bootstrap/info_presencial_2014.xlsx']venta_neta_cons!$a$2:$n$1048576,7,0)</f>
        <v>#VALUE!</v>
      </c>
      <c r="AC151" s="53" t="e">
        <f aca="false">+VLOOKUP($D151,['file:///home/lab/repositories/luckia.facturador/com.luckia.biller.deploy/src/main/resources/bootstrap/info_presencial_2014.xlsx']venta_neta_cons!$a$2:$n$1048576,8,0)</f>
        <v>#VALUE!</v>
      </c>
      <c r="AD151" s="53" t="e">
        <f aca="false">+VLOOKUP($D151,['file:///home/lab/repositories/luckia.facturador/com.luckia.biller.deploy/src/main/resources/bootstrap/info_presencial_2014.xlsx']venta_neta_cons!$a$2:$n$1048576,9,0)</f>
        <v>#VALUE!</v>
      </c>
      <c r="AE151" s="53" t="e">
        <f aca="false">+VLOOKUP($D151,['file:///home/lab/repositories/luckia.facturador/com.luckia.biller.deploy/src/main/resources/bootstrap/info_presencial_2014.xlsx']venta_neta_cons!$a$2:$n$1048576,10,0)</f>
        <v>#VALUE!</v>
      </c>
      <c r="AF151" s="53" t="e">
        <f aca="false">+VLOOKUP($D151,['file:///home/lab/repositories/luckia.facturador/com.luckia.biller.deploy/src/main/resources/bootstrap/info_presencial_2014.xlsx']venta_neta_cons!$a$2:$n$1048576,11,0)</f>
        <v>#VALUE!</v>
      </c>
      <c r="AG151" s="53" t="e">
        <f aca="false">+VLOOKUP($D151,['file:///home/lab/repositories/luckia.facturador/com.luckia.biller.deploy/src/main/resources/bootstrap/info_presencial_2014.xlsx']venta_neta_cons!$a$2:$n$1048576,12,0)</f>
        <v>#VALUE!</v>
      </c>
      <c r="AH151" s="53" t="e">
        <f aca="false">+VLOOKUP($D151,['file:///home/lab/repositories/luckia.facturador/com.luckia.biller.deploy/src/main/resources/bootstrap/info_presencial_2014.xlsx']venta_neta_cons!$a$2:$n$1048576,13,0)</f>
        <v>#VALUE!</v>
      </c>
      <c r="AI151" s="53" t="e">
        <f aca="false">+VLOOKUP($D151,['file:///home/lab/repositories/luckia.facturador/com.luckia.biller.deploy/src/main/resources/bootstrap/info_presencial_2014.xlsx']venta_neta_cons!$a$2:$n$1048576,14,0)</f>
        <v>#VALUE!</v>
      </c>
      <c r="AJ151" s="53" t="n">
        <f aca="false">+SUM(X151:AI151)</f>
        <v>193</v>
      </c>
      <c r="AK151" s="54" t="n">
        <f aca="false">+BB151/X151</f>
        <v>0.718963730569948</v>
      </c>
      <c r="AL151" s="53"/>
      <c r="AM151" s="53" t="e">
        <f aca="false">+VLOOKUP($D151,['file:///home/lab/repositories/luckia.facturador/com.luckia.biller.deploy/src/main/resources/bootstrap/info_presencial_2014.xlsx']saldo_cons!$a$2:$n$1048576,3,0)</f>
        <v>#VALUE!</v>
      </c>
      <c r="AN151" s="53" t="e">
        <f aca="false">+VLOOKUP($D151,['file:///home/lab/repositories/luckia.facturador/com.luckia.biller.deploy/src/main/resources/bootstrap/info_presencial_2014.xlsx']saldo_cons!$a$2:$n$1048576,4,0)</f>
        <v>#VALUE!</v>
      </c>
      <c r="AO151" s="53" t="e">
        <f aca="false">+VLOOKUP($D151,['file:///home/lab/repositories/luckia.facturador/com.luckia.biller.deploy/src/main/resources/bootstrap/info_presencial_2014.xlsx']saldo_cons!$a$2:$n$1048576,5,0)</f>
        <v>#VALUE!</v>
      </c>
      <c r="AP151" s="53" t="e">
        <f aca="false">+VLOOKUP($D151,['file:///home/lab/repositories/luckia.facturador/com.luckia.biller.deploy/src/main/resources/bootstrap/info_presencial_2014.xlsx']saldo_cons!$a$2:$n$1048576,6,0)</f>
        <v>#VALUE!</v>
      </c>
      <c r="AQ151" s="53" t="e">
        <f aca="false">+VLOOKUP($D151,['file:///home/lab/repositories/luckia.facturador/com.luckia.biller.deploy/src/main/resources/bootstrap/info_presencial_2014.xlsx']saldo_cons!$a$2:$n$1048576,7,0)</f>
        <v>#VALUE!</v>
      </c>
      <c r="AR151" s="53" t="e">
        <f aca="false">+VLOOKUP($D151,['file:///home/lab/repositories/luckia.facturador/com.luckia.biller.deploy/src/main/resources/bootstrap/info_presencial_2014.xlsx']saldo_cons!$a$2:$n$1048576,8,0)</f>
        <v>#VALUE!</v>
      </c>
      <c r="AS151" s="53" t="e">
        <f aca="false">+VLOOKUP($D151,['file:///home/lab/repositories/luckia.facturador/com.luckia.biller.deploy/src/main/resources/bootstrap/info_presencial_2014.xlsx']saldo_cons!$a$2:$n$1048576,9,0)</f>
        <v>#VALUE!</v>
      </c>
      <c r="AT151" s="53" t="e">
        <f aca="false">+VLOOKUP($D151,['file:///home/lab/repositories/luckia.facturador/com.luckia.biller.deploy/src/main/resources/bootstrap/info_presencial_2014.xlsx']saldo_cons!$a$2:$n$1048576,10,0)</f>
        <v>#VALUE!</v>
      </c>
      <c r="AU151" s="53" t="e">
        <f aca="false">+VLOOKUP($D151,['file:///home/lab/repositories/luckia.facturador/com.luckia.biller.deploy/src/main/resources/bootstrap/info_presencial_2014.xlsx']saldo_cons!$a$2:$n$1048576,11,0)</f>
        <v>#VALUE!</v>
      </c>
      <c r="AV151" s="53" t="e">
        <f aca="false">+VLOOKUP($D151,['file:///home/lab/repositories/luckia.facturador/com.luckia.biller.deploy/src/main/resources/bootstrap/info_presencial_2014.xlsx']saldo_cons!$a$2:$n$1048576,12,0)</f>
        <v>#VALUE!</v>
      </c>
      <c r="AW151" s="53" t="e">
        <f aca="false">+VLOOKUP($D151,['file:///home/lab/repositories/luckia.facturador/com.luckia.biller.deploy/src/main/resources/bootstrap/info_presencial_2014.xlsx']saldo_cons!$a$2:$n$1048576,13,0)</f>
        <v>#VALUE!</v>
      </c>
      <c r="AX151" s="53" t="e">
        <f aca="false">+VLOOKUP($D151,['file:///home/lab/repositories/luckia.facturador/com.luckia.biller.deploy/src/main/resources/bootstrap/info_presencial_2014.xlsx']saldo_cons!$a$2:$n$1048576,14,0)</f>
        <v>#VALUE!</v>
      </c>
      <c r="AY151" s="53" t="n">
        <f aca="false">+SUM(AM151:AX151)</f>
        <v>193</v>
      </c>
      <c r="AZ151" s="53"/>
      <c r="BA151" s="53"/>
      <c r="BB151" s="53" t="e">
        <f aca="false">+VLOOKUP($D151,['file:///home/lab/repositories/luckia.facturador/com.luckia.biller.deploy/src/main/resources/bootstrap/info_presencial_2014.xlsx']ggr_cons!$a$2:$n$1048576,3,0)</f>
        <v>#VALUE!</v>
      </c>
      <c r="BC151" s="53" t="e">
        <f aca="false">+VLOOKUP($D151,['file:///home/lab/repositories/luckia.facturador/com.luckia.biller.deploy/src/main/resources/bootstrap/info_presencial_2014.xlsx']ggr_cons!$a$2:$n$1048576,4,0)</f>
        <v>#VALUE!</v>
      </c>
      <c r="BD151" s="53" t="e">
        <f aca="false">+VLOOKUP($D151,['file:///home/lab/repositories/luckia.facturador/com.luckia.biller.deploy/src/main/resources/bootstrap/info_presencial_2014.xlsx']ggr_cons!$a$2:$n$1048576,5,0)</f>
        <v>#VALUE!</v>
      </c>
      <c r="BE151" s="53" t="e">
        <f aca="false">+VLOOKUP($D151,['file:///home/lab/repositories/luckia.facturador/com.luckia.biller.deploy/src/main/resources/bootstrap/info_presencial_2014.xlsx']ggr_cons!$a$2:$n$1048576,6,0)</f>
        <v>#VALUE!</v>
      </c>
      <c r="BF151" s="53" t="e">
        <f aca="false">+VLOOKUP($D151,['file:///home/lab/repositories/luckia.facturador/com.luckia.biller.deploy/src/main/resources/bootstrap/info_presencial_2014.xlsx']ggr_cons!$a$2:$n$1048576,7,0)</f>
        <v>#VALUE!</v>
      </c>
      <c r="BG151" s="53" t="e">
        <f aca="false">+VLOOKUP($D151,['file:///home/lab/repositories/luckia.facturador/com.luckia.biller.deploy/src/main/resources/bootstrap/info_presencial_2014.xlsx']ggr_cons!$a$2:$n$1048576,8,0)</f>
        <v>#VALUE!</v>
      </c>
      <c r="BH151" s="53" t="e">
        <f aca="false">+VLOOKUP($D151,['file:///home/lab/repositories/luckia.facturador/com.luckia.biller.deploy/src/main/resources/bootstrap/info_presencial_2014.xlsx']ggr_cons!$a$2:$n$1048576,9,0)</f>
        <v>#VALUE!</v>
      </c>
      <c r="BI151" s="53" t="e">
        <f aca="false">+VLOOKUP($D151,['file:///home/lab/repositories/luckia.facturador/com.luckia.biller.deploy/src/main/resources/bootstrap/info_presencial_2014.xlsx']ggr_cons!$a$2:$n$1048576,10,0)</f>
        <v>#VALUE!</v>
      </c>
      <c r="BJ151" s="53" t="e">
        <f aca="false">+VLOOKUP($D151,['file:///home/lab/repositories/luckia.facturador/com.luckia.biller.deploy/src/main/resources/bootstrap/info_presencial_2014.xlsx']ggr_cons!$a$2:$n$1048576,11,0)</f>
        <v>#VALUE!</v>
      </c>
      <c r="BK151" s="53" t="e">
        <f aca="false">+VLOOKUP($D151,['file:///home/lab/repositories/luckia.facturador/com.luckia.biller.deploy/src/main/resources/bootstrap/info_presencial_2014.xlsx']ggr_cons!$a$2:$n$1048576,12,0)</f>
        <v>#VALUE!</v>
      </c>
      <c r="BL151" s="53" t="e">
        <f aca="false">+VLOOKUP($D151,['file:///home/lab/repositories/luckia.facturador/com.luckia.biller.deploy/src/main/resources/bootstrap/info_presencial_2014.xlsx']ggr_cons!$a$2:$n$1048576,13,0)</f>
        <v>#VALUE!</v>
      </c>
      <c r="BM151" s="53" t="e">
        <f aca="false">+VLOOKUP($D151,['file:///home/lab/repositories/luckia.facturador/com.luckia.biller.deploy/src/main/resources/bootstrap/info_presencial_2014.xlsx']ggr_cons!$a$2:$n$1048576,14,0)</f>
        <v>#VALUE!</v>
      </c>
      <c r="BN151" s="53" t="n">
        <f aca="false">+SUM(BB151:BM151)</f>
        <v>138.76</v>
      </c>
      <c r="BO151" s="53"/>
      <c r="BP151" s="53"/>
      <c r="BQ151" s="55" t="n">
        <f aca="false">+$N151*X151</f>
        <v>1.93</v>
      </c>
      <c r="BR151" s="55" t="n">
        <f aca="false">+$N151*Y151</f>
        <v>0</v>
      </c>
      <c r="BS151" s="55" t="n">
        <f aca="false">+$N151*Z151</f>
        <v>0</v>
      </c>
      <c r="BT151" s="55" t="n">
        <f aca="false">+$N151*AA151</f>
        <v>0</v>
      </c>
      <c r="BU151" s="55" t="n">
        <f aca="false">+$N151*AB151</f>
        <v>0</v>
      </c>
      <c r="BV151" s="55" t="n">
        <f aca="false">+$N151*AC151</f>
        <v>0</v>
      </c>
      <c r="BW151" s="55" t="n">
        <f aca="false">+$N151*AD151</f>
        <v>0</v>
      </c>
      <c r="BX151" s="55" t="n">
        <f aca="false">+$N151*AE151</f>
        <v>0</v>
      </c>
      <c r="BY151" s="55" t="n">
        <f aca="false">+$N151*AF151</f>
        <v>0</v>
      </c>
      <c r="BZ151" s="55" t="n">
        <f aca="false">+$N151*AG151</f>
        <v>0</v>
      </c>
      <c r="CA151" s="55" t="n">
        <f aca="false">+$N151*AH151</f>
        <v>0</v>
      </c>
      <c r="CB151" s="55" t="n">
        <f aca="false">+$N151*AI151</f>
        <v>0</v>
      </c>
      <c r="CC151" s="55" t="n">
        <f aca="false">+SUM(BQ151:CB151)</f>
        <v>1.93</v>
      </c>
      <c r="CD151" s="53"/>
      <c r="CE151" s="55"/>
      <c r="CF151" s="55" t="n">
        <f aca="false">+BQ151/$CE$2</f>
        <v>1.59504132231405</v>
      </c>
      <c r="CG151" s="55" t="n">
        <f aca="false">+BR151/$CE$2</f>
        <v>0</v>
      </c>
      <c r="CH151" s="55" t="n">
        <f aca="false">+BS151/$CE$2</f>
        <v>0</v>
      </c>
      <c r="CI151" s="55" t="n">
        <f aca="false">+BT151/$CE$2</f>
        <v>0</v>
      </c>
      <c r="CJ151" s="55" t="n">
        <f aca="false">+BU151/$CE$2</f>
        <v>0</v>
      </c>
      <c r="CK151" s="55" t="n">
        <f aca="false">+BV151/$CE$2</f>
        <v>0</v>
      </c>
      <c r="CL151" s="55" t="n">
        <f aca="false">+BW151/$CE$2</f>
        <v>0</v>
      </c>
      <c r="CM151" s="55" t="n">
        <f aca="false">+BX151/$CE$2</f>
        <v>0</v>
      </c>
      <c r="CN151" s="55" t="n">
        <f aca="false">+BY151/$CE$2</f>
        <v>0</v>
      </c>
      <c r="CO151" s="55" t="n">
        <f aca="false">+BZ151/$CE$2</f>
        <v>0</v>
      </c>
      <c r="CP151" s="55" t="n">
        <f aca="false">+CA151/$CE$2</f>
        <v>0</v>
      </c>
      <c r="CQ151" s="55" t="n">
        <f aca="false">+CB151/$CE$2</f>
        <v>0</v>
      </c>
      <c r="CR151" s="55" t="n">
        <f aca="false">+CC151/$CE$2</f>
        <v>1.59504132231405</v>
      </c>
      <c r="CS151" s="53"/>
      <c r="CT151" s="53"/>
      <c r="CU151" s="56" t="n">
        <f aca="false">+$O151*X151+$P151*BB151+$Q151*(0.9*BB151+$S151)+$R151</f>
        <v>3.86</v>
      </c>
      <c r="CV151" s="56" t="n">
        <f aca="false">+$O151*Y151+$P151*BC151+$Q151*(0.9*BC151+$S151)+$R151</f>
        <v>0</v>
      </c>
      <c r="CW151" s="56" t="n">
        <f aca="false">+$O151*Z151+$P151*BD151+$Q151*(0.9*BD151+$S151)+$R151</f>
        <v>0</v>
      </c>
      <c r="CX151" s="56" t="n">
        <f aca="false">+$O151*AA151+$P151*BE151+$Q151*(0.9*BE151+$S151)+$R151</f>
        <v>0</v>
      </c>
      <c r="CY151" s="56" t="n">
        <f aca="false">+$O151*AB151+$P151*BF151+$Q151*(0.9*BF151+$S151)+$R151</f>
        <v>0</v>
      </c>
      <c r="CZ151" s="56" t="n">
        <f aca="false">+$O151*AC151+$P151*BG151+$Q151*(0.9*BG151+$S151)+$R151</f>
        <v>0</v>
      </c>
      <c r="DA151" s="56" t="n">
        <f aca="false">+$O151*AD151+$P151*BH151+$Q151*(0.9*BH151+$S151)+$R151</f>
        <v>0</v>
      </c>
      <c r="DB151" s="56" t="n">
        <f aca="false">+$O151*AE151+$P151*BI151+$Q151*(0.9*BI151+$S151)+$R151</f>
        <v>0</v>
      </c>
      <c r="DC151" s="56" t="n">
        <f aca="false">+$O151*AF151+$P151*BJ151+$Q151*(0.9*BJ151+$S151)+$R151</f>
        <v>0</v>
      </c>
      <c r="DD151" s="56" t="n">
        <f aca="false">+$O151*AG151+$P151*BK151+$Q151*(0.9*BK151+$S151)+$R151</f>
        <v>0</v>
      </c>
      <c r="DE151" s="56" t="n">
        <f aca="false">+$O151*AH151+$P151*BL151+$Q151*(0.9*BL151+$S151)+$R151</f>
        <v>0</v>
      </c>
      <c r="DF151" s="56" t="n">
        <f aca="false">+$O151*AI151+$P151*BM151+$Q151*(0.9*BM151+$S151)+$R151</f>
        <v>0</v>
      </c>
      <c r="DG151" s="55" t="n">
        <f aca="false">+SUM(CU151:DF151)</f>
        <v>3.86</v>
      </c>
      <c r="DH151" s="53"/>
      <c r="DJ151" s="14" t="n">
        <f aca="false">+IF(X151=0,0,$T151)</f>
        <v>30</v>
      </c>
      <c r="DK151" s="14" t="n">
        <f aca="false">+IF(Y151=0,0,$T151)</f>
        <v>0</v>
      </c>
      <c r="DL151" s="14" t="n">
        <f aca="false">+IF(Z151=0,0,$T151)</f>
        <v>0</v>
      </c>
      <c r="DM151" s="14" t="n">
        <f aca="false">+IF(AA151=0,0,$T151)</f>
        <v>0</v>
      </c>
      <c r="DN151" s="14" t="n">
        <f aca="false">+IF(AB151=0,0,$T151)</f>
        <v>0</v>
      </c>
      <c r="DO151" s="14" t="n">
        <f aca="false">+IF(AC151=0,0,$T151)</f>
        <v>0</v>
      </c>
      <c r="DP151" s="14" t="n">
        <f aca="false">+IF(AD151=0,0,$T151)</f>
        <v>0</v>
      </c>
      <c r="DQ151" s="14" t="n">
        <f aca="false">+IF(AE151=0,0,$T151)</f>
        <v>0</v>
      </c>
      <c r="DR151" s="14" t="n">
        <f aca="false">+IF(AF151=0,0,$T151)</f>
        <v>0</v>
      </c>
      <c r="DS151" s="14" t="n">
        <f aca="false">+IF(AG151=0,0,$T151)</f>
        <v>0</v>
      </c>
      <c r="DT151" s="14" t="n">
        <f aca="false">+IF(AH151=0,0,$T151)</f>
        <v>0</v>
      </c>
      <c r="DU151" s="14" t="n">
        <f aca="false">+IF(AI151=0,0,$T151)</f>
        <v>0</v>
      </c>
      <c r="DV151" s="55" t="n">
        <f aca="false">+SUM(DJ151:DU151)</f>
        <v>30</v>
      </c>
      <c r="DY151" s="14" t="n">
        <v>0</v>
      </c>
      <c r="DZ151" s="14" t="n">
        <v>0</v>
      </c>
      <c r="EA151" s="14" t="n">
        <v>0</v>
      </c>
      <c r="EB151" s="14" t="n">
        <v>0</v>
      </c>
      <c r="EC151" s="14" t="n">
        <v>0</v>
      </c>
      <c r="ED151" s="14" t="n">
        <v>0</v>
      </c>
      <c r="EE151" s="14" t="n">
        <v>0</v>
      </c>
      <c r="EF151" s="14" t="n">
        <v>0</v>
      </c>
      <c r="EG151" s="14" t="n">
        <v>0</v>
      </c>
      <c r="EH151" s="14" t="n">
        <v>0</v>
      </c>
      <c r="EI151" s="14" t="n">
        <v>0</v>
      </c>
      <c r="EJ151" s="14" t="n">
        <v>0</v>
      </c>
      <c r="EK151" s="55" t="n">
        <f aca="false">+SUM(DY151:EJ151)</f>
        <v>0</v>
      </c>
      <c r="EO151" s="53" t="n">
        <f aca="false">+CU151+DJ151-DY151/2</f>
        <v>33.86</v>
      </c>
      <c r="EP151" s="53" t="n">
        <f aca="false">+CV151+DK151-DZ151/2</f>
        <v>0</v>
      </c>
      <c r="EQ151" s="53" t="n">
        <f aca="false">+CW151+DL151-EA151/2</f>
        <v>0</v>
      </c>
      <c r="ER151" s="53" t="n">
        <f aca="false">+CX151+DM151-EB151/2</f>
        <v>0</v>
      </c>
      <c r="ES151" s="53" t="n">
        <f aca="false">+CY151+DN151-EC151/2</f>
        <v>0</v>
      </c>
      <c r="ET151" s="53" t="n">
        <f aca="false">+CZ151+DO151-ED151/2</f>
        <v>0</v>
      </c>
      <c r="EU151" s="53" t="n">
        <f aca="false">+DA151+DP151-EE151/2</f>
        <v>0</v>
      </c>
      <c r="EV151" s="53" t="n">
        <f aca="false">+DB151+DQ151-EF151/2</f>
        <v>0</v>
      </c>
      <c r="EW151" s="53" t="n">
        <f aca="false">+DC151+DR151-EG151/2</f>
        <v>0</v>
      </c>
      <c r="EX151" s="53" t="n">
        <f aca="false">+DD151+DS151-EH151/2</f>
        <v>0</v>
      </c>
      <c r="EY151" s="53" t="n">
        <f aca="false">+DE151+DT151-EI151/2</f>
        <v>0</v>
      </c>
      <c r="EZ151" s="53" t="n">
        <f aca="false">+DF151+DU151-EJ151/2</f>
        <v>0</v>
      </c>
      <c r="FA151" s="55" t="n">
        <f aca="false">+SUM(EO151:EZ151)</f>
        <v>33.86</v>
      </c>
      <c r="FD151" s="53" t="n">
        <f aca="false">+AM151-EO151-DY151</f>
        <v>159.14</v>
      </c>
      <c r="FE151" s="53" t="n">
        <f aca="false">+AN151-EP151-DZ151</f>
        <v>0</v>
      </c>
      <c r="FF151" s="53" t="n">
        <f aca="false">+AO151-EQ151-EA151</f>
        <v>0</v>
      </c>
      <c r="FG151" s="53" t="n">
        <f aca="false">+AP151-ER151-EB151</f>
        <v>0</v>
      </c>
      <c r="FH151" s="53" t="n">
        <f aca="false">+AQ151-ES151-EC151</f>
        <v>0</v>
      </c>
      <c r="FI151" s="53" t="n">
        <f aca="false">+AR151-ET151-ED151</f>
        <v>0</v>
      </c>
      <c r="FJ151" s="53" t="n">
        <f aca="false">+AS151-EU151-EE151</f>
        <v>0</v>
      </c>
      <c r="FK151" s="53" t="n">
        <f aca="false">+AT151-EV151-EF151</f>
        <v>0</v>
      </c>
      <c r="FL151" s="53" t="n">
        <f aca="false">+AU151-EW151-EG151</f>
        <v>0</v>
      </c>
      <c r="FM151" s="53" t="n">
        <f aca="false">+AV151-EX151-EH151</f>
        <v>0</v>
      </c>
      <c r="FN151" s="53" t="n">
        <f aca="false">+AW151-EY151-EI151</f>
        <v>0</v>
      </c>
      <c r="FO151" s="53" t="n">
        <f aca="false">+AX151-EZ151-EJ151</f>
        <v>0</v>
      </c>
      <c r="FP151" s="53" t="n">
        <f aca="false">+AY151-FA151</f>
        <v>159.14</v>
      </c>
    </row>
    <row collapsed="false" customFormat="false" customHeight="true" hidden="false" ht="15" outlineLevel="2" r="152">
      <c r="A152" s="21" t="n">
        <v>12</v>
      </c>
      <c r="B152" s="21" t="s">
        <v>67</v>
      </c>
      <c r="C152" s="21" t="s">
        <v>137</v>
      </c>
      <c r="D152" s="67" t="n">
        <f aca="false">+E152</f>
        <v>16087</v>
      </c>
      <c r="E152" s="69" t="n">
        <v>16087</v>
      </c>
      <c r="F152" s="76" t="s">
        <v>592</v>
      </c>
      <c r="G152" s="21" t="s">
        <v>69</v>
      </c>
      <c r="H152" s="21" t="s">
        <v>69</v>
      </c>
      <c r="I152" s="76" t="s">
        <v>593</v>
      </c>
      <c r="J152" s="76" t="s">
        <v>594</v>
      </c>
      <c r="K152" s="76" t="s">
        <v>587</v>
      </c>
      <c r="L152" s="49" t="s">
        <v>487</v>
      </c>
      <c r="M152" s="50" t="s">
        <v>70</v>
      </c>
      <c r="N152" s="51" t="n">
        <v>0.01</v>
      </c>
      <c r="O152" s="51" t="n">
        <v>0.02</v>
      </c>
      <c r="P152" s="51" t="n">
        <v>0</v>
      </c>
      <c r="Q152" s="51" t="n">
        <v>0</v>
      </c>
      <c r="R152" s="50" t="n">
        <v>0</v>
      </c>
      <c r="S152" s="50" t="n">
        <v>0</v>
      </c>
      <c r="T152" s="50" t="n">
        <v>30</v>
      </c>
      <c r="U152" s="50"/>
      <c r="X152" s="53" t="e">
        <f aca="false">+VLOOKUP($D152,['file:///home/lab/repositories/luckia.facturador/com.luckia.biller.deploy/src/main/resources/bootstrap/info_presencial_2014.xlsx']venta_neta_cons!$a$2:$n$1048576,3,0)</f>
        <v>#VALUE!</v>
      </c>
      <c r="Y152" s="53" t="e">
        <f aca="false">+VLOOKUP($D152,['file:///home/lab/repositories/luckia.facturador/com.luckia.biller.deploy/src/main/resources/bootstrap/info_presencial_2014.xlsx']venta_neta_cons!$a$2:$n$1048576,4,0)</f>
        <v>#VALUE!</v>
      </c>
      <c r="Z152" s="53" t="e">
        <f aca="false">+VLOOKUP($D152,['file:///home/lab/repositories/luckia.facturador/com.luckia.biller.deploy/src/main/resources/bootstrap/info_presencial_2014.xlsx']venta_neta_cons!$a$2:$n$1048576,5,0)</f>
        <v>#VALUE!</v>
      </c>
      <c r="AA152" s="53" t="e">
        <f aca="false">+VLOOKUP($D152,['file:///home/lab/repositories/luckia.facturador/com.luckia.biller.deploy/src/main/resources/bootstrap/info_presencial_2014.xlsx']venta_neta_cons!$a$2:$n$1048576,6,0)</f>
        <v>#VALUE!</v>
      </c>
      <c r="AB152" s="53" t="e">
        <f aca="false">+VLOOKUP($D152,['file:///home/lab/repositories/luckia.facturador/com.luckia.biller.deploy/src/main/resources/bootstrap/info_presencial_2014.xlsx']venta_neta_cons!$a$2:$n$1048576,7,0)</f>
        <v>#VALUE!</v>
      </c>
      <c r="AC152" s="53" t="e">
        <f aca="false">+VLOOKUP($D152,['file:///home/lab/repositories/luckia.facturador/com.luckia.biller.deploy/src/main/resources/bootstrap/info_presencial_2014.xlsx']venta_neta_cons!$a$2:$n$1048576,8,0)</f>
        <v>#VALUE!</v>
      </c>
      <c r="AD152" s="53" t="e">
        <f aca="false">+VLOOKUP($D152,['file:///home/lab/repositories/luckia.facturador/com.luckia.biller.deploy/src/main/resources/bootstrap/info_presencial_2014.xlsx']venta_neta_cons!$a$2:$n$1048576,9,0)</f>
        <v>#VALUE!</v>
      </c>
      <c r="AE152" s="53" t="e">
        <f aca="false">+VLOOKUP($D152,['file:///home/lab/repositories/luckia.facturador/com.luckia.biller.deploy/src/main/resources/bootstrap/info_presencial_2014.xlsx']venta_neta_cons!$a$2:$n$1048576,10,0)</f>
        <v>#VALUE!</v>
      </c>
      <c r="AF152" s="53" t="e">
        <f aca="false">+VLOOKUP($D152,['file:///home/lab/repositories/luckia.facturador/com.luckia.biller.deploy/src/main/resources/bootstrap/info_presencial_2014.xlsx']venta_neta_cons!$a$2:$n$1048576,11,0)</f>
        <v>#VALUE!</v>
      </c>
      <c r="AG152" s="53" t="e">
        <f aca="false">+VLOOKUP($D152,['file:///home/lab/repositories/luckia.facturador/com.luckia.biller.deploy/src/main/resources/bootstrap/info_presencial_2014.xlsx']venta_neta_cons!$a$2:$n$1048576,12,0)</f>
        <v>#VALUE!</v>
      </c>
      <c r="AH152" s="53" t="e">
        <f aca="false">+VLOOKUP($D152,['file:///home/lab/repositories/luckia.facturador/com.luckia.biller.deploy/src/main/resources/bootstrap/info_presencial_2014.xlsx']venta_neta_cons!$a$2:$n$1048576,13,0)</f>
        <v>#VALUE!</v>
      </c>
      <c r="AI152" s="53" t="e">
        <f aca="false">+VLOOKUP($D152,['file:///home/lab/repositories/luckia.facturador/com.luckia.biller.deploy/src/main/resources/bootstrap/info_presencial_2014.xlsx']venta_neta_cons!$a$2:$n$1048576,14,0)</f>
        <v>#VALUE!</v>
      </c>
      <c r="AJ152" s="53" t="n">
        <f aca="false">+SUM(X152:AI152)</f>
        <v>41</v>
      </c>
      <c r="AK152" s="54" t="n">
        <f aca="false">+BB152/X152</f>
        <v>1</v>
      </c>
      <c r="AL152" s="53"/>
      <c r="AM152" s="53" t="e">
        <f aca="false">+VLOOKUP($D152,['file:///home/lab/repositories/luckia.facturador/com.luckia.biller.deploy/src/main/resources/bootstrap/info_presencial_2014.xlsx']saldo_cons!$a$2:$n$1048576,3,0)</f>
        <v>#VALUE!</v>
      </c>
      <c r="AN152" s="53" t="e">
        <f aca="false">+VLOOKUP($D152,['file:///home/lab/repositories/luckia.facturador/com.luckia.biller.deploy/src/main/resources/bootstrap/info_presencial_2014.xlsx']saldo_cons!$a$2:$n$1048576,4,0)</f>
        <v>#VALUE!</v>
      </c>
      <c r="AO152" s="53" t="e">
        <f aca="false">+VLOOKUP($D152,['file:///home/lab/repositories/luckia.facturador/com.luckia.biller.deploy/src/main/resources/bootstrap/info_presencial_2014.xlsx']saldo_cons!$a$2:$n$1048576,5,0)</f>
        <v>#VALUE!</v>
      </c>
      <c r="AP152" s="53" t="e">
        <f aca="false">+VLOOKUP($D152,['file:///home/lab/repositories/luckia.facturador/com.luckia.biller.deploy/src/main/resources/bootstrap/info_presencial_2014.xlsx']saldo_cons!$a$2:$n$1048576,6,0)</f>
        <v>#VALUE!</v>
      </c>
      <c r="AQ152" s="53" t="e">
        <f aca="false">+VLOOKUP($D152,['file:///home/lab/repositories/luckia.facturador/com.luckia.biller.deploy/src/main/resources/bootstrap/info_presencial_2014.xlsx']saldo_cons!$a$2:$n$1048576,7,0)</f>
        <v>#VALUE!</v>
      </c>
      <c r="AR152" s="53" t="e">
        <f aca="false">+VLOOKUP($D152,['file:///home/lab/repositories/luckia.facturador/com.luckia.biller.deploy/src/main/resources/bootstrap/info_presencial_2014.xlsx']saldo_cons!$a$2:$n$1048576,8,0)</f>
        <v>#VALUE!</v>
      </c>
      <c r="AS152" s="53" t="e">
        <f aca="false">+VLOOKUP($D152,['file:///home/lab/repositories/luckia.facturador/com.luckia.biller.deploy/src/main/resources/bootstrap/info_presencial_2014.xlsx']saldo_cons!$a$2:$n$1048576,9,0)</f>
        <v>#VALUE!</v>
      </c>
      <c r="AT152" s="53" t="e">
        <f aca="false">+VLOOKUP($D152,['file:///home/lab/repositories/luckia.facturador/com.luckia.biller.deploy/src/main/resources/bootstrap/info_presencial_2014.xlsx']saldo_cons!$a$2:$n$1048576,10,0)</f>
        <v>#VALUE!</v>
      </c>
      <c r="AU152" s="53" t="e">
        <f aca="false">+VLOOKUP($D152,['file:///home/lab/repositories/luckia.facturador/com.luckia.biller.deploy/src/main/resources/bootstrap/info_presencial_2014.xlsx']saldo_cons!$a$2:$n$1048576,11,0)</f>
        <v>#VALUE!</v>
      </c>
      <c r="AV152" s="53" t="e">
        <f aca="false">+VLOOKUP($D152,['file:///home/lab/repositories/luckia.facturador/com.luckia.biller.deploy/src/main/resources/bootstrap/info_presencial_2014.xlsx']saldo_cons!$a$2:$n$1048576,12,0)</f>
        <v>#VALUE!</v>
      </c>
      <c r="AW152" s="53" t="e">
        <f aca="false">+VLOOKUP($D152,['file:///home/lab/repositories/luckia.facturador/com.luckia.biller.deploy/src/main/resources/bootstrap/info_presencial_2014.xlsx']saldo_cons!$a$2:$n$1048576,13,0)</f>
        <v>#VALUE!</v>
      </c>
      <c r="AX152" s="53" t="e">
        <f aca="false">+VLOOKUP($D152,['file:///home/lab/repositories/luckia.facturador/com.luckia.biller.deploy/src/main/resources/bootstrap/info_presencial_2014.xlsx']saldo_cons!$a$2:$n$1048576,14,0)</f>
        <v>#VALUE!</v>
      </c>
      <c r="AY152" s="53" t="n">
        <f aca="false">+SUM(AM152:AX152)</f>
        <v>41</v>
      </c>
      <c r="AZ152" s="53"/>
      <c r="BA152" s="53"/>
      <c r="BB152" s="53" t="e">
        <f aca="false">+VLOOKUP($D152,['file:///home/lab/repositories/luckia.facturador/com.luckia.biller.deploy/src/main/resources/bootstrap/info_presencial_2014.xlsx']ggr_cons!$a$2:$n$1048576,3,0)</f>
        <v>#VALUE!</v>
      </c>
      <c r="BC152" s="53" t="e">
        <f aca="false">+VLOOKUP($D152,['file:///home/lab/repositories/luckia.facturador/com.luckia.biller.deploy/src/main/resources/bootstrap/info_presencial_2014.xlsx']ggr_cons!$a$2:$n$1048576,4,0)</f>
        <v>#VALUE!</v>
      </c>
      <c r="BD152" s="53" t="e">
        <f aca="false">+VLOOKUP($D152,['file:///home/lab/repositories/luckia.facturador/com.luckia.biller.deploy/src/main/resources/bootstrap/info_presencial_2014.xlsx']ggr_cons!$a$2:$n$1048576,5,0)</f>
        <v>#VALUE!</v>
      </c>
      <c r="BE152" s="53" t="e">
        <f aca="false">+VLOOKUP($D152,['file:///home/lab/repositories/luckia.facturador/com.luckia.biller.deploy/src/main/resources/bootstrap/info_presencial_2014.xlsx']ggr_cons!$a$2:$n$1048576,6,0)</f>
        <v>#VALUE!</v>
      </c>
      <c r="BF152" s="53" t="e">
        <f aca="false">+VLOOKUP($D152,['file:///home/lab/repositories/luckia.facturador/com.luckia.biller.deploy/src/main/resources/bootstrap/info_presencial_2014.xlsx']ggr_cons!$a$2:$n$1048576,7,0)</f>
        <v>#VALUE!</v>
      </c>
      <c r="BG152" s="53" t="e">
        <f aca="false">+VLOOKUP($D152,['file:///home/lab/repositories/luckia.facturador/com.luckia.biller.deploy/src/main/resources/bootstrap/info_presencial_2014.xlsx']ggr_cons!$a$2:$n$1048576,8,0)</f>
        <v>#VALUE!</v>
      </c>
      <c r="BH152" s="53" t="e">
        <f aca="false">+VLOOKUP($D152,['file:///home/lab/repositories/luckia.facturador/com.luckia.biller.deploy/src/main/resources/bootstrap/info_presencial_2014.xlsx']ggr_cons!$a$2:$n$1048576,9,0)</f>
        <v>#VALUE!</v>
      </c>
      <c r="BI152" s="53" t="e">
        <f aca="false">+VLOOKUP($D152,['file:///home/lab/repositories/luckia.facturador/com.luckia.biller.deploy/src/main/resources/bootstrap/info_presencial_2014.xlsx']ggr_cons!$a$2:$n$1048576,10,0)</f>
        <v>#VALUE!</v>
      </c>
      <c r="BJ152" s="53" t="e">
        <f aca="false">+VLOOKUP($D152,['file:///home/lab/repositories/luckia.facturador/com.luckia.biller.deploy/src/main/resources/bootstrap/info_presencial_2014.xlsx']ggr_cons!$a$2:$n$1048576,11,0)</f>
        <v>#VALUE!</v>
      </c>
      <c r="BK152" s="53" t="e">
        <f aca="false">+VLOOKUP($D152,['file:///home/lab/repositories/luckia.facturador/com.luckia.biller.deploy/src/main/resources/bootstrap/info_presencial_2014.xlsx']ggr_cons!$a$2:$n$1048576,12,0)</f>
        <v>#VALUE!</v>
      </c>
      <c r="BL152" s="53" t="e">
        <f aca="false">+VLOOKUP($D152,['file:///home/lab/repositories/luckia.facturador/com.luckia.biller.deploy/src/main/resources/bootstrap/info_presencial_2014.xlsx']ggr_cons!$a$2:$n$1048576,13,0)</f>
        <v>#VALUE!</v>
      </c>
      <c r="BM152" s="53" t="e">
        <f aca="false">+VLOOKUP($D152,['file:///home/lab/repositories/luckia.facturador/com.luckia.biller.deploy/src/main/resources/bootstrap/info_presencial_2014.xlsx']ggr_cons!$a$2:$n$1048576,14,0)</f>
        <v>#VALUE!</v>
      </c>
      <c r="BN152" s="53" t="n">
        <f aca="false">+SUM(BB152:BM152)</f>
        <v>41</v>
      </c>
      <c r="BO152" s="53"/>
      <c r="BP152" s="53"/>
      <c r="BQ152" s="55" t="n">
        <f aca="false">+$N152*X152</f>
        <v>0.41</v>
      </c>
      <c r="BR152" s="55" t="n">
        <f aca="false">+$N152*Y152</f>
        <v>0</v>
      </c>
      <c r="BS152" s="55" t="n">
        <f aca="false">+$N152*Z152</f>
        <v>0</v>
      </c>
      <c r="BT152" s="55" t="n">
        <f aca="false">+$N152*AA152</f>
        <v>0</v>
      </c>
      <c r="BU152" s="55" t="n">
        <f aca="false">+$N152*AB152</f>
        <v>0</v>
      </c>
      <c r="BV152" s="55" t="n">
        <f aca="false">+$N152*AC152</f>
        <v>0</v>
      </c>
      <c r="BW152" s="55" t="n">
        <f aca="false">+$N152*AD152</f>
        <v>0</v>
      </c>
      <c r="BX152" s="55" t="n">
        <f aca="false">+$N152*AE152</f>
        <v>0</v>
      </c>
      <c r="BY152" s="55" t="n">
        <f aca="false">+$N152*AF152</f>
        <v>0</v>
      </c>
      <c r="BZ152" s="55" t="n">
        <f aca="false">+$N152*AG152</f>
        <v>0</v>
      </c>
      <c r="CA152" s="55" t="n">
        <f aca="false">+$N152*AH152</f>
        <v>0</v>
      </c>
      <c r="CB152" s="55" t="n">
        <f aca="false">+$N152*AI152</f>
        <v>0</v>
      </c>
      <c r="CC152" s="55" t="n">
        <f aca="false">+SUM(BQ152:CB152)</f>
        <v>0.41</v>
      </c>
      <c r="CD152" s="53"/>
      <c r="CE152" s="55"/>
      <c r="CF152" s="55" t="n">
        <f aca="false">+BQ152/$CE$2</f>
        <v>0.338842975206612</v>
      </c>
      <c r="CG152" s="55" t="n">
        <f aca="false">+BR152/$CE$2</f>
        <v>0</v>
      </c>
      <c r="CH152" s="55" t="n">
        <f aca="false">+BS152/$CE$2</f>
        <v>0</v>
      </c>
      <c r="CI152" s="55" t="n">
        <f aca="false">+BT152/$CE$2</f>
        <v>0</v>
      </c>
      <c r="CJ152" s="55" t="n">
        <f aca="false">+BU152/$CE$2</f>
        <v>0</v>
      </c>
      <c r="CK152" s="55" t="n">
        <f aca="false">+BV152/$CE$2</f>
        <v>0</v>
      </c>
      <c r="CL152" s="55" t="n">
        <f aca="false">+BW152/$CE$2</f>
        <v>0</v>
      </c>
      <c r="CM152" s="55" t="n">
        <f aca="false">+BX152/$CE$2</f>
        <v>0</v>
      </c>
      <c r="CN152" s="55" t="n">
        <f aca="false">+BY152/$CE$2</f>
        <v>0</v>
      </c>
      <c r="CO152" s="55" t="n">
        <f aca="false">+BZ152/$CE$2</f>
        <v>0</v>
      </c>
      <c r="CP152" s="55" t="n">
        <f aca="false">+CA152/$CE$2</f>
        <v>0</v>
      </c>
      <c r="CQ152" s="55" t="n">
        <f aca="false">+CB152/$CE$2</f>
        <v>0</v>
      </c>
      <c r="CR152" s="55" t="n">
        <f aca="false">+CC152/$CE$2</f>
        <v>0.338842975206612</v>
      </c>
      <c r="CS152" s="53"/>
      <c r="CT152" s="53"/>
      <c r="CU152" s="56" t="n">
        <f aca="false">+$O152*X152+$P152*BB152+$Q152*(0.9*BB152+$S152)+$R152</f>
        <v>0.82</v>
      </c>
      <c r="CV152" s="56" t="n">
        <f aca="false">+$O152*Y152+$P152*BC152+$Q152*(0.9*BC152+$S152)+$R152</f>
        <v>0</v>
      </c>
      <c r="CW152" s="56" t="n">
        <f aca="false">+$O152*Z152+$P152*BD152+$Q152*(0.9*BD152+$S152)+$R152</f>
        <v>0</v>
      </c>
      <c r="CX152" s="56" t="n">
        <f aca="false">+$O152*AA152+$P152*BE152+$Q152*(0.9*BE152+$S152)+$R152</f>
        <v>0</v>
      </c>
      <c r="CY152" s="56" t="n">
        <f aca="false">+$O152*AB152+$P152*BF152+$Q152*(0.9*BF152+$S152)+$R152</f>
        <v>0</v>
      </c>
      <c r="CZ152" s="56" t="n">
        <f aca="false">+$O152*AC152+$P152*BG152+$Q152*(0.9*BG152+$S152)+$R152</f>
        <v>0</v>
      </c>
      <c r="DA152" s="56" t="n">
        <f aca="false">+$O152*AD152+$P152*BH152+$Q152*(0.9*BH152+$S152)+$R152</f>
        <v>0</v>
      </c>
      <c r="DB152" s="56" t="n">
        <f aca="false">+$O152*AE152+$P152*BI152+$Q152*(0.9*BI152+$S152)+$R152</f>
        <v>0</v>
      </c>
      <c r="DC152" s="56" t="n">
        <f aca="false">+$O152*AF152+$P152*BJ152+$Q152*(0.9*BJ152+$S152)+$R152</f>
        <v>0</v>
      </c>
      <c r="DD152" s="56" t="n">
        <f aca="false">+$O152*AG152+$P152*BK152+$Q152*(0.9*BK152+$S152)+$R152</f>
        <v>0</v>
      </c>
      <c r="DE152" s="56" t="n">
        <f aca="false">+$O152*AH152+$P152*BL152+$Q152*(0.9*BL152+$S152)+$R152</f>
        <v>0</v>
      </c>
      <c r="DF152" s="56" t="n">
        <f aca="false">+$O152*AI152+$P152*BM152+$Q152*(0.9*BM152+$S152)+$R152</f>
        <v>0</v>
      </c>
      <c r="DG152" s="55" t="n">
        <f aca="false">+SUM(CU152:DF152)</f>
        <v>0.82</v>
      </c>
      <c r="DH152" s="53"/>
      <c r="DJ152" s="14" t="n">
        <f aca="false">+IF(X152=0,0,$T152)</f>
        <v>30</v>
      </c>
      <c r="DK152" s="14" t="n">
        <f aca="false">+IF(Y152=0,0,$T152)</f>
        <v>0</v>
      </c>
      <c r="DL152" s="14" t="n">
        <f aca="false">+IF(Z152=0,0,$T152)</f>
        <v>0</v>
      </c>
      <c r="DM152" s="14" t="n">
        <f aca="false">+IF(AA152=0,0,$T152)</f>
        <v>0</v>
      </c>
      <c r="DN152" s="14" t="n">
        <f aca="false">+IF(AB152=0,0,$T152)</f>
        <v>0</v>
      </c>
      <c r="DO152" s="14" t="n">
        <f aca="false">+IF(AC152=0,0,$T152)</f>
        <v>0</v>
      </c>
      <c r="DP152" s="14" t="n">
        <f aca="false">+IF(AD152=0,0,$T152)</f>
        <v>0</v>
      </c>
      <c r="DQ152" s="14" t="n">
        <f aca="false">+IF(AE152=0,0,$T152)</f>
        <v>0</v>
      </c>
      <c r="DR152" s="14" t="n">
        <f aca="false">+IF(AF152=0,0,$T152)</f>
        <v>0</v>
      </c>
      <c r="DS152" s="14" t="n">
        <f aca="false">+IF(AG152=0,0,$T152)</f>
        <v>0</v>
      </c>
      <c r="DT152" s="14" t="n">
        <f aca="false">+IF(AH152=0,0,$T152)</f>
        <v>0</v>
      </c>
      <c r="DU152" s="14" t="n">
        <f aca="false">+IF(AI152=0,0,$T152)</f>
        <v>0</v>
      </c>
      <c r="DV152" s="55" t="n">
        <f aca="false">+SUM(DJ152:DU152)</f>
        <v>30</v>
      </c>
      <c r="DY152" s="14" t="n">
        <v>0</v>
      </c>
      <c r="DZ152" s="14" t="n">
        <v>0</v>
      </c>
      <c r="EA152" s="14" t="n">
        <v>0</v>
      </c>
      <c r="EB152" s="14" t="n">
        <v>0</v>
      </c>
      <c r="EC152" s="14" t="n">
        <v>0</v>
      </c>
      <c r="ED152" s="14" t="n">
        <v>0</v>
      </c>
      <c r="EE152" s="14" t="n">
        <v>0</v>
      </c>
      <c r="EF152" s="14" t="n">
        <v>0</v>
      </c>
      <c r="EG152" s="14" t="n">
        <v>0</v>
      </c>
      <c r="EH152" s="14" t="n">
        <v>0</v>
      </c>
      <c r="EI152" s="14" t="n">
        <v>0</v>
      </c>
      <c r="EJ152" s="14" t="n">
        <v>0</v>
      </c>
      <c r="EK152" s="55" t="n">
        <f aca="false">+SUM(DY152:EJ152)</f>
        <v>0</v>
      </c>
      <c r="EO152" s="53" t="n">
        <f aca="false">+CU152+DJ152-DY152/2</f>
        <v>30.82</v>
      </c>
      <c r="EP152" s="53" t="n">
        <f aca="false">+CV152+DK152-DZ152/2</f>
        <v>0</v>
      </c>
      <c r="EQ152" s="53" t="n">
        <f aca="false">+CW152+DL152-EA152/2</f>
        <v>0</v>
      </c>
      <c r="ER152" s="53" t="n">
        <f aca="false">+CX152+DM152-EB152/2</f>
        <v>0</v>
      </c>
      <c r="ES152" s="53" t="n">
        <f aca="false">+CY152+DN152-EC152/2</f>
        <v>0</v>
      </c>
      <c r="ET152" s="53" t="n">
        <f aca="false">+CZ152+DO152-ED152/2</f>
        <v>0</v>
      </c>
      <c r="EU152" s="53" t="n">
        <f aca="false">+DA152+DP152-EE152/2</f>
        <v>0</v>
      </c>
      <c r="EV152" s="53" t="n">
        <f aca="false">+DB152+DQ152-EF152/2</f>
        <v>0</v>
      </c>
      <c r="EW152" s="53" t="n">
        <f aca="false">+DC152+DR152-EG152/2</f>
        <v>0</v>
      </c>
      <c r="EX152" s="53" t="n">
        <f aca="false">+DD152+DS152-EH152/2</f>
        <v>0</v>
      </c>
      <c r="EY152" s="53" t="n">
        <f aca="false">+DE152+DT152-EI152/2</f>
        <v>0</v>
      </c>
      <c r="EZ152" s="53" t="n">
        <f aca="false">+DF152+DU152-EJ152/2</f>
        <v>0</v>
      </c>
      <c r="FA152" s="55" t="n">
        <f aca="false">+SUM(EO152:EZ152)</f>
        <v>30.82</v>
      </c>
      <c r="FD152" s="53" t="n">
        <f aca="false">+AM152-EO152-DY152</f>
        <v>10.18</v>
      </c>
      <c r="FE152" s="53" t="n">
        <f aca="false">+AN152-EP152-DZ152</f>
        <v>0</v>
      </c>
      <c r="FF152" s="53" t="n">
        <f aca="false">+AO152-EQ152-EA152</f>
        <v>0</v>
      </c>
      <c r="FG152" s="53" t="n">
        <f aca="false">+AP152-ER152-EB152</f>
        <v>0</v>
      </c>
      <c r="FH152" s="53" t="n">
        <f aca="false">+AQ152-ES152-EC152</f>
        <v>0</v>
      </c>
      <c r="FI152" s="53" t="n">
        <f aca="false">+AR152-ET152-ED152</f>
        <v>0</v>
      </c>
      <c r="FJ152" s="53" t="n">
        <f aca="false">+AS152-EU152-EE152</f>
        <v>0</v>
      </c>
      <c r="FK152" s="53" t="n">
        <f aca="false">+AT152-EV152-EF152</f>
        <v>0</v>
      </c>
      <c r="FL152" s="53" t="n">
        <f aca="false">+AU152-EW152-EG152</f>
        <v>0</v>
      </c>
      <c r="FM152" s="53" t="n">
        <f aca="false">+AV152-EX152-EH152</f>
        <v>0</v>
      </c>
      <c r="FN152" s="53" t="n">
        <f aca="false">+AW152-EY152-EI152</f>
        <v>0</v>
      </c>
      <c r="FO152" s="53" t="n">
        <f aca="false">+AX152-EZ152-EJ152</f>
        <v>0</v>
      </c>
      <c r="FP152" s="53" t="n">
        <f aca="false">+AY152-FA152</f>
        <v>10.18</v>
      </c>
    </row>
    <row collapsed="false" customFormat="false" customHeight="true" hidden="false" ht="15" outlineLevel="2" r="153">
      <c r="A153" s="21" t="n">
        <v>12</v>
      </c>
      <c r="B153" s="21" t="s">
        <v>67</v>
      </c>
      <c r="C153" s="21" t="s">
        <v>137</v>
      </c>
      <c r="D153" s="67" t="n">
        <f aca="false">+E153</f>
        <v>16088</v>
      </c>
      <c r="E153" s="69" t="n">
        <v>16088</v>
      </c>
      <c r="F153" s="76" t="s">
        <v>595</v>
      </c>
      <c r="G153" s="21" t="s">
        <v>69</v>
      </c>
      <c r="H153" s="21" t="s">
        <v>69</v>
      </c>
      <c r="I153" s="76" t="s">
        <v>596</v>
      </c>
      <c r="J153" s="76" t="s">
        <v>594</v>
      </c>
      <c r="K153" s="76" t="s">
        <v>587</v>
      </c>
      <c r="L153" s="49" t="s">
        <v>487</v>
      </c>
      <c r="M153" s="50" t="s">
        <v>70</v>
      </c>
      <c r="N153" s="51" t="n">
        <v>0.01</v>
      </c>
      <c r="O153" s="51" t="n">
        <v>0.02</v>
      </c>
      <c r="P153" s="51" t="n">
        <v>0</v>
      </c>
      <c r="Q153" s="51" t="n">
        <v>0</v>
      </c>
      <c r="R153" s="50" t="n">
        <v>0</v>
      </c>
      <c r="S153" s="50" t="n">
        <v>0</v>
      </c>
      <c r="T153" s="50" t="n">
        <v>30</v>
      </c>
      <c r="U153" s="50"/>
      <c r="X153" s="53" t="e">
        <f aca="false">+VLOOKUP($D153,['file:///home/lab/repositories/luckia.facturador/com.luckia.biller.deploy/src/main/resources/bootstrap/info_presencial_2014.xlsx']venta_neta_cons!$a$2:$n$1048576,3,0)</f>
        <v>#VALUE!</v>
      </c>
      <c r="Y153" s="53" t="e">
        <f aca="false">+VLOOKUP($D153,['file:///home/lab/repositories/luckia.facturador/com.luckia.biller.deploy/src/main/resources/bootstrap/info_presencial_2014.xlsx']venta_neta_cons!$a$2:$n$1048576,4,0)</f>
        <v>#VALUE!</v>
      </c>
      <c r="Z153" s="53" t="e">
        <f aca="false">+VLOOKUP($D153,['file:///home/lab/repositories/luckia.facturador/com.luckia.biller.deploy/src/main/resources/bootstrap/info_presencial_2014.xlsx']venta_neta_cons!$a$2:$n$1048576,5,0)</f>
        <v>#VALUE!</v>
      </c>
      <c r="AA153" s="53" t="e">
        <f aca="false">+VLOOKUP($D153,['file:///home/lab/repositories/luckia.facturador/com.luckia.biller.deploy/src/main/resources/bootstrap/info_presencial_2014.xlsx']venta_neta_cons!$a$2:$n$1048576,6,0)</f>
        <v>#VALUE!</v>
      </c>
      <c r="AB153" s="53" t="e">
        <f aca="false">+VLOOKUP($D153,['file:///home/lab/repositories/luckia.facturador/com.luckia.biller.deploy/src/main/resources/bootstrap/info_presencial_2014.xlsx']venta_neta_cons!$a$2:$n$1048576,7,0)</f>
        <v>#VALUE!</v>
      </c>
      <c r="AC153" s="53" t="e">
        <f aca="false">+VLOOKUP($D153,['file:///home/lab/repositories/luckia.facturador/com.luckia.biller.deploy/src/main/resources/bootstrap/info_presencial_2014.xlsx']venta_neta_cons!$a$2:$n$1048576,8,0)</f>
        <v>#VALUE!</v>
      </c>
      <c r="AD153" s="53" t="e">
        <f aca="false">+VLOOKUP($D153,['file:///home/lab/repositories/luckia.facturador/com.luckia.biller.deploy/src/main/resources/bootstrap/info_presencial_2014.xlsx']venta_neta_cons!$a$2:$n$1048576,9,0)</f>
        <v>#VALUE!</v>
      </c>
      <c r="AE153" s="53" t="e">
        <f aca="false">+VLOOKUP($D153,['file:///home/lab/repositories/luckia.facturador/com.luckia.biller.deploy/src/main/resources/bootstrap/info_presencial_2014.xlsx']venta_neta_cons!$a$2:$n$1048576,10,0)</f>
        <v>#VALUE!</v>
      </c>
      <c r="AF153" s="53" t="e">
        <f aca="false">+VLOOKUP($D153,['file:///home/lab/repositories/luckia.facturador/com.luckia.biller.deploy/src/main/resources/bootstrap/info_presencial_2014.xlsx']venta_neta_cons!$a$2:$n$1048576,11,0)</f>
        <v>#VALUE!</v>
      </c>
      <c r="AG153" s="53" t="e">
        <f aca="false">+VLOOKUP($D153,['file:///home/lab/repositories/luckia.facturador/com.luckia.biller.deploy/src/main/resources/bootstrap/info_presencial_2014.xlsx']venta_neta_cons!$a$2:$n$1048576,12,0)</f>
        <v>#VALUE!</v>
      </c>
      <c r="AH153" s="53" t="e">
        <f aca="false">+VLOOKUP($D153,['file:///home/lab/repositories/luckia.facturador/com.luckia.biller.deploy/src/main/resources/bootstrap/info_presencial_2014.xlsx']venta_neta_cons!$a$2:$n$1048576,13,0)</f>
        <v>#VALUE!</v>
      </c>
      <c r="AI153" s="53" t="e">
        <f aca="false">+VLOOKUP($D153,['file:///home/lab/repositories/luckia.facturador/com.luckia.biller.deploy/src/main/resources/bootstrap/info_presencial_2014.xlsx']venta_neta_cons!$a$2:$n$1048576,14,0)</f>
        <v>#VALUE!</v>
      </c>
      <c r="AJ153" s="53" t="n">
        <f aca="false">+SUM(X153:AI153)</f>
        <v>33</v>
      </c>
      <c r="AK153" s="54" t="n">
        <f aca="false">+BB153/X153</f>
        <v>-0.693636363636364</v>
      </c>
      <c r="AL153" s="53"/>
      <c r="AM153" s="53" t="e">
        <f aca="false">+VLOOKUP($D153,['file:///home/lab/repositories/luckia.facturador/com.luckia.biller.deploy/src/main/resources/bootstrap/info_presencial_2014.xlsx']saldo_cons!$a$2:$n$1048576,3,0)</f>
        <v>#VALUE!</v>
      </c>
      <c r="AN153" s="53" t="e">
        <f aca="false">+VLOOKUP($D153,['file:///home/lab/repositories/luckia.facturador/com.luckia.biller.deploy/src/main/resources/bootstrap/info_presencial_2014.xlsx']saldo_cons!$a$2:$n$1048576,4,0)</f>
        <v>#VALUE!</v>
      </c>
      <c r="AO153" s="53" t="e">
        <f aca="false">+VLOOKUP($D153,['file:///home/lab/repositories/luckia.facturador/com.luckia.biller.deploy/src/main/resources/bootstrap/info_presencial_2014.xlsx']saldo_cons!$a$2:$n$1048576,5,0)</f>
        <v>#VALUE!</v>
      </c>
      <c r="AP153" s="53" t="e">
        <f aca="false">+VLOOKUP($D153,['file:///home/lab/repositories/luckia.facturador/com.luckia.biller.deploy/src/main/resources/bootstrap/info_presencial_2014.xlsx']saldo_cons!$a$2:$n$1048576,6,0)</f>
        <v>#VALUE!</v>
      </c>
      <c r="AQ153" s="53" t="e">
        <f aca="false">+VLOOKUP($D153,['file:///home/lab/repositories/luckia.facturador/com.luckia.biller.deploy/src/main/resources/bootstrap/info_presencial_2014.xlsx']saldo_cons!$a$2:$n$1048576,7,0)</f>
        <v>#VALUE!</v>
      </c>
      <c r="AR153" s="53" t="e">
        <f aca="false">+VLOOKUP($D153,['file:///home/lab/repositories/luckia.facturador/com.luckia.biller.deploy/src/main/resources/bootstrap/info_presencial_2014.xlsx']saldo_cons!$a$2:$n$1048576,8,0)</f>
        <v>#VALUE!</v>
      </c>
      <c r="AS153" s="53" t="e">
        <f aca="false">+VLOOKUP($D153,['file:///home/lab/repositories/luckia.facturador/com.luckia.biller.deploy/src/main/resources/bootstrap/info_presencial_2014.xlsx']saldo_cons!$a$2:$n$1048576,9,0)</f>
        <v>#VALUE!</v>
      </c>
      <c r="AT153" s="53" t="e">
        <f aca="false">+VLOOKUP($D153,['file:///home/lab/repositories/luckia.facturador/com.luckia.biller.deploy/src/main/resources/bootstrap/info_presencial_2014.xlsx']saldo_cons!$a$2:$n$1048576,10,0)</f>
        <v>#VALUE!</v>
      </c>
      <c r="AU153" s="53" t="e">
        <f aca="false">+VLOOKUP($D153,['file:///home/lab/repositories/luckia.facturador/com.luckia.biller.deploy/src/main/resources/bootstrap/info_presencial_2014.xlsx']saldo_cons!$a$2:$n$1048576,11,0)</f>
        <v>#VALUE!</v>
      </c>
      <c r="AV153" s="53" t="e">
        <f aca="false">+VLOOKUP($D153,['file:///home/lab/repositories/luckia.facturador/com.luckia.biller.deploy/src/main/resources/bootstrap/info_presencial_2014.xlsx']saldo_cons!$a$2:$n$1048576,12,0)</f>
        <v>#VALUE!</v>
      </c>
      <c r="AW153" s="53" t="e">
        <f aca="false">+VLOOKUP($D153,['file:///home/lab/repositories/luckia.facturador/com.luckia.biller.deploy/src/main/resources/bootstrap/info_presencial_2014.xlsx']saldo_cons!$a$2:$n$1048576,13,0)</f>
        <v>#VALUE!</v>
      </c>
      <c r="AX153" s="53" t="e">
        <f aca="false">+VLOOKUP($D153,['file:///home/lab/repositories/luckia.facturador/com.luckia.biller.deploy/src/main/resources/bootstrap/info_presencial_2014.xlsx']saldo_cons!$a$2:$n$1048576,14,0)</f>
        <v>#VALUE!</v>
      </c>
      <c r="AY153" s="53" t="n">
        <f aca="false">+SUM(AM153:AX153)</f>
        <v>33</v>
      </c>
      <c r="AZ153" s="53"/>
      <c r="BA153" s="53"/>
      <c r="BB153" s="53" t="e">
        <f aca="false">+VLOOKUP($D153,['file:///home/lab/repositories/luckia.facturador/com.luckia.biller.deploy/src/main/resources/bootstrap/info_presencial_2014.xlsx']ggr_cons!$a$2:$n$1048576,3,0)</f>
        <v>#VALUE!</v>
      </c>
      <c r="BC153" s="53" t="e">
        <f aca="false">+VLOOKUP($D153,['file:///home/lab/repositories/luckia.facturador/com.luckia.biller.deploy/src/main/resources/bootstrap/info_presencial_2014.xlsx']ggr_cons!$a$2:$n$1048576,4,0)</f>
        <v>#VALUE!</v>
      </c>
      <c r="BD153" s="53" t="e">
        <f aca="false">+VLOOKUP($D153,['file:///home/lab/repositories/luckia.facturador/com.luckia.biller.deploy/src/main/resources/bootstrap/info_presencial_2014.xlsx']ggr_cons!$a$2:$n$1048576,5,0)</f>
        <v>#VALUE!</v>
      </c>
      <c r="BE153" s="53" t="e">
        <f aca="false">+VLOOKUP($D153,['file:///home/lab/repositories/luckia.facturador/com.luckia.biller.deploy/src/main/resources/bootstrap/info_presencial_2014.xlsx']ggr_cons!$a$2:$n$1048576,6,0)</f>
        <v>#VALUE!</v>
      </c>
      <c r="BF153" s="53" t="e">
        <f aca="false">+VLOOKUP($D153,['file:///home/lab/repositories/luckia.facturador/com.luckia.biller.deploy/src/main/resources/bootstrap/info_presencial_2014.xlsx']ggr_cons!$a$2:$n$1048576,7,0)</f>
        <v>#VALUE!</v>
      </c>
      <c r="BG153" s="53" t="e">
        <f aca="false">+VLOOKUP($D153,['file:///home/lab/repositories/luckia.facturador/com.luckia.biller.deploy/src/main/resources/bootstrap/info_presencial_2014.xlsx']ggr_cons!$a$2:$n$1048576,8,0)</f>
        <v>#VALUE!</v>
      </c>
      <c r="BH153" s="53" t="e">
        <f aca="false">+VLOOKUP($D153,['file:///home/lab/repositories/luckia.facturador/com.luckia.biller.deploy/src/main/resources/bootstrap/info_presencial_2014.xlsx']ggr_cons!$a$2:$n$1048576,9,0)</f>
        <v>#VALUE!</v>
      </c>
      <c r="BI153" s="53" t="e">
        <f aca="false">+VLOOKUP($D153,['file:///home/lab/repositories/luckia.facturador/com.luckia.biller.deploy/src/main/resources/bootstrap/info_presencial_2014.xlsx']ggr_cons!$a$2:$n$1048576,10,0)</f>
        <v>#VALUE!</v>
      </c>
      <c r="BJ153" s="53" t="e">
        <f aca="false">+VLOOKUP($D153,['file:///home/lab/repositories/luckia.facturador/com.luckia.biller.deploy/src/main/resources/bootstrap/info_presencial_2014.xlsx']ggr_cons!$a$2:$n$1048576,11,0)</f>
        <v>#VALUE!</v>
      </c>
      <c r="BK153" s="53" t="e">
        <f aca="false">+VLOOKUP($D153,['file:///home/lab/repositories/luckia.facturador/com.luckia.biller.deploy/src/main/resources/bootstrap/info_presencial_2014.xlsx']ggr_cons!$a$2:$n$1048576,12,0)</f>
        <v>#VALUE!</v>
      </c>
      <c r="BL153" s="53" t="e">
        <f aca="false">+VLOOKUP($D153,['file:///home/lab/repositories/luckia.facturador/com.luckia.biller.deploy/src/main/resources/bootstrap/info_presencial_2014.xlsx']ggr_cons!$a$2:$n$1048576,13,0)</f>
        <v>#VALUE!</v>
      </c>
      <c r="BM153" s="53" t="e">
        <f aca="false">+VLOOKUP($D153,['file:///home/lab/repositories/luckia.facturador/com.luckia.biller.deploy/src/main/resources/bootstrap/info_presencial_2014.xlsx']ggr_cons!$a$2:$n$1048576,14,0)</f>
        <v>#VALUE!</v>
      </c>
      <c r="BN153" s="53" t="n">
        <f aca="false">+SUM(BB153:BM153)</f>
        <v>-22.89</v>
      </c>
      <c r="BO153" s="53"/>
      <c r="BP153" s="53"/>
      <c r="BQ153" s="55" t="n">
        <f aca="false">+$N153*X153</f>
        <v>0.33</v>
      </c>
      <c r="BR153" s="55" t="n">
        <f aca="false">+$N153*Y153</f>
        <v>0</v>
      </c>
      <c r="BS153" s="55" t="n">
        <f aca="false">+$N153*Z153</f>
        <v>0</v>
      </c>
      <c r="BT153" s="55" t="n">
        <f aca="false">+$N153*AA153</f>
        <v>0</v>
      </c>
      <c r="BU153" s="55" t="n">
        <f aca="false">+$N153*AB153</f>
        <v>0</v>
      </c>
      <c r="BV153" s="55" t="n">
        <f aca="false">+$N153*AC153</f>
        <v>0</v>
      </c>
      <c r="BW153" s="55" t="n">
        <f aca="false">+$N153*AD153</f>
        <v>0</v>
      </c>
      <c r="BX153" s="55" t="n">
        <f aca="false">+$N153*AE153</f>
        <v>0</v>
      </c>
      <c r="BY153" s="55" t="n">
        <f aca="false">+$N153*AF153</f>
        <v>0</v>
      </c>
      <c r="BZ153" s="55" t="n">
        <f aca="false">+$N153*AG153</f>
        <v>0</v>
      </c>
      <c r="CA153" s="55" t="n">
        <f aca="false">+$N153*AH153</f>
        <v>0</v>
      </c>
      <c r="CB153" s="55" t="n">
        <f aca="false">+$N153*AI153</f>
        <v>0</v>
      </c>
      <c r="CC153" s="55" t="n">
        <f aca="false">+SUM(BQ153:CB153)</f>
        <v>0.33</v>
      </c>
      <c r="CD153" s="53"/>
      <c r="CE153" s="55"/>
      <c r="CF153" s="55" t="n">
        <f aca="false">+BQ153/$CE$2</f>
        <v>0.272727272727273</v>
      </c>
      <c r="CG153" s="55" t="n">
        <f aca="false">+BR153/$CE$2</f>
        <v>0</v>
      </c>
      <c r="CH153" s="55" t="n">
        <f aca="false">+BS153/$CE$2</f>
        <v>0</v>
      </c>
      <c r="CI153" s="55" t="n">
        <f aca="false">+BT153/$CE$2</f>
        <v>0</v>
      </c>
      <c r="CJ153" s="55" t="n">
        <f aca="false">+BU153/$CE$2</f>
        <v>0</v>
      </c>
      <c r="CK153" s="55" t="n">
        <f aca="false">+BV153/$CE$2</f>
        <v>0</v>
      </c>
      <c r="CL153" s="55" t="n">
        <f aca="false">+BW153/$CE$2</f>
        <v>0</v>
      </c>
      <c r="CM153" s="55" t="n">
        <f aca="false">+BX153/$CE$2</f>
        <v>0</v>
      </c>
      <c r="CN153" s="55" t="n">
        <f aca="false">+BY153/$CE$2</f>
        <v>0</v>
      </c>
      <c r="CO153" s="55" t="n">
        <f aca="false">+BZ153/$CE$2</f>
        <v>0</v>
      </c>
      <c r="CP153" s="55" t="n">
        <f aca="false">+CA153/$CE$2</f>
        <v>0</v>
      </c>
      <c r="CQ153" s="55" t="n">
        <f aca="false">+CB153/$CE$2</f>
        <v>0</v>
      </c>
      <c r="CR153" s="55" t="n">
        <f aca="false">+CC153/$CE$2</f>
        <v>0.272727272727273</v>
      </c>
      <c r="CS153" s="53"/>
      <c r="CT153" s="53"/>
      <c r="CU153" s="56" t="n">
        <f aca="false">+$O153*X153+$P153*BB153+$Q153*(0.9*BB153+$S153)+$R153</f>
        <v>0.66</v>
      </c>
      <c r="CV153" s="56" t="n">
        <f aca="false">+$O153*Y153+$P153*BC153+$Q153*(0.9*BC153+$S153)+$R153</f>
        <v>0</v>
      </c>
      <c r="CW153" s="56" t="n">
        <f aca="false">+$O153*Z153+$P153*BD153+$Q153*(0.9*BD153+$S153)+$R153</f>
        <v>0</v>
      </c>
      <c r="CX153" s="56" t="n">
        <f aca="false">+$O153*AA153+$P153*BE153+$Q153*(0.9*BE153+$S153)+$R153</f>
        <v>0</v>
      </c>
      <c r="CY153" s="56" t="n">
        <f aca="false">+$O153*AB153+$P153*BF153+$Q153*(0.9*BF153+$S153)+$R153</f>
        <v>0</v>
      </c>
      <c r="CZ153" s="56" t="n">
        <f aca="false">+$O153*AC153+$P153*BG153+$Q153*(0.9*BG153+$S153)+$R153</f>
        <v>0</v>
      </c>
      <c r="DA153" s="56" t="n">
        <f aca="false">+$O153*AD153+$P153*BH153+$Q153*(0.9*BH153+$S153)+$R153</f>
        <v>0</v>
      </c>
      <c r="DB153" s="56" t="n">
        <f aca="false">+$O153*AE153+$P153*BI153+$Q153*(0.9*BI153+$S153)+$R153</f>
        <v>0</v>
      </c>
      <c r="DC153" s="56" t="n">
        <f aca="false">+$O153*AF153+$P153*BJ153+$Q153*(0.9*BJ153+$S153)+$R153</f>
        <v>0</v>
      </c>
      <c r="DD153" s="56" t="n">
        <f aca="false">+$O153*AG153+$P153*BK153+$Q153*(0.9*BK153+$S153)+$R153</f>
        <v>0</v>
      </c>
      <c r="DE153" s="56" t="n">
        <f aca="false">+$O153*AH153+$P153*BL153+$Q153*(0.9*BL153+$S153)+$R153</f>
        <v>0</v>
      </c>
      <c r="DF153" s="56" t="n">
        <f aca="false">+$O153*AI153+$P153*BM153+$Q153*(0.9*BM153+$S153)+$R153</f>
        <v>0</v>
      </c>
      <c r="DG153" s="55" t="n">
        <f aca="false">+SUM(CU153:DF153)</f>
        <v>0.66</v>
      </c>
      <c r="DH153" s="53"/>
      <c r="DJ153" s="14" t="n">
        <f aca="false">+IF(X153=0,0,$T153)</f>
        <v>30</v>
      </c>
      <c r="DK153" s="14" t="n">
        <f aca="false">+IF(Y153=0,0,$T153)</f>
        <v>0</v>
      </c>
      <c r="DL153" s="14" t="n">
        <f aca="false">+IF(Z153=0,0,$T153)</f>
        <v>0</v>
      </c>
      <c r="DM153" s="14" t="n">
        <f aca="false">+IF(AA153=0,0,$T153)</f>
        <v>0</v>
      </c>
      <c r="DN153" s="14" t="n">
        <f aca="false">+IF(AB153=0,0,$T153)</f>
        <v>0</v>
      </c>
      <c r="DO153" s="14" t="n">
        <f aca="false">+IF(AC153=0,0,$T153)</f>
        <v>0</v>
      </c>
      <c r="DP153" s="14" t="n">
        <f aca="false">+IF(AD153=0,0,$T153)</f>
        <v>0</v>
      </c>
      <c r="DQ153" s="14" t="n">
        <f aca="false">+IF(AE153=0,0,$T153)</f>
        <v>0</v>
      </c>
      <c r="DR153" s="14" t="n">
        <f aca="false">+IF(AF153=0,0,$T153)</f>
        <v>0</v>
      </c>
      <c r="DS153" s="14" t="n">
        <f aca="false">+IF(AG153=0,0,$T153)</f>
        <v>0</v>
      </c>
      <c r="DT153" s="14" t="n">
        <f aca="false">+IF(AH153=0,0,$T153)</f>
        <v>0</v>
      </c>
      <c r="DU153" s="14" t="n">
        <f aca="false">+IF(AI153=0,0,$T153)</f>
        <v>0</v>
      </c>
      <c r="DV153" s="55" t="n">
        <f aca="false">+SUM(DJ153:DU153)</f>
        <v>30</v>
      </c>
      <c r="DY153" s="14" t="n">
        <v>0</v>
      </c>
      <c r="DZ153" s="14" t="n">
        <v>0</v>
      </c>
      <c r="EA153" s="14" t="n">
        <v>0</v>
      </c>
      <c r="EB153" s="14" t="n">
        <v>0</v>
      </c>
      <c r="EC153" s="14" t="n">
        <v>0</v>
      </c>
      <c r="ED153" s="14" t="n">
        <v>0</v>
      </c>
      <c r="EE153" s="14" t="n">
        <v>0</v>
      </c>
      <c r="EF153" s="14" t="n">
        <v>0</v>
      </c>
      <c r="EG153" s="14" t="n">
        <v>0</v>
      </c>
      <c r="EH153" s="14" t="n">
        <v>0</v>
      </c>
      <c r="EI153" s="14" t="n">
        <v>0</v>
      </c>
      <c r="EJ153" s="14" t="n">
        <v>0</v>
      </c>
      <c r="EK153" s="55" t="n">
        <f aca="false">+SUM(DY153:EJ153)</f>
        <v>0</v>
      </c>
      <c r="EO153" s="53" t="n">
        <f aca="false">+CU153+DJ153-DY153/2</f>
        <v>30.66</v>
      </c>
      <c r="EP153" s="53" t="n">
        <f aca="false">+CV153+DK153-DZ153/2</f>
        <v>0</v>
      </c>
      <c r="EQ153" s="53" t="n">
        <f aca="false">+CW153+DL153-EA153/2</f>
        <v>0</v>
      </c>
      <c r="ER153" s="53" t="n">
        <f aca="false">+CX153+DM153-EB153/2</f>
        <v>0</v>
      </c>
      <c r="ES153" s="53" t="n">
        <f aca="false">+CY153+DN153-EC153/2</f>
        <v>0</v>
      </c>
      <c r="ET153" s="53" t="n">
        <f aca="false">+CZ153+DO153-ED153/2</f>
        <v>0</v>
      </c>
      <c r="EU153" s="53" t="n">
        <f aca="false">+DA153+DP153-EE153/2</f>
        <v>0</v>
      </c>
      <c r="EV153" s="53" t="n">
        <f aca="false">+DB153+DQ153-EF153/2</f>
        <v>0</v>
      </c>
      <c r="EW153" s="53" t="n">
        <f aca="false">+DC153+DR153-EG153/2</f>
        <v>0</v>
      </c>
      <c r="EX153" s="53" t="n">
        <f aca="false">+DD153+DS153-EH153/2</f>
        <v>0</v>
      </c>
      <c r="EY153" s="53" t="n">
        <f aca="false">+DE153+DT153-EI153/2</f>
        <v>0</v>
      </c>
      <c r="EZ153" s="53" t="n">
        <f aca="false">+DF153+DU153-EJ153/2</f>
        <v>0</v>
      </c>
      <c r="FA153" s="55" t="n">
        <f aca="false">+SUM(EO153:EZ153)</f>
        <v>30.66</v>
      </c>
      <c r="FD153" s="53" t="n">
        <f aca="false">+AM153-EO153-DY153</f>
        <v>2.34</v>
      </c>
      <c r="FE153" s="53" t="n">
        <f aca="false">+AN153-EP153-DZ153</f>
        <v>0</v>
      </c>
      <c r="FF153" s="53" t="n">
        <f aca="false">+AO153-EQ153-EA153</f>
        <v>0</v>
      </c>
      <c r="FG153" s="53" t="n">
        <f aca="false">+AP153-ER153-EB153</f>
        <v>0</v>
      </c>
      <c r="FH153" s="53" t="n">
        <f aca="false">+AQ153-ES153-EC153</f>
        <v>0</v>
      </c>
      <c r="FI153" s="53" t="n">
        <f aca="false">+AR153-ET153-ED153</f>
        <v>0</v>
      </c>
      <c r="FJ153" s="53" t="n">
        <f aca="false">+AS153-EU153-EE153</f>
        <v>0</v>
      </c>
      <c r="FK153" s="53" t="n">
        <f aca="false">+AT153-EV153-EF153</f>
        <v>0</v>
      </c>
      <c r="FL153" s="53" t="n">
        <f aca="false">+AU153-EW153-EG153</f>
        <v>0</v>
      </c>
      <c r="FM153" s="53" t="n">
        <f aca="false">+AV153-EX153-EH153</f>
        <v>0</v>
      </c>
      <c r="FN153" s="53" t="n">
        <f aca="false">+AW153-EY153-EI153</f>
        <v>0</v>
      </c>
      <c r="FO153" s="53" t="n">
        <f aca="false">+AX153-EZ153-EJ153</f>
        <v>0</v>
      </c>
      <c r="FP153" s="53" t="n">
        <f aca="false">+AY153-FA153</f>
        <v>2.34</v>
      </c>
    </row>
    <row collapsed="false" customFormat="false" customHeight="true" hidden="false" ht="15" outlineLevel="2" r="154">
      <c r="A154" s="21" t="n">
        <v>12</v>
      </c>
      <c r="B154" s="21" t="s">
        <v>67</v>
      </c>
      <c r="C154" s="21" t="s">
        <v>137</v>
      </c>
      <c r="D154" s="67" t="n">
        <f aca="false">+E154</f>
        <v>16089</v>
      </c>
      <c r="E154" s="69" t="n">
        <v>16089</v>
      </c>
      <c r="F154" s="72" t="s">
        <v>597</v>
      </c>
      <c r="G154" s="21" t="s">
        <v>69</v>
      </c>
      <c r="H154" s="21" t="s">
        <v>69</v>
      </c>
      <c r="I154" s="72" t="s">
        <v>598</v>
      </c>
      <c r="J154" s="72" t="s">
        <v>599</v>
      </c>
      <c r="K154" s="76" t="s">
        <v>105</v>
      </c>
      <c r="L154" s="49" t="s">
        <v>487</v>
      </c>
      <c r="M154" s="50" t="s">
        <v>70</v>
      </c>
      <c r="N154" s="51" t="n">
        <v>0.01</v>
      </c>
      <c r="O154" s="51" t="n">
        <v>0.02</v>
      </c>
      <c r="P154" s="51" t="n">
        <v>0</v>
      </c>
      <c r="Q154" s="51" t="n">
        <v>0</v>
      </c>
      <c r="R154" s="50" t="n">
        <v>0</v>
      </c>
      <c r="S154" s="50" t="n">
        <v>0</v>
      </c>
      <c r="T154" s="50" t="n">
        <v>30</v>
      </c>
      <c r="U154" s="50"/>
      <c r="X154" s="53" t="e">
        <f aca="false">+VLOOKUP($D154,['file:///home/lab/repositories/luckia.facturador/com.luckia.biller.deploy/src/main/resources/bootstrap/info_presencial_2014.xlsx']venta_neta_cons!$a$2:$n$1048576,3,0)</f>
        <v>#VALUE!</v>
      </c>
      <c r="Y154" s="53" t="e">
        <f aca="false">+VLOOKUP($D154,['file:///home/lab/repositories/luckia.facturador/com.luckia.biller.deploy/src/main/resources/bootstrap/info_presencial_2014.xlsx']venta_neta_cons!$a$2:$n$1048576,4,0)</f>
        <v>#VALUE!</v>
      </c>
      <c r="Z154" s="53" t="e">
        <f aca="false">+VLOOKUP($D154,['file:///home/lab/repositories/luckia.facturador/com.luckia.biller.deploy/src/main/resources/bootstrap/info_presencial_2014.xlsx']venta_neta_cons!$a$2:$n$1048576,5,0)</f>
        <v>#VALUE!</v>
      </c>
      <c r="AA154" s="53" t="e">
        <f aca="false">+VLOOKUP($D154,['file:///home/lab/repositories/luckia.facturador/com.luckia.biller.deploy/src/main/resources/bootstrap/info_presencial_2014.xlsx']venta_neta_cons!$a$2:$n$1048576,6,0)</f>
        <v>#VALUE!</v>
      </c>
      <c r="AB154" s="53" t="e">
        <f aca="false">+VLOOKUP($D154,['file:///home/lab/repositories/luckia.facturador/com.luckia.biller.deploy/src/main/resources/bootstrap/info_presencial_2014.xlsx']venta_neta_cons!$a$2:$n$1048576,7,0)</f>
        <v>#VALUE!</v>
      </c>
      <c r="AC154" s="53" t="e">
        <f aca="false">+VLOOKUP($D154,['file:///home/lab/repositories/luckia.facturador/com.luckia.biller.deploy/src/main/resources/bootstrap/info_presencial_2014.xlsx']venta_neta_cons!$a$2:$n$1048576,8,0)</f>
        <v>#VALUE!</v>
      </c>
      <c r="AD154" s="53" t="e">
        <f aca="false">+VLOOKUP($D154,['file:///home/lab/repositories/luckia.facturador/com.luckia.biller.deploy/src/main/resources/bootstrap/info_presencial_2014.xlsx']venta_neta_cons!$a$2:$n$1048576,9,0)</f>
        <v>#VALUE!</v>
      </c>
      <c r="AE154" s="53" t="e">
        <f aca="false">+VLOOKUP($D154,['file:///home/lab/repositories/luckia.facturador/com.luckia.biller.deploy/src/main/resources/bootstrap/info_presencial_2014.xlsx']venta_neta_cons!$a$2:$n$1048576,10,0)</f>
        <v>#VALUE!</v>
      </c>
      <c r="AF154" s="53" t="e">
        <f aca="false">+VLOOKUP($D154,['file:///home/lab/repositories/luckia.facturador/com.luckia.biller.deploy/src/main/resources/bootstrap/info_presencial_2014.xlsx']venta_neta_cons!$a$2:$n$1048576,11,0)</f>
        <v>#VALUE!</v>
      </c>
      <c r="AG154" s="53" t="e">
        <f aca="false">+VLOOKUP($D154,['file:///home/lab/repositories/luckia.facturador/com.luckia.biller.deploy/src/main/resources/bootstrap/info_presencial_2014.xlsx']venta_neta_cons!$a$2:$n$1048576,12,0)</f>
        <v>#VALUE!</v>
      </c>
      <c r="AH154" s="53" t="e">
        <f aca="false">+VLOOKUP($D154,['file:///home/lab/repositories/luckia.facturador/com.luckia.biller.deploy/src/main/resources/bootstrap/info_presencial_2014.xlsx']venta_neta_cons!$a$2:$n$1048576,13,0)</f>
        <v>#VALUE!</v>
      </c>
      <c r="AI154" s="53" t="e">
        <f aca="false">+VLOOKUP($D154,['file:///home/lab/repositories/luckia.facturador/com.luckia.biller.deploy/src/main/resources/bootstrap/info_presencial_2014.xlsx']venta_neta_cons!$a$2:$n$1048576,14,0)</f>
        <v>#VALUE!</v>
      </c>
      <c r="AJ154" s="53" t="n">
        <f aca="false">+SUM(X154:AI154)</f>
        <v>15840</v>
      </c>
      <c r="AK154" s="54" t="n">
        <f aca="false">+BB154/X154</f>
        <v>0.117284090909091</v>
      </c>
      <c r="AL154" s="53"/>
      <c r="AM154" s="53" t="e">
        <f aca="false">+VLOOKUP($D154,['file:///home/lab/repositories/luckia.facturador/com.luckia.biller.deploy/src/main/resources/bootstrap/info_presencial_2014.xlsx']saldo_cons!$a$2:$n$1048576,3,0)</f>
        <v>#VALUE!</v>
      </c>
      <c r="AN154" s="53" t="e">
        <f aca="false">+VLOOKUP($D154,['file:///home/lab/repositories/luckia.facturador/com.luckia.biller.deploy/src/main/resources/bootstrap/info_presencial_2014.xlsx']saldo_cons!$a$2:$n$1048576,4,0)</f>
        <v>#VALUE!</v>
      </c>
      <c r="AO154" s="53" t="e">
        <f aca="false">+VLOOKUP($D154,['file:///home/lab/repositories/luckia.facturador/com.luckia.biller.deploy/src/main/resources/bootstrap/info_presencial_2014.xlsx']saldo_cons!$a$2:$n$1048576,5,0)</f>
        <v>#VALUE!</v>
      </c>
      <c r="AP154" s="53" t="e">
        <f aca="false">+VLOOKUP($D154,['file:///home/lab/repositories/luckia.facturador/com.luckia.biller.deploy/src/main/resources/bootstrap/info_presencial_2014.xlsx']saldo_cons!$a$2:$n$1048576,6,0)</f>
        <v>#VALUE!</v>
      </c>
      <c r="AQ154" s="53" t="e">
        <f aca="false">+VLOOKUP($D154,['file:///home/lab/repositories/luckia.facturador/com.luckia.biller.deploy/src/main/resources/bootstrap/info_presencial_2014.xlsx']saldo_cons!$a$2:$n$1048576,7,0)</f>
        <v>#VALUE!</v>
      </c>
      <c r="AR154" s="53" t="e">
        <f aca="false">+VLOOKUP($D154,['file:///home/lab/repositories/luckia.facturador/com.luckia.biller.deploy/src/main/resources/bootstrap/info_presencial_2014.xlsx']saldo_cons!$a$2:$n$1048576,8,0)</f>
        <v>#VALUE!</v>
      </c>
      <c r="AS154" s="53" t="e">
        <f aca="false">+VLOOKUP($D154,['file:///home/lab/repositories/luckia.facturador/com.luckia.biller.deploy/src/main/resources/bootstrap/info_presencial_2014.xlsx']saldo_cons!$a$2:$n$1048576,9,0)</f>
        <v>#VALUE!</v>
      </c>
      <c r="AT154" s="53" t="e">
        <f aca="false">+VLOOKUP($D154,['file:///home/lab/repositories/luckia.facturador/com.luckia.biller.deploy/src/main/resources/bootstrap/info_presencial_2014.xlsx']saldo_cons!$a$2:$n$1048576,10,0)</f>
        <v>#VALUE!</v>
      </c>
      <c r="AU154" s="53" t="e">
        <f aca="false">+VLOOKUP($D154,['file:///home/lab/repositories/luckia.facturador/com.luckia.biller.deploy/src/main/resources/bootstrap/info_presencial_2014.xlsx']saldo_cons!$a$2:$n$1048576,11,0)</f>
        <v>#VALUE!</v>
      </c>
      <c r="AV154" s="53" t="e">
        <f aca="false">+VLOOKUP($D154,['file:///home/lab/repositories/luckia.facturador/com.luckia.biller.deploy/src/main/resources/bootstrap/info_presencial_2014.xlsx']saldo_cons!$a$2:$n$1048576,12,0)</f>
        <v>#VALUE!</v>
      </c>
      <c r="AW154" s="53" t="e">
        <f aca="false">+VLOOKUP($D154,['file:///home/lab/repositories/luckia.facturador/com.luckia.biller.deploy/src/main/resources/bootstrap/info_presencial_2014.xlsx']saldo_cons!$a$2:$n$1048576,13,0)</f>
        <v>#VALUE!</v>
      </c>
      <c r="AX154" s="53" t="e">
        <f aca="false">+VLOOKUP($D154,['file:///home/lab/repositories/luckia.facturador/com.luckia.biller.deploy/src/main/resources/bootstrap/info_presencial_2014.xlsx']saldo_cons!$a$2:$n$1048576,14,0)</f>
        <v>#VALUE!</v>
      </c>
      <c r="AY154" s="53" t="n">
        <f aca="false">+SUM(AM154:AX154)</f>
        <v>15840</v>
      </c>
      <c r="AZ154" s="53"/>
      <c r="BA154" s="53"/>
      <c r="BB154" s="53" t="e">
        <f aca="false">+VLOOKUP($D154,['file:///home/lab/repositories/luckia.facturador/com.luckia.biller.deploy/src/main/resources/bootstrap/info_presencial_2014.xlsx']ggr_cons!$a$2:$n$1048576,3,0)</f>
        <v>#VALUE!</v>
      </c>
      <c r="BC154" s="53" t="e">
        <f aca="false">+VLOOKUP($D154,['file:///home/lab/repositories/luckia.facturador/com.luckia.biller.deploy/src/main/resources/bootstrap/info_presencial_2014.xlsx']ggr_cons!$a$2:$n$1048576,4,0)</f>
        <v>#VALUE!</v>
      </c>
      <c r="BD154" s="53" t="e">
        <f aca="false">+VLOOKUP($D154,['file:///home/lab/repositories/luckia.facturador/com.luckia.biller.deploy/src/main/resources/bootstrap/info_presencial_2014.xlsx']ggr_cons!$a$2:$n$1048576,5,0)</f>
        <v>#VALUE!</v>
      </c>
      <c r="BE154" s="53" t="e">
        <f aca="false">+VLOOKUP($D154,['file:///home/lab/repositories/luckia.facturador/com.luckia.biller.deploy/src/main/resources/bootstrap/info_presencial_2014.xlsx']ggr_cons!$a$2:$n$1048576,6,0)</f>
        <v>#VALUE!</v>
      </c>
      <c r="BF154" s="53" t="e">
        <f aca="false">+VLOOKUP($D154,['file:///home/lab/repositories/luckia.facturador/com.luckia.biller.deploy/src/main/resources/bootstrap/info_presencial_2014.xlsx']ggr_cons!$a$2:$n$1048576,7,0)</f>
        <v>#VALUE!</v>
      </c>
      <c r="BG154" s="53" t="e">
        <f aca="false">+VLOOKUP($D154,['file:///home/lab/repositories/luckia.facturador/com.luckia.biller.deploy/src/main/resources/bootstrap/info_presencial_2014.xlsx']ggr_cons!$a$2:$n$1048576,8,0)</f>
        <v>#VALUE!</v>
      </c>
      <c r="BH154" s="53" t="e">
        <f aca="false">+VLOOKUP($D154,['file:///home/lab/repositories/luckia.facturador/com.luckia.biller.deploy/src/main/resources/bootstrap/info_presencial_2014.xlsx']ggr_cons!$a$2:$n$1048576,9,0)</f>
        <v>#VALUE!</v>
      </c>
      <c r="BI154" s="53" t="e">
        <f aca="false">+VLOOKUP($D154,['file:///home/lab/repositories/luckia.facturador/com.luckia.biller.deploy/src/main/resources/bootstrap/info_presencial_2014.xlsx']ggr_cons!$a$2:$n$1048576,10,0)</f>
        <v>#VALUE!</v>
      </c>
      <c r="BJ154" s="53" t="e">
        <f aca="false">+VLOOKUP($D154,['file:///home/lab/repositories/luckia.facturador/com.luckia.biller.deploy/src/main/resources/bootstrap/info_presencial_2014.xlsx']ggr_cons!$a$2:$n$1048576,11,0)</f>
        <v>#VALUE!</v>
      </c>
      <c r="BK154" s="53" t="e">
        <f aca="false">+VLOOKUP($D154,['file:///home/lab/repositories/luckia.facturador/com.luckia.biller.deploy/src/main/resources/bootstrap/info_presencial_2014.xlsx']ggr_cons!$a$2:$n$1048576,12,0)</f>
        <v>#VALUE!</v>
      </c>
      <c r="BL154" s="53" t="e">
        <f aca="false">+VLOOKUP($D154,['file:///home/lab/repositories/luckia.facturador/com.luckia.biller.deploy/src/main/resources/bootstrap/info_presencial_2014.xlsx']ggr_cons!$a$2:$n$1048576,13,0)</f>
        <v>#VALUE!</v>
      </c>
      <c r="BM154" s="53" t="e">
        <f aca="false">+VLOOKUP($D154,['file:///home/lab/repositories/luckia.facturador/com.luckia.biller.deploy/src/main/resources/bootstrap/info_presencial_2014.xlsx']ggr_cons!$a$2:$n$1048576,14,0)</f>
        <v>#VALUE!</v>
      </c>
      <c r="BN154" s="53" t="n">
        <f aca="false">+SUM(BB154:BM154)</f>
        <v>1857.78</v>
      </c>
      <c r="BO154" s="53"/>
      <c r="BP154" s="53"/>
      <c r="BQ154" s="55" t="n">
        <f aca="false">+$N154*X154</f>
        <v>158.4</v>
      </c>
      <c r="BR154" s="55" t="n">
        <f aca="false">+$N154*Y154</f>
        <v>0</v>
      </c>
      <c r="BS154" s="55" t="n">
        <f aca="false">+$N154*Z154</f>
        <v>0</v>
      </c>
      <c r="BT154" s="55" t="n">
        <f aca="false">+$N154*AA154</f>
        <v>0</v>
      </c>
      <c r="BU154" s="55" t="n">
        <f aca="false">+$N154*AB154</f>
        <v>0</v>
      </c>
      <c r="BV154" s="55" t="n">
        <f aca="false">+$N154*AC154</f>
        <v>0</v>
      </c>
      <c r="BW154" s="55" t="n">
        <f aca="false">+$N154*AD154</f>
        <v>0</v>
      </c>
      <c r="BX154" s="55" t="n">
        <f aca="false">+$N154*AE154</f>
        <v>0</v>
      </c>
      <c r="BY154" s="55" t="n">
        <f aca="false">+$N154*AF154</f>
        <v>0</v>
      </c>
      <c r="BZ154" s="55" t="n">
        <f aca="false">+$N154*AG154</f>
        <v>0</v>
      </c>
      <c r="CA154" s="55" t="n">
        <f aca="false">+$N154*AH154</f>
        <v>0</v>
      </c>
      <c r="CB154" s="55" t="n">
        <f aca="false">+$N154*AI154</f>
        <v>0</v>
      </c>
      <c r="CC154" s="55" t="n">
        <f aca="false">+SUM(BQ154:CB154)</f>
        <v>158.4</v>
      </c>
      <c r="CD154" s="53"/>
      <c r="CE154" s="55"/>
      <c r="CF154" s="55" t="n">
        <f aca="false">+BQ154/$CE$2</f>
        <v>130.909090909091</v>
      </c>
      <c r="CG154" s="55" t="n">
        <f aca="false">+BR154/$CE$2</f>
        <v>0</v>
      </c>
      <c r="CH154" s="55" t="n">
        <f aca="false">+BS154/$CE$2</f>
        <v>0</v>
      </c>
      <c r="CI154" s="55" t="n">
        <f aca="false">+BT154/$CE$2</f>
        <v>0</v>
      </c>
      <c r="CJ154" s="55" t="n">
        <f aca="false">+BU154/$CE$2</f>
        <v>0</v>
      </c>
      <c r="CK154" s="55" t="n">
        <f aca="false">+BV154/$CE$2</f>
        <v>0</v>
      </c>
      <c r="CL154" s="55" t="n">
        <f aca="false">+BW154/$CE$2</f>
        <v>0</v>
      </c>
      <c r="CM154" s="55" t="n">
        <f aca="false">+BX154/$CE$2</f>
        <v>0</v>
      </c>
      <c r="CN154" s="55" t="n">
        <f aca="false">+BY154/$CE$2</f>
        <v>0</v>
      </c>
      <c r="CO154" s="55" t="n">
        <f aca="false">+BZ154/$CE$2</f>
        <v>0</v>
      </c>
      <c r="CP154" s="55" t="n">
        <f aca="false">+CA154/$CE$2</f>
        <v>0</v>
      </c>
      <c r="CQ154" s="55" t="n">
        <f aca="false">+CB154/$CE$2</f>
        <v>0</v>
      </c>
      <c r="CR154" s="55" t="n">
        <f aca="false">+CC154/$CE$2</f>
        <v>130.909090909091</v>
      </c>
      <c r="CS154" s="53"/>
      <c r="CT154" s="53"/>
      <c r="CU154" s="56" t="n">
        <f aca="false">+$O154*X154+$P154*BB154+$Q154*(0.9*BB154+$S154)+$R154</f>
        <v>316.8</v>
      </c>
      <c r="CV154" s="56" t="n">
        <f aca="false">+$O154*Y154+$P154*BC154+$Q154*(0.9*BC154+$S154)+$R154</f>
        <v>0</v>
      </c>
      <c r="CW154" s="56" t="n">
        <f aca="false">+$O154*Z154+$P154*BD154+$Q154*(0.9*BD154+$S154)+$R154</f>
        <v>0</v>
      </c>
      <c r="CX154" s="56" t="n">
        <f aca="false">+$O154*AA154+$P154*BE154+$Q154*(0.9*BE154+$S154)+$R154</f>
        <v>0</v>
      </c>
      <c r="CY154" s="56" t="n">
        <f aca="false">+$O154*AB154+$P154*BF154+$Q154*(0.9*BF154+$S154)+$R154</f>
        <v>0</v>
      </c>
      <c r="CZ154" s="56" t="n">
        <f aca="false">+$O154*AC154+$P154*BG154+$Q154*(0.9*BG154+$S154)+$R154</f>
        <v>0</v>
      </c>
      <c r="DA154" s="56" t="n">
        <f aca="false">+$O154*AD154+$P154*BH154+$Q154*(0.9*BH154+$S154)+$R154</f>
        <v>0</v>
      </c>
      <c r="DB154" s="56" t="n">
        <f aca="false">+$O154*AE154+$P154*BI154+$Q154*(0.9*BI154+$S154)+$R154</f>
        <v>0</v>
      </c>
      <c r="DC154" s="56" t="n">
        <f aca="false">+$O154*AF154+$P154*BJ154+$Q154*(0.9*BJ154+$S154)+$R154</f>
        <v>0</v>
      </c>
      <c r="DD154" s="56" t="n">
        <f aca="false">+$O154*AG154+$P154*BK154+$Q154*(0.9*BK154+$S154)+$R154</f>
        <v>0</v>
      </c>
      <c r="DE154" s="56" t="n">
        <f aca="false">+$O154*AH154+$P154*BL154+$Q154*(0.9*BL154+$S154)+$R154</f>
        <v>0</v>
      </c>
      <c r="DF154" s="56" t="n">
        <f aca="false">+$O154*AI154+$P154*BM154+$Q154*(0.9*BM154+$S154)+$R154</f>
        <v>0</v>
      </c>
      <c r="DG154" s="55" t="n">
        <f aca="false">+SUM(CU154:DF154)</f>
        <v>316.8</v>
      </c>
      <c r="DH154" s="53"/>
      <c r="DJ154" s="14" t="n">
        <f aca="false">+IF(X154=0,0,$T154)</f>
        <v>30</v>
      </c>
      <c r="DK154" s="14" t="n">
        <f aca="false">+IF(Y154=0,0,$T154)</f>
        <v>0</v>
      </c>
      <c r="DL154" s="14" t="n">
        <f aca="false">+IF(Z154=0,0,$T154)</f>
        <v>0</v>
      </c>
      <c r="DM154" s="14" t="n">
        <f aca="false">+IF(AA154=0,0,$T154)</f>
        <v>0</v>
      </c>
      <c r="DN154" s="14" t="n">
        <f aca="false">+IF(AB154=0,0,$T154)</f>
        <v>0</v>
      </c>
      <c r="DO154" s="14" t="n">
        <f aca="false">+IF(AC154=0,0,$T154)</f>
        <v>0</v>
      </c>
      <c r="DP154" s="14" t="n">
        <f aca="false">+IF(AD154=0,0,$T154)</f>
        <v>0</v>
      </c>
      <c r="DQ154" s="14" t="n">
        <f aca="false">+IF(AE154=0,0,$T154)</f>
        <v>0</v>
      </c>
      <c r="DR154" s="14" t="n">
        <f aca="false">+IF(AF154=0,0,$T154)</f>
        <v>0</v>
      </c>
      <c r="DS154" s="14" t="n">
        <f aca="false">+IF(AG154=0,0,$T154)</f>
        <v>0</v>
      </c>
      <c r="DT154" s="14" t="n">
        <f aca="false">+IF(AH154=0,0,$T154)</f>
        <v>0</v>
      </c>
      <c r="DU154" s="14" t="n">
        <f aca="false">+IF(AI154=0,0,$T154)</f>
        <v>0</v>
      </c>
      <c r="DV154" s="55" t="n">
        <f aca="false">+SUM(DJ154:DU154)</f>
        <v>30</v>
      </c>
      <c r="DY154" s="14" t="n">
        <v>0</v>
      </c>
      <c r="DZ154" s="14" t="n">
        <v>0</v>
      </c>
      <c r="EA154" s="14" t="n">
        <v>0</v>
      </c>
      <c r="EB154" s="14" t="n">
        <v>0</v>
      </c>
      <c r="EC154" s="14" t="n">
        <v>0</v>
      </c>
      <c r="ED154" s="14" t="n">
        <v>0</v>
      </c>
      <c r="EE154" s="14" t="n">
        <v>0</v>
      </c>
      <c r="EF154" s="14" t="n">
        <v>0</v>
      </c>
      <c r="EG154" s="14" t="n">
        <v>0</v>
      </c>
      <c r="EH154" s="14" t="n">
        <v>0</v>
      </c>
      <c r="EI154" s="14" t="n">
        <v>0</v>
      </c>
      <c r="EJ154" s="14" t="n">
        <v>0</v>
      </c>
      <c r="EK154" s="55" t="n">
        <f aca="false">+SUM(DY154:EJ154)</f>
        <v>0</v>
      </c>
      <c r="EO154" s="53" t="n">
        <f aca="false">+CU154+DJ154-DY154/2</f>
        <v>346.8</v>
      </c>
      <c r="EP154" s="53" t="n">
        <f aca="false">+CV154+DK154-DZ154/2</f>
        <v>0</v>
      </c>
      <c r="EQ154" s="53" t="n">
        <f aca="false">+CW154+DL154-EA154/2</f>
        <v>0</v>
      </c>
      <c r="ER154" s="53" t="n">
        <f aca="false">+CX154+DM154-EB154/2</f>
        <v>0</v>
      </c>
      <c r="ES154" s="53" t="n">
        <f aca="false">+CY154+DN154-EC154/2</f>
        <v>0</v>
      </c>
      <c r="ET154" s="53" t="n">
        <f aca="false">+CZ154+DO154-ED154/2</f>
        <v>0</v>
      </c>
      <c r="EU154" s="53" t="n">
        <f aca="false">+DA154+DP154-EE154/2</f>
        <v>0</v>
      </c>
      <c r="EV154" s="53" t="n">
        <f aca="false">+DB154+DQ154-EF154/2</f>
        <v>0</v>
      </c>
      <c r="EW154" s="53" t="n">
        <f aca="false">+DC154+DR154-EG154/2</f>
        <v>0</v>
      </c>
      <c r="EX154" s="53" t="n">
        <f aca="false">+DD154+DS154-EH154/2</f>
        <v>0</v>
      </c>
      <c r="EY154" s="53" t="n">
        <f aca="false">+DE154+DT154-EI154/2</f>
        <v>0</v>
      </c>
      <c r="EZ154" s="53" t="n">
        <f aca="false">+DF154+DU154-EJ154/2</f>
        <v>0</v>
      </c>
      <c r="FA154" s="55" t="n">
        <f aca="false">+SUM(EO154:EZ154)</f>
        <v>346.8</v>
      </c>
      <c r="FD154" s="53" t="n">
        <f aca="false">+AM154-EO154-DY154</f>
        <v>15493.2</v>
      </c>
      <c r="FE154" s="53" t="n">
        <f aca="false">+AN154-EP154-DZ154</f>
        <v>0</v>
      </c>
      <c r="FF154" s="53" t="n">
        <f aca="false">+AO154-EQ154-EA154</f>
        <v>0</v>
      </c>
      <c r="FG154" s="53" t="n">
        <f aca="false">+AP154-ER154-EB154</f>
        <v>0</v>
      </c>
      <c r="FH154" s="53" t="n">
        <f aca="false">+AQ154-ES154-EC154</f>
        <v>0</v>
      </c>
      <c r="FI154" s="53" t="n">
        <f aca="false">+AR154-ET154-ED154</f>
        <v>0</v>
      </c>
      <c r="FJ154" s="53" t="n">
        <f aca="false">+AS154-EU154-EE154</f>
        <v>0</v>
      </c>
      <c r="FK154" s="53" t="n">
        <f aca="false">+AT154-EV154-EF154</f>
        <v>0</v>
      </c>
      <c r="FL154" s="53" t="n">
        <f aca="false">+AU154-EW154-EG154</f>
        <v>0</v>
      </c>
      <c r="FM154" s="53" t="n">
        <f aca="false">+AV154-EX154-EH154</f>
        <v>0</v>
      </c>
      <c r="FN154" s="53" t="n">
        <f aca="false">+AW154-EY154-EI154</f>
        <v>0</v>
      </c>
      <c r="FO154" s="53" t="n">
        <f aca="false">+AX154-EZ154-EJ154</f>
        <v>0</v>
      </c>
      <c r="FP154" s="53" t="n">
        <f aca="false">+AY154-FA154</f>
        <v>15493.2</v>
      </c>
    </row>
    <row collapsed="false" customFormat="false" customHeight="true" hidden="false" ht="15" outlineLevel="2" r="155">
      <c r="A155" s="21" t="n">
        <v>12</v>
      </c>
      <c r="B155" s="21" t="s">
        <v>67</v>
      </c>
      <c r="C155" s="21" t="s">
        <v>137</v>
      </c>
      <c r="D155" s="67" t="n">
        <f aca="false">+E155</f>
        <v>16090</v>
      </c>
      <c r="E155" s="69" t="n">
        <v>16090</v>
      </c>
      <c r="F155" s="72" t="s">
        <v>600</v>
      </c>
      <c r="G155" s="21" t="s">
        <v>69</v>
      </c>
      <c r="H155" s="21" t="s">
        <v>69</v>
      </c>
      <c r="I155" s="72" t="s">
        <v>601</v>
      </c>
      <c r="J155" s="72" t="s">
        <v>602</v>
      </c>
      <c r="K155" s="76" t="s">
        <v>105</v>
      </c>
      <c r="L155" s="49" t="s">
        <v>487</v>
      </c>
      <c r="M155" s="50" t="s">
        <v>70</v>
      </c>
      <c r="N155" s="51" t="n">
        <v>0.01</v>
      </c>
      <c r="O155" s="51" t="n">
        <v>0.02</v>
      </c>
      <c r="P155" s="51" t="n">
        <v>0</v>
      </c>
      <c r="Q155" s="51" t="n">
        <v>0</v>
      </c>
      <c r="R155" s="50" t="n">
        <v>0</v>
      </c>
      <c r="S155" s="50" t="n">
        <v>0</v>
      </c>
      <c r="T155" s="50" t="n">
        <v>30</v>
      </c>
      <c r="U155" s="50"/>
      <c r="X155" s="53" t="e">
        <f aca="false">+VLOOKUP($D155,['file:///home/lab/repositories/luckia.facturador/com.luckia.biller.deploy/src/main/resources/bootstrap/info_presencial_2014.xlsx']venta_neta_cons!$a$2:$n$1048576,3,0)</f>
        <v>#VALUE!</v>
      </c>
      <c r="Y155" s="53" t="e">
        <f aca="false">+VLOOKUP($D155,['file:///home/lab/repositories/luckia.facturador/com.luckia.biller.deploy/src/main/resources/bootstrap/info_presencial_2014.xlsx']venta_neta_cons!$a$2:$n$1048576,4,0)</f>
        <v>#VALUE!</v>
      </c>
      <c r="Z155" s="53" t="e">
        <f aca="false">+VLOOKUP($D155,['file:///home/lab/repositories/luckia.facturador/com.luckia.biller.deploy/src/main/resources/bootstrap/info_presencial_2014.xlsx']venta_neta_cons!$a$2:$n$1048576,5,0)</f>
        <v>#VALUE!</v>
      </c>
      <c r="AA155" s="53" t="e">
        <f aca="false">+VLOOKUP($D155,['file:///home/lab/repositories/luckia.facturador/com.luckia.biller.deploy/src/main/resources/bootstrap/info_presencial_2014.xlsx']venta_neta_cons!$a$2:$n$1048576,6,0)</f>
        <v>#VALUE!</v>
      </c>
      <c r="AB155" s="53" t="e">
        <f aca="false">+VLOOKUP($D155,['file:///home/lab/repositories/luckia.facturador/com.luckia.biller.deploy/src/main/resources/bootstrap/info_presencial_2014.xlsx']venta_neta_cons!$a$2:$n$1048576,7,0)</f>
        <v>#VALUE!</v>
      </c>
      <c r="AC155" s="53" t="e">
        <f aca="false">+VLOOKUP($D155,['file:///home/lab/repositories/luckia.facturador/com.luckia.biller.deploy/src/main/resources/bootstrap/info_presencial_2014.xlsx']venta_neta_cons!$a$2:$n$1048576,8,0)</f>
        <v>#VALUE!</v>
      </c>
      <c r="AD155" s="53" t="e">
        <f aca="false">+VLOOKUP($D155,['file:///home/lab/repositories/luckia.facturador/com.luckia.biller.deploy/src/main/resources/bootstrap/info_presencial_2014.xlsx']venta_neta_cons!$a$2:$n$1048576,9,0)</f>
        <v>#VALUE!</v>
      </c>
      <c r="AE155" s="53" t="e">
        <f aca="false">+VLOOKUP($D155,['file:///home/lab/repositories/luckia.facturador/com.luckia.biller.deploy/src/main/resources/bootstrap/info_presencial_2014.xlsx']venta_neta_cons!$a$2:$n$1048576,10,0)</f>
        <v>#VALUE!</v>
      </c>
      <c r="AF155" s="53" t="e">
        <f aca="false">+VLOOKUP($D155,['file:///home/lab/repositories/luckia.facturador/com.luckia.biller.deploy/src/main/resources/bootstrap/info_presencial_2014.xlsx']venta_neta_cons!$a$2:$n$1048576,11,0)</f>
        <v>#VALUE!</v>
      </c>
      <c r="AG155" s="53" t="e">
        <f aca="false">+VLOOKUP($D155,['file:///home/lab/repositories/luckia.facturador/com.luckia.biller.deploy/src/main/resources/bootstrap/info_presencial_2014.xlsx']venta_neta_cons!$a$2:$n$1048576,12,0)</f>
        <v>#VALUE!</v>
      </c>
      <c r="AH155" s="53" t="e">
        <f aca="false">+VLOOKUP($D155,['file:///home/lab/repositories/luckia.facturador/com.luckia.biller.deploy/src/main/resources/bootstrap/info_presencial_2014.xlsx']venta_neta_cons!$a$2:$n$1048576,13,0)</f>
        <v>#VALUE!</v>
      </c>
      <c r="AI155" s="53" t="e">
        <f aca="false">+VLOOKUP($D155,['file:///home/lab/repositories/luckia.facturador/com.luckia.biller.deploy/src/main/resources/bootstrap/info_presencial_2014.xlsx']venta_neta_cons!$a$2:$n$1048576,14,0)</f>
        <v>#VALUE!</v>
      </c>
      <c r="AJ155" s="53" t="n">
        <f aca="false">+SUM(X155:AI155)</f>
        <v>736</v>
      </c>
      <c r="AK155" s="54" t="n">
        <f aca="false">+BB155/X155</f>
        <v>0.127010869565217</v>
      </c>
      <c r="AL155" s="53"/>
      <c r="AM155" s="53" t="e">
        <f aca="false">+VLOOKUP($D155,['file:///home/lab/repositories/luckia.facturador/com.luckia.biller.deploy/src/main/resources/bootstrap/info_presencial_2014.xlsx']saldo_cons!$a$2:$n$1048576,3,0)</f>
        <v>#VALUE!</v>
      </c>
      <c r="AN155" s="53" t="e">
        <f aca="false">+VLOOKUP($D155,['file:///home/lab/repositories/luckia.facturador/com.luckia.biller.deploy/src/main/resources/bootstrap/info_presencial_2014.xlsx']saldo_cons!$a$2:$n$1048576,4,0)</f>
        <v>#VALUE!</v>
      </c>
      <c r="AO155" s="53" t="e">
        <f aca="false">+VLOOKUP($D155,['file:///home/lab/repositories/luckia.facturador/com.luckia.biller.deploy/src/main/resources/bootstrap/info_presencial_2014.xlsx']saldo_cons!$a$2:$n$1048576,5,0)</f>
        <v>#VALUE!</v>
      </c>
      <c r="AP155" s="53" t="e">
        <f aca="false">+VLOOKUP($D155,['file:///home/lab/repositories/luckia.facturador/com.luckia.biller.deploy/src/main/resources/bootstrap/info_presencial_2014.xlsx']saldo_cons!$a$2:$n$1048576,6,0)</f>
        <v>#VALUE!</v>
      </c>
      <c r="AQ155" s="53" t="e">
        <f aca="false">+VLOOKUP($D155,['file:///home/lab/repositories/luckia.facturador/com.luckia.biller.deploy/src/main/resources/bootstrap/info_presencial_2014.xlsx']saldo_cons!$a$2:$n$1048576,7,0)</f>
        <v>#VALUE!</v>
      </c>
      <c r="AR155" s="53" t="e">
        <f aca="false">+VLOOKUP($D155,['file:///home/lab/repositories/luckia.facturador/com.luckia.biller.deploy/src/main/resources/bootstrap/info_presencial_2014.xlsx']saldo_cons!$a$2:$n$1048576,8,0)</f>
        <v>#VALUE!</v>
      </c>
      <c r="AS155" s="53" t="e">
        <f aca="false">+VLOOKUP($D155,['file:///home/lab/repositories/luckia.facturador/com.luckia.biller.deploy/src/main/resources/bootstrap/info_presencial_2014.xlsx']saldo_cons!$a$2:$n$1048576,9,0)</f>
        <v>#VALUE!</v>
      </c>
      <c r="AT155" s="53" t="e">
        <f aca="false">+VLOOKUP($D155,['file:///home/lab/repositories/luckia.facturador/com.luckia.biller.deploy/src/main/resources/bootstrap/info_presencial_2014.xlsx']saldo_cons!$a$2:$n$1048576,10,0)</f>
        <v>#VALUE!</v>
      </c>
      <c r="AU155" s="53" t="e">
        <f aca="false">+VLOOKUP($D155,['file:///home/lab/repositories/luckia.facturador/com.luckia.biller.deploy/src/main/resources/bootstrap/info_presencial_2014.xlsx']saldo_cons!$a$2:$n$1048576,11,0)</f>
        <v>#VALUE!</v>
      </c>
      <c r="AV155" s="53" t="e">
        <f aca="false">+VLOOKUP($D155,['file:///home/lab/repositories/luckia.facturador/com.luckia.biller.deploy/src/main/resources/bootstrap/info_presencial_2014.xlsx']saldo_cons!$a$2:$n$1048576,12,0)</f>
        <v>#VALUE!</v>
      </c>
      <c r="AW155" s="53" t="e">
        <f aca="false">+VLOOKUP($D155,['file:///home/lab/repositories/luckia.facturador/com.luckia.biller.deploy/src/main/resources/bootstrap/info_presencial_2014.xlsx']saldo_cons!$a$2:$n$1048576,13,0)</f>
        <v>#VALUE!</v>
      </c>
      <c r="AX155" s="53" t="e">
        <f aca="false">+VLOOKUP($D155,['file:///home/lab/repositories/luckia.facturador/com.luckia.biller.deploy/src/main/resources/bootstrap/info_presencial_2014.xlsx']saldo_cons!$a$2:$n$1048576,14,0)</f>
        <v>#VALUE!</v>
      </c>
      <c r="AY155" s="53" t="n">
        <f aca="false">+SUM(AM155:AX155)</f>
        <v>736</v>
      </c>
      <c r="AZ155" s="53"/>
      <c r="BA155" s="53"/>
      <c r="BB155" s="53" t="e">
        <f aca="false">+VLOOKUP($D155,['file:///home/lab/repositories/luckia.facturador/com.luckia.biller.deploy/src/main/resources/bootstrap/info_presencial_2014.xlsx']ggr_cons!$a$2:$n$1048576,3,0)</f>
        <v>#VALUE!</v>
      </c>
      <c r="BC155" s="53" t="e">
        <f aca="false">+VLOOKUP($D155,['file:///home/lab/repositories/luckia.facturador/com.luckia.biller.deploy/src/main/resources/bootstrap/info_presencial_2014.xlsx']ggr_cons!$a$2:$n$1048576,4,0)</f>
        <v>#VALUE!</v>
      </c>
      <c r="BD155" s="53" t="e">
        <f aca="false">+VLOOKUP($D155,['file:///home/lab/repositories/luckia.facturador/com.luckia.biller.deploy/src/main/resources/bootstrap/info_presencial_2014.xlsx']ggr_cons!$a$2:$n$1048576,5,0)</f>
        <v>#VALUE!</v>
      </c>
      <c r="BE155" s="53" t="e">
        <f aca="false">+VLOOKUP($D155,['file:///home/lab/repositories/luckia.facturador/com.luckia.biller.deploy/src/main/resources/bootstrap/info_presencial_2014.xlsx']ggr_cons!$a$2:$n$1048576,6,0)</f>
        <v>#VALUE!</v>
      </c>
      <c r="BF155" s="53" t="e">
        <f aca="false">+VLOOKUP($D155,['file:///home/lab/repositories/luckia.facturador/com.luckia.biller.deploy/src/main/resources/bootstrap/info_presencial_2014.xlsx']ggr_cons!$a$2:$n$1048576,7,0)</f>
        <v>#VALUE!</v>
      </c>
      <c r="BG155" s="53" t="e">
        <f aca="false">+VLOOKUP($D155,['file:///home/lab/repositories/luckia.facturador/com.luckia.biller.deploy/src/main/resources/bootstrap/info_presencial_2014.xlsx']ggr_cons!$a$2:$n$1048576,8,0)</f>
        <v>#VALUE!</v>
      </c>
      <c r="BH155" s="53" t="e">
        <f aca="false">+VLOOKUP($D155,['file:///home/lab/repositories/luckia.facturador/com.luckia.biller.deploy/src/main/resources/bootstrap/info_presencial_2014.xlsx']ggr_cons!$a$2:$n$1048576,9,0)</f>
        <v>#VALUE!</v>
      </c>
      <c r="BI155" s="53" t="e">
        <f aca="false">+VLOOKUP($D155,['file:///home/lab/repositories/luckia.facturador/com.luckia.biller.deploy/src/main/resources/bootstrap/info_presencial_2014.xlsx']ggr_cons!$a$2:$n$1048576,10,0)</f>
        <v>#VALUE!</v>
      </c>
      <c r="BJ155" s="53" t="e">
        <f aca="false">+VLOOKUP($D155,['file:///home/lab/repositories/luckia.facturador/com.luckia.biller.deploy/src/main/resources/bootstrap/info_presencial_2014.xlsx']ggr_cons!$a$2:$n$1048576,11,0)</f>
        <v>#VALUE!</v>
      </c>
      <c r="BK155" s="53" t="e">
        <f aca="false">+VLOOKUP($D155,['file:///home/lab/repositories/luckia.facturador/com.luckia.biller.deploy/src/main/resources/bootstrap/info_presencial_2014.xlsx']ggr_cons!$a$2:$n$1048576,12,0)</f>
        <v>#VALUE!</v>
      </c>
      <c r="BL155" s="53" t="e">
        <f aca="false">+VLOOKUP($D155,['file:///home/lab/repositories/luckia.facturador/com.luckia.biller.deploy/src/main/resources/bootstrap/info_presencial_2014.xlsx']ggr_cons!$a$2:$n$1048576,13,0)</f>
        <v>#VALUE!</v>
      </c>
      <c r="BM155" s="53" t="e">
        <f aca="false">+VLOOKUP($D155,['file:///home/lab/repositories/luckia.facturador/com.luckia.biller.deploy/src/main/resources/bootstrap/info_presencial_2014.xlsx']ggr_cons!$a$2:$n$1048576,14,0)</f>
        <v>#VALUE!</v>
      </c>
      <c r="BN155" s="53" t="n">
        <f aca="false">+SUM(BB155:BM155)</f>
        <v>93.48</v>
      </c>
      <c r="BO155" s="53"/>
      <c r="BP155" s="53"/>
      <c r="BQ155" s="55" t="n">
        <f aca="false">+$N155*X155</f>
        <v>7.36</v>
      </c>
      <c r="BR155" s="55" t="n">
        <f aca="false">+$N155*Y155</f>
        <v>0</v>
      </c>
      <c r="BS155" s="55" t="n">
        <f aca="false">+$N155*Z155</f>
        <v>0</v>
      </c>
      <c r="BT155" s="55" t="n">
        <f aca="false">+$N155*AA155</f>
        <v>0</v>
      </c>
      <c r="BU155" s="55" t="n">
        <f aca="false">+$N155*AB155</f>
        <v>0</v>
      </c>
      <c r="BV155" s="55" t="n">
        <f aca="false">+$N155*AC155</f>
        <v>0</v>
      </c>
      <c r="BW155" s="55" t="n">
        <f aca="false">+$N155*AD155</f>
        <v>0</v>
      </c>
      <c r="BX155" s="55" t="n">
        <f aca="false">+$N155*AE155</f>
        <v>0</v>
      </c>
      <c r="BY155" s="55" t="n">
        <f aca="false">+$N155*AF155</f>
        <v>0</v>
      </c>
      <c r="BZ155" s="55" t="n">
        <f aca="false">+$N155*AG155</f>
        <v>0</v>
      </c>
      <c r="CA155" s="55" t="n">
        <f aca="false">+$N155*AH155</f>
        <v>0</v>
      </c>
      <c r="CB155" s="55" t="n">
        <f aca="false">+$N155*AI155</f>
        <v>0</v>
      </c>
      <c r="CC155" s="55" t="n">
        <f aca="false">+SUM(BQ155:CB155)</f>
        <v>7.36</v>
      </c>
      <c r="CD155" s="53"/>
      <c r="CE155" s="55"/>
      <c r="CF155" s="55" t="n">
        <f aca="false">+BQ155/$CE$2</f>
        <v>6.08264462809917</v>
      </c>
      <c r="CG155" s="55" t="n">
        <f aca="false">+BR155/$CE$2</f>
        <v>0</v>
      </c>
      <c r="CH155" s="55" t="n">
        <f aca="false">+BS155/$CE$2</f>
        <v>0</v>
      </c>
      <c r="CI155" s="55" t="n">
        <f aca="false">+BT155/$CE$2</f>
        <v>0</v>
      </c>
      <c r="CJ155" s="55" t="n">
        <f aca="false">+BU155/$CE$2</f>
        <v>0</v>
      </c>
      <c r="CK155" s="55" t="n">
        <f aca="false">+BV155/$CE$2</f>
        <v>0</v>
      </c>
      <c r="CL155" s="55" t="n">
        <f aca="false">+BW155/$CE$2</f>
        <v>0</v>
      </c>
      <c r="CM155" s="55" t="n">
        <f aca="false">+BX155/$CE$2</f>
        <v>0</v>
      </c>
      <c r="CN155" s="55" t="n">
        <f aca="false">+BY155/$CE$2</f>
        <v>0</v>
      </c>
      <c r="CO155" s="55" t="n">
        <f aca="false">+BZ155/$CE$2</f>
        <v>0</v>
      </c>
      <c r="CP155" s="55" t="n">
        <f aca="false">+CA155/$CE$2</f>
        <v>0</v>
      </c>
      <c r="CQ155" s="55" t="n">
        <f aca="false">+CB155/$CE$2</f>
        <v>0</v>
      </c>
      <c r="CR155" s="55" t="n">
        <f aca="false">+CC155/$CE$2</f>
        <v>6.08264462809917</v>
      </c>
      <c r="CS155" s="53"/>
      <c r="CT155" s="53"/>
      <c r="CU155" s="56" t="n">
        <f aca="false">+$O155*X155+$P155*BB155+$Q155*(0.9*BB155+$S155)+$R155</f>
        <v>14.72</v>
      </c>
      <c r="CV155" s="56" t="n">
        <f aca="false">+$O155*Y155+$P155*BC155+$Q155*(0.9*BC155+$S155)+$R155</f>
        <v>0</v>
      </c>
      <c r="CW155" s="56" t="n">
        <f aca="false">+$O155*Z155+$P155*BD155+$Q155*(0.9*BD155+$S155)+$R155</f>
        <v>0</v>
      </c>
      <c r="CX155" s="56" t="n">
        <f aca="false">+$O155*AA155+$P155*BE155+$Q155*(0.9*BE155+$S155)+$R155</f>
        <v>0</v>
      </c>
      <c r="CY155" s="56" t="n">
        <f aca="false">+$O155*AB155+$P155*BF155+$Q155*(0.9*BF155+$S155)+$R155</f>
        <v>0</v>
      </c>
      <c r="CZ155" s="56" t="n">
        <f aca="false">+$O155*AC155+$P155*BG155+$Q155*(0.9*BG155+$S155)+$R155</f>
        <v>0</v>
      </c>
      <c r="DA155" s="56" t="n">
        <f aca="false">+$O155*AD155+$P155*BH155+$Q155*(0.9*BH155+$S155)+$R155</f>
        <v>0</v>
      </c>
      <c r="DB155" s="56" t="n">
        <f aca="false">+$O155*AE155+$P155*BI155+$Q155*(0.9*BI155+$S155)+$R155</f>
        <v>0</v>
      </c>
      <c r="DC155" s="56" t="n">
        <f aca="false">+$O155*AF155+$P155*BJ155+$Q155*(0.9*BJ155+$S155)+$R155</f>
        <v>0</v>
      </c>
      <c r="DD155" s="56" t="n">
        <f aca="false">+$O155*AG155+$P155*BK155+$Q155*(0.9*BK155+$S155)+$R155</f>
        <v>0</v>
      </c>
      <c r="DE155" s="56" t="n">
        <f aca="false">+$O155*AH155+$P155*BL155+$Q155*(0.9*BL155+$S155)+$R155</f>
        <v>0</v>
      </c>
      <c r="DF155" s="56" t="n">
        <f aca="false">+$O155*AI155+$P155*BM155+$Q155*(0.9*BM155+$S155)+$R155</f>
        <v>0</v>
      </c>
      <c r="DG155" s="55" t="n">
        <f aca="false">+SUM(CU155:DF155)</f>
        <v>14.72</v>
      </c>
      <c r="DH155" s="53"/>
      <c r="DJ155" s="14" t="n">
        <f aca="false">+IF(X155=0,0,$T155)</f>
        <v>30</v>
      </c>
      <c r="DK155" s="14" t="n">
        <f aca="false">+IF(Y155=0,0,$T155)</f>
        <v>0</v>
      </c>
      <c r="DL155" s="14" t="n">
        <f aca="false">+IF(Z155=0,0,$T155)</f>
        <v>0</v>
      </c>
      <c r="DM155" s="14" t="n">
        <f aca="false">+IF(AA155=0,0,$T155)</f>
        <v>0</v>
      </c>
      <c r="DN155" s="14" t="n">
        <f aca="false">+IF(AB155=0,0,$T155)</f>
        <v>0</v>
      </c>
      <c r="DO155" s="14" t="n">
        <f aca="false">+IF(AC155=0,0,$T155)</f>
        <v>0</v>
      </c>
      <c r="DP155" s="14" t="n">
        <f aca="false">+IF(AD155=0,0,$T155)</f>
        <v>0</v>
      </c>
      <c r="DQ155" s="14" t="n">
        <f aca="false">+IF(AE155=0,0,$T155)</f>
        <v>0</v>
      </c>
      <c r="DR155" s="14" t="n">
        <f aca="false">+IF(AF155=0,0,$T155)</f>
        <v>0</v>
      </c>
      <c r="DS155" s="14" t="n">
        <f aca="false">+IF(AG155=0,0,$T155)</f>
        <v>0</v>
      </c>
      <c r="DT155" s="14" t="n">
        <f aca="false">+IF(AH155=0,0,$T155)</f>
        <v>0</v>
      </c>
      <c r="DU155" s="14" t="n">
        <f aca="false">+IF(AI155=0,0,$T155)</f>
        <v>0</v>
      </c>
      <c r="DV155" s="55" t="n">
        <f aca="false">+SUM(DJ155:DU155)</f>
        <v>30</v>
      </c>
      <c r="DY155" s="14" t="n">
        <v>0</v>
      </c>
      <c r="DZ155" s="14" t="n">
        <v>0</v>
      </c>
      <c r="EA155" s="14" t="n">
        <v>0</v>
      </c>
      <c r="EB155" s="14" t="n">
        <v>0</v>
      </c>
      <c r="EC155" s="14" t="n">
        <v>0</v>
      </c>
      <c r="ED155" s="14" t="n">
        <v>0</v>
      </c>
      <c r="EE155" s="14" t="n">
        <v>0</v>
      </c>
      <c r="EF155" s="14" t="n">
        <v>0</v>
      </c>
      <c r="EG155" s="14" t="n">
        <v>0</v>
      </c>
      <c r="EH155" s="14" t="n">
        <v>0</v>
      </c>
      <c r="EI155" s="14" t="n">
        <v>0</v>
      </c>
      <c r="EJ155" s="14" t="n">
        <v>0</v>
      </c>
      <c r="EK155" s="55" t="n">
        <f aca="false">+SUM(DY155:EJ155)</f>
        <v>0</v>
      </c>
      <c r="EO155" s="53" t="n">
        <f aca="false">+CU155+DJ155-DY155/2</f>
        <v>44.72</v>
      </c>
      <c r="EP155" s="53" t="n">
        <f aca="false">+CV155+DK155-DZ155/2</f>
        <v>0</v>
      </c>
      <c r="EQ155" s="53" t="n">
        <f aca="false">+CW155+DL155-EA155/2</f>
        <v>0</v>
      </c>
      <c r="ER155" s="53" t="n">
        <f aca="false">+CX155+DM155-EB155/2</f>
        <v>0</v>
      </c>
      <c r="ES155" s="53" t="n">
        <f aca="false">+CY155+DN155-EC155/2</f>
        <v>0</v>
      </c>
      <c r="ET155" s="53" t="n">
        <f aca="false">+CZ155+DO155-ED155/2</f>
        <v>0</v>
      </c>
      <c r="EU155" s="53" t="n">
        <f aca="false">+DA155+DP155-EE155/2</f>
        <v>0</v>
      </c>
      <c r="EV155" s="53" t="n">
        <f aca="false">+DB155+DQ155-EF155/2</f>
        <v>0</v>
      </c>
      <c r="EW155" s="53" t="n">
        <f aca="false">+DC155+DR155-EG155/2</f>
        <v>0</v>
      </c>
      <c r="EX155" s="53" t="n">
        <f aca="false">+DD155+DS155-EH155/2</f>
        <v>0</v>
      </c>
      <c r="EY155" s="53" t="n">
        <f aca="false">+DE155+DT155-EI155/2</f>
        <v>0</v>
      </c>
      <c r="EZ155" s="53" t="n">
        <f aca="false">+DF155+DU155-EJ155/2</f>
        <v>0</v>
      </c>
      <c r="FA155" s="55" t="n">
        <f aca="false">+SUM(EO155:EZ155)</f>
        <v>44.72</v>
      </c>
      <c r="FD155" s="53" t="n">
        <f aca="false">+AM155-EO155-DY155</f>
        <v>691.28</v>
      </c>
      <c r="FE155" s="53" t="n">
        <f aca="false">+AN155-EP155-DZ155</f>
        <v>0</v>
      </c>
      <c r="FF155" s="53" t="n">
        <f aca="false">+AO155-EQ155-EA155</f>
        <v>0</v>
      </c>
      <c r="FG155" s="53" t="n">
        <f aca="false">+AP155-ER155-EB155</f>
        <v>0</v>
      </c>
      <c r="FH155" s="53" t="n">
        <f aca="false">+AQ155-ES155-EC155</f>
        <v>0</v>
      </c>
      <c r="FI155" s="53" t="n">
        <f aca="false">+AR155-ET155-ED155</f>
        <v>0</v>
      </c>
      <c r="FJ155" s="53" t="n">
        <f aca="false">+AS155-EU155-EE155</f>
        <v>0</v>
      </c>
      <c r="FK155" s="53" t="n">
        <f aca="false">+AT155-EV155-EF155</f>
        <v>0</v>
      </c>
      <c r="FL155" s="53" t="n">
        <f aca="false">+AU155-EW155-EG155</f>
        <v>0</v>
      </c>
      <c r="FM155" s="53" t="n">
        <f aca="false">+AV155-EX155-EH155</f>
        <v>0</v>
      </c>
      <c r="FN155" s="53" t="n">
        <f aca="false">+AW155-EY155-EI155</f>
        <v>0</v>
      </c>
      <c r="FO155" s="53" t="n">
        <f aca="false">+AX155-EZ155-EJ155</f>
        <v>0</v>
      </c>
      <c r="FP155" s="53" t="n">
        <f aca="false">+AY155-FA155</f>
        <v>691.28</v>
      </c>
    </row>
    <row collapsed="false" customFormat="false" customHeight="true" hidden="false" ht="15" outlineLevel="2" r="156">
      <c r="A156" s="21" t="n">
        <v>12</v>
      </c>
      <c r="B156" s="21" t="s">
        <v>67</v>
      </c>
      <c r="C156" s="21" t="s">
        <v>137</v>
      </c>
      <c r="D156" s="67" t="n">
        <f aca="false">+E156</f>
        <v>16091</v>
      </c>
      <c r="E156" s="69" t="n">
        <v>16091</v>
      </c>
      <c r="F156" s="72" t="s">
        <v>603</v>
      </c>
      <c r="G156" s="21" t="s">
        <v>69</v>
      </c>
      <c r="H156" s="21" t="s">
        <v>69</v>
      </c>
      <c r="I156" s="72" t="s">
        <v>604</v>
      </c>
      <c r="J156" s="72" t="s">
        <v>605</v>
      </c>
      <c r="K156" s="76" t="s">
        <v>105</v>
      </c>
      <c r="L156" s="49" t="s">
        <v>487</v>
      </c>
      <c r="M156" s="50" t="s">
        <v>70</v>
      </c>
      <c r="N156" s="51" t="n">
        <v>0.01</v>
      </c>
      <c r="O156" s="51" t="n">
        <v>0.02</v>
      </c>
      <c r="P156" s="51" t="n">
        <v>0</v>
      </c>
      <c r="Q156" s="51" t="n">
        <v>0</v>
      </c>
      <c r="R156" s="50" t="n">
        <v>0</v>
      </c>
      <c r="S156" s="50" t="n">
        <v>0</v>
      </c>
      <c r="T156" s="50" t="n">
        <v>30</v>
      </c>
      <c r="U156" s="50"/>
      <c r="X156" s="53" t="e">
        <f aca="false">+VLOOKUP($D156,['file:///home/lab/repositories/luckia.facturador/com.luckia.biller.deploy/src/main/resources/bootstrap/info_presencial_2014.xlsx']venta_neta_cons!$a$2:$n$1048576,3,0)</f>
        <v>#VALUE!</v>
      </c>
      <c r="Y156" s="53" t="e">
        <f aca="false">+VLOOKUP($D156,['file:///home/lab/repositories/luckia.facturador/com.luckia.biller.deploy/src/main/resources/bootstrap/info_presencial_2014.xlsx']venta_neta_cons!$a$2:$n$1048576,4,0)</f>
        <v>#VALUE!</v>
      </c>
      <c r="Z156" s="53" t="e">
        <f aca="false">+VLOOKUP($D156,['file:///home/lab/repositories/luckia.facturador/com.luckia.biller.deploy/src/main/resources/bootstrap/info_presencial_2014.xlsx']venta_neta_cons!$a$2:$n$1048576,5,0)</f>
        <v>#VALUE!</v>
      </c>
      <c r="AA156" s="53" t="e">
        <f aca="false">+VLOOKUP($D156,['file:///home/lab/repositories/luckia.facturador/com.luckia.biller.deploy/src/main/resources/bootstrap/info_presencial_2014.xlsx']venta_neta_cons!$a$2:$n$1048576,6,0)</f>
        <v>#VALUE!</v>
      </c>
      <c r="AB156" s="53" t="e">
        <f aca="false">+VLOOKUP($D156,['file:///home/lab/repositories/luckia.facturador/com.luckia.biller.deploy/src/main/resources/bootstrap/info_presencial_2014.xlsx']venta_neta_cons!$a$2:$n$1048576,7,0)</f>
        <v>#VALUE!</v>
      </c>
      <c r="AC156" s="53" t="e">
        <f aca="false">+VLOOKUP($D156,['file:///home/lab/repositories/luckia.facturador/com.luckia.biller.deploy/src/main/resources/bootstrap/info_presencial_2014.xlsx']venta_neta_cons!$a$2:$n$1048576,8,0)</f>
        <v>#VALUE!</v>
      </c>
      <c r="AD156" s="53" t="e">
        <f aca="false">+VLOOKUP($D156,['file:///home/lab/repositories/luckia.facturador/com.luckia.biller.deploy/src/main/resources/bootstrap/info_presencial_2014.xlsx']venta_neta_cons!$a$2:$n$1048576,9,0)</f>
        <v>#VALUE!</v>
      </c>
      <c r="AE156" s="53" t="e">
        <f aca="false">+VLOOKUP($D156,['file:///home/lab/repositories/luckia.facturador/com.luckia.biller.deploy/src/main/resources/bootstrap/info_presencial_2014.xlsx']venta_neta_cons!$a$2:$n$1048576,10,0)</f>
        <v>#VALUE!</v>
      </c>
      <c r="AF156" s="53" t="e">
        <f aca="false">+VLOOKUP($D156,['file:///home/lab/repositories/luckia.facturador/com.luckia.biller.deploy/src/main/resources/bootstrap/info_presencial_2014.xlsx']venta_neta_cons!$a$2:$n$1048576,11,0)</f>
        <v>#VALUE!</v>
      </c>
      <c r="AG156" s="53" t="e">
        <f aca="false">+VLOOKUP($D156,['file:///home/lab/repositories/luckia.facturador/com.luckia.biller.deploy/src/main/resources/bootstrap/info_presencial_2014.xlsx']venta_neta_cons!$a$2:$n$1048576,12,0)</f>
        <v>#VALUE!</v>
      </c>
      <c r="AH156" s="53" t="e">
        <f aca="false">+VLOOKUP($D156,['file:///home/lab/repositories/luckia.facturador/com.luckia.biller.deploy/src/main/resources/bootstrap/info_presencial_2014.xlsx']venta_neta_cons!$a$2:$n$1048576,13,0)</f>
        <v>#VALUE!</v>
      </c>
      <c r="AI156" s="53" t="e">
        <f aca="false">+VLOOKUP($D156,['file:///home/lab/repositories/luckia.facturador/com.luckia.biller.deploy/src/main/resources/bootstrap/info_presencial_2014.xlsx']venta_neta_cons!$a$2:$n$1048576,14,0)</f>
        <v>#VALUE!</v>
      </c>
      <c r="AJ156" s="53" t="n">
        <f aca="false">+SUM(X156:AI156)</f>
        <v>2641</v>
      </c>
      <c r="AK156" s="54" t="n">
        <f aca="false">+BB156/X156</f>
        <v>0.0723741007194244</v>
      </c>
      <c r="AL156" s="53"/>
      <c r="AM156" s="53" t="e">
        <f aca="false">+VLOOKUP($D156,['file:///home/lab/repositories/luckia.facturador/com.luckia.biller.deploy/src/main/resources/bootstrap/info_presencial_2014.xlsx']saldo_cons!$a$2:$n$1048576,3,0)</f>
        <v>#VALUE!</v>
      </c>
      <c r="AN156" s="53" t="e">
        <f aca="false">+VLOOKUP($D156,['file:///home/lab/repositories/luckia.facturador/com.luckia.biller.deploy/src/main/resources/bootstrap/info_presencial_2014.xlsx']saldo_cons!$a$2:$n$1048576,4,0)</f>
        <v>#VALUE!</v>
      </c>
      <c r="AO156" s="53" t="e">
        <f aca="false">+VLOOKUP($D156,['file:///home/lab/repositories/luckia.facturador/com.luckia.biller.deploy/src/main/resources/bootstrap/info_presencial_2014.xlsx']saldo_cons!$a$2:$n$1048576,5,0)</f>
        <v>#VALUE!</v>
      </c>
      <c r="AP156" s="53" t="e">
        <f aca="false">+VLOOKUP($D156,['file:///home/lab/repositories/luckia.facturador/com.luckia.biller.deploy/src/main/resources/bootstrap/info_presencial_2014.xlsx']saldo_cons!$a$2:$n$1048576,6,0)</f>
        <v>#VALUE!</v>
      </c>
      <c r="AQ156" s="53" t="e">
        <f aca="false">+VLOOKUP($D156,['file:///home/lab/repositories/luckia.facturador/com.luckia.biller.deploy/src/main/resources/bootstrap/info_presencial_2014.xlsx']saldo_cons!$a$2:$n$1048576,7,0)</f>
        <v>#VALUE!</v>
      </c>
      <c r="AR156" s="53" t="e">
        <f aca="false">+VLOOKUP($D156,['file:///home/lab/repositories/luckia.facturador/com.luckia.biller.deploy/src/main/resources/bootstrap/info_presencial_2014.xlsx']saldo_cons!$a$2:$n$1048576,8,0)</f>
        <v>#VALUE!</v>
      </c>
      <c r="AS156" s="53" t="e">
        <f aca="false">+VLOOKUP($D156,['file:///home/lab/repositories/luckia.facturador/com.luckia.biller.deploy/src/main/resources/bootstrap/info_presencial_2014.xlsx']saldo_cons!$a$2:$n$1048576,9,0)</f>
        <v>#VALUE!</v>
      </c>
      <c r="AT156" s="53" t="e">
        <f aca="false">+VLOOKUP($D156,['file:///home/lab/repositories/luckia.facturador/com.luckia.biller.deploy/src/main/resources/bootstrap/info_presencial_2014.xlsx']saldo_cons!$a$2:$n$1048576,10,0)</f>
        <v>#VALUE!</v>
      </c>
      <c r="AU156" s="53" t="e">
        <f aca="false">+VLOOKUP($D156,['file:///home/lab/repositories/luckia.facturador/com.luckia.biller.deploy/src/main/resources/bootstrap/info_presencial_2014.xlsx']saldo_cons!$a$2:$n$1048576,11,0)</f>
        <v>#VALUE!</v>
      </c>
      <c r="AV156" s="53" t="e">
        <f aca="false">+VLOOKUP($D156,['file:///home/lab/repositories/luckia.facturador/com.luckia.biller.deploy/src/main/resources/bootstrap/info_presencial_2014.xlsx']saldo_cons!$a$2:$n$1048576,12,0)</f>
        <v>#VALUE!</v>
      </c>
      <c r="AW156" s="53" t="e">
        <f aca="false">+VLOOKUP($D156,['file:///home/lab/repositories/luckia.facturador/com.luckia.biller.deploy/src/main/resources/bootstrap/info_presencial_2014.xlsx']saldo_cons!$a$2:$n$1048576,13,0)</f>
        <v>#VALUE!</v>
      </c>
      <c r="AX156" s="53" t="e">
        <f aca="false">+VLOOKUP($D156,['file:///home/lab/repositories/luckia.facturador/com.luckia.biller.deploy/src/main/resources/bootstrap/info_presencial_2014.xlsx']saldo_cons!$a$2:$n$1048576,14,0)</f>
        <v>#VALUE!</v>
      </c>
      <c r="AY156" s="53" t="n">
        <f aca="false">+SUM(AM156:AX156)</f>
        <v>2641</v>
      </c>
      <c r="AZ156" s="53"/>
      <c r="BA156" s="53"/>
      <c r="BB156" s="53" t="e">
        <f aca="false">+VLOOKUP($D156,['file:///home/lab/repositories/luckia.facturador/com.luckia.biller.deploy/src/main/resources/bootstrap/info_presencial_2014.xlsx']ggr_cons!$a$2:$n$1048576,3,0)</f>
        <v>#VALUE!</v>
      </c>
      <c r="BC156" s="53" t="e">
        <f aca="false">+VLOOKUP($D156,['file:///home/lab/repositories/luckia.facturador/com.luckia.biller.deploy/src/main/resources/bootstrap/info_presencial_2014.xlsx']ggr_cons!$a$2:$n$1048576,4,0)</f>
        <v>#VALUE!</v>
      </c>
      <c r="BD156" s="53" t="e">
        <f aca="false">+VLOOKUP($D156,['file:///home/lab/repositories/luckia.facturador/com.luckia.biller.deploy/src/main/resources/bootstrap/info_presencial_2014.xlsx']ggr_cons!$a$2:$n$1048576,5,0)</f>
        <v>#VALUE!</v>
      </c>
      <c r="BE156" s="53" t="e">
        <f aca="false">+VLOOKUP($D156,['file:///home/lab/repositories/luckia.facturador/com.luckia.biller.deploy/src/main/resources/bootstrap/info_presencial_2014.xlsx']ggr_cons!$a$2:$n$1048576,6,0)</f>
        <v>#VALUE!</v>
      </c>
      <c r="BF156" s="53" t="e">
        <f aca="false">+VLOOKUP($D156,['file:///home/lab/repositories/luckia.facturador/com.luckia.biller.deploy/src/main/resources/bootstrap/info_presencial_2014.xlsx']ggr_cons!$a$2:$n$1048576,7,0)</f>
        <v>#VALUE!</v>
      </c>
      <c r="BG156" s="53" t="e">
        <f aca="false">+VLOOKUP($D156,['file:///home/lab/repositories/luckia.facturador/com.luckia.biller.deploy/src/main/resources/bootstrap/info_presencial_2014.xlsx']ggr_cons!$a$2:$n$1048576,8,0)</f>
        <v>#VALUE!</v>
      </c>
      <c r="BH156" s="53" t="e">
        <f aca="false">+VLOOKUP($D156,['file:///home/lab/repositories/luckia.facturador/com.luckia.biller.deploy/src/main/resources/bootstrap/info_presencial_2014.xlsx']ggr_cons!$a$2:$n$1048576,9,0)</f>
        <v>#VALUE!</v>
      </c>
      <c r="BI156" s="53" t="e">
        <f aca="false">+VLOOKUP($D156,['file:///home/lab/repositories/luckia.facturador/com.luckia.biller.deploy/src/main/resources/bootstrap/info_presencial_2014.xlsx']ggr_cons!$a$2:$n$1048576,10,0)</f>
        <v>#VALUE!</v>
      </c>
      <c r="BJ156" s="53" t="e">
        <f aca="false">+VLOOKUP($D156,['file:///home/lab/repositories/luckia.facturador/com.luckia.biller.deploy/src/main/resources/bootstrap/info_presencial_2014.xlsx']ggr_cons!$a$2:$n$1048576,11,0)</f>
        <v>#VALUE!</v>
      </c>
      <c r="BK156" s="53" t="e">
        <f aca="false">+VLOOKUP($D156,['file:///home/lab/repositories/luckia.facturador/com.luckia.biller.deploy/src/main/resources/bootstrap/info_presencial_2014.xlsx']ggr_cons!$a$2:$n$1048576,12,0)</f>
        <v>#VALUE!</v>
      </c>
      <c r="BL156" s="53" t="e">
        <f aca="false">+VLOOKUP($D156,['file:///home/lab/repositories/luckia.facturador/com.luckia.biller.deploy/src/main/resources/bootstrap/info_presencial_2014.xlsx']ggr_cons!$a$2:$n$1048576,13,0)</f>
        <v>#VALUE!</v>
      </c>
      <c r="BM156" s="53" t="e">
        <f aca="false">+VLOOKUP($D156,['file:///home/lab/repositories/luckia.facturador/com.luckia.biller.deploy/src/main/resources/bootstrap/info_presencial_2014.xlsx']ggr_cons!$a$2:$n$1048576,14,0)</f>
        <v>#VALUE!</v>
      </c>
      <c r="BN156" s="53" t="n">
        <f aca="false">+SUM(BB156:BM156)</f>
        <v>191.14</v>
      </c>
      <c r="BO156" s="53"/>
      <c r="BP156" s="53"/>
      <c r="BQ156" s="55" t="n">
        <f aca="false">+$N156*X156</f>
        <v>26.41</v>
      </c>
      <c r="BR156" s="55" t="n">
        <f aca="false">+$N156*Y156</f>
        <v>0</v>
      </c>
      <c r="BS156" s="55" t="n">
        <f aca="false">+$N156*Z156</f>
        <v>0</v>
      </c>
      <c r="BT156" s="55" t="n">
        <f aca="false">+$N156*AA156</f>
        <v>0</v>
      </c>
      <c r="BU156" s="55" t="n">
        <f aca="false">+$N156*AB156</f>
        <v>0</v>
      </c>
      <c r="BV156" s="55" t="n">
        <f aca="false">+$N156*AC156</f>
        <v>0</v>
      </c>
      <c r="BW156" s="55" t="n">
        <f aca="false">+$N156*AD156</f>
        <v>0</v>
      </c>
      <c r="BX156" s="55" t="n">
        <f aca="false">+$N156*AE156</f>
        <v>0</v>
      </c>
      <c r="BY156" s="55" t="n">
        <f aca="false">+$N156*AF156</f>
        <v>0</v>
      </c>
      <c r="BZ156" s="55" t="n">
        <f aca="false">+$N156*AG156</f>
        <v>0</v>
      </c>
      <c r="CA156" s="55" t="n">
        <f aca="false">+$N156*AH156</f>
        <v>0</v>
      </c>
      <c r="CB156" s="55" t="n">
        <f aca="false">+$N156*AI156</f>
        <v>0</v>
      </c>
      <c r="CC156" s="55" t="n">
        <f aca="false">+SUM(BQ156:CB156)</f>
        <v>26.41</v>
      </c>
      <c r="CD156" s="53"/>
      <c r="CE156" s="55"/>
      <c r="CF156" s="55" t="n">
        <f aca="false">+BQ156/$CE$2</f>
        <v>21.8264462809917</v>
      </c>
      <c r="CG156" s="55" t="n">
        <f aca="false">+BR156/$CE$2</f>
        <v>0</v>
      </c>
      <c r="CH156" s="55" t="n">
        <f aca="false">+BS156/$CE$2</f>
        <v>0</v>
      </c>
      <c r="CI156" s="55" t="n">
        <f aca="false">+BT156/$CE$2</f>
        <v>0</v>
      </c>
      <c r="CJ156" s="55" t="n">
        <f aca="false">+BU156/$CE$2</f>
        <v>0</v>
      </c>
      <c r="CK156" s="55" t="n">
        <f aca="false">+BV156/$CE$2</f>
        <v>0</v>
      </c>
      <c r="CL156" s="55" t="n">
        <f aca="false">+BW156/$CE$2</f>
        <v>0</v>
      </c>
      <c r="CM156" s="55" t="n">
        <f aca="false">+BX156/$CE$2</f>
        <v>0</v>
      </c>
      <c r="CN156" s="55" t="n">
        <f aca="false">+BY156/$CE$2</f>
        <v>0</v>
      </c>
      <c r="CO156" s="55" t="n">
        <f aca="false">+BZ156/$CE$2</f>
        <v>0</v>
      </c>
      <c r="CP156" s="55" t="n">
        <f aca="false">+CA156/$CE$2</f>
        <v>0</v>
      </c>
      <c r="CQ156" s="55" t="n">
        <f aca="false">+CB156/$CE$2</f>
        <v>0</v>
      </c>
      <c r="CR156" s="55" t="n">
        <f aca="false">+CC156/$CE$2</f>
        <v>21.8264462809917</v>
      </c>
      <c r="CS156" s="53"/>
      <c r="CT156" s="53"/>
      <c r="CU156" s="56" t="n">
        <f aca="false">+$O156*X156+$P156*BB156+$Q156*(0.9*BB156+$S156)+$R156</f>
        <v>52.82</v>
      </c>
      <c r="CV156" s="56" t="n">
        <f aca="false">+$O156*Y156+$P156*BC156+$Q156*(0.9*BC156+$S156)+$R156</f>
        <v>0</v>
      </c>
      <c r="CW156" s="56" t="n">
        <f aca="false">+$O156*Z156+$P156*BD156+$Q156*(0.9*BD156+$S156)+$R156</f>
        <v>0</v>
      </c>
      <c r="CX156" s="56" t="n">
        <f aca="false">+$O156*AA156+$P156*BE156+$Q156*(0.9*BE156+$S156)+$R156</f>
        <v>0</v>
      </c>
      <c r="CY156" s="56" t="n">
        <f aca="false">+$O156*AB156+$P156*BF156+$Q156*(0.9*BF156+$S156)+$R156</f>
        <v>0</v>
      </c>
      <c r="CZ156" s="56" t="n">
        <f aca="false">+$O156*AC156+$P156*BG156+$Q156*(0.9*BG156+$S156)+$R156</f>
        <v>0</v>
      </c>
      <c r="DA156" s="56" t="n">
        <f aca="false">+$O156*AD156+$P156*BH156+$Q156*(0.9*BH156+$S156)+$R156</f>
        <v>0</v>
      </c>
      <c r="DB156" s="56" t="n">
        <f aca="false">+$O156*AE156+$P156*BI156+$Q156*(0.9*BI156+$S156)+$R156</f>
        <v>0</v>
      </c>
      <c r="DC156" s="56" t="n">
        <f aca="false">+$O156*AF156+$P156*BJ156+$Q156*(0.9*BJ156+$S156)+$R156</f>
        <v>0</v>
      </c>
      <c r="DD156" s="56" t="n">
        <f aca="false">+$O156*AG156+$P156*BK156+$Q156*(0.9*BK156+$S156)+$R156</f>
        <v>0</v>
      </c>
      <c r="DE156" s="56" t="n">
        <f aca="false">+$O156*AH156+$P156*BL156+$Q156*(0.9*BL156+$S156)+$R156</f>
        <v>0</v>
      </c>
      <c r="DF156" s="56" t="n">
        <f aca="false">+$O156*AI156+$P156*BM156+$Q156*(0.9*BM156+$S156)+$R156</f>
        <v>0</v>
      </c>
      <c r="DG156" s="55" t="n">
        <f aca="false">+SUM(CU156:DF156)</f>
        <v>52.82</v>
      </c>
      <c r="DH156" s="53"/>
      <c r="DJ156" s="14" t="n">
        <f aca="false">+IF(X156=0,0,$T156)</f>
        <v>30</v>
      </c>
      <c r="DK156" s="14" t="n">
        <f aca="false">+IF(Y156=0,0,$T156)</f>
        <v>0</v>
      </c>
      <c r="DL156" s="14" t="n">
        <f aca="false">+IF(Z156=0,0,$T156)</f>
        <v>0</v>
      </c>
      <c r="DM156" s="14" t="n">
        <f aca="false">+IF(AA156=0,0,$T156)</f>
        <v>0</v>
      </c>
      <c r="DN156" s="14" t="n">
        <f aca="false">+IF(AB156=0,0,$T156)</f>
        <v>0</v>
      </c>
      <c r="DO156" s="14" t="n">
        <f aca="false">+IF(AC156=0,0,$T156)</f>
        <v>0</v>
      </c>
      <c r="DP156" s="14" t="n">
        <f aca="false">+IF(AD156=0,0,$T156)</f>
        <v>0</v>
      </c>
      <c r="DQ156" s="14" t="n">
        <f aca="false">+IF(AE156=0,0,$T156)</f>
        <v>0</v>
      </c>
      <c r="DR156" s="14" t="n">
        <f aca="false">+IF(AF156=0,0,$T156)</f>
        <v>0</v>
      </c>
      <c r="DS156" s="14" t="n">
        <f aca="false">+IF(AG156=0,0,$T156)</f>
        <v>0</v>
      </c>
      <c r="DT156" s="14" t="n">
        <f aca="false">+IF(AH156=0,0,$T156)</f>
        <v>0</v>
      </c>
      <c r="DU156" s="14" t="n">
        <f aca="false">+IF(AI156=0,0,$T156)</f>
        <v>0</v>
      </c>
      <c r="DV156" s="55" t="n">
        <f aca="false">+SUM(DJ156:DU156)</f>
        <v>30</v>
      </c>
      <c r="DY156" s="14" t="n">
        <v>0</v>
      </c>
      <c r="DZ156" s="14" t="n">
        <v>0</v>
      </c>
      <c r="EA156" s="14" t="n">
        <v>0</v>
      </c>
      <c r="EB156" s="14" t="n">
        <v>0</v>
      </c>
      <c r="EC156" s="14" t="n">
        <v>0</v>
      </c>
      <c r="ED156" s="14" t="n">
        <v>0</v>
      </c>
      <c r="EE156" s="14" t="n">
        <v>0</v>
      </c>
      <c r="EF156" s="14" t="n">
        <v>0</v>
      </c>
      <c r="EG156" s="14" t="n">
        <v>0</v>
      </c>
      <c r="EH156" s="14" t="n">
        <v>0</v>
      </c>
      <c r="EI156" s="14" t="n">
        <v>0</v>
      </c>
      <c r="EJ156" s="14" t="n">
        <v>0</v>
      </c>
      <c r="EK156" s="55" t="n">
        <f aca="false">+SUM(DY156:EJ156)</f>
        <v>0</v>
      </c>
      <c r="EO156" s="53" t="n">
        <f aca="false">+CU156+DJ156-DY156/2</f>
        <v>82.82</v>
      </c>
      <c r="EP156" s="53" t="n">
        <f aca="false">+CV156+DK156-DZ156/2</f>
        <v>0</v>
      </c>
      <c r="EQ156" s="53" t="n">
        <f aca="false">+CW156+DL156-EA156/2</f>
        <v>0</v>
      </c>
      <c r="ER156" s="53" t="n">
        <f aca="false">+CX156+DM156-EB156/2</f>
        <v>0</v>
      </c>
      <c r="ES156" s="53" t="n">
        <f aca="false">+CY156+DN156-EC156/2</f>
        <v>0</v>
      </c>
      <c r="ET156" s="53" t="n">
        <f aca="false">+CZ156+DO156-ED156/2</f>
        <v>0</v>
      </c>
      <c r="EU156" s="53" t="n">
        <f aca="false">+DA156+DP156-EE156/2</f>
        <v>0</v>
      </c>
      <c r="EV156" s="53" t="n">
        <f aca="false">+DB156+DQ156-EF156/2</f>
        <v>0</v>
      </c>
      <c r="EW156" s="53" t="n">
        <f aca="false">+DC156+DR156-EG156/2</f>
        <v>0</v>
      </c>
      <c r="EX156" s="53" t="n">
        <f aca="false">+DD156+DS156-EH156/2</f>
        <v>0</v>
      </c>
      <c r="EY156" s="53" t="n">
        <f aca="false">+DE156+DT156-EI156/2</f>
        <v>0</v>
      </c>
      <c r="EZ156" s="53" t="n">
        <f aca="false">+DF156+DU156-EJ156/2</f>
        <v>0</v>
      </c>
      <c r="FA156" s="55" t="n">
        <f aca="false">+SUM(EO156:EZ156)</f>
        <v>82.82</v>
      </c>
      <c r="FD156" s="53" t="n">
        <f aca="false">+AM156-EO156-DY156</f>
        <v>2558.18</v>
      </c>
      <c r="FE156" s="53" t="n">
        <f aca="false">+AN156-EP156-DZ156</f>
        <v>0</v>
      </c>
      <c r="FF156" s="53" t="n">
        <f aca="false">+AO156-EQ156-EA156</f>
        <v>0</v>
      </c>
      <c r="FG156" s="53" t="n">
        <f aca="false">+AP156-ER156-EB156</f>
        <v>0</v>
      </c>
      <c r="FH156" s="53" t="n">
        <f aca="false">+AQ156-ES156-EC156</f>
        <v>0</v>
      </c>
      <c r="FI156" s="53" t="n">
        <f aca="false">+AR156-ET156-ED156</f>
        <v>0</v>
      </c>
      <c r="FJ156" s="53" t="n">
        <f aca="false">+AS156-EU156-EE156</f>
        <v>0</v>
      </c>
      <c r="FK156" s="53" t="n">
        <f aca="false">+AT156-EV156-EF156</f>
        <v>0</v>
      </c>
      <c r="FL156" s="53" t="n">
        <f aca="false">+AU156-EW156-EG156</f>
        <v>0</v>
      </c>
      <c r="FM156" s="53" t="n">
        <f aca="false">+AV156-EX156-EH156</f>
        <v>0</v>
      </c>
      <c r="FN156" s="53" t="n">
        <f aca="false">+AW156-EY156-EI156</f>
        <v>0</v>
      </c>
      <c r="FO156" s="53" t="n">
        <f aca="false">+AX156-EZ156-EJ156</f>
        <v>0</v>
      </c>
      <c r="FP156" s="53" t="n">
        <f aca="false">+AY156-FA156</f>
        <v>2558.18</v>
      </c>
    </row>
    <row collapsed="false" customFormat="false" customHeight="true" hidden="false" ht="15" outlineLevel="2" r="157">
      <c r="A157" s="21" t="n">
        <v>12</v>
      </c>
      <c r="B157" s="21" t="s">
        <v>67</v>
      </c>
      <c r="C157" s="21" t="s">
        <v>137</v>
      </c>
      <c r="D157" s="67" t="n">
        <f aca="false">+E157</f>
        <v>16093</v>
      </c>
      <c r="E157" s="69" t="n">
        <v>16093</v>
      </c>
      <c r="F157" s="72" t="s">
        <v>606</v>
      </c>
      <c r="G157" s="21" t="s">
        <v>69</v>
      </c>
      <c r="H157" s="21" t="s">
        <v>69</v>
      </c>
      <c r="I157" s="72" t="s">
        <v>607</v>
      </c>
      <c r="J157" s="72" t="s">
        <v>608</v>
      </c>
      <c r="K157" s="76" t="s">
        <v>75</v>
      </c>
      <c r="L157" s="49" t="s">
        <v>487</v>
      </c>
      <c r="M157" s="50" t="s">
        <v>70</v>
      </c>
      <c r="N157" s="51" t="n">
        <v>0.01</v>
      </c>
      <c r="O157" s="51" t="n">
        <v>0.02</v>
      </c>
      <c r="P157" s="51" t="n">
        <v>0</v>
      </c>
      <c r="Q157" s="51" t="n">
        <v>0</v>
      </c>
      <c r="R157" s="50" t="n">
        <v>0</v>
      </c>
      <c r="S157" s="50" t="n">
        <v>0</v>
      </c>
      <c r="T157" s="50" t="n">
        <v>30</v>
      </c>
      <c r="U157" s="50"/>
      <c r="X157" s="53" t="e">
        <f aca="false">+VLOOKUP($D157,['file:///home/lab/repositories/luckia.facturador/com.luckia.biller.deploy/src/main/resources/bootstrap/info_presencial_2014.xlsx']venta_neta_cons!$a$2:$n$1048576,3,0)</f>
        <v>#VALUE!</v>
      </c>
      <c r="Y157" s="53" t="e">
        <f aca="false">+VLOOKUP($D157,['file:///home/lab/repositories/luckia.facturador/com.luckia.biller.deploy/src/main/resources/bootstrap/info_presencial_2014.xlsx']venta_neta_cons!$a$2:$n$1048576,4,0)</f>
        <v>#VALUE!</v>
      </c>
      <c r="Z157" s="53" t="e">
        <f aca="false">+VLOOKUP($D157,['file:///home/lab/repositories/luckia.facturador/com.luckia.biller.deploy/src/main/resources/bootstrap/info_presencial_2014.xlsx']venta_neta_cons!$a$2:$n$1048576,5,0)</f>
        <v>#VALUE!</v>
      </c>
      <c r="AA157" s="53" t="e">
        <f aca="false">+VLOOKUP($D157,['file:///home/lab/repositories/luckia.facturador/com.luckia.biller.deploy/src/main/resources/bootstrap/info_presencial_2014.xlsx']venta_neta_cons!$a$2:$n$1048576,6,0)</f>
        <v>#VALUE!</v>
      </c>
      <c r="AB157" s="53" t="e">
        <f aca="false">+VLOOKUP($D157,['file:///home/lab/repositories/luckia.facturador/com.luckia.biller.deploy/src/main/resources/bootstrap/info_presencial_2014.xlsx']venta_neta_cons!$a$2:$n$1048576,7,0)</f>
        <v>#VALUE!</v>
      </c>
      <c r="AC157" s="53" t="e">
        <f aca="false">+VLOOKUP($D157,['file:///home/lab/repositories/luckia.facturador/com.luckia.biller.deploy/src/main/resources/bootstrap/info_presencial_2014.xlsx']venta_neta_cons!$a$2:$n$1048576,8,0)</f>
        <v>#VALUE!</v>
      </c>
      <c r="AD157" s="53" t="e">
        <f aca="false">+VLOOKUP($D157,['file:///home/lab/repositories/luckia.facturador/com.luckia.biller.deploy/src/main/resources/bootstrap/info_presencial_2014.xlsx']venta_neta_cons!$a$2:$n$1048576,9,0)</f>
        <v>#VALUE!</v>
      </c>
      <c r="AE157" s="53" t="e">
        <f aca="false">+VLOOKUP($D157,['file:///home/lab/repositories/luckia.facturador/com.luckia.biller.deploy/src/main/resources/bootstrap/info_presencial_2014.xlsx']venta_neta_cons!$a$2:$n$1048576,10,0)</f>
        <v>#VALUE!</v>
      </c>
      <c r="AF157" s="53" t="e">
        <f aca="false">+VLOOKUP($D157,['file:///home/lab/repositories/luckia.facturador/com.luckia.biller.deploy/src/main/resources/bootstrap/info_presencial_2014.xlsx']venta_neta_cons!$a$2:$n$1048576,11,0)</f>
        <v>#VALUE!</v>
      </c>
      <c r="AG157" s="53" t="e">
        <f aca="false">+VLOOKUP($D157,['file:///home/lab/repositories/luckia.facturador/com.luckia.biller.deploy/src/main/resources/bootstrap/info_presencial_2014.xlsx']venta_neta_cons!$a$2:$n$1048576,12,0)</f>
        <v>#VALUE!</v>
      </c>
      <c r="AH157" s="53" t="e">
        <f aca="false">+VLOOKUP($D157,['file:///home/lab/repositories/luckia.facturador/com.luckia.biller.deploy/src/main/resources/bootstrap/info_presencial_2014.xlsx']venta_neta_cons!$a$2:$n$1048576,13,0)</f>
        <v>#VALUE!</v>
      </c>
      <c r="AI157" s="53" t="e">
        <f aca="false">+VLOOKUP($D157,['file:///home/lab/repositories/luckia.facturador/com.luckia.biller.deploy/src/main/resources/bootstrap/info_presencial_2014.xlsx']venta_neta_cons!$a$2:$n$1048576,14,0)</f>
        <v>#VALUE!</v>
      </c>
      <c r="AJ157" s="53" t="n">
        <f aca="false">+SUM(X157:AI157)</f>
        <v>16863</v>
      </c>
      <c r="AK157" s="54" t="n">
        <f aca="false">+BB157/X157</f>
        <v>0.191553697444108</v>
      </c>
      <c r="AL157" s="53"/>
      <c r="AM157" s="53" t="e">
        <f aca="false">+VLOOKUP($D157,['file:///home/lab/repositories/luckia.facturador/com.luckia.biller.deploy/src/main/resources/bootstrap/info_presencial_2014.xlsx']saldo_cons!$a$2:$n$1048576,3,0)</f>
        <v>#VALUE!</v>
      </c>
      <c r="AN157" s="53" t="e">
        <f aca="false">+VLOOKUP($D157,['file:///home/lab/repositories/luckia.facturador/com.luckia.biller.deploy/src/main/resources/bootstrap/info_presencial_2014.xlsx']saldo_cons!$a$2:$n$1048576,4,0)</f>
        <v>#VALUE!</v>
      </c>
      <c r="AO157" s="53" t="e">
        <f aca="false">+VLOOKUP($D157,['file:///home/lab/repositories/luckia.facturador/com.luckia.biller.deploy/src/main/resources/bootstrap/info_presencial_2014.xlsx']saldo_cons!$a$2:$n$1048576,5,0)</f>
        <v>#VALUE!</v>
      </c>
      <c r="AP157" s="53" t="e">
        <f aca="false">+VLOOKUP($D157,['file:///home/lab/repositories/luckia.facturador/com.luckia.biller.deploy/src/main/resources/bootstrap/info_presencial_2014.xlsx']saldo_cons!$a$2:$n$1048576,6,0)</f>
        <v>#VALUE!</v>
      </c>
      <c r="AQ157" s="53" t="e">
        <f aca="false">+VLOOKUP($D157,['file:///home/lab/repositories/luckia.facturador/com.luckia.biller.deploy/src/main/resources/bootstrap/info_presencial_2014.xlsx']saldo_cons!$a$2:$n$1048576,7,0)</f>
        <v>#VALUE!</v>
      </c>
      <c r="AR157" s="53" t="e">
        <f aca="false">+VLOOKUP($D157,['file:///home/lab/repositories/luckia.facturador/com.luckia.biller.deploy/src/main/resources/bootstrap/info_presencial_2014.xlsx']saldo_cons!$a$2:$n$1048576,8,0)</f>
        <v>#VALUE!</v>
      </c>
      <c r="AS157" s="53" t="e">
        <f aca="false">+VLOOKUP($D157,['file:///home/lab/repositories/luckia.facturador/com.luckia.biller.deploy/src/main/resources/bootstrap/info_presencial_2014.xlsx']saldo_cons!$a$2:$n$1048576,9,0)</f>
        <v>#VALUE!</v>
      </c>
      <c r="AT157" s="53" t="e">
        <f aca="false">+VLOOKUP($D157,['file:///home/lab/repositories/luckia.facturador/com.luckia.biller.deploy/src/main/resources/bootstrap/info_presencial_2014.xlsx']saldo_cons!$a$2:$n$1048576,10,0)</f>
        <v>#VALUE!</v>
      </c>
      <c r="AU157" s="53" t="e">
        <f aca="false">+VLOOKUP($D157,['file:///home/lab/repositories/luckia.facturador/com.luckia.biller.deploy/src/main/resources/bootstrap/info_presencial_2014.xlsx']saldo_cons!$a$2:$n$1048576,11,0)</f>
        <v>#VALUE!</v>
      </c>
      <c r="AV157" s="53" t="e">
        <f aca="false">+VLOOKUP($D157,['file:///home/lab/repositories/luckia.facturador/com.luckia.biller.deploy/src/main/resources/bootstrap/info_presencial_2014.xlsx']saldo_cons!$a$2:$n$1048576,12,0)</f>
        <v>#VALUE!</v>
      </c>
      <c r="AW157" s="53" t="e">
        <f aca="false">+VLOOKUP($D157,['file:///home/lab/repositories/luckia.facturador/com.luckia.biller.deploy/src/main/resources/bootstrap/info_presencial_2014.xlsx']saldo_cons!$a$2:$n$1048576,13,0)</f>
        <v>#VALUE!</v>
      </c>
      <c r="AX157" s="53" t="e">
        <f aca="false">+VLOOKUP($D157,['file:///home/lab/repositories/luckia.facturador/com.luckia.biller.deploy/src/main/resources/bootstrap/info_presencial_2014.xlsx']saldo_cons!$a$2:$n$1048576,14,0)</f>
        <v>#VALUE!</v>
      </c>
      <c r="AY157" s="53" t="n">
        <f aca="false">+SUM(AM157:AX157)</f>
        <v>16863</v>
      </c>
      <c r="AZ157" s="53"/>
      <c r="BA157" s="53"/>
      <c r="BB157" s="53" t="e">
        <f aca="false">+VLOOKUP($D157,['file:///home/lab/repositories/luckia.facturador/com.luckia.biller.deploy/src/main/resources/bootstrap/info_presencial_2014.xlsx']ggr_cons!$a$2:$n$1048576,3,0)</f>
        <v>#VALUE!</v>
      </c>
      <c r="BC157" s="53" t="e">
        <f aca="false">+VLOOKUP($D157,['file:///home/lab/repositories/luckia.facturador/com.luckia.biller.deploy/src/main/resources/bootstrap/info_presencial_2014.xlsx']ggr_cons!$a$2:$n$1048576,4,0)</f>
        <v>#VALUE!</v>
      </c>
      <c r="BD157" s="53" t="e">
        <f aca="false">+VLOOKUP($D157,['file:///home/lab/repositories/luckia.facturador/com.luckia.biller.deploy/src/main/resources/bootstrap/info_presencial_2014.xlsx']ggr_cons!$a$2:$n$1048576,5,0)</f>
        <v>#VALUE!</v>
      </c>
      <c r="BE157" s="53" t="e">
        <f aca="false">+VLOOKUP($D157,['file:///home/lab/repositories/luckia.facturador/com.luckia.biller.deploy/src/main/resources/bootstrap/info_presencial_2014.xlsx']ggr_cons!$a$2:$n$1048576,6,0)</f>
        <v>#VALUE!</v>
      </c>
      <c r="BF157" s="53" t="e">
        <f aca="false">+VLOOKUP($D157,['file:///home/lab/repositories/luckia.facturador/com.luckia.biller.deploy/src/main/resources/bootstrap/info_presencial_2014.xlsx']ggr_cons!$a$2:$n$1048576,7,0)</f>
        <v>#VALUE!</v>
      </c>
      <c r="BG157" s="53" t="e">
        <f aca="false">+VLOOKUP($D157,['file:///home/lab/repositories/luckia.facturador/com.luckia.biller.deploy/src/main/resources/bootstrap/info_presencial_2014.xlsx']ggr_cons!$a$2:$n$1048576,8,0)</f>
        <v>#VALUE!</v>
      </c>
      <c r="BH157" s="53" t="e">
        <f aca="false">+VLOOKUP($D157,['file:///home/lab/repositories/luckia.facturador/com.luckia.biller.deploy/src/main/resources/bootstrap/info_presencial_2014.xlsx']ggr_cons!$a$2:$n$1048576,9,0)</f>
        <v>#VALUE!</v>
      </c>
      <c r="BI157" s="53" t="e">
        <f aca="false">+VLOOKUP($D157,['file:///home/lab/repositories/luckia.facturador/com.luckia.biller.deploy/src/main/resources/bootstrap/info_presencial_2014.xlsx']ggr_cons!$a$2:$n$1048576,10,0)</f>
        <v>#VALUE!</v>
      </c>
      <c r="BJ157" s="53" t="e">
        <f aca="false">+VLOOKUP($D157,['file:///home/lab/repositories/luckia.facturador/com.luckia.biller.deploy/src/main/resources/bootstrap/info_presencial_2014.xlsx']ggr_cons!$a$2:$n$1048576,11,0)</f>
        <v>#VALUE!</v>
      </c>
      <c r="BK157" s="53" t="e">
        <f aca="false">+VLOOKUP($D157,['file:///home/lab/repositories/luckia.facturador/com.luckia.biller.deploy/src/main/resources/bootstrap/info_presencial_2014.xlsx']ggr_cons!$a$2:$n$1048576,12,0)</f>
        <v>#VALUE!</v>
      </c>
      <c r="BL157" s="53" t="e">
        <f aca="false">+VLOOKUP($D157,['file:///home/lab/repositories/luckia.facturador/com.luckia.biller.deploy/src/main/resources/bootstrap/info_presencial_2014.xlsx']ggr_cons!$a$2:$n$1048576,13,0)</f>
        <v>#VALUE!</v>
      </c>
      <c r="BM157" s="53" t="e">
        <f aca="false">+VLOOKUP($D157,['file:///home/lab/repositories/luckia.facturador/com.luckia.biller.deploy/src/main/resources/bootstrap/info_presencial_2014.xlsx']ggr_cons!$a$2:$n$1048576,14,0)</f>
        <v>#VALUE!</v>
      </c>
      <c r="BN157" s="53" t="n">
        <f aca="false">+SUM(BB157:BM157)</f>
        <v>3230.17</v>
      </c>
      <c r="BO157" s="53"/>
      <c r="BP157" s="53"/>
      <c r="BQ157" s="55" t="n">
        <f aca="false">+$N157*X157</f>
        <v>168.63</v>
      </c>
      <c r="BR157" s="55" t="n">
        <f aca="false">+$N157*Y157</f>
        <v>0</v>
      </c>
      <c r="BS157" s="55" t="n">
        <f aca="false">+$N157*Z157</f>
        <v>0</v>
      </c>
      <c r="BT157" s="55" t="n">
        <f aca="false">+$N157*AA157</f>
        <v>0</v>
      </c>
      <c r="BU157" s="55" t="n">
        <f aca="false">+$N157*AB157</f>
        <v>0</v>
      </c>
      <c r="BV157" s="55" t="n">
        <f aca="false">+$N157*AC157</f>
        <v>0</v>
      </c>
      <c r="BW157" s="55" t="n">
        <f aca="false">+$N157*AD157</f>
        <v>0</v>
      </c>
      <c r="BX157" s="55" t="n">
        <f aca="false">+$N157*AE157</f>
        <v>0</v>
      </c>
      <c r="BY157" s="55" t="n">
        <f aca="false">+$N157*AF157</f>
        <v>0</v>
      </c>
      <c r="BZ157" s="55" t="n">
        <f aca="false">+$N157*AG157</f>
        <v>0</v>
      </c>
      <c r="CA157" s="55" t="n">
        <f aca="false">+$N157*AH157</f>
        <v>0</v>
      </c>
      <c r="CB157" s="55" t="n">
        <f aca="false">+$N157*AI157</f>
        <v>0</v>
      </c>
      <c r="CC157" s="55" t="n">
        <f aca="false">+SUM(BQ157:CB157)</f>
        <v>168.63</v>
      </c>
      <c r="CD157" s="53"/>
      <c r="CE157" s="55"/>
      <c r="CF157" s="55" t="n">
        <f aca="false">+BQ157/$CE$2</f>
        <v>139.363636363636</v>
      </c>
      <c r="CG157" s="55" t="n">
        <f aca="false">+BR157/$CE$2</f>
        <v>0</v>
      </c>
      <c r="CH157" s="55" t="n">
        <f aca="false">+BS157/$CE$2</f>
        <v>0</v>
      </c>
      <c r="CI157" s="55" t="n">
        <f aca="false">+BT157/$CE$2</f>
        <v>0</v>
      </c>
      <c r="CJ157" s="55" t="n">
        <f aca="false">+BU157/$CE$2</f>
        <v>0</v>
      </c>
      <c r="CK157" s="55" t="n">
        <f aca="false">+BV157/$CE$2</f>
        <v>0</v>
      </c>
      <c r="CL157" s="55" t="n">
        <f aca="false">+BW157/$CE$2</f>
        <v>0</v>
      </c>
      <c r="CM157" s="55" t="n">
        <f aca="false">+BX157/$CE$2</f>
        <v>0</v>
      </c>
      <c r="CN157" s="55" t="n">
        <f aca="false">+BY157/$CE$2</f>
        <v>0</v>
      </c>
      <c r="CO157" s="55" t="n">
        <f aca="false">+BZ157/$CE$2</f>
        <v>0</v>
      </c>
      <c r="CP157" s="55" t="n">
        <f aca="false">+CA157/$CE$2</f>
        <v>0</v>
      </c>
      <c r="CQ157" s="55" t="n">
        <f aca="false">+CB157/$CE$2</f>
        <v>0</v>
      </c>
      <c r="CR157" s="55" t="n">
        <f aca="false">+CC157/$CE$2</f>
        <v>139.363636363636</v>
      </c>
      <c r="CS157" s="53"/>
      <c r="CT157" s="53"/>
      <c r="CU157" s="56" t="n">
        <f aca="false">+$O157*X157+$P157*BB157+$Q157*(0.9*BB157+$S157)+$R157</f>
        <v>337.26</v>
      </c>
      <c r="CV157" s="56" t="n">
        <f aca="false">+$O157*Y157+$P157*BC157+$Q157*(0.9*BC157+$S157)+$R157</f>
        <v>0</v>
      </c>
      <c r="CW157" s="56" t="n">
        <f aca="false">+$O157*Z157+$P157*BD157+$Q157*(0.9*BD157+$S157)+$R157</f>
        <v>0</v>
      </c>
      <c r="CX157" s="56" t="n">
        <f aca="false">+$O157*AA157+$P157*BE157+$Q157*(0.9*BE157+$S157)+$R157</f>
        <v>0</v>
      </c>
      <c r="CY157" s="56" t="n">
        <f aca="false">+$O157*AB157+$P157*BF157+$Q157*(0.9*BF157+$S157)+$R157</f>
        <v>0</v>
      </c>
      <c r="CZ157" s="56" t="n">
        <f aca="false">+$O157*AC157+$P157*BG157+$Q157*(0.9*BG157+$S157)+$R157</f>
        <v>0</v>
      </c>
      <c r="DA157" s="56" t="n">
        <f aca="false">+$O157*AD157+$P157*BH157+$Q157*(0.9*BH157+$S157)+$R157</f>
        <v>0</v>
      </c>
      <c r="DB157" s="56" t="n">
        <f aca="false">+$O157*AE157+$P157*BI157+$Q157*(0.9*BI157+$S157)+$R157</f>
        <v>0</v>
      </c>
      <c r="DC157" s="56" t="n">
        <f aca="false">+$O157*AF157+$P157*BJ157+$Q157*(0.9*BJ157+$S157)+$R157</f>
        <v>0</v>
      </c>
      <c r="DD157" s="56" t="n">
        <f aca="false">+$O157*AG157+$P157*BK157+$Q157*(0.9*BK157+$S157)+$R157</f>
        <v>0</v>
      </c>
      <c r="DE157" s="56" t="n">
        <f aca="false">+$O157*AH157+$P157*BL157+$Q157*(0.9*BL157+$S157)+$R157</f>
        <v>0</v>
      </c>
      <c r="DF157" s="56" t="n">
        <f aca="false">+$O157*AI157+$P157*BM157+$Q157*(0.9*BM157+$S157)+$R157</f>
        <v>0</v>
      </c>
      <c r="DG157" s="55" t="n">
        <f aca="false">+SUM(CU157:DF157)</f>
        <v>337.26</v>
      </c>
      <c r="DH157" s="53"/>
      <c r="DJ157" s="14" t="n">
        <f aca="false">+IF(X157=0,0,$T157)</f>
        <v>30</v>
      </c>
      <c r="DK157" s="14" t="n">
        <f aca="false">+IF(Y157=0,0,$T157)</f>
        <v>0</v>
      </c>
      <c r="DL157" s="14" t="n">
        <f aca="false">+IF(Z157=0,0,$T157)</f>
        <v>0</v>
      </c>
      <c r="DM157" s="14" t="n">
        <f aca="false">+IF(AA157=0,0,$T157)</f>
        <v>0</v>
      </c>
      <c r="DN157" s="14" t="n">
        <f aca="false">+IF(AB157=0,0,$T157)</f>
        <v>0</v>
      </c>
      <c r="DO157" s="14" t="n">
        <f aca="false">+IF(AC157=0,0,$T157)</f>
        <v>0</v>
      </c>
      <c r="DP157" s="14" t="n">
        <f aca="false">+IF(AD157=0,0,$T157)</f>
        <v>0</v>
      </c>
      <c r="DQ157" s="14" t="n">
        <f aca="false">+IF(AE157=0,0,$T157)</f>
        <v>0</v>
      </c>
      <c r="DR157" s="14" t="n">
        <f aca="false">+IF(AF157=0,0,$T157)</f>
        <v>0</v>
      </c>
      <c r="DS157" s="14" t="n">
        <f aca="false">+IF(AG157=0,0,$T157)</f>
        <v>0</v>
      </c>
      <c r="DT157" s="14" t="n">
        <f aca="false">+IF(AH157=0,0,$T157)</f>
        <v>0</v>
      </c>
      <c r="DU157" s="14" t="n">
        <f aca="false">+IF(AI157=0,0,$T157)</f>
        <v>0</v>
      </c>
      <c r="DV157" s="55" t="n">
        <f aca="false">+SUM(DJ157:DU157)</f>
        <v>30</v>
      </c>
      <c r="DY157" s="14" t="n">
        <v>0</v>
      </c>
      <c r="DZ157" s="14" t="n">
        <v>0</v>
      </c>
      <c r="EA157" s="14" t="n">
        <v>0</v>
      </c>
      <c r="EB157" s="14" t="n">
        <v>0</v>
      </c>
      <c r="EC157" s="14" t="n">
        <v>0</v>
      </c>
      <c r="ED157" s="14" t="n">
        <v>0</v>
      </c>
      <c r="EE157" s="14" t="n">
        <v>0</v>
      </c>
      <c r="EF157" s="14" t="n">
        <v>0</v>
      </c>
      <c r="EG157" s="14" t="n">
        <v>0</v>
      </c>
      <c r="EH157" s="14" t="n">
        <v>0</v>
      </c>
      <c r="EI157" s="14" t="n">
        <v>0</v>
      </c>
      <c r="EJ157" s="14" t="n">
        <v>0</v>
      </c>
      <c r="EK157" s="55" t="n">
        <f aca="false">+SUM(DY157:EJ157)</f>
        <v>0</v>
      </c>
      <c r="EO157" s="53" t="n">
        <f aca="false">+CU157+DJ157-DY157/2</f>
        <v>367.26</v>
      </c>
      <c r="EP157" s="53" t="n">
        <f aca="false">+CV157+DK157-DZ157/2</f>
        <v>0</v>
      </c>
      <c r="EQ157" s="53" t="n">
        <f aca="false">+CW157+DL157-EA157/2</f>
        <v>0</v>
      </c>
      <c r="ER157" s="53" t="n">
        <f aca="false">+CX157+DM157-EB157/2</f>
        <v>0</v>
      </c>
      <c r="ES157" s="53" t="n">
        <f aca="false">+CY157+DN157-EC157/2</f>
        <v>0</v>
      </c>
      <c r="ET157" s="53" t="n">
        <f aca="false">+CZ157+DO157-ED157/2</f>
        <v>0</v>
      </c>
      <c r="EU157" s="53" t="n">
        <f aca="false">+DA157+DP157-EE157/2</f>
        <v>0</v>
      </c>
      <c r="EV157" s="53" t="n">
        <f aca="false">+DB157+DQ157-EF157/2</f>
        <v>0</v>
      </c>
      <c r="EW157" s="53" t="n">
        <f aca="false">+DC157+DR157-EG157/2</f>
        <v>0</v>
      </c>
      <c r="EX157" s="53" t="n">
        <f aca="false">+DD157+DS157-EH157/2</f>
        <v>0</v>
      </c>
      <c r="EY157" s="53" t="n">
        <f aca="false">+DE157+DT157-EI157/2</f>
        <v>0</v>
      </c>
      <c r="EZ157" s="53" t="n">
        <f aca="false">+DF157+DU157-EJ157/2</f>
        <v>0</v>
      </c>
      <c r="FA157" s="55" t="n">
        <f aca="false">+SUM(EO157:EZ157)</f>
        <v>367.26</v>
      </c>
      <c r="FD157" s="53" t="n">
        <f aca="false">+AM157-EO157-DY157</f>
        <v>16495.74</v>
      </c>
      <c r="FE157" s="53" t="n">
        <f aca="false">+AN157-EP157-DZ157</f>
        <v>0</v>
      </c>
      <c r="FF157" s="53" t="n">
        <f aca="false">+AO157-EQ157-EA157</f>
        <v>0</v>
      </c>
      <c r="FG157" s="53" t="n">
        <f aca="false">+AP157-ER157-EB157</f>
        <v>0</v>
      </c>
      <c r="FH157" s="53" t="n">
        <f aca="false">+AQ157-ES157-EC157</f>
        <v>0</v>
      </c>
      <c r="FI157" s="53" t="n">
        <f aca="false">+AR157-ET157-ED157</f>
        <v>0</v>
      </c>
      <c r="FJ157" s="53" t="n">
        <f aca="false">+AS157-EU157-EE157</f>
        <v>0</v>
      </c>
      <c r="FK157" s="53" t="n">
        <f aca="false">+AT157-EV157-EF157</f>
        <v>0</v>
      </c>
      <c r="FL157" s="53" t="n">
        <f aca="false">+AU157-EW157-EG157</f>
        <v>0</v>
      </c>
      <c r="FM157" s="53" t="n">
        <f aca="false">+AV157-EX157-EH157</f>
        <v>0</v>
      </c>
      <c r="FN157" s="53" t="n">
        <f aca="false">+AW157-EY157-EI157</f>
        <v>0</v>
      </c>
      <c r="FO157" s="53" t="n">
        <f aca="false">+AX157-EZ157-EJ157</f>
        <v>0</v>
      </c>
      <c r="FP157" s="53" t="n">
        <f aca="false">+AY157-FA157</f>
        <v>16495.74</v>
      </c>
    </row>
    <row collapsed="false" customFormat="false" customHeight="true" hidden="false" ht="15" outlineLevel="2" r="158">
      <c r="A158" s="21" t="n">
        <v>12</v>
      </c>
      <c r="B158" s="21" t="s">
        <v>67</v>
      </c>
      <c r="C158" s="21" t="s">
        <v>137</v>
      </c>
      <c r="D158" s="67" t="n">
        <f aca="false">+E158</f>
        <v>16094</v>
      </c>
      <c r="E158" s="69" t="n">
        <v>16094</v>
      </c>
      <c r="F158" s="72" t="s">
        <v>609</v>
      </c>
      <c r="G158" s="21" t="s">
        <v>69</v>
      </c>
      <c r="H158" s="21" t="s">
        <v>69</v>
      </c>
      <c r="I158" s="72" t="s">
        <v>610</v>
      </c>
      <c r="J158" s="72" t="s">
        <v>608</v>
      </c>
      <c r="K158" s="76" t="s">
        <v>75</v>
      </c>
      <c r="L158" s="49" t="s">
        <v>487</v>
      </c>
      <c r="M158" s="50" t="s">
        <v>70</v>
      </c>
      <c r="N158" s="51" t="n">
        <v>0.01</v>
      </c>
      <c r="O158" s="51" t="n">
        <v>0.02</v>
      </c>
      <c r="P158" s="51" t="n">
        <v>0</v>
      </c>
      <c r="Q158" s="51" t="n">
        <v>0</v>
      </c>
      <c r="R158" s="50" t="n">
        <v>0</v>
      </c>
      <c r="S158" s="50" t="n">
        <v>0</v>
      </c>
      <c r="T158" s="50" t="n">
        <v>30</v>
      </c>
      <c r="U158" s="50"/>
      <c r="X158" s="53" t="e">
        <f aca="false">+VLOOKUP($D158,['file:///home/lab/repositories/luckia.facturador/com.luckia.biller.deploy/src/main/resources/bootstrap/info_presencial_2014.xlsx']venta_neta_cons!$a$2:$n$1048576,3,0)</f>
        <v>#VALUE!</v>
      </c>
      <c r="Y158" s="53" t="e">
        <f aca="false">+VLOOKUP($D158,['file:///home/lab/repositories/luckia.facturador/com.luckia.biller.deploy/src/main/resources/bootstrap/info_presencial_2014.xlsx']venta_neta_cons!$a$2:$n$1048576,4,0)</f>
        <v>#VALUE!</v>
      </c>
      <c r="Z158" s="53" t="e">
        <f aca="false">+VLOOKUP($D158,['file:///home/lab/repositories/luckia.facturador/com.luckia.biller.deploy/src/main/resources/bootstrap/info_presencial_2014.xlsx']venta_neta_cons!$a$2:$n$1048576,5,0)</f>
        <v>#VALUE!</v>
      </c>
      <c r="AA158" s="53" t="e">
        <f aca="false">+VLOOKUP($D158,['file:///home/lab/repositories/luckia.facturador/com.luckia.biller.deploy/src/main/resources/bootstrap/info_presencial_2014.xlsx']venta_neta_cons!$a$2:$n$1048576,6,0)</f>
        <v>#VALUE!</v>
      </c>
      <c r="AB158" s="53" t="e">
        <f aca="false">+VLOOKUP($D158,['file:///home/lab/repositories/luckia.facturador/com.luckia.biller.deploy/src/main/resources/bootstrap/info_presencial_2014.xlsx']venta_neta_cons!$a$2:$n$1048576,7,0)</f>
        <v>#VALUE!</v>
      </c>
      <c r="AC158" s="53" t="e">
        <f aca="false">+VLOOKUP($D158,['file:///home/lab/repositories/luckia.facturador/com.luckia.biller.deploy/src/main/resources/bootstrap/info_presencial_2014.xlsx']venta_neta_cons!$a$2:$n$1048576,8,0)</f>
        <v>#VALUE!</v>
      </c>
      <c r="AD158" s="53" t="e">
        <f aca="false">+VLOOKUP($D158,['file:///home/lab/repositories/luckia.facturador/com.luckia.biller.deploy/src/main/resources/bootstrap/info_presencial_2014.xlsx']venta_neta_cons!$a$2:$n$1048576,9,0)</f>
        <v>#VALUE!</v>
      </c>
      <c r="AE158" s="53" t="e">
        <f aca="false">+VLOOKUP($D158,['file:///home/lab/repositories/luckia.facturador/com.luckia.biller.deploy/src/main/resources/bootstrap/info_presencial_2014.xlsx']venta_neta_cons!$a$2:$n$1048576,10,0)</f>
        <v>#VALUE!</v>
      </c>
      <c r="AF158" s="53" t="e">
        <f aca="false">+VLOOKUP($D158,['file:///home/lab/repositories/luckia.facturador/com.luckia.biller.deploy/src/main/resources/bootstrap/info_presencial_2014.xlsx']venta_neta_cons!$a$2:$n$1048576,11,0)</f>
        <v>#VALUE!</v>
      </c>
      <c r="AG158" s="53" t="e">
        <f aca="false">+VLOOKUP($D158,['file:///home/lab/repositories/luckia.facturador/com.luckia.biller.deploy/src/main/resources/bootstrap/info_presencial_2014.xlsx']venta_neta_cons!$a$2:$n$1048576,12,0)</f>
        <v>#VALUE!</v>
      </c>
      <c r="AH158" s="53" t="e">
        <f aca="false">+VLOOKUP($D158,['file:///home/lab/repositories/luckia.facturador/com.luckia.biller.deploy/src/main/resources/bootstrap/info_presencial_2014.xlsx']venta_neta_cons!$a$2:$n$1048576,13,0)</f>
        <v>#VALUE!</v>
      </c>
      <c r="AI158" s="53" t="e">
        <f aca="false">+VLOOKUP($D158,['file:///home/lab/repositories/luckia.facturador/com.luckia.biller.deploy/src/main/resources/bootstrap/info_presencial_2014.xlsx']venta_neta_cons!$a$2:$n$1048576,14,0)</f>
        <v>#VALUE!</v>
      </c>
      <c r="AJ158" s="53" t="n">
        <f aca="false">+SUM(X158:AI158)</f>
        <v>1368</v>
      </c>
      <c r="AK158" s="54" t="n">
        <f aca="false">+BB158/X158</f>
        <v>0.471030701754386</v>
      </c>
      <c r="AL158" s="53"/>
      <c r="AM158" s="53" t="e">
        <f aca="false">+VLOOKUP($D158,['file:///home/lab/repositories/luckia.facturador/com.luckia.biller.deploy/src/main/resources/bootstrap/info_presencial_2014.xlsx']saldo_cons!$a$2:$n$1048576,3,0)</f>
        <v>#VALUE!</v>
      </c>
      <c r="AN158" s="53" t="e">
        <f aca="false">+VLOOKUP($D158,['file:///home/lab/repositories/luckia.facturador/com.luckia.biller.deploy/src/main/resources/bootstrap/info_presencial_2014.xlsx']saldo_cons!$a$2:$n$1048576,4,0)</f>
        <v>#VALUE!</v>
      </c>
      <c r="AO158" s="53" t="e">
        <f aca="false">+VLOOKUP($D158,['file:///home/lab/repositories/luckia.facturador/com.luckia.biller.deploy/src/main/resources/bootstrap/info_presencial_2014.xlsx']saldo_cons!$a$2:$n$1048576,5,0)</f>
        <v>#VALUE!</v>
      </c>
      <c r="AP158" s="53" t="e">
        <f aca="false">+VLOOKUP($D158,['file:///home/lab/repositories/luckia.facturador/com.luckia.biller.deploy/src/main/resources/bootstrap/info_presencial_2014.xlsx']saldo_cons!$a$2:$n$1048576,6,0)</f>
        <v>#VALUE!</v>
      </c>
      <c r="AQ158" s="53" t="e">
        <f aca="false">+VLOOKUP($D158,['file:///home/lab/repositories/luckia.facturador/com.luckia.biller.deploy/src/main/resources/bootstrap/info_presencial_2014.xlsx']saldo_cons!$a$2:$n$1048576,7,0)</f>
        <v>#VALUE!</v>
      </c>
      <c r="AR158" s="53" t="e">
        <f aca="false">+VLOOKUP($D158,['file:///home/lab/repositories/luckia.facturador/com.luckia.biller.deploy/src/main/resources/bootstrap/info_presencial_2014.xlsx']saldo_cons!$a$2:$n$1048576,8,0)</f>
        <v>#VALUE!</v>
      </c>
      <c r="AS158" s="53" t="e">
        <f aca="false">+VLOOKUP($D158,['file:///home/lab/repositories/luckia.facturador/com.luckia.biller.deploy/src/main/resources/bootstrap/info_presencial_2014.xlsx']saldo_cons!$a$2:$n$1048576,9,0)</f>
        <v>#VALUE!</v>
      </c>
      <c r="AT158" s="53" t="e">
        <f aca="false">+VLOOKUP($D158,['file:///home/lab/repositories/luckia.facturador/com.luckia.biller.deploy/src/main/resources/bootstrap/info_presencial_2014.xlsx']saldo_cons!$a$2:$n$1048576,10,0)</f>
        <v>#VALUE!</v>
      </c>
      <c r="AU158" s="53" t="e">
        <f aca="false">+VLOOKUP($D158,['file:///home/lab/repositories/luckia.facturador/com.luckia.biller.deploy/src/main/resources/bootstrap/info_presencial_2014.xlsx']saldo_cons!$a$2:$n$1048576,11,0)</f>
        <v>#VALUE!</v>
      </c>
      <c r="AV158" s="53" t="e">
        <f aca="false">+VLOOKUP($D158,['file:///home/lab/repositories/luckia.facturador/com.luckia.biller.deploy/src/main/resources/bootstrap/info_presencial_2014.xlsx']saldo_cons!$a$2:$n$1048576,12,0)</f>
        <v>#VALUE!</v>
      </c>
      <c r="AW158" s="53" t="e">
        <f aca="false">+VLOOKUP($D158,['file:///home/lab/repositories/luckia.facturador/com.luckia.biller.deploy/src/main/resources/bootstrap/info_presencial_2014.xlsx']saldo_cons!$a$2:$n$1048576,13,0)</f>
        <v>#VALUE!</v>
      </c>
      <c r="AX158" s="53" t="e">
        <f aca="false">+VLOOKUP($D158,['file:///home/lab/repositories/luckia.facturador/com.luckia.biller.deploy/src/main/resources/bootstrap/info_presencial_2014.xlsx']saldo_cons!$a$2:$n$1048576,14,0)</f>
        <v>#VALUE!</v>
      </c>
      <c r="AY158" s="53" t="n">
        <f aca="false">+SUM(AM158:AX158)</f>
        <v>1368</v>
      </c>
      <c r="AZ158" s="53"/>
      <c r="BA158" s="53"/>
      <c r="BB158" s="53" t="e">
        <f aca="false">+VLOOKUP($D158,['file:///home/lab/repositories/luckia.facturador/com.luckia.biller.deploy/src/main/resources/bootstrap/info_presencial_2014.xlsx']ggr_cons!$a$2:$n$1048576,3,0)</f>
        <v>#VALUE!</v>
      </c>
      <c r="BC158" s="53" t="e">
        <f aca="false">+VLOOKUP($D158,['file:///home/lab/repositories/luckia.facturador/com.luckia.biller.deploy/src/main/resources/bootstrap/info_presencial_2014.xlsx']ggr_cons!$a$2:$n$1048576,4,0)</f>
        <v>#VALUE!</v>
      </c>
      <c r="BD158" s="53" t="e">
        <f aca="false">+VLOOKUP($D158,['file:///home/lab/repositories/luckia.facturador/com.luckia.biller.deploy/src/main/resources/bootstrap/info_presencial_2014.xlsx']ggr_cons!$a$2:$n$1048576,5,0)</f>
        <v>#VALUE!</v>
      </c>
      <c r="BE158" s="53" t="e">
        <f aca="false">+VLOOKUP($D158,['file:///home/lab/repositories/luckia.facturador/com.luckia.biller.deploy/src/main/resources/bootstrap/info_presencial_2014.xlsx']ggr_cons!$a$2:$n$1048576,6,0)</f>
        <v>#VALUE!</v>
      </c>
      <c r="BF158" s="53" t="e">
        <f aca="false">+VLOOKUP($D158,['file:///home/lab/repositories/luckia.facturador/com.luckia.biller.deploy/src/main/resources/bootstrap/info_presencial_2014.xlsx']ggr_cons!$a$2:$n$1048576,7,0)</f>
        <v>#VALUE!</v>
      </c>
      <c r="BG158" s="53" t="e">
        <f aca="false">+VLOOKUP($D158,['file:///home/lab/repositories/luckia.facturador/com.luckia.biller.deploy/src/main/resources/bootstrap/info_presencial_2014.xlsx']ggr_cons!$a$2:$n$1048576,8,0)</f>
        <v>#VALUE!</v>
      </c>
      <c r="BH158" s="53" t="e">
        <f aca="false">+VLOOKUP($D158,['file:///home/lab/repositories/luckia.facturador/com.luckia.biller.deploy/src/main/resources/bootstrap/info_presencial_2014.xlsx']ggr_cons!$a$2:$n$1048576,9,0)</f>
        <v>#VALUE!</v>
      </c>
      <c r="BI158" s="53" t="e">
        <f aca="false">+VLOOKUP($D158,['file:///home/lab/repositories/luckia.facturador/com.luckia.biller.deploy/src/main/resources/bootstrap/info_presencial_2014.xlsx']ggr_cons!$a$2:$n$1048576,10,0)</f>
        <v>#VALUE!</v>
      </c>
      <c r="BJ158" s="53" t="e">
        <f aca="false">+VLOOKUP($D158,['file:///home/lab/repositories/luckia.facturador/com.luckia.biller.deploy/src/main/resources/bootstrap/info_presencial_2014.xlsx']ggr_cons!$a$2:$n$1048576,11,0)</f>
        <v>#VALUE!</v>
      </c>
      <c r="BK158" s="53" t="e">
        <f aca="false">+VLOOKUP($D158,['file:///home/lab/repositories/luckia.facturador/com.luckia.biller.deploy/src/main/resources/bootstrap/info_presencial_2014.xlsx']ggr_cons!$a$2:$n$1048576,12,0)</f>
        <v>#VALUE!</v>
      </c>
      <c r="BL158" s="53" t="e">
        <f aca="false">+VLOOKUP($D158,['file:///home/lab/repositories/luckia.facturador/com.luckia.biller.deploy/src/main/resources/bootstrap/info_presencial_2014.xlsx']ggr_cons!$a$2:$n$1048576,13,0)</f>
        <v>#VALUE!</v>
      </c>
      <c r="BM158" s="53" t="e">
        <f aca="false">+VLOOKUP($D158,['file:///home/lab/repositories/luckia.facturador/com.luckia.biller.deploy/src/main/resources/bootstrap/info_presencial_2014.xlsx']ggr_cons!$a$2:$n$1048576,14,0)</f>
        <v>#VALUE!</v>
      </c>
      <c r="BN158" s="53" t="n">
        <f aca="false">+SUM(BB158:BM158)</f>
        <v>644.37</v>
      </c>
      <c r="BO158" s="53"/>
      <c r="BP158" s="53"/>
      <c r="BQ158" s="55" t="n">
        <f aca="false">+$N158*X158</f>
        <v>13.68</v>
      </c>
      <c r="BR158" s="55" t="n">
        <f aca="false">+$N158*Y158</f>
        <v>0</v>
      </c>
      <c r="BS158" s="55" t="n">
        <f aca="false">+$N158*Z158</f>
        <v>0</v>
      </c>
      <c r="BT158" s="55" t="n">
        <f aca="false">+$N158*AA158</f>
        <v>0</v>
      </c>
      <c r="BU158" s="55" t="n">
        <f aca="false">+$N158*AB158</f>
        <v>0</v>
      </c>
      <c r="BV158" s="55" t="n">
        <f aca="false">+$N158*AC158</f>
        <v>0</v>
      </c>
      <c r="BW158" s="55" t="n">
        <f aca="false">+$N158*AD158</f>
        <v>0</v>
      </c>
      <c r="BX158" s="55" t="n">
        <f aca="false">+$N158*AE158</f>
        <v>0</v>
      </c>
      <c r="BY158" s="55" t="n">
        <f aca="false">+$N158*AF158</f>
        <v>0</v>
      </c>
      <c r="BZ158" s="55" t="n">
        <f aca="false">+$N158*AG158</f>
        <v>0</v>
      </c>
      <c r="CA158" s="55" t="n">
        <f aca="false">+$N158*AH158</f>
        <v>0</v>
      </c>
      <c r="CB158" s="55" t="n">
        <f aca="false">+$N158*AI158</f>
        <v>0</v>
      </c>
      <c r="CC158" s="55" t="n">
        <f aca="false">+SUM(BQ158:CB158)</f>
        <v>13.68</v>
      </c>
      <c r="CD158" s="53"/>
      <c r="CE158" s="55"/>
      <c r="CF158" s="55" t="n">
        <f aca="false">+BQ158/$CE$2</f>
        <v>11.3057851239669</v>
      </c>
      <c r="CG158" s="55" t="n">
        <f aca="false">+BR158/$CE$2</f>
        <v>0</v>
      </c>
      <c r="CH158" s="55" t="n">
        <f aca="false">+BS158/$CE$2</f>
        <v>0</v>
      </c>
      <c r="CI158" s="55" t="n">
        <f aca="false">+BT158/$CE$2</f>
        <v>0</v>
      </c>
      <c r="CJ158" s="55" t="n">
        <f aca="false">+BU158/$CE$2</f>
        <v>0</v>
      </c>
      <c r="CK158" s="55" t="n">
        <f aca="false">+BV158/$CE$2</f>
        <v>0</v>
      </c>
      <c r="CL158" s="55" t="n">
        <f aca="false">+BW158/$CE$2</f>
        <v>0</v>
      </c>
      <c r="CM158" s="55" t="n">
        <f aca="false">+BX158/$CE$2</f>
        <v>0</v>
      </c>
      <c r="CN158" s="55" t="n">
        <f aca="false">+BY158/$CE$2</f>
        <v>0</v>
      </c>
      <c r="CO158" s="55" t="n">
        <f aca="false">+BZ158/$CE$2</f>
        <v>0</v>
      </c>
      <c r="CP158" s="55" t="n">
        <f aca="false">+CA158/$CE$2</f>
        <v>0</v>
      </c>
      <c r="CQ158" s="55" t="n">
        <f aca="false">+CB158/$CE$2</f>
        <v>0</v>
      </c>
      <c r="CR158" s="55" t="n">
        <f aca="false">+CC158/$CE$2</f>
        <v>11.3057851239669</v>
      </c>
      <c r="CS158" s="53"/>
      <c r="CT158" s="53"/>
      <c r="CU158" s="56" t="n">
        <f aca="false">+$O158*X158+$P158*BB158+$Q158*(0.9*BB158+$S158)+$R158</f>
        <v>27.36</v>
      </c>
      <c r="CV158" s="56" t="n">
        <f aca="false">+$O158*Y158+$P158*BC158+$Q158*(0.9*BC158+$S158)+$R158</f>
        <v>0</v>
      </c>
      <c r="CW158" s="56" t="n">
        <f aca="false">+$O158*Z158+$P158*BD158+$Q158*(0.9*BD158+$S158)+$R158</f>
        <v>0</v>
      </c>
      <c r="CX158" s="56" t="n">
        <f aca="false">+$O158*AA158+$P158*BE158+$Q158*(0.9*BE158+$S158)+$R158</f>
        <v>0</v>
      </c>
      <c r="CY158" s="56" t="n">
        <f aca="false">+$O158*AB158+$P158*BF158+$Q158*(0.9*BF158+$S158)+$R158</f>
        <v>0</v>
      </c>
      <c r="CZ158" s="56" t="n">
        <f aca="false">+$O158*AC158+$P158*BG158+$Q158*(0.9*BG158+$S158)+$R158</f>
        <v>0</v>
      </c>
      <c r="DA158" s="56" t="n">
        <f aca="false">+$O158*AD158+$P158*BH158+$Q158*(0.9*BH158+$S158)+$R158</f>
        <v>0</v>
      </c>
      <c r="DB158" s="56" t="n">
        <f aca="false">+$O158*AE158+$P158*BI158+$Q158*(0.9*BI158+$S158)+$R158</f>
        <v>0</v>
      </c>
      <c r="DC158" s="56" t="n">
        <f aca="false">+$O158*AF158+$P158*BJ158+$Q158*(0.9*BJ158+$S158)+$R158</f>
        <v>0</v>
      </c>
      <c r="DD158" s="56" t="n">
        <f aca="false">+$O158*AG158+$P158*BK158+$Q158*(0.9*BK158+$S158)+$R158</f>
        <v>0</v>
      </c>
      <c r="DE158" s="56" t="n">
        <f aca="false">+$O158*AH158+$P158*BL158+$Q158*(0.9*BL158+$S158)+$R158</f>
        <v>0</v>
      </c>
      <c r="DF158" s="56" t="n">
        <f aca="false">+$O158*AI158+$P158*BM158+$Q158*(0.9*BM158+$S158)+$R158</f>
        <v>0</v>
      </c>
      <c r="DG158" s="55" t="n">
        <f aca="false">+SUM(CU158:DF158)</f>
        <v>27.36</v>
      </c>
      <c r="DH158" s="53"/>
      <c r="DJ158" s="14" t="n">
        <f aca="false">+IF(X158=0,0,$T158)</f>
        <v>30</v>
      </c>
      <c r="DK158" s="14" t="n">
        <f aca="false">+IF(Y158=0,0,$T158)</f>
        <v>0</v>
      </c>
      <c r="DL158" s="14" t="n">
        <f aca="false">+IF(Z158=0,0,$T158)</f>
        <v>0</v>
      </c>
      <c r="DM158" s="14" t="n">
        <f aca="false">+IF(AA158=0,0,$T158)</f>
        <v>0</v>
      </c>
      <c r="DN158" s="14" t="n">
        <f aca="false">+IF(AB158=0,0,$T158)</f>
        <v>0</v>
      </c>
      <c r="DO158" s="14" t="n">
        <f aca="false">+IF(AC158=0,0,$T158)</f>
        <v>0</v>
      </c>
      <c r="DP158" s="14" t="n">
        <f aca="false">+IF(AD158=0,0,$T158)</f>
        <v>0</v>
      </c>
      <c r="DQ158" s="14" t="n">
        <f aca="false">+IF(AE158=0,0,$T158)</f>
        <v>0</v>
      </c>
      <c r="DR158" s="14" t="n">
        <f aca="false">+IF(AF158=0,0,$T158)</f>
        <v>0</v>
      </c>
      <c r="DS158" s="14" t="n">
        <f aca="false">+IF(AG158=0,0,$T158)</f>
        <v>0</v>
      </c>
      <c r="DT158" s="14" t="n">
        <f aca="false">+IF(AH158=0,0,$T158)</f>
        <v>0</v>
      </c>
      <c r="DU158" s="14" t="n">
        <f aca="false">+IF(AI158=0,0,$T158)</f>
        <v>0</v>
      </c>
      <c r="DV158" s="55" t="n">
        <f aca="false">+SUM(DJ158:DU158)</f>
        <v>30</v>
      </c>
      <c r="DY158" s="14" t="n">
        <v>0</v>
      </c>
      <c r="DZ158" s="14" t="n">
        <v>0</v>
      </c>
      <c r="EA158" s="14" t="n">
        <v>0</v>
      </c>
      <c r="EB158" s="14" t="n">
        <v>0</v>
      </c>
      <c r="EC158" s="14" t="n">
        <v>0</v>
      </c>
      <c r="ED158" s="14" t="n">
        <v>0</v>
      </c>
      <c r="EE158" s="14" t="n">
        <v>0</v>
      </c>
      <c r="EF158" s="14" t="n">
        <v>0</v>
      </c>
      <c r="EG158" s="14" t="n">
        <v>0</v>
      </c>
      <c r="EH158" s="14" t="n">
        <v>0</v>
      </c>
      <c r="EI158" s="14" t="n">
        <v>0</v>
      </c>
      <c r="EJ158" s="14" t="n">
        <v>0</v>
      </c>
      <c r="EK158" s="55" t="n">
        <f aca="false">+SUM(DY158:EJ158)</f>
        <v>0</v>
      </c>
      <c r="EO158" s="53" t="n">
        <f aca="false">+CU158+DJ158-DY158/2</f>
        <v>57.36</v>
      </c>
      <c r="EP158" s="53" t="n">
        <f aca="false">+CV158+DK158-DZ158/2</f>
        <v>0</v>
      </c>
      <c r="EQ158" s="53" t="n">
        <f aca="false">+CW158+DL158-EA158/2</f>
        <v>0</v>
      </c>
      <c r="ER158" s="53" t="n">
        <f aca="false">+CX158+DM158-EB158/2</f>
        <v>0</v>
      </c>
      <c r="ES158" s="53" t="n">
        <f aca="false">+CY158+DN158-EC158/2</f>
        <v>0</v>
      </c>
      <c r="ET158" s="53" t="n">
        <f aca="false">+CZ158+DO158-ED158/2</f>
        <v>0</v>
      </c>
      <c r="EU158" s="53" t="n">
        <f aca="false">+DA158+DP158-EE158/2</f>
        <v>0</v>
      </c>
      <c r="EV158" s="53" t="n">
        <f aca="false">+DB158+DQ158-EF158/2</f>
        <v>0</v>
      </c>
      <c r="EW158" s="53" t="n">
        <f aca="false">+DC158+DR158-EG158/2</f>
        <v>0</v>
      </c>
      <c r="EX158" s="53" t="n">
        <f aca="false">+DD158+DS158-EH158/2</f>
        <v>0</v>
      </c>
      <c r="EY158" s="53" t="n">
        <f aca="false">+DE158+DT158-EI158/2</f>
        <v>0</v>
      </c>
      <c r="EZ158" s="53" t="n">
        <f aca="false">+DF158+DU158-EJ158/2</f>
        <v>0</v>
      </c>
      <c r="FA158" s="55" t="n">
        <f aca="false">+SUM(EO158:EZ158)</f>
        <v>57.36</v>
      </c>
      <c r="FD158" s="53" t="n">
        <f aca="false">+AM158-EO158-DY158</f>
        <v>1310.64</v>
      </c>
      <c r="FE158" s="53" t="n">
        <f aca="false">+AN158-EP158-DZ158</f>
        <v>0</v>
      </c>
      <c r="FF158" s="53" t="n">
        <f aca="false">+AO158-EQ158-EA158</f>
        <v>0</v>
      </c>
      <c r="FG158" s="53" t="n">
        <f aca="false">+AP158-ER158-EB158</f>
        <v>0</v>
      </c>
      <c r="FH158" s="53" t="n">
        <f aca="false">+AQ158-ES158-EC158</f>
        <v>0</v>
      </c>
      <c r="FI158" s="53" t="n">
        <f aca="false">+AR158-ET158-ED158</f>
        <v>0</v>
      </c>
      <c r="FJ158" s="53" t="n">
        <f aca="false">+AS158-EU158-EE158</f>
        <v>0</v>
      </c>
      <c r="FK158" s="53" t="n">
        <f aca="false">+AT158-EV158-EF158</f>
        <v>0</v>
      </c>
      <c r="FL158" s="53" t="n">
        <f aca="false">+AU158-EW158-EG158</f>
        <v>0</v>
      </c>
      <c r="FM158" s="53" t="n">
        <f aca="false">+AV158-EX158-EH158</f>
        <v>0</v>
      </c>
      <c r="FN158" s="53" t="n">
        <f aca="false">+AW158-EY158-EI158</f>
        <v>0</v>
      </c>
      <c r="FO158" s="53" t="n">
        <f aca="false">+AX158-EZ158-EJ158</f>
        <v>0</v>
      </c>
      <c r="FP158" s="53" t="n">
        <f aca="false">+AY158-FA158</f>
        <v>1310.64</v>
      </c>
    </row>
    <row collapsed="false" customFormat="false" customHeight="true" hidden="false" ht="15" outlineLevel="2" r="159">
      <c r="A159" s="21" t="n">
        <v>12</v>
      </c>
      <c r="B159" s="21" t="s">
        <v>67</v>
      </c>
      <c r="C159" s="21" t="s">
        <v>137</v>
      </c>
      <c r="D159" s="67" t="n">
        <f aca="false">+E159</f>
        <v>16095</v>
      </c>
      <c r="E159" s="69" t="n">
        <v>16095</v>
      </c>
      <c r="F159" s="21" t="s">
        <v>611</v>
      </c>
      <c r="G159" s="21" t="s">
        <v>69</v>
      </c>
      <c r="H159" s="21" t="s">
        <v>69</v>
      </c>
      <c r="I159" s="72" t="s">
        <v>612</v>
      </c>
      <c r="J159" s="72" t="s">
        <v>608</v>
      </c>
      <c r="K159" s="76" t="s">
        <v>75</v>
      </c>
      <c r="L159" s="49" t="s">
        <v>487</v>
      </c>
      <c r="M159" s="50" t="s">
        <v>70</v>
      </c>
      <c r="N159" s="51" t="n">
        <v>0.01</v>
      </c>
      <c r="O159" s="51" t="n">
        <v>0.02</v>
      </c>
      <c r="P159" s="51" t="n">
        <v>0</v>
      </c>
      <c r="Q159" s="51" t="n">
        <v>0</v>
      </c>
      <c r="R159" s="50" t="n">
        <v>0</v>
      </c>
      <c r="S159" s="50" t="n">
        <v>0</v>
      </c>
      <c r="T159" s="50" t="n">
        <v>30</v>
      </c>
      <c r="U159" s="50"/>
      <c r="X159" s="53" t="e">
        <f aca="false">+VLOOKUP($D159,['file:///home/lab/repositories/luckia.facturador/com.luckia.biller.deploy/src/main/resources/bootstrap/info_presencial_2014.xlsx']venta_neta_cons!$a$2:$n$1048576,3,0)</f>
        <v>#VALUE!</v>
      </c>
      <c r="Y159" s="53" t="e">
        <f aca="false">+VLOOKUP($D159,['file:///home/lab/repositories/luckia.facturador/com.luckia.biller.deploy/src/main/resources/bootstrap/info_presencial_2014.xlsx']venta_neta_cons!$a$2:$n$1048576,4,0)</f>
        <v>#VALUE!</v>
      </c>
      <c r="Z159" s="53" t="e">
        <f aca="false">+VLOOKUP($D159,['file:///home/lab/repositories/luckia.facturador/com.luckia.biller.deploy/src/main/resources/bootstrap/info_presencial_2014.xlsx']venta_neta_cons!$a$2:$n$1048576,5,0)</f>
        <v>#VALUE!</v>
      </c>
      <c r="AA159" s="53" t="e">
        <f aca="false">+VLOOKUP($D159,['file:///home/lab/repositories/luckia.facturador/com.luckia.biller.deploy/src/main/resources/bootstrap/info_presencial_2014.xlsx']venta_neta_cons!$a$2:$n$1048576,6,0)</f>
        <v>#VALUE!</v>
      </c>
      <c r="AB159" s="53" t="e">
        <f aca="false">+VLOOKUP($D159,['file:///home/lab/repositories/luckia.facturador/com.luckia.biller.deploy/src/main/resources/bootstrap/info_presencial_2014.xlsx']venta_neta_cons!$a$2:$n$1048576,7,0)</f>
        <v>#VALUE!</v>
      </c>
      <c r="AC159" s="53" t="e">
        <f aca="false">+VLOOKUP($D159,['file:///home/lab/repositories/luckia.facturador/com.luckia.biller.deploy/src/main/resources/bootstrap/info_presencial_2014.xlsx']venta_neta_cons!$a$2:$n$1048576,8,0)</f>
        <v>#VALUE!</v>
      </c>
      <c r="AD159" s="53" t="e">
        <f aca="false">+VLOOKUP($D159,['file:///home/lab/repositories/luckia.facturador/com.luckia.biller.deploy/src/main/resources/bootstrap/info_presencial_2014.xlsx']venta_neta_cons!$a$2:$n$1048576,9,0)</f>
        <v>#VALUE!</v>
      </c>
      <c r="AE159" s="53" t="e">
        <f aca="false">+VLOOKUP($D159,['file:///home/lab/repositories/luckia.facturador/com.luckia.biller.deploy/src/main/resources/bootstrap/info_presencial_2014.xlsx']venta_neta_cons!$a$2:$n$1048576,10,0)</f>
        <v>#VALUE!</v>
      </c>
      <c r="AF159" s="53" t="e">
        <f aca="false">+VLOOKUP($D159,['file:///home/lab/repositories/luckia.facturador/com.luckia.biller.deploy/src/main/resources/bootstrap/info_presencial_2014.xlsx']venta_neta_cons!$a$2:$n$1048576,11,0)</f>
        <v>#VALUE!</v>
      </c>
      <c r="AG159" s="53" t="e">
        <f aca="false">+VLOOKUP($D159,['file:///home/lab/repositories/luckia.facturador/com.luckia.biller.deploy/src/main/resources/bootstrap/info_presencial_2014.xlsx']venta_neta_cons!$a$2:$n$1048576,12,0)</f>
        <v>#VALUE!</v>
      </c>
      <c r="AH159" s="53" t="e">
        <f aca="false">+VLOOKUP($D159,['file:///home/lab/repositories/luckia.facturador/com.luckia.biller.deploy/src/main/resources/bootstrap/info_presencial_2014.xlsx']venta_neta_cons!$a$2:$n$1048576,13,0)</f>
        <v>#VALUE!</v>
      </c>
      <c r="AI159" s="53" t="e">
        <f aca="false">+VLOOKUP($D159,['file:///home/lab/repositories/luckia.facturador/com.luckia.biller.deploy/src/main/resources/bootstrap/info_presencial_2014.xlsx']venta_neta_cons!$a$2:$n$1048576,14,0)</f>
        <v>#VALUE!</v>
      </c>
      <c r="AJ159" s="53" t="n">
        <f aca="false">+SUM(X159:AI159)</f>
        <v>2759</v>
      </c>
      <c r="AK159" s="54" t="n">
        <f aca="false">+BB159/X159</f>
        <v>0.484690105110547</v>
      </c>
      <c r="AL159" s="53"/>
      <c r="AM159" s="53" t="e">
        <f aca="false">+VLOOKUP($D159,['file:///home/lab/repositories/luckia.facturador/com.luckia.biller.deploy/src/main/resources/bootstrap/info_presencial_2014.xlsx']saldo_cons!$a$2:$n$1048576,3,0)</f>
        <v>#VALUE!</v>
      </c>
      <c r="AN159" s="53" t="e">
        <f aca="false">+VLOOKUP($D159,['file:///home/lab/repositories/luckia.facturador/com.luckia.biller.deploy/src/main/resources/bootstrap/info_presencial_2014.xlsx']saldo_cons!$a$2:$n$1048576,4,0)</f>
        <v>#VALUE!</v>
      </c>
      <c r="AO159" s="53" t="e">
        <f aca="false">+VLOOKUP($D159,['file:///home/lab/repositories/luckia.facturador/com.luckia.biller.deploy/src/main/resources/bootstrap/info_presencial_2014.xlsx']saldo_cons!$a$2:$n$1048576,5,0)</f>
        <v>#VALUE!</v>
      </c>
      <c r="AP159" s="53" t="e">
        <f aca="false">+VLOOKUP($D159,['file:///home/lab/repositories/luckia.facturador/com.luckia.biller.deploy/src/main/resources/bootstrap/info_presencial_2014.xlsx']saldo_cons!$a$2:$n$1048576,6,0)</f>
        <v>#VALUE!</v>
      </c>
      <c r="AQ159" s="53" t="e">
        <f aca="false">+VLOOKUP($D159,['file:///home/lab/repositories/luckia.facturador/com.luckia.biller.deploy/src/main/resources/bootstrap/info_presencial_2014.xlsx']saldo_cons!$a$2:$n$1048576,7,0)</f>
        <v>#VALUE!</v>
      </c>
      <c r="AR159" s="53" t="e">
        <f aca="false">+VLOOKUP($D159,['file:///home/lab/repositories/luckia.facturador/com.luckia.biller.deploy/src/main/resources/bootstrap/info_presencial_2014.xlsx']saldo_cons!$a$2:$n$1048576,8,0)</f>
        <v>#VALUE!</v>
      </c>
      <c r="AS159" s="53" t="e">
        <f aca="false">+VLOOKUP($D159,['file:///home/lab/repositories/luckia.facturador/com.luckia.biller.deploy/src/main/resources/bootstrap/info_presencial_2014.xlsx']saldo_cons!$a$2:$n$1048576,9,0)</f>
        <v>#VALUE!</v>
      </c>
      <c r="AT159" s="53" t="e">
        <f aca="false">+VLOOKUP($D159,['file:///home/lab/repositories/luckia.facturador/com.luckia.biller.deploy/src/main/resources/bootstrap/info_presencial_2014.xlsx']saldo_cons!$a$2:$n$1048576,10,0)</f>
        <v>#VALUE!</v>
      </c>
      <c r="AU159" s="53" t="e">
        <f aca="false">+VLOOKUP($D159,['file:///home/lab/repositories/luckia.facturador/com.luckia.biller.deploy/src/main/resources/bootstrap/info_presencial_2014.xlsx']saldo_cons!$a$2:$n$1048576,11,0)</f>
        <v>#VALUE!</v>
      </c>
      <c r="AV159" s="53" t="e">
        <f aca="false">+VLOOKUP($D159,['file:///home/lab/repositories/luckia.facturador/com.luckia.biller.deploy/src/main/resources/bootstrap/info_presencial_2014.xlsx']saldo_cons!$a$2:$n$1048576,12,0)</f>
        <v>#VALUE!</v>
      </c>
      <c r="AW159" s="53" t="e">
        <f aca="false">+VLOOKUP($D159,['file:///home/lab/repositories/luckia.facturador/com.luckia.biller.deploy/src/main/resources/bootstrap/info_presencial_2014.xlsx']saldo_cons!$a$2:$n$1048576,13,0)</f>
        <v>#VALUE!</v>
      </c>
      <c r="AX159" s="53" t="e">
        <f aca="false">+VLOOKUP($D159,['file:///home/lab/repositories/luckia.facturador/com.luckia.biller.deploy/src/main/resources/bootstrap/info_presencial_2014.xlsx']saldo_cons!$a$2:$n$1048576,14,0)</f>
        <v>#VALUE!</v>
      </c>
      <c r="AY159" s="53" t="n">
        <f aca="false">+SUM(AM159:AX159)</f>
        <v>2759</v>
      </c>
      <c r="AZ159" s="53"/>
      <c r="BA159" s="53"/>
      <c r="BB159" s="53" t="e">
        <f aca="false">+VLOOKUP($D159,['file:///home/lab/repositories/luckia.facturador/com.luckia.biller.deploy/src/main/resources/bootstrap/info_presencial_2014.xlsx']ggr_cons!$a$2:$n$1048576,3,0)</f>
        <v>#VALUE!</v>
      </c>
      <c r="BC159" s="53" t="e">
        <f aca="false">+VLOOKUP($D159,['file:///home/lab/repositories/luckia.facturador/com.luckia.biller.deploy/src/main/resources/bootstrap/info_presencial_2014.xlsx']ggr_cons!$a$2:$n$1048576,4,0)</f>
        <v>#VALUE!</v>
      </c>
      <c r="BD159" s="53" t="e">
        <f aca="false">+VLOOKUP($D159,['file:///home/lab/repositories/luckia.facturador/com.luckia.biller.deploy/src/main/resources/bootstrap/info_presencial_2014.xlsx']ggr_cons!$a$2:$n$1048576,5,0)</f>
        <v>#VALUE!</v>
      </c>
      <c r="BE159" s="53" t="e">
        <f aca="false">+VLOOKUP($D159,['file:///home/lab/repositories/luckia.facturador/com.luckia.biller.deploy/src/main/resources/bootstrap/info_presencial_2014.xlsx']ggr_cons!$a$2:$n$1048576,6,0)</f>
        <v>#VALUE!</v>
      </c>
      <c r="BF159" s="53" t="e">
        <f aca="false">+VLOOKUP($D159,['file:///home/lab/repositories/luckia.facturador/com.luckia.biller.deploy/src/main/resources/bootstrap/info_presencial_2014.xlsx']ggr_cons!$a$2:$n$1048576,7,0)</f>
        <v>#VALUE!</v>
      </c>
      <c r="BG159" s="53" t="e">
        <f aca="false">+VLOOKUP($D159,['file:///home/lab/repositories/luckia.facturador/com.luckia.biller.deploy/src/main/resources/bootstrap/info_presencial_2014.xlsx']ggr_cons!$a$2:$n$1048576,8,0)</f>
        <v>#VALUE!</v>
      </c>
      <c r="BH159" s="53" t="e">
        <f aca="false">+VLOOKUP($D159,['file:///home/lab/repositories/luckia.facturador/com.luckia.biller.deploy/src/main/resources/bootstrap/info_presencial_2014.xlsx']ggr_cons!$a$2:$n$1048576,9,0)</f>
        <v>#VALUE!</v>
      </c>
      <c r="BI159" s="53" t="e">
        <f aca="false">+VLOOKUP($D159,['file:///home/lab/repositories/luckia.facturador/com.luckia.biller.deploy/src/main/resources/bootstrap/info_presencial_2014.xlsx']ggr_cons!$a$2:$n$1048576,10,0)</f>
        <v>#VALUE!</v>
      </c>
      <c r="BJ159" s="53" t="e">
        <f aca="false">+VLOOKUP($D159,['file:///home/lab/repositories/luckia.facturador/com.luckia.biller.deploy/src/main/resources/bootstrap/info_presencial_2014.xlsx']ggr_cons!$a$2:$n$1048576,11,0)</f>
        <v>#VALUE!</v>
      </c>
      <c r="BK159" s="53" t="e">
        <f aca="false">+VLOOKUP($D159,['file:///home/lab/repositories/luckia.facturador/com.luckia.biller.deploy/src/main/resources/bootstrap/info_presencial_2014.xlsx']ggr_cons!$a$2:$n$1048576,12,0)</f>
        <v>#VALUE!</v>
      </c>
      <c r="BL159" s="53" t="e">
        <f aca="false">+VLOOKUP($D159,['file:///home/lab/repositories/luckia.facturador/com.luckia.biller.deploy/src/main/resources/bootstrap/info_presencial_2014.xlsx']ggr_cons!$a$2:$n$1048576,13,0)</f>
        <v>#VALUE!</v>
      </c>
      <c r="BM159" s="53" t="e">
        <f aca="false">+VLOOKUP($D159,['file:///home/lab/repositories/luckia.facturador/com.luckia.biller.deploy/src/main/resources/bootstrap/info_presencial_2014.xlsx']ggr_cons!$a$2:$n$1048576,14,0)</f>
        <v>#VALUE!</v>
      </c>
      <c r="BN159" s="53" t="n">
        <f aca="false">+SUM(BB159:BM159)</f>
        <v>1337.26</v>
      </c>
      <c r="BO159" s="53"/>
      <c r="BP159" s="53"/>
      <c r="BQ159" s="55" t="n">
        <f aca="false">+$N159*X159</f>
        <v>27.59</v>
      </c>
      <c r="BR159" s="55" t="n">
        <f aca="false">+$N159*Y159</f>
        <v>0</v>
      </c>
      <c r="BS159" s="55" t="n">
        <f aca="false">+$N159*Z159</f>
        <v>0</v>
      </c>
      <c r="BT159" s="55" t="n">
        <f aca="false">+$N159*AA159</f>
        <v>0</v>
      </c>
      <c r="BU159" s="55" t="n">
        <f aca="false">+$N159*AB159</f>
        <v>0</v>
      </c>
      <c r="BV159" s="55" t="n">
        <f aca="false">+$N159*AC159</f>
        <v>0</v>
      </c>
      <c r="BW159" s="55" t="n">
        <f aca="false">+$N159*AD159</f>
        <v>0</v>
      </c>
      <c r="BX159" s="55" t="n">
        <f aca="false">+$N159*AE159</f>
        <v>0</v>
      </c>
      <c r="BY159" s="55" t="n">
        <f aca="false">+$N159*AF159</f>
        <v>0</v>
      </c>
      <c r="BZ159" s="55" t="n">
        <f aca="false">+$N159*AG159</f>
        <v>0</v>
      </c>
      <c r="CA159" s="55" t="n">
        <f aca="false">+$N159*AH159</f>
        <v>0</v>
      </c>
      <c r="CB159" s="55" t="n">
        <f aca="false">+$N159*AI159</f>
        <v>0</v>
      </c>
      <c r="CC159" s="55" t="n">
        <f aca="false">+SUM(BQ159:CB159)</f>
        <v>27.59</v>
      </c>
      <c r="CD159" s="53"/>
      <c r="CE159" s="55"/>
      <c r="CF159" s="55" t="n">
        <f aca="false">+BQ159/$CE$2</f>
        <v>22.801652892562</v>
      </c>
      <c r="CG159" s="55" t="n">
        <f aca="false">+BR159/$CE$2</f>
        <v>0</v>
      </c>
      <c r="CH159" s="55" t="n">
        <f aca="false">+BS159/$CE$2</f>
        <v>0</v>
      </c>
      <c r="CI159" s="55" t="n">
        <f aca="false">+BT159/$CE$2</f>
        <v>0</v>
      </c>
      <c r="CJ159" s="55" t="n">
        <f aca="false">+BU159/$CE$2</f>
        <v>0</v>
      </c>
      <c r="CK159" s="55" t="n">
        <f aca="false">+BV159/$CE$2</f>
        <v>0</v>
      </c>
      <c r="CL159" s="55" t="n">
        <f aca="false">+BW159/$CE$2</f>
        <v>0</v>
      </c>
      <c r="CM159" s="55" t="n">
        <f aca="false">+BX159/$CE$2</f>
        <v>0</v>
      </c>
      <c r="CN159" s="55" t="n">
        <f aca="false">+BY159/$CE$2</f>
        <v>0</v>
      </c>
      <c r="CO159" s="55" t="n">
        <f aca="false">+BZ159/$CE$2</f>
        <v>0</v>
      </c>
      <c r="CP159" s="55" t="n">
        <f aca="false">+CA159/$CE$2</f>
        <v>0</v>
      </c>
      <c r="CQ159" s="55" t="n">
        <f aca="false">+CB159/$CE$2</f>
        <v>0</v>
      </c>
      <c r="CR159" s="55" t="n">
        <f aca="false">+CC159/$CE$2</f>
        <v>22.801652892562</v>
      </c>
      <c r="CS159" s="53"/>
      <c r="CT159" s="53"/>
      <c r="CU159" s="56" t="n">
        <f aca="false">+$O159*X159+$P159*BB159+$Q159*(0.9*BB159+$S159)+$R159</f>
        <v>55.18</v>
      </c>
      <c r="CV159" s="56" t="n">
        <f aca="false">+$O159*Y159+$P159*BC159+$Q159*(0.9*BC159+$S159)+$R159</f>
        <v>0</v>
      </c>
      <c r="CW159" s="56" t="n">
        <f aca="false">+$O159*Z159+$P159*BD159+$Q159*(0.9*BD159+$S159)+$R159</f>
        <v>0</v>
      </c>
      <c r="CX159" s="56" t="n">
        <f aca="false">+$O159*AA159+$P159*BE159+$Q159*(0.9*BE159+$S159)+$R159</f>
        <v>0</v>
      </c>
      <c r="CY159" s="56" t="n">
        <f aca="false">+$O159*AB159+$P159*BF159+$Q159*(0.9*BF159+$S159)+$R159</f>
        <v>0</v>
      </c>
      <c r="CZ159" s="56" t="n">
        <f aca="false">+$O159*AC159+$P159*BG159+$Q159*(0.9*BG159+$S159)+$R159</f>
        <v>0</v>
      </c>
      <c r="DA159" s="56" t="n">
        <f aca="false">+$O159*AD159+$P159*BH159+$Q159*(0.9*BH159+$S159)+$R159</f>
        <v>0</v>
      </c>
      <c r="DB159" s="56" t="n">
        <f aca="false">+$O159*AE159+$P159*BI159+$Q159*(0.9*BI159+$S159)+$R159</f>
        <v>0</v>
      </c>
      <c r="DC159" s="56" t="n">
        <f aca="false">+$O159*AF159+$P159*BJ159+$Q159*(0.9*BJ159+$S159)+$R159</f>
        <v>0</v>
      </c>
      <c r="DD159" s="56" t="n">
        <f aca="false">+$O159*AG159+$P159*BK159+$Q159*(0.9*BK159+$S159)+$R159</f>
        <v>0</v>
      </c>
      <c r="DE159" s="56" t="n">
        <f aca="false">+$O159*AH159+$P159*BL159+$Q159*(0.9*BL159+$S159)+$R159</f>
        <v>0</v>
      </c>
      <c r="DF159" s="56" t="n">
        <f aca="false">+$O159*AI159+$P159*BM159+$Q159*(0.9*BM159+$S159)+$R159</f>
        <v>0</v>
      </c>
      <c r="DG159" s="55" t="n">
        <f aca="false">+SUM(CU159:DF159)</f>
        <v>55.18</v>
      </c>
      <c r="DH159" s="53"/>
      <c r="DJ159" s="14" t="n">
        <f aca="false">+IF(X159=0,0,$T159)</f>
        <v>30</v>
      </c>
      <c r="DK159" s="14" t="n">
        <f aca="false">+IF(Y159=0,0,$T159)</f>
        <v>0</v>
      </c>
      <c r="DL159" s="14" t="n">
        <f aca="false">+IF(Z159=0,0,$T159)</f>
        <v>0</v>
      </c>
      <c r="DM159" s="14" t="n">
        <f aca="false">+IF(AA159=0,0,$T159)</f>
        <v>0</v>
      </c>
      <c r="DN159" s="14" t="n">
        <f aca="false">+IF(AB159=0,0,$T159)</f>
        <v>0</v>
      </c>
      <c r="DO159" s="14" t="n">
        <f aca="false">+IF(AC159=0,0,$T159)</f>
        <v>0</v>
      </c>
      <c r="DP159" s="14" t="n">
        <f aca="false">+IF(AD159=0,0,$T159)</f>
        <v>0</v>
      </c>
      <c r="DQ159" s="14" t="n">
        <f aca="false">+IF(AE159=0,0,$T159)</f>
        <v>0</v>
      </c>
      <c r="DR159" s="14" t="n">
        <f aca="false">+IF(AF159=0,0,$T159)</f>
        <v>0</v>
      </c>
      <c r="DS159" s="14" t="n">
        <f aca="false">+IF(AG159=0,0,$T159)</f>
        <v>0</v>
      </c>
      <c r="DT159" s="14" t="n">
        <f aca="false">+IF(AH159=0,0,$T159)</f>
        <v>0</v>
      </c>
      <c r="DU159" s="14" t="n">
        <f aca="false">+IF(AI159=0,0,$T159)</f>
        <v>0</v>
      </c>
      <c r="DV159" s="55" t="n">
        <f aca="false">+SUM(DJ159:DU159)</f>
        <v>30</v>
      </c>
      <c r="DY159" s="14" t="n">
        <v>0</v>
      </c>
      <c r="DZ159" s="14" t="n">
        <v>0</v>
      </c>
      <c r="EA159" s="14" t="n">
        <v>0</v>
      </c>
      <c r="EB159" s="14" t="n">
        <v>0</v>
      </c>
      <c r="EC159" s="14" t="n">
        <v>0</v>
      </c>
      <c r="ED159" s="14" t="n">
        <v>0</v>
      </c>
      <c r="EE159" s="14" t="n">
        <v>0</v>
      </c>
      <c r="EF159" s="14" t="n">
        <v>0</v>
      </c>
      <c r="EG159" s="14" t="n">
        <v>0</v>
      </c>
      <c r="EH159" s="14" t="n">
        <v>0</v>
      </c>
      <c r="EI159" s="14" t="n">
        <v>0</v>
      </c>
      <c r="EJ159" s="14" t="n">
        <v>0</v>
      </c>
      <c r="EK159" s="55" t="n">
        <f aca="false">+SUM(DY159:EJ159)</f>
        <v>0</v>
      </c>
      <c r="EO159" s="53" t="n">
        <f aca="false">+CU159+DJ159-DY159/2</f>
        <v>85.18</v>
      </c>
      <c r="EP159" s="53" t="n">
        <f aca="false">+CV159+DK159-DZ159/2</f>
        <v>0</v>
      </c>
      <c r="EQ159" s="53" t="n">
        <f aca="false">+CW159+DL159-EA159/2</f>
        <v>0</v>
      </c>
      <c r="ER159" s="53" t="n">
        <f aca="false">+CX159+DM159-EB159/2</f>
        <v>0</v>
      </c>
      <c r="ES159" s="53" t="n">
        <f aca="false">+CY159+DN159-EC159/2</f>
        <v>0</v>
      </c>
      <c r="ET159" s="53" t="n">
        <f aca="false">+CZ159+DO159-ED159/2</f>
        <v>0</v>
      </c>
      <c r="EU159" s="53" t="n">
        <f aca="false">+DA159+DP159-EE159/2</f>
        <v>0</v>
      </c>
      <c r="EV159" s="53" t="n">
        <f aca="false">+DB159+DQ159-EF159/2</f>
        <v>0</v>
      </c>
      <c r="EW159" s="53" t="n">
        <f aca="false">+DC159+DR159-EG159/2</f>
        <v>0</v>
      </c>
      <c r="EX159" s="53" t="n">
        <f aca="false">+DD159+DS159-EH159/2</f>
        <v>0</v>
      </c>
      <c r="EY159" s="53" t="n">
        <f aca="false">+DE159+DT159-EI159/2</f>
        <v>0</v>
      </c>
      <c r="EZ159" s="53" t="n">
        <f aca="false">+DF159+DU159-EJ159/2</f>
        <v>0</v>
      </c>
      <c r="FA159" s="55" t="n">
        <f aca="false">+SUM(EO159:EZ159)</f>
        <v>85.18</v>
      </c>
      <c r="FD159" s="53" t="n">
        <f aca="false">+AM159-EO159-DY159</f>
        <v>2673.82</v>
      </c>
      <c r="FE159" s="53" t="n">
        <f aca="false">+AN159-EP159-DZ159</f>
        <v>0</v>
      </c>
      <c r="FF159" s="53" t="n">
        <f aca="false">+AO159-EQ159-EA159</f>
        <v>0</v>
      </c>
      <c r="FG159" s="53" t="n">
        <f aca="false">+AP159-ER159-EB159</f>
        <v>0</v>
      </c>
      <c r="FH159" s="53" t="n">
        <f aca="false">+AQ159-ES159-EC159</f>
        <v>0</v>
      </c>
      <c r="FI159" s="53" t="n">
        <f aca="false">+AR159-ET159-ED159</f>
        <v>0</v>
      </c>
      <c r="FJ159" s="53" t="n">
        <f aca="false">+AS159-EU159-EE159</f>
        <v>0</v>
      </c>
      <c r="FK159" s="53" t="n">
        <f aca="false">+AT159-EV159-EF159</f>
        <v>0</v>
      </c>
      <c r="FL159" s="53" t="n">
        <f aca="false">+AU159-EW159-EG159</f>
        <v>0</v>
      </c>
      <c r="FM159" s="53" t="n">
        <f aca="false">+AV159-EX159-EH159</f>
        <v>0</v>
      </c>
      <c r="FN159" s="53" t="n">
        <f aca="false">+AW159-EY159-EI159</f>
        <v>0</v>
      </c>
      <c r="FO159" s="53" t="n">
        <f aca="false">+AX159-EZ159-EJ159</f>
        <v>0</v>
      </c>
      <c r="FP159" s="53" t="n">
        <f aca="false">+AY159-FA159</f>
        <v>2673.82</v>
      </c>
    </row>
    <row collapsed="false" customFormat="false" customHeight="true" hidden="false" ht="15" outlineLevel="2" r="160">
      <c r="A160" s="21" t="n">
        <v>12</v>
      </c>
      <c r="B160" s="21" t="s">
        <v>67</v>
      </c>
      <c r="C160" s="21" t="s">
        <v>137</v>
      </c>
      <c r="D160" s="67" t="n">
        <f aca="false">+E160</f>
        <v>16096</v>
      </c>
      <c r="E160" s="69" t="n">
        <v>16096</v>
      </c>
      <c r="F160" s="72" t="s">
        <v>613</v>
      </c>
      <c r="G160" s="21" t="s">
        <v>69</v>
      </c>
      <c r="H160" s="21" t="s">
        <v>69</v>
      </c>
      <c r="I160" s="72" t="s">
        <v>614</v>
      </c>
      <c r="J160" s="72" t="s">
        <v>615</v>
      </c>
      <c r="K160" s="76" t="s">
        <v>75</v>
      </c>
      <c r="L160" s="49" t="s">
        <v>487</v>
      </c>
      <c r="M160" s="50" t="s">
        <v>70</v>
      </c>
      <c r="N160" s="51" t="n">
        <v>0.01</v>
      </c>
      <c r="O160" s="51" t="n">
        <v>0.02</v>
      </c>
      <c r="P160" s="51" t="n">
        <v>0</v>
      </c>
      <c r="Q160" s="51" t="n">
        <v>0</v>
      </c>
      <c r="R160" s="50" t="n">
        <v>0</v>
      </c>
      <c r="S160" s="50" t="n">
        <v>0</v>
      </c>
      <c r="T160" s="50" t="n">
        <v>30</v>
      </c>
      <c r="U160" s="50"/>
      <c r="X160" s="53" t="e">
        <f aca="false">+VLOOKUP($D160,['file:///home/lab/repositories/luckia.facturador/com.luckia.biller.deploy/src/main/resources/bootstrap/info_presencial_2014.xlsx']venta_neta_cons!$a$2:$n$1048576,3,0)</f>
        <v>#VALUE!</v>
      </c>
      <c r="Y160" s="53" t="e">
        <f aca="false">+VLOOKUP($D160,['file:///home/lab/repositories/luckia.facturador/com.luckia.biller.deploy/src/main/resources/bootstrap/info_presencial_2014.xlsx']venta_neta_cons!$a$2:$n$1048576,4,0)</f>
        <v>#VALUE!</v>
      </c>
      <c r="Z160" s="53" t="e">
        <f aca="false">+VLOOKUP($D160,['file:///home/lab/repositories/luckia.facturador/com.luckia.biller.deploy/src/main/resources/bootstrap/info_presencial_2014.xlsx']venta_neta_cons!$a$2:$n$1048576,5,0)</f>
        <v>#VALUE!</v>
      </c>
      <c r="AA160" s="53" t="e">
        <f aca="false">+VLOOKUP($D160,['file:///home/lab/repositories/luckia.facturador/com.luckia.biller.deploy/src/main/resources/bootstrap/info_presencial_2014.xlsx']venta_neta_cons!$a$2:$n$1048576,6,0)</f>
        <v>#VALUE!</v>
      </c>
      <c r="AB160" s="53" t="e">
        <f aca="false">+VLOOKUP($D160,['file:///home/lab/repositories/luckia.facturador/com.luckia.biller.deploy/src/main/resources/bootstrap/info_presencial_2014.xlsx']venta_neta_cons!$a$2:$n$1048576,7,0)</f>
        <v>#VALUE!</v>
      </c>
      <c r="AC160" s="53" t="e">
        <f aca="false">+VLOOKUP($D160,['file:///home/lab/repositories/luckia.facturador/com.luckia.biller.deploy/src/main/resources/bootstrap/info_presencial_2014.xlsx']venta_neta_cons!$a$2:$n$1048576,8,0)</f>
        <v>#VALUE!</v>
      </c>
      <c r="AD160" s="53" t="e">
        <f aca="false">+VLOOKUP($D160,['file:///home/lab/repositories/luckia.facturador/com.luckia.biller.deploy/src/main/resources/bootstrap/info_presencial_2014.xlsx']venta_neta_cons!$a$2:$n$1048576,9,0)</f>
        <v>#VALUE!</v>
      </c>
      <c r="AE160" s="53" t="e">
        <f aca="false">+VLOOKUP($D160,['file:///home/lab/repositories/luckia.facturador/com.luckia.biller.deploy/src/main/resources/bootstrap/info_presencial_2014.xlsx']venta_neta_cons!$a$2:$n$1048576,10,0)</f>
        <v>#VALUE!</v>
      </c>
      <c r="AF160" s="53" t="e">
        <f aca="false">+VLOOKUP($D160,['file:///home/lab/repositories/luckia.facturador/com.luckia.biller.deploy/src/main/resources/bootstrap/info_presencial_2014.xlsx']venta_neta_cons!$a$2:$n$1048576,11,0)</f>
        <v>#VALUE!</v>
      </c>
      <c r="AG160" s="53" t="e">
        <f aca="false">+VLOOKUP($D160,['file:///home/lab/repositories/luckia.facturador/com.luckia.biller.deploy/src/main/resources/bootstrap/info_presencial_2014.xlsx']venta_neta_cons!$a$2:$n$1048576,12,0)</f>
        <v>#VALUE!</v>
      </c>
      <c r="AH160" s="53" t="e">
        <f aca="false">+VLOOKUP($D160,['file:///home/lab/repositories/luckia.facturador/com.luckia.biller.deploy/src/main/resources/bootstrap/info_presencial_2014.xlsx']venta_neta_cons!$a$2:$n$1048576,13,0)</f>
        <v>#VALUE!</v>
      </c>
      <c r="AI160" s="53" t="e">
        <f aca="false">+VLOOKUP($D160,['file:///home/lab/repositories/luckia.facturador/com.luckia.biller.deploy/src/main/resources/bootstrap/info_presencial_2014.xlsx']venta_neta_cons!$a$2:$n$1048576,14,0)</f>
        <v>#VALUE!</v>
      </c>
      <c r="AJ160" s="53" t="n">
        <f aca="false">+SUM(X160:AI160)</f>
        <v>543</v>
      </c>
      <c r="AK160" s="54" t="n">
        <f aca="false">+BB160/X160</f>
        <v>0.412062615101289</v>
      </c>
      <c r="AL160" s="53"/>
      <c r="AM160" s="53" t="e">
        <f aca="false">+VLOOKUP($D160,['file:///home/lab/repositories/luckia.facturador/com.luckia.biller.deploy/src/main/resources/bootstrap/info_presencial_2014.xlsx']saldo_cons!$a$2:$n$1048576,3,0)</f>
        <v>#VALUE!</v>
      </c>
      <c r="AN160" s="53" t="e">
        <f aca="false">+VLOOKUP($D160,['file:///home/lab/repositories/luckia.facturador/com.luckia.biller.deploy/src/main/resources/bootstrap/info_presencial_2014.xlsx']saldo_cons!$a$2:$n$1048576,4,0)</f>
        <v>#VALUE!</v>
      </c>
      <c r="AO160" s="53" t="e">
        <f aca="false">+VLOOKUP($D160,['file:///home/lab/repositories/luckia.facturador/com.luckia.biller.deploy/src/main/resources/bootstrap/info_presencial_2014.xlsx']saldo_cons!$a$2:$n$1048576,5,0)</f>
        <v>#VALUE!</v>
      </c>
      <c r="AP160" s="53" t="e">
        <f aca="false">+VLOOKUP($D160,['file:///home/lab/repositories/luckia.facturador/com.luckia.biller.deploy/src/main/resources/bootstrap/info_presencial_2014.xlsx']saldo_cons!$a$2:$n$1048576,6,0)</f>
        <v>#VALUE!</v>
      </c>
      <c r="AQ160" s="53" t="e">
        <f aca="false">+VLOOKUP($D160,['file:///home/lab/repositories/luckia.facturador/com.luckia.biller.deploy/src/main/resources/bootstrap/info_presencial_2014.xlsx']saldo_cons!$a$2:$n$1048576,7,0)</f>
        <v>#VALUE!</v>
      </c>
      <c r="AR160" s="53" t="e">
        <f aca="false">+VLOOKUP($D160,['file:///home/lab/repositories/luckia.facturador/com.luckia.biller.deploy/src/main/resources/bootstrap/info_presencial_2014.xlsx']saldo_cons!$a$2:$n$1048576,8,0)</f>
        <v>#VALUE!</v>
      </c>
      <c r="AS160" s="53" t="e">
        <f aca="false">+VLOOKUP($D160,['file:///home/lab/repositories/luckia.facturador/com.luckia.biller.deploy/src/main/resources/bootstrap/info_presencial_2014.xlsx']saldo_cons!$a$2:$n$1048576,9,0)</f>
        <v>#VALUE!</v>
      </c>
      <c r="AT160" s="53" t="e">
        <f aca="false">+VLOOKUP($D160,['file:///home/lab/repositories/luckia.facturador/com.luckia.biller.deploy/src/main/resources/bootstrap/info_presencial_2014.xlsx']saldo_cons!$a$2:$n$1048576,10,0)</f>
        <v>#VALUE!</v>
      </c>
      <c r="AU160" s="53" t="e">
        <f aca="false">+VLOOKUP($D160,['file:///home/lab/repositories/luckia.facturador/com.luckia.biller.deploy/src/main/resources/bootstrap/info_presencial_2014.xlsx']saldo_cons!$a$2:$n$1048576,11,0)</f>
        <v>#VALUE!</v>
      </c>
      <c r="AV160" s="53" t="e">
        <f aca="false">+VLOOKUP($D160,['file:///home/lab/repositories/luckia.facturador/com.luckia.biller.deploy/src/main/resources/bootstrap/info_presencial_2014.xlsx']saldo_cons!$a$2:$n$1048576,12,0)</f>
        <v>#VALUE!</v>
      </c>
      <c r="AW160" s="53" t="e">
        <f aca="false">+VLOOKUP($D160,['file:///home/lab/repositories/luckia.facturador/com.luckia.biller.deploy/src/main/resources/bootstrap/info_presencial_2014.xlsx']saldo_cons!$a$2:$n$1048576,13,0)</f>
        <v>#VALUE!</v>
      </c>
      <c r="AX160" s="53" t="e">
        <f aca="false">+VLOOKUP($D160,['file:///home/lab/repositories/luckia.facturador/com.luckia.biller.deploy/src/main/resources/bootstrap/info_presencial_2014.xlsx']saldo_cons!$a$2:$n$1048576,14,0)</f>
        <v>#VALUE!</v>
      </c>
      <c r="AY160" s="53" t="n">
        <f aca="false">+SUM(AM160:AX160)</f>
        <v>543</v>
      </c>
      <c r="AZ160" s="53"/>
      <c r="BA160" s="53"/>
      <c r="BB160" s="53" t="e">
        <f aca="false">+VLOOKUP($D160,['file:///home/lab/repositories/luckia.facturador/com.luckia.biller.deploy/src/main/resources/bootstrap/info_presencial_2014.xlsx']ggr_cons!$a$2:$n$1048576,3,0)</f>
        <v>#VALUE!</v>
      </c>
      <c r="BC160" s="53" t="e">
        <f aca="false">+VLOOKUP($D160,['file:///home/lab/repositories/luckia.facturador/com.luckia.biller.deploy/src/main/resources/bootstrap/info_presencial_2014.xlsx']ggr_cons!$a$2:$n$1048576,4,0)</f>
        <v>#VALUE!</v>
      </c>
      <c r="BD160" s="53" t="e">
        <f aca="false">+VLOOKUP($D160,['file:///home/lab/repositories/luckia.facturador/com.luckia.biller.deploy/src/main/resources/bootstrap/info_presencial_2014.xlsx']ggr_cons!$a$2:$n$1048576,5,0)</f>
        <v>#VALUE!</v>
      </c>
      <c r="BE160" s="53" t="e">
        <f aca="false">+VLOOKUP($D160,['file:///home/lab/repositories/luckia.facturador/com.luckia.biller.deploy/src/main/resources/bootstrap/info_presencial_2014.xlsx']ggr_cons!$a$2:$n$1048576,6,0)</f>
        <v>#VALUE!</v>
      </c>
      <c r="BF160" s="53" t="e">
        <f aca="false">+VLOOKUP($D160,['file:///home/lab/repositories/luckia.facturador/com.luckia.biller.deploy/src/main/resources/bootstrap/info_presencial_2014.xlsx']ggr_cons!$a$2:$n$1048576,7,0)</f>
        <v>#VALUE!</v>
      </c>
      <c r="BG160" s="53" t="e">
        <f aca="false">+VLOOKUP($D160,['file:///home/lab/repositories/luckia.facturador/com.luckia.biller.deploy/src/main/resources/bootstrap/info_presencial_2014.xlsx']ggr_cons!$a$2:$n$1048576,8,0)</f>
        <v>#VALUE!</v>
      </c>
      <c r="BH160" s="53" t="e">
        <f aca="false">+VLOOKUP($D160,['file:///home/lab/repositories/luckia.facturador/com.luckia.biller.deploy/src/main/resources/bootstrap/info_presencial_2014.xlsx']ggr_cons!$a$2:$n$1048576,9,0)</f>
        <v>#VALUE!</v>
      </c>
      <c r="BI160" s="53" t="e">
        <f aca="false">+VLOOKUP($D160,['file:///home/lab/repositories/luckia.facturador/com.luckia.biller.deploy/src/main/resources/bootstrap/info_presencial_2014.xlsx']ggr_cons!$a$2:$n$1048576,10,0)</f>
        <v>#VALUE!</v>
      </c>
      <c r="BJ160" s="53" t="e">
        <f aca="false">+VLOOKUP($D160,['file:///home/lab/repositories/luckia.facturador/com.luckia.biller.deploy/src/main/resources/bootstrap/info_presencial_2014.xlsx']ggr_cons!$a$2:$n$1048576,11,0)</f>
        <v>#VALUE!</v>
      </c>
      <c r="BK160" s="53" t="e">
        <f aca="false">+VLOOKUP($D160,['file:///home/lab/repositories/luckia.facturador/com.luckia.biller.deploy/src/main/resources/bootstrap/info_presencial_2014.xlsx']ggr_cons!$a$2:$n$1048576,12,0)</f>
        <v>#VALUE!</v>
      </c>
      <c r="BL160" s="53" t="e">
        <f aca="false">+VLOOKUP($D160,['file:///home/lab/repositories/luckia.facturador/com.luckia.biller.deploy/src/main/resources/bootstrap/info_presencial_2014.xlsx']ggr_cons!$a$2:$n$1048576,13,0)</f>
        <v>#VALUE!</v>
      </c>
      <c r="BM160" s="53" t="e">
        <f aca="false">+VLOOKUP($D160,['file:///home/lab/repositories/luckia.facturador/com.luckia.biller.deploy/src/main/resources/bootstrap/info_presencial_2014.xlsx']ggr_cons!$a$2:$n$1048576,14,0)</f>
        <v>#VALUE!</v>
      </c>
      <c r="BN160" s="53" t="n">
        <f aca="false">+SUM(BB160:BM160)</f>
        <v>223.75</v>
      </c>
      <c r="BO160" s="53"/>
      <c r="BP160" s="53"/>
      <c r="BQ160" s="55" t="n">
        <f aca="false">+$N160*X160</f>
        <v>5.43</v>
      </c>
      <c r="BR160" s="55" t="n">
        <f aca="false">+$N160*Y160</f>
        <v>0</v>
      </c>
      <c r="BS160" s="55" t="n">
        <f aca="false">+$N160*Z160</f>
        <v>0</v>
      </c>
      <c r="BT160" s="55" t="n">
        <f aca="false">+$N160*AA160</f>
        <v>0</v>
      </c>
      <c r="BU160" s="55" t="n">
        <f aca="false">+$N160*AB160</f>
        <v>0</v>
      </c>
      <c r="BV160" s="55" t="n">
        <f aca="false">+$N160*AC160</f>
        <v>0</v>
      </c>
      <c r="BW160" s="55" t="n">
        <f aca="false">+$N160*AD160</f>
        <v>0</v>
      </c>
      <c r="BX160" s="55" t="n">
        <f aca="false">+$N160*AE160</f>
        <v>0</v>
      </c>
      <c r="BY160" s="55" t="n">
        <f aca="false">+$N160*AF160</f>
        <v>0</v>
      </c>
      <c r="BZ160" s="55" t="n">
        <f aca="false">+$N160*AG160</f>
        <v>0</v>
      </c>
      <c r="CA160" s="55" t="n">
        <f aca="false">+$N160*AH160</f>
        <v>0</v>
      </c>
      <c r="CB160" s="55" t="n">
        <f aca="false">+$N160*AI160</f>
        <v>0</v>
      </c>
      <c r="CC160" s="55" t="n">
        <f aca="false">+SUM(BQ160:CB160)</f>
        <v>5.43</v>
      </c>
      <c r="CD160" s="53"/>
      <c r="CE160" s="55"/>
      <c r="CF160" s="55" t="n">
        <f aca="false">+BQ160/$CE$2</f>
        <v>4.48760330578512</v>
      </c>
      <c r="CG160" s="55" t="n">
        <f aca="false">+BR160/$CE$2</f>
        <v>0</v>
      </c>
      <c r="CH160" s="55" t="n">
        <f aca="false">+BS160/$CE$2</f>
        <v>0</v>
      </c>
      <c r="CI160" s="55" t="n">
        <f aca="false">+BT160/$CE$2</f>
        <v>0</v>
      </c>
      <c r="CJ160" s="55" t="n">
        <f aca="false">+BU160/$CE$2</f>
        <v>0</v>
      </c>
      <c r="CK160" s="55" t="n">
        <f aca="false">+BV160/$CE$2</f>
        <v>0</v>
      </c>
      <c r="CL160" s="55" t="n">
        <f aca="false">+BW160/$CE$2</f>
        <v>0</v>
      </c>
      <c r="CM160" s="55" t="n">
        <f aca="false">+BX160/$CE$2</f>
        <v>0</v>
      </c>
      <c r="CN160" s="55" t="n">
        <f aca="false">+BY160/$CE$2</f>
        <v>0</v>
      </c>
      <c r="CO160" s="55" t="n">
        <f aca="false">+BZ160/$CE$2</f>
        <v>0</v>
      </c>
      <c r="CP160" s="55" t="n">
        <f aca="false">+CA160/$CE$2</f>
        <v>0</v>
      </c>
      <c r="CQ160" s="55" t="n">
        <f aca="false">+CB160/$CE$2</f>
        <v>0</v>
      </c>
      <c r="CR160" s="55" t="n">
        <f aca="false">+CC160/$CE$2</f>
        <v>4.48760330578512</v>
      </c>
      <c r="CS160" s="53"/>
      <c r="CT160" s="53"/>
      <c r="CU160" s="56" t="n">
        <f aca="false">+$O160*X160+$P160*BB160+$Q160*(0.9*BB160+$S160)+$R160</f>
        <v>10.86</v>
      </c>
      <c r="CV160" s="56" t="n">
        <f aca="false">+$O160*Y160+$P160*BC160+$Q160*(0.9*BC160+$S160)+$R160</f>
        <v>0</v>
      </c>
      <c r="CW160" s="56" t="n">
        <f aca="false">+$O160*Z160+$P160*BD160+$Q160*(0.9*BD160+$S160)+$R160</f>
        <v>0</v>
      </c>
      <c r="CX160" s="56" t="n">
        <f aca="false">+$O160*AA160+$P160*BE160+$Q160*(0.9*BE160+$S160)+$R160</f>
        <v>0</v>
      </c>
      <c r="CY160" s="56" t="n">
        <f aca="false">+$O160*AB160+$P160*BF160+$Q160*(0.9*BF160+$S160)+$R160</f>
        <v>0</v>
      </c>
      <c r="CZ160" s="56" t="n">
        <f aca="false">+$O160*AC160+$P160*BG160+$Q160*(0.9*BG160+$S160)+$R160</f>
        <v>0</v>
      </c>
      <c r="DA160" s="56" t="n">
        <f aca="false">+$O160*AD160+$P160*BH160+$Q160*(0.9*BH160+$S160)+$R160</f>
        <v>0</v>
      </c>
      <c r="DB160" s="56" t="n">
        <f aca="false">+$O160*AE160+$P160*BI160+$Q160*(0.9*BI160+$S160)+$R160</f>
        <v>0</v>
      </c>
      <c r="DC160" s="56" t="n">
        <f aca="false">+$O160*AF160+$P160*BJ160+$Q160*(0.9*BJ160+$S160)+$R160</f>
        <v>0</v>
      </c>
      <c r="DD160" s="56" t="n">
        <f aca="false">+$O160*AG160+$P160*BK160+$Q160*(0.9*BK160+$S160)+$R160</f>
        <v>0</v>
      </c>
      <c r="DE160" s="56" t="n">
        <f aca="false">+$O160*AH160+$P160*BL160+$Q160*(0.9*BL160+$S160)+$R160</f>
        <v>0</v>
      </c>
      <c r="DF160" s="56" t="n">
        <f aca="false">+$O160*AI160+$P160*BM160+$Q160*(0.9*BM160+$S160)+$R160</f>
        <v>0</v>
      </c>
      <c r="DG160" s="55" t="n">
        <f aca="false">+SUM(CU160:DF160)</f>
        <v>10.86</v>
      </c>
      <c r="DH160" s="53"/>
      <c r="DJ160" s="14" t="n">
        <f aca="false">+IF(X160=0,0,$T160)</f>
        <v>30</v>
      </c>
      <c r="DK160" s="14" t="n">
        <f aca="false">+IF(Y160=0,0,$T160)</f>
        <v>0</v>
      </c>
      <c r="DL160" s="14" t="n">
        <f aca="false">+IF(Z160=0,0,$T160)</f>
        <v>0</v>
      </c>
      <c r="DM160" s="14" t="n">
        <f aca="false">+IF(AA160=0,0,$T160)</f>
        <v>0</v>
      </c>
      <c r="DN160" s="14" t="n">
        <f aca="false">+IF(AB160=0,0,$T160)</f>
        <v>0</v>
      </c>
      <c r="DO160" s="14" t="n">
        <f aca="false">+IF(AC160=0,0,$T160)</f>
        <v>0</v>
      </c>
      <c r="DP160" s="14" t="n">
        <f aca="false">+IF(AD160=0,0,$T160)</f>
        <v>0</v>
      </c>
      <c r="DQ160" s="14" t="n">
        <f aca="false">+IF(AE160=0,0,$T160)</f>
        <v>0</v>
      </c>
      <c r="DR160" s="14" t="n">
        <f aca="false">+IF(AF160=0,0,$T160)</f>
        <v>0</v>
      </c>
      <c r="DS160" s="14" t="n">
        <f aca="false">+IF(AG160=0,0,$T160)</f>
        <v>0</v>
      </c>
      <c r="DT160" s="14" t="n">
        <f aca="false">+IF(AH160=0,0,$T160)</f>
        <v>0</v>
      </c>
      <c r="DU160" s="14" t="n">
        <f aca="false">+IF(AI160=0,0,$T160)</f>
        <v>0</v>
      </c>
      <c r="DV160" s="55" t="n">
        <f aca="false">+SUM(DJ160:DU160)</f>
        <v>30</v>
      </c>
      <c r="DY160" s="14" t="n">
        <v>0</v>
      </c>
      <c r="DZ160" s="14" t="n">
        <v>0</v>
      </c>
      <c r="EA160" s="14" t="n">
        <v>0</v>
      </c>
      <c r="EB160" s="14" t="n">
        <v>0</v>
      </c>
      <c r="EC160" s="14" t="n">
        <v>0</v>
      </c>
      <c r="ED160" s="14" t="n">
        <v>0</v>
      </c>
      <c r="EE160" s="14" t="n">
        <v>0</v>
      </c>
      <c r="EF160" s="14" t="n">
        <v>0</v>
      </c>
      <c r="EG160" s="14" t="n">
        <v>0</v>
      </c>
      <c r="EH160" s="14" t="n">
        <v>0</v>
      </c>
      <c r="EI160" s="14" t="n">
        <v>0</v>
      </c>
      <c r="EJ160" s="14" t="n">
        <v>0</v>
      </c>
      <c r="EK160" s="55" t="n">
        <f aca="false">+SUM(DY160:EJ160)</f>
        <v>0</v>
      </c>
      <c r="EO160" s="53" t="n">
        <f aca="false">+CU160+DJ160-DY160/2</f>
        <v>40.86</v>
      </c>
      <c r="EP160" s="53" t="n">
        <f aca="false">+CV160+DK160-DZ160/2</f>
        <v>0</v>
      </c>
      <c r="EQ160" s="53" t="n">
        <f aca="false">+CW160+DL160-EA160/2</f>
        <v>0</v>
      </c>
      <c r="ER160" s="53" t="n">
        <f aca="false">+CX160+DM160-EB160/2</f>
        <v>0</v>
      </c>
      <c r="ES160" s="53" t="n">
        <f aca="false">+CY160+DN160-EC160/2</f>
        <v>0</v>
      </c>
      <c r="ET160" s="53" t="n">
        <f aca="false">+CZ160+DO160-ED160/2</f>
        <v>0</v>
      </c>
      <c r="EU160" s="53" t="n">
        <f aca="false">+DA160+DP160-EE160/2</f>
        <v>0</v>
      </c>
      <c r="EV160" s="53" t="n">
        <f aca="false">+DB160+DQ160-EF160/2</f>
        <v>0</v>
      </c>
      <c r="EW160" s="53" t="n">
        <f aca="false">+DC160+DR160-EG160/2</f>
        <v>0</v>
      </c>
      <c r="EX160" s="53" t="n">
        <f aca="false">+DD160+DS160-EH160/2</f>
        <v>0</v>
      </c>
      <c r="EY160" s="53" t="n">
        <f aca="false">+DE160+DT160-EI160/2</f>
        <v>0</v>
      </c>
      <c r="EZ160" s="53" t="n">
        <f aca="false">+DF160+DU160-EJ160/2</f>
        <v>0</v>
      </c>
      <c r="FA160" s="55" t="n">
        <f aca="false">+SUM(EO160:EZ160)</f>
        <v>40.86</v>
      </c>
      <c r="FD160" s="53" t="n">
        <f aca="false">+AM160-EO160-DY160</f>
        <v>502.14</v>
      </c>
      <c r="FE160" s="53" t="n">
        <f aca="false">+AN160-EP160-DZ160</f>
        <v>0</v>
      </c>
      <c r="FF160" s="53" t="n">
        <f aca="false">+AO160-EQ160-EA160</f>
        <v>0</v>
      </c>
      <c r="FG160" s="53" t="n">
        <f aca="false">+AP160-ER160-EB160</f>
        <v>0</v>
      </c>
      <c r="FH160" s="53" t="n">
        <f aca="false">+AQ160-ES160-EC160</f>
        <v>0</v>
      </c>
      <c r="FI160" s="53" t="n">
        <f aca="false">+AR160-ET160-ED160</f>
        <v>0</v>
      </c>
      <c r="FJ160" s="53" t="n">
        <f aca="false">+AS160-EU160-EE160</f>
        <v>0</v>
      </c>
      <c r="FK160" s="53" t="n">
        <f aca="false">+AT160-EV160-EF160</f>
        <v>0</v>
      </c>
      <c r="FL160" s="53" t="n">
        <f aca="false">+AU160-EW160-EG160</f>
        <v>0</v>
      </c>
      <c r="FM160" s="53" t="n">
        <f aca="false">+AV160-EX160-EH160</f>
        <v>0</v>
      </c>
      <c r="FN160" s="53" t="n">
        <f aca="false">+AW160-EY160-EI160</f>
        <v>0</v>
      </c>
      <c r="FO160" s="53" t="n">
        <f aca="false">+AX160-EZ160-EJ160</f>
        <v>0</v>
      </c>
      <c r="FP160" s="53" t="n">
        <f aca="false">+AY160-FA160</f>
        <v>502.14</v>
      </c>
    </row>
    <row collapsed="false" customFormat="false" customHeight="true" hidden="false" ht="15" outlineLevel="2" r="161">
      <c r="A161" s="21" t="n">
        <v>12</v>
      </c>
      <c r="B161" s="21" t="s">
        <v>67</v>
      </c>
      <c r="C161" s="21" t="s">
        <v>137</v>
      </c>
      <c r="D161" s="67" t="n">
        <f aca="false">+E161</f>
        <v>16097</v>
      </c>
      <c r="E161" s="69" t="n">
        <v>16097</v>
      </c>
      <c r="F161" s="84" t="s">
        <v>616</v>
      </c>
      <c r="G161" s="21" t="s">
        <v>69</v>
      </c>
      <c r="H161" s="21" t="s">
        <v>69</v>
      </c>
      <c r="I161" s="84" t="s">
        <v>617</v>
      </c>
      <c r="J161" s="84" t="s">
        <v>618</v>
      </c>
      <c r="K161" s="76" t="s">
        <v>75</v>
      </c>
      <c r="L161" s="49" t="s">
        <v>487</v>
      </c>
      <c r="M161" s="50" t="s">
        <v>70</v>
      </c>
      <c r="N161" s="51" t="n">
        <v>0.01</v>
      </c>
      <c r="O161" s="51" t="n">
        <v>0.02</v>
      </c>
      <c r="P161" s="51" t="n">
        <v>0</v>
      </c>
      <c r="Q161" s="51" t="n">
        <v>0</v>
      </c>
      <c r="R161" s="50" t="n">
        <v>0</v>
      </c>
      <c r="S161" s="50" t="n">
        <v>0</v>
      </c>
      <c r="T161" s="50" t="n">
        <v>30</v>
      </c>
      <c r="U161" s="50"/>
      <c r="X161" s="53" t="e">
        <f aca="false">+VLOOKUP($D161,['file:///home/lab/repositories/luckia.facturador/com.luckia.biller.deploy/src/main/resources/bootstrap/info_presencial_2014.xlsx']venta_neta_cons!$a$2:$n$1048576,3,0)</f>
        <v>#VALUE!</v>
      </c>
      <c r="Y161" s="53" t="e">
        <f aca="false">+VLOOKUP($D161,['file:///home/lab/repositories/luckia.facturador/com.luckia.biller.deploy/src/main/resources/bootstrap/info_presencial_2014.xlsx']venta_neta_cons!$a$2:$n$1048576,4,0)</f>
        <v>#VALUE!</v>
      </c>
      <c r="Z161" s="53" t="e">
        <f aca="false">+VLOOKUP($D161,['file:///home/lab/repositories/luckia.facturador/com.luckia.biller.deploy/src/main/resources/bootstrap/info_presencial_2014.xlsx']venta_neta_cons!$a$2:$n$1048576,5,0)</f>
        <v>#VALUE!</v>
      </c>
      <c r="AA161" s="53" t="e">
        <f aca="false">+VLOOKUP($D161,['file:///home/lab/repositories/luckia.facturador/com.luckia.biller.deploy/src/main/resources/bootstrap/info_presencial_2014.xlsx']venta_neta_cons!$a$2:$n$1048576,6,0)</f>
        <v>#VALUE!</v>
      </c>
      <c r="AB161" s="53" t="e">
        <f aca="false">+VLOOKUP($D161,['file:///home/lab/repositories/luckia.facturador/com.luckia.biller.deploy/src/main/resources/bootstrap/info_presencial_2014.xlsx']venta_neta_cons!$a$2:$n$1048576,7,0)</f>
        <v>#VALUE!</v>
      </c>
      <c r="AC161" s="53" t="e">
        <f aca="false">+VLOOKUP($D161,['file:///home/lab/repositories/luckia.facturador/com.luckia.biller.deploy/src/main/resources/bootstrap/info_presencial_2014.xlsx']venta_neta_cons!$a$2:$n$1048576,8,0)</f>
        <v>#VALUE!</v>
      </c>
      <c r="AD161" s="53" t="e">
        <f aca="false">+VLOOKUP($D161,['file:///home/lab/repositories/luckia.facturador/com.luckia.biller.deploy/src/main/resources/bootstrap/info_presencial_2014.xlsx']venta_neta_cons!$a$2:$n$1048576,9,0)</f>
        <v>#VALUE!</v>
      </c>
      <c r="AE161" s="53" t="e">
        <f aca="false">+VLOOKUP($D161,['file:///home/lab/repositories/luckia.facturador/com.luckia.biller.deploy/src/main/resources/bootstrap/info_presencial_2014.xlsx']venta_neta_cons!$a$2:$n$1048576,10,0)</f>
        <v>#VALUE!</v>
      </c>
      <c r="AF161" s="53" t="e">
        <f aca="false">+VLOOKUP($D161,['file:///home/lab/repositories/luckia.facturador/com.luckia.biller.deploy/src/main/resources/bootstrap/info_presencial_2014.xlsx']venta_neta_cons!$a$2:$n$1048576,11,0)</f>
        <v>#VALUE!</v>
      </c>
      <c r="AG161" s="53" t="e">
        <f aca="false">+VLOOKUP($D161,['file:///home/lab/repositories/luckia.facturador/com.luckia.biller.deploy/src/main/resources/bootstrap/info_presencial_2014.xlsx']venta_neta_cons!$a$2:$n$1048576,12,0)</f>
        <v>#VALUE!</v>
      </c>
      <c r="AH161" s="53" t="e">
        <f aca="false">+VLOOKUP($D161,['file:///home/lab/repositories/luckia.facturador/com.luckia.biller.deploy/src/main/resources/bootstrap/info_presencial_2014.xlsx']venta_neta_cons!$a$2:$n$1048576,13,0)</f>
        <v>#VALUE!</v>
      </c>
      <c r="AI161" s="53" t="e">
        <f aca="false">+VLOOKUP($D161,['file:///home/lab/repositories/luckia.facturador/com.luckia.biller.deploy/src/main/resources/bootstrap/info_presencial_2014.xlsx']venta_neta_cons!$a$2:$n$1048576,14,0)</f>
        <v>#VALUE!</v>
      </c>
      <c r="AJ161" s="53" t="n">
        <f aca="false">+SUM(X161:AI161)</f>
        <v>6155</v>
      </c>
      <c r="AK161" s="54" t="n">
        <f aca="false">+BB161/X161</f>
        <v>0.0668058489033306</v>
      </c>
      <c r="AL161" s="53"/>
      <c r="AM161" s="53" t="e">
        <f aca="false">+VLOOKUP($D161,['file:///home/lab/repositories/luckia.facturador/com.luckia.biller.deploy/src/main/resources/bootstrap/info_presencial_2014.xlsx']saldo_cons!$a$2:$n$1048576,3,0)</f>
        <v>#VALUE!</v>
      </c>
      <c r="AN161" s="53" t="e">
        <f aca="false">+VLOOKUP($D161,['file:///home/lab/repositories/luckia.facturador/com.luckia.biller.deploy/src/main/resources/bootstrap/info_presencial_2014.xlsx']saldo_cons!$a$2:$n$1048576,4,0)</f>
        <v>#VALUE!</v>
      </c>
      <c r="AO161" s="53" t="e">
        <f aca="false">+VLOOKUP($D161,['file:///home/lab/repositories/luckia.facturador/com.luckia.biller.deploy/src/main/resources/bootstrap/info_presencial_2014.xlsx']saldo_cons!$a$2:$n$1048576,5,0)</f>
        <v>#VALUE!</v>
      </c>
      <c r="AP161" s="53" t="e">
        <f aca="false">+VLOOKUP($D161,['file:///home/lab/repositories/luckia.facturador/com.luckia.biller.deploy/src/main/resources/bootstrap/info_presencial_2014.xlsx']saldo_cons!$a$2:$n$1048576,6,0)</f>
        <v>#VALUE!</v>
      </c>
      <c r="AQ161" s="53" t="e">
        <f aca="false">+VLOOKUP($D161,['file:///home/lab/repositories/luckia.facturador/com.luckia.biller.deploy/src/main/resources/bootstrap/info_presencial_2014.xlsx']saldo_cons!$a$2:$n$1048576,7,0)</f>
        <v>#VALUE!</v>
      </c>
      <c r="AR161" s="53" t="e">
        <f aca="false">+VLOOKUP($D161,['file:///home/lab/repositories/luckia.facturador/com.luckia.biller.deploy/src/main/resources/bootstrap/info_presencial_2014.xlsx']saldo_cons!$a$2:$n$1048576,8,0)</f>
        <v>#VALUE!</v>
      </c>
      <c r="AS161" s="53" t="e">
        <f aca="false">+VLOOKUP($D161,['file:///home/lab/repositories/luckia.facturador/com.luckia.biller.deploy/src/main/resources/bootstrap/info_presencial_2014.xlsx']saldo_cons!$a$2:$n$1048576,9,0)</f>
        <v>#VALUE!</v>
      </c>
      <c r="AT161" s="53" t="e">
        <f aca="false">+VLOOKUP($D161,['file:///home/lab/repositories/luckia.facturador/com.luckia.biller.deploy/src/main/resources/bootstrap/info_presencial_2014.xlsx']saldo_cons!$a$2:$n$1048576,10,0)</f>
        <v>#VALUE!</v>
      </c>
      <c r="AU161" s="53" t="e">
        <f aca="false">+VLOOKUP($D161,['file:///home/lab/repositories/luckia.facturador/com.luckia.biller.deploy/src/main/resources/bootstrap/info_presencial_2014.xlsx']saldo_cons!$a$2:$n$1048576,11,0)</f>
        <v>#VALUE!</v>
      </c>
      <c r="AV161" s="53" t="e">
        <f aca="false">+VLOOKUP($D161,['file:///home/lab/repositories/luckia.facturador/com.luckia.biller.deploy/src/main/resources/bootstrap/info_presencial_2014.xlsx']saldo_cons!$a$2:$n$1048576,12,0)</f>
        <v>#VALUE!</v>
      </c>
      <c r="AW161" s="53" t="e">
        <f aca="false">+VLOOKUP($D161,['file:///home/lab/repositories/luckia.facturador/com.luckia.biller.deploy/src/main/resources/bootstrap/info_presencial_2014.xlsx']saldo_cons!$a$2:$n$1048576,13,0)</f>
        <v>#VALUE!</v>
      </c>
      <c r="AX161" s="53" t="e">
        <f aca="false">+VLOOKUP($D161,['file:///home/lab/repositories/luckia.facturador/com.luckia.biller.deploy/src/main/resources/bootstrap/info_presencial_2014.xlsx']saldo_cons!$a$2:$n$1048576,14,0)</f>
        <v>#VALUE!</v>
      </c>
      <c r="AY161" s="53" t="n">
        <f aca="false">+SUM(AM161:AX161)</f>
        <v>6155</v>
      </c>
      <c r="AZ161" s="53"/>
      <c r="BA161" s="53"/>
      <c r="BB161" s="53" t="e">
        <f aca="false">+VLOOKUP($D161,['file:///home/lab/repositories/luckia.facturador/com.luckia.biller.deploy/src/main/resources/bootstrap/info_presencial_2014.xlsx']ggr_cons!$a$2:$n$1048576,3,0)</f>
        <v>#VALUE!</v>
      </c>
      <c r="BC161" s="53" t="e">
        <f aca="false">+VLOOKUP($D161,['file:///home/lab/repositories/luckia.facturador/com.luckia.biller.deploy/src/main/resources/bootstrap/info_presencial_2014.xlsx']ggr_cons!$a$2:$n$1048576,4,0)</f>
        <v>#VALUE!</v>
      </c>
      <c r="BD161" s="53" t="e">
        <f aca="false">+VLOOKUP($D161,['file:///home/lab/repositories/luckia.facturador/com.luckia.biller.deploy/src/main/resources/bootstrap/info_presencial_2014.xlsx']ggr_cons!$a$2:$n$1048576,5,0)</f>
        <v>#VALUE!</v>
      </c>
      <c r="BE161" s="53" t="e">
        <f aca="false">+VLOOKUP($D161,['file:///home/lab/repositories/luckia.facturador/com.luckia.biller.deploy/src/main/resources/bootstrap/info_presencial_2014.xlsx']ggr_cons!$a$2:$n$1048576,6,0)</f>
        <v>#VALUE!</v>
      </c>
      <c r="BF161" s="53" t="e">
        <f aca="false">+VLOOKUP($D161,['file:///home/lab/repositories/luckia.facturador/com.luckia.biller.deploy/src/main/resources/bootstrap/info_presencial_2014.xlsx']ggr_cons!$a$2:$n$1048576,7,0)</f>
        <v>#VALUE!</v>
      </c>
      <c r="BG161" s="53" t="e">
        <f aca="false">+VLOOKUP($D161,['file:///home/lab/repositories/luckia.facturador/com.luckia.biller.deploy/src/main/resources/bootstrap/info_presencial_2014.xlsx']ggr_cons!$a$2:$n$1048576,8,0)</f>
        <v>#VALUE!</v>
      </c>
      <c r="BH161" s="53" t="e">
        <f aca="false">+VLOOKUP($D161,['file:///home/lab/repositories/luckia.facturador/com.luckia.biller.deploy/src/main/resources/bootstrap/info_presencial_2014.xlsx']ggr_cons!$a$2:$n$1048576,9,0)</f>
        <v>#VALUE!</v>
      </c>
      <c r="BI161" s="53" t="e">
        <f aca="false">+VLOOKUP($D161,['file:///home/lab/repositories/luckia.facturador/com.luckia.biller.deploy/src/main/resources/bootstrap/info_presencial_2014.xlsx']ggr_cons!$a$2:$n$1048576,10,0)</f>
        <v>#VALUE!</v>
      </c>
      <c r="BJ161" s="53" t="e">
        <f aca="false">+VLOOKUP($D161,['file:///home/lab/repositories/luckia.facturador/com.luckia.biller.deploy/src/main/resources/bootstrap/info_presencial_2014.xlsx']ggr_cons!$a$2:$n$1048576,11,0)</f>
        <v>#VALUE!</v>
      </c>
      <c r="BK161" s="53" t="e">
        <f aca="false">+VLOOKUP($D161,['file:///home/lab/repositories/luckia.facturador/com.luckia.biller.deploy/src/main/resources/bootstrap/info_presencial_2014.xlsx']ggr_cons!$a$2:$n$1048576,12,0)</f>
        <v>#VALUE!</v>
      </c>
      <c r="BL161" s="53" t="e">
        <f aca="false">+VLOOKUP($D161,['file:///home/lab/repositories/luckia.facturador/com.luckia.biller.deploy/src/main/resources/bootstrap/info_presencial_2014.xlsx']ggr_cons!$a$2:$n$1048576,13,0)</f>
        <v>#VALUE!</v>
      </c>
      <c r="BM161" s="53" t="e">
        <f aca="false">+VLOOKUP($D161,['file:///home/lab/repositories/luckia.facturador/com.luckia.biller.deploy/src/main/resources/bootstrap/info_presencial_2014.xlsx']ggr_cons!$a$2:$n$1048576,14,0)</f>
        <v>#VALUE!</v>
      </c>
      <c r="BN161" s="53" t="n">
        <f aca="false">+SUM(BB161:BM161)</f>
        <v>411.19</v>
      </c>
      <c r="BO161" s="53"/>
      <c r="BP161" s="53"/>
      <c r="BQ161" s="55" t="n">
        <f aca="false">+$N161*X161</f>
        <v>61.55</v>
      </c>
      <c r="BR161" s="55" t="n">
        <f aca="false">+$N161*Y161</f>
        <v>0</v>
      </c>
      <c r="BS161" s="55" t="n">
        <f aca="false">+$N161*Z161</f>
        <v>0</v>
      </c>
      <c r="BT161" s="55" t="n">
        <f aca="false">+$N161*AA161</f>
        <v>0</v>
      </c>
      <c r="BU161" s="55" t="n">
        <f aca="false">+$N161*AB161</f>
        <v>0</v>
      </c>
      <c r="BV161" s="55" t="n">
        <f aca="false">+$N161*AC161</f>
        <v>0</v>
      </c>
      <c r="BW161" s="55" t="n">
        <f aca="false">+$N161*AD161</f>
        <v>0</v>
      </c>
      <c r="BX161" s="55" t="n">
        <f aca="false">+$N161*AE161</f>
        <v>0</v>
      </c>
      <c r="BY161" s="55" t="n">
        <f aca="false">+$N161*AF161</f>
        <v>0</v>
      </c>
      <c r="BZ161" s="55" t="n">
        <f aca="false">+$N161*AG161</f>
        <v>0</v>
      </c>
      <c r="CA161" s="55" t="n">
        <f aca="false">+$N161*AH161</f>
        <v>0</v>
      </c>
      <c r="CB161" s="55" t="n">
        <f aca="false">+$N161*AI161</f>
        <v>0</v>
      </c>
      <c r="CC161" s="55" t="n">
        <f aca="false">+SUM(BQ161:CB161)</f>
        <v>61.55</v>
      </c>
      <c r="CD161" s="53"/>
      <c r="CE161" s="55"/>
      <c r="CF161" s="55" t="n">
        <f aca="false">+BQ161/$CE$2</f>
        <v>50.8677685950413</v>
      </c>
      <c r="CG161" s="55" t="n">
        <f aca="false">+BR161/$CE$2</f>
        <v>0</v>
      </c>
      <c r="CH161" s="55" t="n">
        <f aca="false">+BS161/$CE$2</f>
        <v>0</v>
      </c>
      <c r="CI161" s="55" t="n">
        <f aca="false">+BT161/$CE$2</f>
        <v>0</v>
      </c>
      <c r="CJ161" s="55" t="n">
        <f aca="false">+BU161/$CE$2</f>
        <v>0</v>
      </c>
      <c r="CK161" s="55" t="n">
        <f aca="false">+BV161/$CE$2</f>
        <v>0</v>
      </c>
      <c r="CL161" s="55" t="n">
        <f aca="false">+BW161/$CE$2</f>
        <v>0</v>
      </c>
      <c r="CM161" s="55" t="n">
        <f aca="false">+BX161/$CE$2</f>
        <v>0</v>
      </c>
      <c r="CN161" s="55" t="n">
        <f aca="false">+BY161/$CE$2</f>
        <v>0</v>
      </c>
      <c r="CO161" s="55" t="n">
        <f aca="false">+BZ161/$CE$2</f>
        <v>0</v>
      </c>
      <c r="CP161" s="55" t="n">
        <f aca="false">+CA161/$CE$2</f>
        <v>0</v>
      </c>
      <c r="CQ161" s="55" t="n">
        <f aca="false">+CB161/$CE$2</f>
        <v>0</v>
      </c>
      <c r="CR161" s="55" t="n">
        <f aca="false">+CC161/$CE$2</f>
        <v>50.8677685950413</v>
      </c>
      <c r="CS161" s="53"/>
      <c r="CT161" s="53"/>
      <c r="CU161" s="56" t="n">
        <f aca="false">+$O161*X161+$P161*BB161+$Q161*(0.9*BB161+$S161)+$R161</f>
        <v>123.1</v>
      </c>
      <c r="CV161" s="56" t="n">
        <f aca="false">+$O161*Y161+$P161*BC161+$Q161*(0.9*BC161+$S161)+$R161</f>
        <v>0</v>
      </c>
      <c r="CW161" s="56" t="n">
        <f aca="false">+$O161*Z161+$P161*BD161+$Q161*(0.9*BD161+$S161)+$R161</f>
        <v>0</v>
      </c>
      <c r="CX161" s="56" t="n">
        <f aca="false">+$O161*AA161+$P161*BE161+$Q161*(0.9*BE161+$S161)+$R161</f>
        <v>0</v>
      </c>
      <c r="CY161" s="56" t="n">
        <f aca="false">+$O161*AB161+$P161*BF161+$Q161*(0.9*BF161+$S161)+$R161</f>
        <v>0</v>
      </c>
      <c r="CZ161" s="56" t="n">
        <f aca="false">+$O161*AC161+$P161*BG161+$Q161*(0.9*BG161+$S161)+$R161</f>
        <v>0</v>
      </c>
      <c r="DA161" s="56" t="n">
        <f aca="false">+$O161*AD161+$P161*BH161+$Q161*(0.9*BH161+$S161)+$R161</f>
        <v>0</v>
      </c>
      <c r="DB161" s="56" t="n">
        <f aca="false">+$O161*AE161+$P161*BI161+$Q161*(0.9*BI161+$S161)+$R161</f>
        <v>0</v>
      </c>
      <c r="DC161" s="56" t="n">
        <f aca="false">+$O161*AF161+$P161*BJ161+$Q161*(0.9*BJ161+$S161)+$R161</f>
        <v>0</v>
      </c>
      <c r="DD161" s="56" t="n">
        <f aca="false">+$O161*AG161+$P161*BK161+$Q161*(0.9*BK161+$S161)+$R161</f>
        <v>0</v>
      </c>
      <c r="DE161" s="56" t="n">
        <f aca="false">+$O161*AH161+$P161*BL161+$Q161*(0.9*BL161+$S161)+$R161</f>
        <v>0</v>
      </c>
      <c r="DF161" s="56" t="n">
        <f aca="false">+$O161*AI161+$P161*BM161+$Q161*(0.9*BM161+$S161)+$R161</f>
        <v>0</v>
      </c>
      <c r="DG161" s="55" t="n">
        <f aca="false">+SUM(CU161:DF161)</f>
        <v>123.1</v>
      </c>
      <c r="DH161" s="53"/>
      <c r="DJ161" s="14" t="n">
        <f aca="false">+IF(X161=0,0,$T161)</f>
        <v>30</v>
      </c>
      <c r="DK161" s="14" t="n">
        <f aca="false">+IF(Y161=0,0,$T161)</f>
        <v>0</v>
      </c>
      <c r="DL161" s="14" t="n">
        <f aca="false">+IF(Z161=0,0,$T161)</f>
        <v>0</v>
      </c>
      <c r="DM161" s="14" t="n">
        <f aca="false">+IF(AA161=0,0,$T161)</f>
        <v>0</v>
      </c>
      <c r="DN161" s="14" t="n">
        <f aca="false">+IF(AB161=0,0,$T161)</f>
        <v>0</v>
      </c>
      <c r="DO161" s="14" t="n">
        <f aca="false">+IF(AC161=0,0,$T161)</f>
        <v>0</v>
      </c>
      <c r="DP161" s="14" t="n">
        <f aca="false">+IF(AD161=0,0,$T161)</f>
        <v>0</v>
      </c>
      <c r="DQ161" s="14" t="n">
        <f aca="false">+IF(AE161=0,0,$T161)</f>
        <v>0</v>
      </c>
      <c r="DR161" s="14" t="n">
        <f aca="false">+IF(AF161=0,0,$T161)</f>
        <v>0</v>
      </c>
      <c r="DS161" s="14" t="n">
        <f aca="false">+IF(AG161=0,0,$T161)</f>
        <v>0</v>
      </c>
      <c r="DT161" s="14" t="n">
        <f aca="false">+IF(AH161=0,0,$T161)</f>
        <v>0</v>
      </c>
      <c r="DU161" s="14" t="n">
        <f aca="false">+IF(AI161=0,0,$T161)</f>
        <v>0</v>
      </c>
      <c r="DV161" s="55" t="n">
        <f aca="false">+SUM(DJ161:DU161)</f>
        <v>30</v>
      </c>
      <c r="DY161" s="14" t="n">
        <v>0</v>
      </c>
      <c r="DZ161" s="14" t="n">
        <v>0</v>
      </c>
      <c r="EA161" s="14" t="n">
        <v>0</v>
      </c>
      <c r="EB161" s="14" t="n">
        <v>0</v>
      </c>
      <c r="EC161" s="14" t="n">
        <v>0</v>
      </c>
      <c r="ED161" s="14" t="n">
        <v>0</v>
      </c>
      <c r="EE161" s="14" t="n">
        <v>0</v>
      </c>
      <c r="EF161" s="14" t="n">
        <v>0</v>
      </c>
      <c r="EG161" s="14" t="n">
        <v>0</v>
      </c>
      <c r="EH161" s="14" t="n">
        <v>0</v>
      </c>
      <c r="EI161" s="14" t="n">
        <v>0</v>
      </c>
      <c r="EJ161" s="14" t="n">
        <v>0</v>
      </c>
      <c r="EK161" s="55" t="n">
        <f aca="false">+SUM(DY161:EJ161)</f>
        <v>0</v>
      </c>
      <c r="EO161" s="53" t="n">
        <f aca="false">+CU161+DJ161-DY161/2</f>
        <v>153.1</v>
      </c>
      <c r="EP161" s="53" t="n">
        <f aca="false">+CV161+DK161-DZ161/2</f>
        <v>0</v>
      </c>
      <c r="EQ161" s="53" t="n">
        <f aca="false">+CW161+DL161-EA161/2</f>
        <v>0</v>
      </c>
      <c r="ER161" s="53" t="n">
        <f aca="false">+CX161+DM161-EB161/2</f>
        <v>0</v>
      </c>
      <c r="ES161" s="53" t="n">
        <f aca="false">+CY161+DN161-EC161/2</f>
        <v>0</v>
      </c>
      <c r="ET161" s="53" t="n">
        <f aca="false">+CZ161+DO161-ED161/2</f>
        <v>0</v>
      </c>
      <c r="EU161" s="53" t="n">
        <f aca="false">+DA161+DP161-EE161/2</f>
        <v>0</v>
      </c>
      <c r="EV161" s="53" t="n">
        <f aca="false">+DB161+DQ161-EF161/2</f>
        <v>0</v>
      </c>
      <c r="EW161" s="53" t="n">
        <f aca="false">+DC161+DR161-EG161/2</f>
        <v>0</v>
      </c>
      <c r="EX161" s="53" t="n">
        <f aca="false">+DD161+DS161-EH161/2</f>
        <v>0</v>
      </c>
      <c r="EY161" s="53" t="n">
        <f aca="false">+DE161+DT161-EI161/2</f>
        <v>0</v>
      </c>
      <c r="EZ161" s="53" t="n">
        <f aca="false">+DF161+DU161-EJ161/2</f>
        <v>0</v>
      </c>
      <c r="FA161" s="55" t="n">
        <f aca="false">+SUM(EO161:EZ161)</f>
        <v>153.1</v>
      </c>
      <c r="FD161" s="53" t="n">
        <f aca="false">+AM161-EO161-DY161</f>
        <v>6001.9</v>
      </c>
      <c r="FE161" s="53" t="n">
        <f aca="false">+AN161-EP161-DZ161</f>
        <v>0</v>
      </c>
      <c r="FF161" s="53" t="n">
        <f aca="false">+AO161-EQ161-EA161</f>
        <v>0</v>
      </c>
      <c r="FG161" s="53" t="n">
        <f aca="false">+AP161-ER161-EB161</f>
        <v>0</v>
      </c>
      <c r="FH161" s="53" t="n">
        <f aca="false">+AQ161-ES161-EC161</f>
        <v>0</v>
      </c>
      <c r="FI161" s="53" t="n">
        <f aca="false">+AR161-ET161-ED161</f>
        <v>0</v>
      </c>
      <c r="FJ161" s="53" t="n">
        <f aca="false">+AS161-EU161-EE161</f>
        <v>0</v>
      </c>
      <c r="FK161" s="53" t="n">
        <f aca="false">+AT161-EV161-EF161</f>
        <v>0</v>
      </c>
      <c r="FL161" s="53" t="n">
        <f aca="false">+AU161-EW161-EG161</f>
        <v>0</v>
      </c>
      <c r="FM161" s="53" t="n">
        <f aca="false">+AV161-EX161-EH161</f>
        <v>0</v>
      </c>
      <c r="FN161" s="53" t="n">
        <f aca="false">+AW161-EY161-EI161</f>
        <v>0</v>
      </c>
      <c r="FO161" s="53" t="n">
        <f aca="false">+AX161-EZ161-EJ161</f>
        <v>0</v>
      </c>
      <c r="FP161" s="53" t="n">
        <f aca="false">+AY161-FA161</f>
        <v>6001.9</v>
      </c>
    </row>
    <row collapsed="false" customFormat="false" customHeight="true" hidden="false" ht="15" outlineLevel="2" r="162">
      <c r="A162" s="21" t="n">
        <v>12</v>
      </c>
      <c r="B162" s="21" t="s">
        <v>67</v>
      </c>
      <c r="C162" s="21" t="s">
        <v>137</v>
      </c>
      <c r="D162" s="67" t="n">
        <f aca="false">+E162</f>
        <v>16098</v>
      </c>
      <c r="E162" s="69" t="n">
        <v>16098</v>
      </c>
      <c r="F162" s="72" t="s">
        <v>619</v>
      </c>
      <c r="G162" s="21" t="s">
        <v>69</v>
      </c>
      <c r="H162" s="21" t="s">
        <v>69</v>
      </c>
      <c r="I162" s="72" t="s">
        <v>620</v>
      </c>
      <c r="J162" s="72" t="s">
        <v>101</v>
      </c>
      <c r="K162" s="76" t="s">
        <v>75</v>
      </c>
      <c r="L162" s="49" t="s">
        <v>487</v>
      </c>
      <c r="M162" s="50" t="s">
        <v>70</v>
      </c>
      <c r="N162" s="51" t="n">
        <v>0.01</v>
      </c>
      <c r="O162" s="51" t="n">
        <v>0.02</v>
      </c>
      <c r="P162" s="51" t="n">
        <v>0</v>
      </c>
      <c r="Q162" s="51" t="n">
        <v>0</v>
      </c>
      <c r="R162" s="50" t="n">
        <v>0</v>
      </c>
      <c r="S162" s="50" t="n">
        <v>0</v>
      </c>
      <c r="T162" s="50" t="n">
        <v>30</v>
      </c>
      <c r="U162" s="50"/>
      <c r="X162" s="53" t="e">
        <f aca="false">+VLOOKUP($D162,['file:///home/lab/repositories/luckia.facturador/com.luckia.biller.deploy/src/main/resources/bootstrap/info_presencial_2014.xlsx']venta_neta_cons!$a$2:$n$1048576,3,0)</f>
        <v>#VALUE!</v>
      </c>
      <c r="Y162" s="53" t="e">
        <f aca="false">+VLOOKUP($D162,['file:///home/lab/repositories/luckia.facturador/com.luckia.biller.deploy/src/main/resources/bootstrap/info_presencial_2014.xlsx']venta_neta_cons!$a$2:$n$1048576,4,0)</f>
        <v>#VALUE!</v>
      </c>
      <c r="Z162" s="53" t="e">
        <f aca="false">+VLOOKUP($D162,['file:///home/lab/repositories/luckia.facturador/com.luckia.biller.deploy/src/main/resources/bootstrap/info_presencial_2014.xlsx']venta_neta_cons!$a$2:$n$1048576,5,0)</f>
        <v>#VALUE!</v>
      </c>
      <c r="AA162" s="53" t="e">
        <f aca="false">+VLOOKUP($D162,['file:///home/lab/repositories/luckia.facturador/com.luckia.biller.deploy/src/main/resources/bootstrap/info_presencial_2014.xlsx']venta_neta_cons!$a$2:$n$1048576,6,0)</f>
        <v>#VALUE!</v>
      </c>
      <c r="AB162" s="53" t="e">
        <f aca="false">+VLOOKUP($D162,['file:///home/lab/repositories/luckia.facturador/com.luckia.biller.deploy/src/main/resources/bootstrap/info_presencial_2014.xlsx']venta_neta_cons!$a$2:$n$1048576,7,0)</f>
        <v>#VALUE!</v>
      </c>
      <c r="AC162" s="53" t="e">
        <f aca="false">+VLOOKUP($D162,['file:///home/lab/repositories/luckia.facturador/com.luckia.biller.deploy/src/main/resources/bootstrap/info_presencial_2014.xlsx']venta_neta_cons!$a$2:$n$1048576,8,0)</f>
        <v>#VALUE!</v>
      </c>
      <c r="AD162" s="53" t="e">
        <f aca="false">+VLOOKUP($D162,['file:///home/lab/repositories/luckia.facturador/com.luckia.biller.deploy/src/main/resources/bootstrap/info_presencial_2014.xlsx']venta_neta_cons!$a$2:$n$1048576,9,0)</f>
        <v>#VALUE!</v>
      </c>
      <c r="AE162" s="53" t="e">
        <f aca="false">+VLOOKUP($D162,['file:///home/lab/repositories/luckia.facturador/com.luckia.biller.deploy/src/main/resources/bootstrap/info_presencial_2014.xlsx']venta_neta_cons!$a$2:$n$1048576,10,0)</f>
        <v>#VALUE!</v>
      </c>
      <c r="AF162" s="53" t="e">
        <f aca="false">+VLOOKUP($D162,['file:///home/lab/repositories/luckia.facturador/com.luckia.biller.deploy/src/main/resources/bootstrap/info_presencial_2014.xlsx']venta_neta_cons!$a$2:$n$1048576,11,0)</f>
        <v>#VALUE!</v>
      </c>
      <c r="AG162" s="53" t="e">
        <f aca="false">+VLOOKUP($D162,['file:///home/lab/repositories/luckia.facturador/com.luckia.biller.deploy/src/main/resources/bootstrap/info_presencial_2014.xlsx']venta_neta_cons!$a$2:$n$1048576,12,0)</f>
        <v>#VALUE!</v>
      </c>
      <c r="AH162" s="53" t="e">
        <f aca="false">+VLOOKUP($D162,['file:///home/lab/repositories/luckia.facturador/com.luckia.biller.deploy/src/main/resources/bootstrap/info_presencial_2014.xlsx']venta_neta_cons!$a$2:$n$1048576,13,0)</f>
        <v>#VALUE!</v>
      </c>
      <c r="AI162" s="53" t="e">
        <f aca="false">+VLOOKUP($D162,['file:///home/lab/repositories/luckia.facturador/com.luckia.biller.deploy/src/main/resources/bootstrap/info_presencial_2014.xlsx']venta_neta_cons!$a$2:$n$1048576,14,0)</f>
        <v>#VALUE!</v>
      </c>
      <c r="AJ162" s="53" t="n">
        <f aca="false">+SUM(X162:AI162)</f>
        <v>847</v>
      </c>
      <c r="AK162" s="54" t="n">
        <f aca="false">+BB162/X162</f>
        <v>0.753730814639906</v>
      </c>
      <c r="AL162" s="53"/>
      <c r="AM162" s="53" t="e">
        <f aca="false">+VLOOKUP($D162,['file:///home/lab/repositories/luckia.facturador/com.luckia.biller.deploy/src/main/resources/bootstrap/info_presencial_2014.xlsx']saldo_cons!$a$2:$n$1048576,3,0)</f>
        <v>#VALUE!</v>
      </c>
      <c r="AN162" s="53" t="e">
        <f aca="false">+VLOOKUP($D162,['file:///home/lab/repositories/luckia.facturador/com.luckia.biller.deploy/src/main/resources/bootstrap/info_presencial_2014.xlsx']saldo_cons!$a$2:$n$1048576,4,0)</f>
        <v>#VALUE!</v>
      </c>
      <c r="AO162" s="53" t="e">
        <f aca="false">+VLOOKUP($D162,['file:///home/lab/repositories/luckia.facturador/com.luckia.biller.deploy/src/main/resources/bootstrap/info_presencial_2014.xlsx']saldo_cons!$a$2:$n$1048576,5,0)</f>
        <v>#VALUE!</v>
      </c>
      <c r="AP162" s="53" t="e">
        <f aca="false">+VLOOKUP($D162,['file:///home/lab/repositories/luckia.facturador/com.luckia.biller.deploy/src/main/resources/bootstrap/info_presencial_2014.xlsx']saldo_cons!$a$2:$n$1048576,6,0)</f>
        <v>#VALUE!</v>
      </c>
      <c r="AQ162" s="53" t="e">
        <f aca="false">+VLOOKUP($D162,['file:///home/lab/repositories/luckia.facturador/com.luckia.biller.deploy/src/main/resources/bootstrap/info_presencial_2014.xlsx']saldo_cons!$a$2:$n$1048576,7,0)</f>
        <v>#VALUE!</v>
      </c>
      <c r="AR162" s="53" t="e">
        <f aca="false">+VLOOKUP($D162,['file:///home/lab/repositories/luckia.facturador/com.luckia.biller.deploy/src/main/resources/bootstrap/info_presencial_2014.xlsx']saldo_cons!$a$2:$n$1048576,8,0)</f>
        <v>#VALUE!</v>
      </c>
      <c r="AS162" s="53" t="e">
        <f aca="false">+VLOOKUP($D162,['file:///home/lab/repositories/luckia.facturador/com.luckia.biller.deploy/src/main/resources/bootstrap/info_presencial_2014.xlsx']saldo_cons!$a$2:$n$1048576,9,0)</f>
        <v>#VALUE!</v>
      </c>
      <c r="AT162" s="53" t="e">
        <f aca="false">+VLOOKUP($D162,['file:///home/lab/repositories/luckia.facturador/com.luckia.biller.deploy/src/main/resources/bootstrap/info_presencial_2014.xlsx']saldo_cons!$a$2:$n$1048576,10,0)</f>
        <v>#VALUE!</v>
      </c>
      <c r="AU162" s="53" t="e">
        <f aca="false">+VLOOKUP($D162,['file:///home/lab/repositories/luckia.facturador/com.luckia.biller.deploy/src/main/resources/bootstrap/info_presencial_2014.xlsx']saldo_cons!$a$2:$n$1048576,11,0)</f>
        <v>#VALUE!</v>
      </c>
      <c r="AV162" s="53" t="e">
        <f aca="false">+VLOOKUP($D162,['file:///home/lab/repositories/luckia.facturador/com.luckia.biller.deploy/src/main/resources/bootstrap/info_presencial_2014.xlsx']saldo_cons!$a$2:$n$1048576,12,0)</f>
        <v>#VALUE!</v>
      </c>
      <c r="AW162" s="53" t="e">
        <f aca="false">+VLOOKUP($D162,['file:///home/lab/repositories/luckia.facturador/com.luckia.biller.deploy/src/main/resources/bootstrap/info_presencial_2014.xlsx']saldo_cons!$a$2:$n$1048576,13,0)</f>
        <v>#VALUE!</v>
      </c>
      <c r="AX162" s="53" t="e">
        <f aca="false">+VLOOKUP($D162,['file:///home/lab/repositories/luckia.facturador/com.luckia.biller.deploy/src/main/resources/bootstrap/info_presencial_2014.xlsx']saldo_cons!$a$2:$n$1048576,14,0)</f>
        <v>#VALUE!</v>
      </c>
      <c r="AY162" s="53" t="n">
        <f aca="false">+SUM(AM162:AX162)</f>
        <v>847</v>
      </c>
      <c r="AZ162" s="53"/>
      <c r="BA162" s="53"/>
      <c r="BB162" s="53" t="e">
        <f aca="false">+VLOOKUP($D162,['file:///home/lab/repositories/luckia.facturador/com.luckia.biller.deploy/src/main/resources/bootstrap/info_presencial_2014.xlsx']ggr_cons!$a$2:$n$1048576,3,0)</f>
        <v>#VALUE!</v>
      </c>
      <c r="BC162" s="53" t="e">
        <f aca="false">+VLOOKUP($D162,['file:///home/lab/repositories/luckia.facturador/com.luckia.biller.deploy/src/main/resources/bootstrap/info_presencial_2014.xlsx']ggr_cons!$a$2:$n$1048576,4,0)</f>
        <v>#VALUE!</v>
      </c>
      <c r="BD162" s="53" t="e">
        <f aca="false">+VLOOKUP($D162,['file:///home/lab/repositories/luckia.facturador/com.luckia.biller.deploy/src/main/resources/bootstrap/info_presencial_2014.xlsx']ggr_cons!$a$2:$n$1048576,5,0)</f>
        <v>#VALUE!</v>
      </c>
      <c r="BE162" s="53" t="e">
        <f aca="false">+VLOOKUP($D162,['file:///home/lab/repositories/luckia.facturador/com.luckia.biller.deploy/src/main/resources/bootstrap/info_presencial_2014.xlsx']ggr_cons!$a$2:$n$1048576,6,0)</f>
        <v>#VALUE!</v>
      </c>
      <c r="BF162" s="53" t="e">
        <f aca="false">+VLOOKUP($D162,['file:///home/lab/repositories/luckia.facturador/com.luckia.biller.deploy/src/main/resources/bootstrap/info_presencial_2014.xlsx']ggr_cons!$a$2:$n$1048576,7,0)</f>
        <v>#VALUE!</v>
      </c>
      <c r="BG162" s="53" t="e">
        <f aca="false">+VLOOKUP($D162,['file:///home/lab/repositories/luckia.facturador/com.luckia.biller.deploy/src/main/resources/bootstrap/info_presencial_2014.xlsx']ggr_cons!$a$2:$n$1048576,8,0)</f>
        <v>#VALUE!</v>
      </c>
      <c r="BH162" s="53" t="e">
        <f aca="false">+VLOOKUP($D162,['file:///home/lab/repositories/luckia.facturador/com.luckia.biller.deploy/src/main/resources/bootstrap/info_presencial_2014.xlsx']ggr_cons!$a$2:$n$1048576,9,0)</f>
        <v>#VALUE!</v>
      </c>
      <c r="BI162" s="53" t="e">
        <f aca="false">+VLOOKUP($D162,['file:///home/lab/repositories/luckia.facturador/com.luckia.biller.deploy/src/main/resources/bootstrap/info_presencial_2014.xlsx']ggr_cons!$a$2:$n$1048576,10,0)</f>
        <v>#VALUE!</v>
      </c>
      <c r="BJ162" s="53" t="e">
        <f aca="false">+VLOOKUP($D162,['file:///home/lab/repositories/luckia.facturador/com.luckia.biller.deploy/src/main/resources/bootstrap/info_presencial_2014.xlsx']ggr_cons!$a$2:$n$1048576,11,0)</f>
        <v>#VALUE!</v>
      </c>
      <c r="BK162" s="53" t="e">
        <f aca="false">+VLOOKUP($D162,['file:///home/lab/repositories/luckia.facturador/com.luckia.biller.deploy/src/main/resources/bootstrap/info_presencial_2014.xlsx']ggr_cons!$a$2:$n$1048576,12,0)</f>
        <v>#VALUE!</v>
      </c>
      <c r="BL162" s="53" t="e">
        <f aca="false">+VLOOKUP($D162,['file:///home/lab/repositories/luckia.facturador/com.luckia.biller.deploy/src/main/resources/bootstrap/info_presencial_2014.xlsx']ggr_cons!$a$2:$n$1048576,13,0)</f>
        <v>#VALUE!</v>
      </c>
      <c r="BM162" s="53" t="e">
        <f aca="false">+VLOOKUP($D162,['file:///home/lab/repositories/luckia.facturador/com.luckia.biller.deploy/src/main/resources/bootstrap/info_presencial_2014.xlsx']ggr_cons!$a$2:$n$1048576,14,0)</f>
        <v>#VALUE!</v>
      </c>
      <c r="BN162" s="53" t="n">
        <f aca="false">+SUM(BB162:BM162)</f>
        <v>638.41</v>
      </c>
      <c r="BO162" s="53"/>
      <c r="BP162" s="53"/>
      <c r="BQ162" s="55" t="n">
        <f aca="false">+$N162*X162</f>
        <v>8.47</v>
      </c>
      <c r="BR162" s="55" t="n">
        <f aca="false">+$N162*Y162</f>
        <v>0</v>
      </c>
      <c r="BS162" s="55" t="n">
        <f aca="false">+$N162*Z162</f>
        <v>0</v>
      </c>
      <c r="BT162" s="55" t="n">
        <f aca="false">+$N162*AA162</f>
        <v>0</v>
      </c>
      <c r="BU162" s="55" t="n">
        <f aca="false">+$N162*AB162</f>
        <v>0</v>
      </c>
      <c r="BV162" s="55" t="n">
        <f aca="false">+$N162*AC162</f>
        <v>0</v>
      </c>
      <c r="BW162" s="55" t="n">
        <f aca="false">+$N162*AD162</f>
        <v>0</v>
      </c>
      <c r="BX162" s="55" t="n">
        <f aca="false">+$N162*AE162</f>
        <v>0</v>
      </c>
      <c r="BY162" s="55" t="n">
        <f aca="false">+$N162*AF162</f>
        <v>0</v>
      </c>
      <c r="BZ162" s="55" t="n">
        <f aca="false">+$N162*AG162</f>
        <v>0</v>
      </c>
      <c r="CA162" s="55" t="n">
        <f aca="false">+$N162*AH162</f>
        <v>0</v>
      </c>
      <c r="CB162" s="55" t="n">
        <f aca="false">+$N162*AI162</f>
        <v>0</v>
      </c>
      <c r="CC162" s="55" t="n">
        <f aca="false">+SUM(BQ162:CB162)</f>
        <v>8.47</v>
      </c>
      <c r="CD162" s="53"/>
      <c r="CE162" s="55"/>
      <c r="CF162" s="55" t="n">
        <f aca="false">+BQ162/$CE$2</f>
        <v>7</v>
      </c>
      <c r="CG162" s="55" t="n">
        <f aca="false">+BR162/$CE$2</f>
        <v>0</v>
      </c>
      <c r="CH162" s="55" t="n">
        <f aca="false">+BS162/$CE$2</f>
        <v>0</v>
      </c>
      <c r="CI162" s="55" t="n">
        <f aca="false">+BT162/$CE$2</f>
        <v>0</v>
      </c>
      <c r="CJ162" s="55" t="n">
        <f aca="false">+BU162/$CE$2</f>
        <v>0</v>
      </c>
      <c r="CK162" s="55" t="n">
        <f aca="false">+BV162/$CE$2</f>
        <v>0</v>
      </c>
      <c r="CL162" s="55" t="n">
        <f aca="false">+BW162/$CE$2</f>
        <v>0</v>
      </c>
      <c r="CM162" s="55" t="n">
        <f aca="false">+BX162/$CE$2</f>
        <v>0</v>
      </c>
      <c r="CN162" s="55" t="n">
        <f aca="false">+BY162/$CE$2</f>
        <v>0</v>
      </c>
      <c r="CO162" s="55" t="n">
        <f aca="false">+BZ162/$CE$2</f>
        <v>0</v>
      </c>
      <c r="CP162" s="55" t="n">
        <f aca="false">+CA162/$CE$2</f>
        <v>0</v>
      </c>
      <c r="CQ162" s="55" t="n">
        <f aca="false">+CB162/$CE$2</f>
        <v>0</v>
      </c>
      <c r="CR162" s="55" t="n">
        <f aca="false">+CC162/$CE$2</f>
        <v>7</v>
      </c>
      <c r="CS162" s="53"/>
      <c r="CT162" s="53"/>
      <c r="CU162" s="56" t="n">
        <f aca="false">+$O162*X162+$P162*BB162+$Q162*(0.9*BB162+$S162)+$R162</f>
        <v>16.94</v>
      </c>
      <c r="CV162" s="56" t="n">
        <f aca="false">+$O162*Y162+$P162*BC162+$Q162*(0.9*BC162+$S162)+$R162</f>
        <v>0</v>
      </c>
      <c r="CW162" s="56" t="n">
        <f aca="false">+$O162*Z162+$P162*BD162+$Q162*(0.9*BD162+$S162)+$R162</f>
        <v>0</v>
      </c>
      <c r="CX162" s="56" t="n">
        <f aca="false">+$O162*AA162+$P162*BE162+$Q162*(0.9*BE162+$S162)+$R162</f>
        <v>0</v>
      </c>
      <c r="CY162" s="56" t="n">
        <f aca="false">+$O162*AB162+$P162*BF162+$Q162*(0.9*BF162+$S162)+$R162</f>
        <v>0</v>
      </c>
      <c r="CZ162" s="56" t="n">
        <f aca="false">+$O162*AC162+$P162*BG162+$Q162*(0.9*BG162+$S162)+$R162</f>
        <v>0</v>
      </c>
      <c r="DA162" s="56" t="n">
        <f aca="false">+$O162*AD162+$P162*BH162+$Q162*(0.9*BH162+$S162)+$R162</f>
        <v>0</v>
      </c>
      <c r="DB162" s="56" t="n">
        <f aca="false">+$O162*AE162+$P162*BI162+$Q162*(0.9*BI162+$S162)+$R162</f>
        <v>0</v>
      </c>
      <c r="DC162" s="56" t="n">
        <f aca="false">+$O162*AF162+$P162*BJ162+$Q162*(0.9*BJ162+$S162)+$R162</f>
        <v>0</v>
      </c>
      <c r="DD162" s="56" t="n">
        <f aca="false">+$O162*AG162+$P162*BK162+$Q162*(0.9*BK162+$S162)+$R162</f>
        <v>0</v>
      </c>
      <c r="DE162" s="56" t="n">
        <f aca="false">+$O162*AH162+$P162*BL162+$Q162*(0.9*BL162+$S162)+$R162</f>
        <v>0</v>
      </c>
      <c r="DF162" s="56" t="n">
        <f aca="false">+$O162*AI162+$P162*BM162+$Q162*(0.9*BM162+$S162)+$R162</f>
        <v>0</v>
      </c>
      <c r="DG162" s="55" t="n">
        <f aca="false">+SUM(CU162:DF162)</f>
        <v>16.94</v>
      </c>
      <c r="DH162" s="53"/>
      <c r="DJ162" s="14" t="n">
        <f aca="false">+IF(X162=0,0,$T162)</f>
        <v>30</v>
      </c>
      <c r="DK162" s="14" t="n">
        <f aca="false">+IF(Y162=0,0,$T162)</f>
        <v>0</v>
      </c>
      <c r="DL162" s="14" t="n">
        <f aca="false">+IF(Z162=0,0,$T162)</f>
        <v>0</v>
      </c>
      <c r="DM162" s="14" t="n">
        <f aca="false">+IF(AA162=0,0,$T162)</f>
        <v>0</v>
      </c>
      <c r="DN162" s="14" t="n">
        <f aca="false">+IF(AB162=0,0,$T162)</f>
        <v>0</v>
      </c>
      <c r="DO162" s="14" t="n">
        <f aca="false">+IF(AC162=0,0,$T162)</f>
        <v>0</v>
      </c>
      <c r="DP162" s="14" t="n">
        <f aca="false">+IF(AD162=0,0,$T162)</f>
        <v>0</v>
      </c>
      <c r="DQ162" s="14" t="n">
        <f aca="false">+IF(AE162=0,0,$T162)</f>
        <v>0</v>
      </c>
      <c r="DR162" s="14" t="n">
        <f aca="false">+IF(AF162=0,0,$T162)</f>
        <v>0</v>
      </c>
      <c r="DS162" s="14" t="n">
        <f aca="false">+IF(AG162=0,0,$T162)</f>
        <v>0</v>
      </c>
      <c r="DT162" s="14" t="n">
        <f aca="false">+IF(AH162=0,0,$T162)</f>
        <v>0</v>
      </c>
      <c r="DU162" s="14" t="n">
        <f aca="false">+IF(AI162=0,0,$T162)</f>
        <v>0</v>
      </c>
      <c r="DV162" s="55" t="n">
        <f aca="false">+SUM(DJ162:DU162)</f>
        <v>30</v>
      </c>
      <c r="DY162" s="14" t="n">
        <v>0</v>
      </c>
      <c r="DZ162" s="14" t="n">
        <v>0</v>
      </c>
      <c r="EA162" s="14" t="n">
        <v>0</v>
      </c>
      <c r="EB162" s="14" t="n">
        <v>0</v>
      </c>
      <c r="EC162" s="14" t="n">
        <v>0</v>
      </c>
      <c r="ED162" s="14" t="n">
        <v>0</v>
      </c>
      <c r="EE162" s="14" t="n">
        <v>0</v>
      </c>
      <c r="EF162" s="14" t="n">
        <v>0</v>
      </c>
      <c r="EG162" s="14" t="n">
        <v>0</v>
      </c>
      <c r="EH162" s="14" t="n">
        <v>0</v>
      </c>
      <c r="EI162" s="14" t="n">
        <v>0</v>
      </c>
      <c r="EJ162" s="14" t="n">
        <v>0</v>
      </c>
      <c r="EK162" s="55" t="n">
        <f aca="false">+SUM(DY162:EJ162)</f>
        <v>0</v>
      </c>
      <c r="EO162" s="53" t="n">
        <f aca="false">+CU162+DJ162-DY162/2</f>
        <v>46.94</v>
      </c>
      <c r="EP162" s="53" t="n">
        <f aca="false">+CV162+DK162-DZ162/2</f>
        <v>0</v>
      </c>
      <c r="EQ162" s="53" t="n">
        <f aca="false">+CW162+DL162-EA162/2</f>
        <v>0</v>
      </c>
      <c r="ER162" s="53" t="n">
        <f aca="false">+CX162+DM162-EB162/2</f>
        <v>0</v>
      </c>
      <c r="ES162" s="53" t="n">
        <f aca="false">+CY162+DN162-EC162/2</f>
        <v>0</v>
      </c>
      <c r="ET162" s="53" t="n">
        <f aca="false">+CZ162+DO162-ED162/2</f>
        <v>0</v>
      </c>
      <c r="EU162" s="53" t="n">
        <f aca="false">+DA162+DP162-EE162/2</f>
        <v>0</v>
      </c>
      <c r="EV162" s="53" t="n">
        <f aca="false">+DB162+DQ162-EF162/2</f>
        <v>0</v>
      </c>
      <c r="EW162" s="53" t="n">
        <f aca="false">+DC162+DR162-EG162/2</f>
        <v>0</v>
      </c>
      <c r="EX162" s="53" t="n">
        <f aca="false">+DD162+DS162-EH162/2</f>
        <v>0</v>
      </c>
      <c r="EY162" s="53" t="n">
        <f aca="false">+DE162+DT162-EI162/2</f>
        <v>0</v>
      </c>
      <c r="EZ162" s="53" t="n">
        <f aca="false">+DF162+DU162-EJ162/2</f>
        <v>0</v>
      </c>
      <c r="FA162" s="55" t="n">
        <f aca="false">+SUM(EO162:EZ162)</f>
        <v>46.94</v>
      </c>
      <c r="FD162" s="53" t="n">
        <f aca="false">+AM162-EO162-DY162</f>
        <v>800.06</v>
      </c>
      <c r="FE162" s="53" t="n">
        <f aca="false">+AN162-EP162-DZ162</f>
        <v>0</v>
      </c>
      <c r="FF162" s="53" t="n">
        <f aca="false">+AO162-EQ162-EA162</f>
        <v>0</v>
      </c>
      <c r="FG162" s="53" t="n">
        <f aca="false">+AP162-ER162-EB162</f>
        <v>0</v>
      </c>
      <c r="FH162" s="53" t="n">
        <f aca="false">+AQ162-ES162-EC162</f>
        <v>0</v>
      </c>
      <c r="FI162" s="53" t="n">
        <f aca="false">+AR162-ET162-ED162</f>
        <v>0</v>
      </c>
      <c r="FJ162" s="53" t="n">
        <f aca="false">+AS162-EU162-EE162</f>
        <v>0</v>
      </c>
      <c r="FK162" s="53" t="n">
        <f aca="false">+AT162-EV162-EF162</f>
        <v>0</v>
      </c>
      <c r="FL162" s="53" t="n">
        <f aca="false">+AU162-EW162-EG162</f>
        <v>0</v>
      </c>
      <c r="FM162" s="53" t="n">
        <f aca="false">+AV162-EX162-EH162</f>
        <v>0</v>
      </c>
      <c r="FN162" s="53" t="n">
        <f aca="false">+AW162-EY162-EI162</f>
        <v>0</v>
      </c>
      <c r="FO162" s="53" t="n">
        <f aca="false">+AX162-EZ162-EJ162</f>
        <v>0</v>
      </c>
      <c r="FP162" s="53" t="n">
        <f aca="false">+AY162-FA162</f>
        <v>800.06</v>
      </c>
    </row>
    <row collapsed="false" customFormat="false" customHeight="true" hidden="false" ht="15" outlineLevel="2" r="163">
      <c r="A163" s="21" t="n">
        <v>12</v>
      </c>
      <c r="B163" s="21" t="s">
        <v>67</v>
      </c>
      <c r="C163" s="21" t="s">
        <v>137</v>
      </c>
      <c r="D163" s="67" t="n">
        <f aca="false">+E163</f>
        <v>16099</v>
      </c>
      <c r="E163" s="69" t="n">
        <v>16099</v>
      </c>
      <c r="F163" s="84" t="s">
        <v>621</v>
      </c>
      <c r="G163" s="21" t="s">
        <v>69</v>
      </c>
      <c r="H163" s="21" t="s">
        <v>69</v>
      </c>
      <c r="I163" s="84" t="s">
        <v>622</v>
      </c>
      <c r="J163" s="72" t="s">
        <v>101</v>
      </c>
      <c r="K163" s="76" t="s">
        <v>75</v>
      </c>
      <c r="L163" s="49" t="s">
        <v>487</v>
      </c>
      <c r="M163" s="50" t="s">
        <v>70</v>
      </c>
      <c r="N163" s="51" t="n">
        <v>0.01</v>
      </c>
      <c r="O163" s="51" t="n">
        <v>0.02</v>
      </c>
      <c r="P163" s="51" t="n">
        <v>0</v>
      </c>
      <c r="Q163" s="51" t="n">
        <v>0</v>
      </c>
      <c r="R163" s="50" t="n">
        <v>0</v>
      </c>
      <c r="S163" s="50" t="n">
        <v>0</v>
      </c>
      <c r="T163" s="50" t="n">
        <v>30</v>
      </c>
      <c r="U163" s="50"/>
      <c r="X163" s="53" t="e">
        <f aca="false">+VLOOKUP($D163,['file:///home/lab/repositories/luckia.facturador/com.luckia.biller.deploy/src/main/resources/bootstrap/info_presencial_2014.xlsx']venta_neta_cons!$a$2:$n$1048576,3,0)</f>
        <v>#VALUE!</v>
      </c>
      <c r="Y163" s="53" t="e">
        <f aca="false">+VLOOKUP($D163,['file:///home/lab/repositories/luckia.facturador/com.luckia.biller.deploy/src/main/resources/bootstrap/info_presencial_2014.xlsx']venta_neta_cons!$a$2:$n$1048576,4,0)</f>
        <v>#VALUE!</v>
      </c>
      <c r="Z163" s="53" t="e">
        <f aca="false">+VLOOKUP($D163,['file:///home/lab/repositories/luckia.facturador/com.luckia.biller.deploy/src/main/resources/bootstrap/info_presencial_2014.xlsx']venta_neta_cons!$a$2:$n$1048576,5,0)</f>
        <v>#VALUE!</v>
      </c>
      <c r="AA163" s="53" t="e">
        <f aca="false">+VLOOKUP($D163,['file:///home/lab/repositories/luckia.facturador/com.luckia.biller.deploy/src/main/resources/bootstrap/info_presencial_2014.xlsx']venta_neta_cons!$a$2:$n$1048576,6,0)</f>
        <v>#VALUE!</v>
      </c>
      <c r="AB163" s="53" t="e">
        <f aca="false">+VLOOKUP($D163,['file:///home/lab/repositories/luckia.facturador/com.luckia.biller.deploy/src/main/resources/bootstrap/info_presencial_2014.xlsx']venta_neta_cons!$a$2:$n$1048576,7,0)</f>
        <v>#VALUE!</v>
      </c>
      <c r="AC163" s="53" t="e">
        <f aca="false">+VLOOKUP($D163,['file:///home/lab/repositories/luckia.facturador/com.luckia.biller.deploy/src/main/resources/bootstrap/info_presencial_2014.xlsx']venta_neta_cons!$a$2:$n$1048576,8,0)</f>
        <v>#VALUE!</v>
      </c>
      <c r="AD163" s="53" t="e">
        <f aca="false">+VLOOKUP($D163,['file:///home/lab/repositories/luckia.facturador/com.luckia.biller.deploy/src/main/resources/bootstrap/info_presencial_2014.xlsx']venta_neta_cons!$a$2:$n$1048576,9,0)</f>
        <v>#VALUE!</v>
      </c>
      <c r="AE163" s="53" t="e">
        <f aca="false">+VLOOKUP($D163,['file:///home/lab/repositories/luckia.facturador/com.luckia.biller.deploy/src/main/resources/bootstrap/info_presencial_2014.xlsx']venta_neta_cons!$a$2:$n$1048576,10,0)</f>
        <v>#VALUE!</v>
      </c>
      <c r="AF163" s="53" t="e">
        <f aca="false">+VLOOKUP($D163,['file:///home/lab/repositories/luckia.facturador/com.luckia.biller.deploy/src/main/resources/bootstrap/info_presencial_2014.xlsx']venta_neta_cons!$a$2:$n$1048576,11,0)</f>
        <v>#VALUE!</v>
      </c>
      <c r="AG163" s="53" t="e">
        <f aca="false">+VLOOKUP($D163,['file:///home/lab/repositories/luckia.facturador/com.luckia.biller.deploy/src/main/resources/bootstrap/info_presencial_2014.xlsx']venta_neta_cons!$a$2:$n$1048576,12,0)</f>
        <v>#VALUE!</v>
      </c>
      <c r="AH163" s="53" t="e">
        <f aca="false">+VLOOKUP($D163,['file:///home/lab/repositories/luckia.facturador/com.luckia.biller.deploy/src/main/resources/bootstrap/info_presencial_2014.xlsx']venta_neta_cons!$a$2:$n$1048576,13,0)</f>
        <v>#VALUE!</v>
      </c>
      <c r="AI163" s="53" t="e">
        <f aca="false">+VLOOKUP($D163,['file:///home/lab/repositories/luckia.facturador/com.luckia.biller.deploy/src/main/resources/bootstrap/info_presencial_2014.xlsx']venta_neta_cons!$a$2:$n$1048576,14,0)</f>
        <v>#VALUE!</v>
      </c>
      <c r="AJ163" s="53" t="n">
        <f aca="false">+SUM(X163:AI163)</f>
        <v>125</v>
      </c>
      <c r="AK163" s="54" t="n">
        <f aca="false">+BB163/X163</f>
        <v>0.22256</v>
      </c>
      <c r="AL163" s="53"/>
      <c r="AM163" s="53" t="e">
        <f aca="false">+VLOOKUP($D163,['file:///home/lab/repositories/luckia.facturador/com.luckia.biller.deploy/src/main/resources/bootstrap/info_presencial_2014.xlsx']saldo_cons!$a$2:$n$1048576,3,0)</f>
        <v>#VALUE!</v>
      </c>
      <c r="AN163" s="53" t="e">
        <f aca="false">+VLOOKUP($D163,['file:///home/lab/repositories/luckia.facturador/com.luckia.biller.deploy/src/main/resources/bootstrap/info_presencial_2014.xlsx']saldo_cons!$a$2:$n$1048576,4,0)</f>
        <v>#VALUE!</v>
      </c>
      <c r="AO163" s="53" t="e">
        <f aca="false">+VLOOKUP($D163,['file:///home/lab/repositories/luckia.facturador/com.luckia.biller.deploy/src/main/resources/bootstrap/info_presencial_2014.xlsx']saldo_cons!$a$2:$n$1048576,5,0)</f>
        <v>#VALUE!</v>
      </c>
      <c r="AP163" s="53" t="e">
        <f aca="false">+VLOOKUP($D163,['file:///home/lab/repositories/luckia.facturador/com.luckia.biller.deploy/src/main/resources/bootstrap/info_presencial_2014.xlsx']saldo_cons!$a$2:$n$1048576,6,0)</f>
        <v>#VALUE!</v>
      </c>
      <c r="AQ163" s="53" t="e">
        <f aca="false">+VLOOKUP($D163,['file:///home/lab/repositories/luckia.facturador/com.luckia.biller.deploy/src/main/resources/bootstrap/info_presencial_2014.xlsx']saldo_cons!$a$2:$n$1048576,7,0)</f>
        <v>#VALUE!</v>
      </c>
      <c r="AR163" s="53" t="e">
        <f aca="false">+VLOOKUP($D163,['file:///home/lab/repositories/luckia.facturador/com.luckia.biller.deploy/src/main/resources/bootstrap/info_presencial_2014.xlsx']saldo_cons!$a$2:$n$1048576,8,0)</f>
        <v>#VALUE!</v>
      </c>
      <c r="AS163" s="53" t="e">
        <f aca="false">+VLOOKUP($D163,['file:///home/lab/repositories/luckia.facturador/com.luckia.biller.deploy/src/main/resources/bootstrap/info_presencial_2014.xlsx']saldo_cons!$a$2:$n$1048576,9,0)</f>
        <v>#VALUE!</v>
      </c>
      <c r="AT163" s="53" t="e">
        <f aca="false">+VLOOKUP($D163,['file:///home/lab/repositories/luckia.facturador/com.luckia.biller.deploy/src/main/resources/bootstrap/info_presencial_2014.xlsx']saldo_cons!$a$2:$n$1048576,10,0)</f>
        <v>#VALUE!</v>
      </c>
      <c r="AU163" s="53" t="e">
        <f aca="false">+VLOOKUP($D163,['file:///home/lab/repositories/luckia.facturador/com.luckia.biller.deploy/src/main/resources/bootstrap/info_presencial_2014.xlsx']saldo_cons!$a$2:$n$1048576,11,0)</f>
        <v>#VALUE!</v>
      </c>
      <c r="AV163" s="53" t="e">
        <f aca="false">+VLOOKUP($D163,['file:///home/lab/repositories/luckia.facturador/com.luckia.biller.deploy/src/main/resources/bootstrap/info_presencial_2014.xlsx']saldo_cons!$a$2:$n$1048576,12,0)</f>
        <v>#VALUE!</v>
      </c>
      <c r="AW163" s="53" t="e">
        <f aca="false">+VLOOKUP($D163,['file:///home/lab/repositories/luckia.facturador/com.luckia.biller.deploy/src/main/resources/bootstrap/info_presencial_2014.xlsx']saldo_cons!$a$2:$n$1048576,13,0)</f>
        <v>#VALUE!</v>
      </c>
      <c r="AX163" s="53" t="e">
        <f aca="false">+VLOOKUP($D163,['file:///home/lab/repositories/luckia.facturador/com.luckia.biller.deploy/src/main/resources/bootstrap/info_presencial_2014.xlsx']saldo_cons!$a$2:$n$1048576,14,0)</f>
        <v>#VALUE!</v>
      </c>
      <c r="AY163" s="53" t="n">
        <f aca="false">+SUM(AM163:AX163)</f>
        <v>125</v>
      </c>
      <c r="AZ163" s="53"/>
      <c r="BA163" s="53"/>
      <c r="BB163" s="53" t="e">
        <f aca="false">+VLOOKUP($D163,['file:///home/lab/repositories/luckia.facturador/com.luckia.biller.deploy/src/main/resources/bootstrap/info_presencial_2014.xlsx']ggr_cons!$a$2:$n$1048576,3,0)</f>
        <v>#VALUE!</v>
      </c>
      <c r="BC163" s="53" t="e">
        <f aca="false">+VLOOKUP($D163,['file:///home/lab/repositories/luckia.facturador/com.luckia.biller.deploy/src/main/resources/bootstrap/info_presencial_2014.xlsx']ggr_cons!$a$2:$n$1048576,4,0)</f>
        <v>#VALUE!</v>
      </c>
      <c r="BD163" s="53" t="e">
        <f aca="false">+VLOOKUP($D163,['file:///home/lab/repositories/luckia.facturador/com.luckia.biller.deploy/src/main/resources/bootstrap/info_presencial_2014.xlsx']ggr_cons!$a$2:$n$1048576,5,0)</f>
        <v>#VALUE!</v>
      </c>
      <c r="BE163" s="53" t="e">
        <f aca="false">+VLOOKUP($D163,['file:///home/lab/repositories/luckia.facturador/com.luckia.biller.deploy/src/main/resources/bootstrap/info_presencial_2014.xlsx']ggr_cons!$a$2:$n$1048576,6,0)</f>
        <v>#VALUE!</v>
      </c>
      <c r="BF163" s="53" t="e">
        <f aca="false">+VLOOKUP($D163,['file:///home/lab/repositories/luckia.facturador/com.luckia.biller.deploy/src/main/resources/bootstrap/info_presencial_2014.xlsx']ggr_cons!$a$2:$n$1048576,7,0)</f>
        <v>#VALUE!</v>
      </c>
      <c r="BG163" s="53" t="e">
        <f aca="false">+VLOOKUP($D163,['file:///home/lab/repositories/luckia.facturador/com.luckia.biller.deploy/src/main/resources/bootstrap/info_presencial_2014.xlsx']ggr_cons!$a$2:$n$1048576,8,0)</f>
        <v>#VALUE!</v>
      </c>
      <c r="BH163" s="53" t="e">
        <f aca="false">+VLOOKUP($D163,['file:///home/lab/repositories/luckia.facturador/com.luckia.biller.deploy/src/main/resources/bootstrap/info_presencial_2014.xlsx']ggr_cons!$a$2:$n$1048576,9,0)</f>
        <v>#VALUE!</v>
      </c>
      <c r="BI163" s="53" t="e">
        <f aca="false">+VLOOKUP($D163,['file:///home/lab/repositories/luckia.facturador/com.luckia.biller.deploy/src/main/resources/bootstrap/info_presencial_2014.xlsx']ggr_cons!$a$2:$n$1048576,10,0)</f>
        <v>#VALUE!</v>
      </c>
      <c r="BJ163" s="53" t="e">
        <f aca="false">+VLOOKUP($D163,['file:///home/lab/repositories/luckia.facturador/com.luckia.biller.deploy/src/main/resources/bootstrap/info_presencial_2014.xlsx']ggr_cons!$a$2:$n$1048576,11,0)</f>
        <v>#VALUE!</v>
      </c>
      <c r="BK163" s="53" t="e">
        <f aca="false">+VLOOKUP($D163,['file:///home/lab/repositories/luckia.facturador/com.luckia.biller.deploy/src/main/resources/bootstrap/info_presencial_2014.xlsx']ggr_cons!$a$2:$n$1048576,12,0)</f>
        <v>#VALUE!</v>
      </c>
      <c r="BL163" s="53" t="e">
        <f aca="false">+VLOOKUP($D163,['file:///home/lab/repositories/luckia.facturador/com.luckia.biller.deploy/src/main/resources/bootstrap/info_presencial_2014.xlsx']ggr_cons!$a$2:$n$1048576,13,0)</f>
        <v>#VALUE!</v>
      </c>
      <c r="BM163" s="53" t="e">
        <f aca="false">+VLOOKUP($D163,['file:///home/lab/repositories/luckia.facturador/com.luckia.biller.deploy/src/main/resources/bootstrap/info_presencial_2014.xlsx']ggr_cons!$a$2:$n$1048576,14,0)</f>
        <v>#VALUE!</v>
      </c>
      <c r="BN163" s="53" t="n">
        <f aca="false">+SUM(BB163:BM163)</f>
        <v>27.82</v>
      </c>
      <c r="BO163" s="53"/>
      <c r="BP163" s="53"/>
      <c r="BQ163" s="55" t="n">
        <f aca="false">+$N163*X163</f>
        <v>1.25</v>
      </c>
      <c r="BR163" s="55" t="n">
        <f aca="false">+$N163*Y163</f>
        <v>0</v>
      </c>
      <c r="BS163" s="55" t="n">
        <f aca="false">+$N163*Z163</f>
        <v>0</v>
      </c>
      <c r="BT163" s="55" t="n">
        <f aca="false">+$N163*AA163</f>
        <v>0</v>
      </c>
      <c r="BU163" s="55" t="n">
        <f aca="false">+$N163*AB163</f>
        <v>0</v>
      </c>
      <c r="BV163" s="55" t="n">
        <f aca="false">+$N163*AC163</f>
        <v>0</v>
      </c>
      <c r="BW163" s="55" t="n">
        <f aca="false">+$N163*AD163</f>
        <v>0</v>
      </c>
      <c r="BX163" s="55" t="n">
        <f aca="false">+$N163*AE163</f>
        <v>0</v>
      </c>
      <c r="BY163" s="55" t="n">
        <f aca="false">+$N163*AF163</f>
        <v>0</v>
      </c>
      <c r="BZ163" s="55" t="n">
        <f aca="false">+$N163*AG163</f>
        <v>0</v>
      </c>
      <c r="CA163" s="55" t="n">
        <f aca="false">+$N163*AH163</f>
        <v>0</v>
      </c>
      <c r="CB163" s="55" t="n">
        <f aca="false">+$N163*AI163</f>
        <v>0</v>
      </c>
      <c r="CC163" s="55" t="n">
        <f aca="false">+SUM(BQ163:CB163)</f>
        <v>1.25</v>
      </c>
      <c r="CD163" s="53"/>
      <c r="CE163" s="55"/>
      <c r="CF163" s="55" t="n">
        <f aca="false">+BQ163/$CE$2</f>
        <v>1.03305785123967</v>
      </c>
      <c r="CG163" s="55" t="n">
        <f aca="false">+BR163/$CE$2</f>
        <v>0</v>
      </c>
      <c r="CH163" s="55" t="n">
        <f aca="false">+BS163/$CE$2</f>
        <v>0</v>
      </c>
      <c r="CI163" s="55" t="n">
        <f aca="false">+BT163/$CE$2</f>
        <v>0</v>
      </c>
      <c r="CJ163" s="55" t="n">
        <f aca="false">+BU163/$CE$2</f>
        <v>0</v>
      </c>
      <c r="CK163" s="55" t="n">
        <f aca="false">+BV163/$CE$2</f>
        <v>0</v>
      </c>
      <c r="CL163" s="55" t="n">
        <f aca="false">+BW163/$CE$2</f>
        <v>0</v>
      </c>
      <c r="CM163" s="55" t="n">
        <f aca="false">+BX163/$CE$2</f>
        <v>0</v>
      </c>
      <c r="CN163" s="55" t="n">
        <f aca="false">+BY163/$CE$2</f>
        <v>0</v>
      </c>
      <c r="CO163" s="55" t="n">
        <f aca="false">+BZ163/$CE$2</f>
        <v>0</v>
      </c>
      <c r="CP163" s="55" t="n">
        <f aca="false">+CA163/$CE$2</f>
        <v>0</v>
      </c>
      <c r="CQ163" s="55" t="n">
        <f aca="false">+CB163/$CE$2</f>
        <v>0</v>
      </c>
      <c r="CR163" s="55" t="n">
        <f aca="false">+CC163/$CE$2</f>
        <v>1.03305785123967</v>
      </c>
      <c r="CS163" s="53"/>
      <c r="CT163" s="53"/>
      <c r="CU163" s="56" t="n">
        <f aca="false">+$O163*X163+$P163*BB163+$Q163*(0.9*BB163+$S163)+$R163</f>
        <v>2.5</v>
      </c>
      <c r="CV163" s="56" t="n">
        <f aca="false">+$O163*Y163+$P163*BC163+$Q163*(0.9*BC163+$S163)+$R163</f>
        <v>0</v>
      </c>
      <c r="CW163" s="56" t="n">
        <f aca="false">+$O163*Z163+$P163*BD163+$Q163*(0.9*BD163+$S163)+$R163</f>
        <v>0</v>
      </c>
      <c r="CX163" s="56" t="n">
        <f aca="false">+$O163*AA163+$P163*BE163+$Q163*(0.9*BE163+$S163)+$R163</f>
        <v>0</v>
      </c>
      <c r="CY163" s="56" t="n">
        <f aca="false">+$O163*AB163+$P163*BF163+$Q163*(0.9*BF163+$S163)+$R163</f>
        <v>0</v>
      </c>
      <c r="CZ163" s="56" t="n">
        <f aca="false">+$O163*AC163+$P163*BG163+$Q163*(0.9*BG163+$S163)+$R163</f>
        <v>0</v>
      </c>
      <c r="DA163" s="56" t="n">
        <f aca="false">+$O163*AD163+$P163*BH163+$Q163*(0.9*BH163+$S163)+$R163</f>
        <v>0</v>
      </c>
      <c r="DB163" s="56" t="n">
        <f aca="false">+$O163*AE163+$P163*BI163+$Q163*(0.9*BI163+$S163)+$R163</f>
        <v>0</v>
      </c>
      <c r="DC163" s="56" t="n">
        <f aca="false">+$O163*AF163+$P163*BJ163+$Q163*(0.9*BJ163+$S163)+$R163</f>
        <v>0</v>
      </c>
      <c r="DD163" s="56" t="n">
        <f aca="false">+$O163*AG163+$P163*BK163+$Q163*(0.9*BK163+$S163)+$R163</f>
        <v>0</v>
      </c>
      <c r="DE163" s="56" t="n">
        <f aca="false">+$O163*AH163+$P163*BL163+$Q163*(0.9*BL163+$S163)+$R163</f>
        <v>0</v>
      </c>
      <c r="DF163" s="56" t="n">
        <f aca="false">+$O163*AI163+$P163*BM163+$Q163*(0.9*BM163+$S163)+$R163</f>
        <v>0</v>
      </c>
      <c r="DG163" s="55" t="n">
        <f aca="false">+SUM(CU163:DF163)</f>
        <v>2.5</v>
      </c>
      <c r="DH163" s="53"/>
      <c r="DJ163" s="14" t="n">
        <f aca="false">+IF(X163=0,0,$T163)</f>
        <v>30</v>
      </c>
      <c r="DK163" s="14" t="n">
        <f aca="false">+IF(Y163=0,0,$T163)</f>
        <v>0</v>
      </c>
      <c r="DL163" s="14" t="n">
        <f aca="false">+IF(Z163=0,0,$T163)</f>
        <v>0</v>
      </c>
      <c r="DM163" s="14" t="n">
        <f aca="false">+IF(AA163=0,0,$T163)</f>
        <v>0</v>
      </c>
      <c r="DN163" s="14" t="n">
        <f aca="false">+IF(AB163=0,0,$T163)</f>
        <v>0</v>
      </c>
      <c r="DO163" s="14" t="n">
        <f aca="false">+IF(AC163=0,0,$T163)</f>
        <v>0</v>
      </c>
      <c r="DP163" s="14" t="n">
        <f aca="false">+IF(AD163=0,0,$T163)</f>
        <v>0</v>
      </c>
      <c r="DQ163" s="14" t="n">
        <f aca="false">+IF(AE163=0,0,$T163)</f>
        <v>0</v>
      </c>
      <c r="DR163" s="14" t="n">
        <f aca="false">+IF(AF163=0,0,$T163)</f>
        <v>0</v>
      </c>
      <c r="DS163" s="14" t="n">
        <f aca="false">+IF(AG163=0,0,$T163)</f>
        <v>0</v>
      </c>
      <c r="DT163" s="14" t="n">
        <f aca="false">+IF(AH163=0,0,$T163)</f>
        <v>0</v>
      </c>
      <c r="DU163" s="14" t="n">
        <f aca="false">+IF(AI163=0,0,$T163)</f>
        <v>0</v>
      </c>
      <c r="DV163" s="55" t="n">
        <f aca="false">+SUM(DJ163:DU163)</f>
        <v>30</v>
      </c>
      <c r="DY163" s="14" t="n">
        <v>0</v>
      </c>
      <c r="DZ163" s="14" t="n">
        <v>0</v>
      </c>
      <c r="EA163" s="14" t="n">
        <v>0</v>
      </c>
      <c r="EB163" s="14" t="n">
        <v>0</v>
      </c>
      <c r="EC163" s="14" t="n">
        <v>0</v>
      </c>
      <c r="ED163" s="14" t="n">
        <v>0</v>
      </c>
      <c r="EE163" s="14" t="n">
        <v>0</v>
      </c>
      <c r="EF163" s="14" t="n">
        <v>0</v>
      </c>
      <c r="EG163" s="14" t="n">
        <v>0</v>
      </c>
      <c r="EH163" s="14" t="n">
        <v>0</v>
      </c>
      <c r="EI163" s="14" t="n">
        <v>0</v>
      </c>
      <c r="EJ163" s="14" t="n">
        <v>0</v>
      </c>
      <c r="EK163" s="55" t="n">
        <f aca="false">+SUM(DY163:EJ163)</f>
        <v>0</v>
      </c>
      <c r="EO163" s="53" t="n">
        <f aca="false">+CU163+DJ163-DY163/2</f>
        <v>32.5</v>
      </c>
      <c r="EP163" s="53" t="n">
        <f aca="false">+CV163+DK163-DZ163/2</f>
        <v>0</v>
      </c>
      <c r="EQ163" s="53" t="n">
        <f aca="false">+CW163+DL163-EA163/2</f>
        <v>0</v>
      </c>
      <c r="ER163" s="53" t="n">
        <f aca="false">+CX163+DM163-EB163/2</f>
        <v>0</v>
      </c>
      <c r="ES163" s="53" t="n">
        <f aca="false">+CY163+DN163-EC163/2</f>
        <v>0</v>
      </c>
      <c r="ET163" s="53" t="n">
        <f aca="false">+CZ163+DO163-ED163/2</f>
        <v>0</v>
      </c>
      <c r="EU163" s="53" t="n">
        <f aca="false">+DA163+DP163-EE163/2</f>
        <v>0</v>
      </c>
      <c r="EV163" s="53" t="n">
        <f aca="false">+DB163+DQ163-EF163/2</f>
        <v>0</v>
      </c>
      <c r="EW163" s="53" t="n">
        <f aca="false">+DC163+DR163-EG163/2</f>
        <v>0</v>
      </c>
      <c r="EX163" s="53" t="n">
        <f aca="false">+DD163+DS163-EH163/2</f>
        <v>0</v>
      </c>
      <c r="EY163" s="53" t="n">
        <f aca="false">+DE163+DT163-EI163/2</f>
        <v>0</v>
      </c>
      <c r="EZ163" s="53" t="n">
        <f aca="false">+DF163+DU163-EJ163/2</f>
        <v>0</v>
      </c>
      <c r="FA163" s="55" t="n">
        <f aca="false">+SUM(EO163:EZ163)</f>
        <v>32.5</v>
      </c>
      <c r="FD163" s="53" t="n">
        <f aca="false">+AM163-EO163-DY163</f>
        <v>92.5</v>
      </c>
      <c r="FE163" s="53" t="n">
        <f aca="false">+AN163-EP163-DZ163</f>
        <v>0</v>
      </c>
      <c r="FF163" s="53" t="n">
        <f aca="false">+AO163-EQ163-EA163</f>
        <v>0</v>
      </c>
      <c r="FG163" s="53" t="n">
        <f aca="false">+AP163-ER163-EB163</f>
        <v>0</v>
      </c>
      <c r="FH163" s="53" t="n">
        <f aca="false">+AQ163-ES163-EC163</f>
        <v>0</v>
      </c>
      <c r="FI163" s="53" t="n">
        <f aca="false">+AR163-ET163-ED163</f>
        <v>0</v>
      </c>
      <c r="FJ163" s="53" t="n">
        <f aca="false">+AS163-EU163-EE163</f>
        <v>0</v>
      </c>
      <c r="FK163" s="53" t="n">
        <f aca="false">+AT163-EV163-EF163</f>
        <v>0</v>
      </c>
      <c r="FL163" s="53" t="n">
        <f aca="false">+AU163-EW163-EG163</f>
        <v>0</v>
      </c>
      <c r="FM163" s="53" t="n">
        <f aca="false">+AV163-EX163-EH163</f>
        <v>0</v>
      </c>
      <c r="FN163" s="53" t="n">
        <f aca="false">+AW163-EY163-EI163</f>
        <v>0</v>
      </c>
      <c r="FO163" s="53" t="n">
        <f aca="false">+AX163-EZ163-EJ163</f>
        <v>0</v>
      </c>
      <c r="FP163" s="53" t="n">
        <f aca="false">+AY163-FA163</f>
        <v>92.5</v>
      </c>
    </row>
    <row collapsed="false" customFormat="false" customHeight="true" hidden="false" ht="15" outlineLevel="2" r="164">
      <c r="A164" s="21" t="n">
        <v>12</v>
      </c>
      <c r="B164" s="21" t="s">
        <v>67</v>
      </c>
      <c r="C164" s="21" t="s">
        <v>137</v>
      </c>
      <c r="D164" s="67" t="n">
        <f aca="false">+E164</f>
        <v>16100</v>
      </c>
      <c r="E164" s="69" t="n">
        <v>16100</v>
      </c>
      <c r="F164" s="72" t="s">
        <v>623</v>
      </c>
      <c r="G164" s="21" t="s">
        <v>69</v>
      </c>
      <c r="H164" s="21" t="s">
        <v>69</v>
      </c>
      <c r="I164" s="72" t="s">
        <v>624</v>
      </c>
      <c r="J164" s="72" t="s">
        <v>625</v>
      </c>
      <c r="K164" s="76" t="s">
        <v>75</v>
      </c>
      <c r="L164" s="49" t="s">
        <v>487</v>
      </c>
      <c r="M164" s="50" t="s">
        <v>70</v>
      </c>
      <c r="N164" s="51" t="n">
        <v>0.01</v>
      </c>
      <c r="O164" s="51" t="n">
        <v>0.02</v>
      </c>
      <c r="P164" s="51" t="n">
        <v>0</v>
      </c>
      <c r="Q164" s="51" t="n">
        <v>0</v>
      </c>
      <c r="R164" s="50" t="n">
        <v>0</v>
      </c>
      <c r="S164" s="50" t="n">
        <v>0</v>
      </c>
      <c r="T164" s="50" t="n">
        <v>30</v>
      </c>
      <c r="U164" s="50"/>
      <c r="X164" s="53" t="e">
        <f aca="false">+VLOOKUP($D164,['file:///home/lab/repositories/luckia.facturador/com.luckia.biller.deploy/src/main/resources/bootstrap/info_presencial_2014.xlsx']venta_neta_cons!$a$2:$n$1048576,3,0)</f>
        <v>#VALUE!</v>
      </c>
      <c r="Y164" s="53" t="e">
        <f aca="false">+VLOOKUP($D164,['file:///home/lab/repositories/luckia.facturador/com.luckia.biller.deploy/src/main/resources/bootstrap/info_presencial_2014.xlsx']venta_neta_cons!$a$2:$n$1048576,4,0)</f>
        <v>#VALUE!</v>
      </c>
      <c r="Z164" s="53" t="e">
        <f aca="false">+VLOOKUP($D164,['file:///home/lab/repositories/luckia.facturador/com.luckia.biller.deploy/src/main/resources/bootstrap/info_presencial_2014.xlsx']venta_neta_cons!$a$2:$n$1048576,5,0)</f>
        <v>#VALUE!</v>
      </c>
      <c r="AA164" s="53" t="e">
        <f aca="false">+VLOOKUP($D164,['file:///home/lab/repositories/luckia.facturador/com.luckia.biller.deploy/src/main/resources/bootstrap/info_presencial_2014.xlsx']venta_neta_cons!$a$2:$n$1048576,6,0)</f>
        <v>#VALUE!</v>
      </c>
      <c r="AB164" s="53" t="e">
        <f aca="false">+VLOOKUP($D164,['file:///home/lab/repositories/luckia.facturador/com.luckia.biller.deploy/src/main/resources/bootstrap/info_presencial_2014.xlsx']venta_neta_cons!$a$2:$n$1048576,7,0)</f>
        <v>#VALUE!</v>
      </c>
      <c r="AC164" s="53" t="e">
        <f aca="false">+VLOOKUP($D164,['file:///home/lab/repositories/luckia.facturador/com.luckia.biller.deploy/src/main/resources/bootstrap/info_presencial_2014.xlsx']venta_neta_cons!$a$2:$n$1048576,8,0)</f>
        <v>#VALUE!</v>
      </c>
      <c r="AD164" s="53" t="e">
        <f aca="false">+VLOOKUP($D164,['file:///home/lab/repositories/luckia.facturador/com.luckia.biller.deploy/src/main/resources/bootstrap/info_presencial_2014.xlsx']venta_neta_cons!$a$2:$n$1048576,9,0)</f>
        <v>#VALUE!</v>
      </c>
      <c r="AE164" s="53" t="e">
        <f aca="false">+VLOOKUP($D164,['file:///home/lab/repositories/luckia.facturador/com.luckia.biller.deploy/src/main/resources/bootstrap/info_presencial_2014.xlsx']venta_neta_cons!$a$2:$n$1048576,10,0)</f>
        <v>#VALUE!</v>
      </c>
      <c r="AF164" s="53" t="e">
        <f aca="false">+VLOOKUP($D164,['file:///home/lab/repositories/luckia.facturador/com.luckia.biller.deploy/src/main/resources/bootstrap/info_presencial_2014.xlsx']venta_neta_cons!$a$2:$n$1048576,11,0)</f>
        <v>#VALUE!</v>
      </c>
      <c r="AG164" s="53" t="e">
        <f aca="false">+VLOOKUP($D164,['file:///home/lab/repositories/luckia.facturador/com.luckia.biller.deploy/src/main/resources/bootstrap/info_presencial_2014.xlsx']venta_neta_cons!$a$2:$n$1048576,12,0)</f>
        <v>#VALUE!</v>
      </c>
      <c r="AH164" s="53" t="e">
        <f aca="false">+VLOOKUP($D164,['file:///home/lab/repositories/luckia.facturador/com.luckia.biller.deploy/src/main/resources/bootstrap/info_presencial_2014.xlsx']venta_neta_cons!$a$2:$n$1048576,13,0)</f>
        <v>#VALUE!</v>
      </c>
      <c r="AI164" s="53" t="e">
        <f aca="false">+VLOOKUP($D164,['file:///home/lab/repositories/luckia.facturador/com.luckia.biller.deploy/src/main/resources/bootstrap/info_presencial_2014.xlsx']venta_neta_cons!$a$2:$n$1048576,14,0)</f>
        <v>#VALUE!</v>
      </c>
      <c r="AJ164" s="53" t="n">
        <f aca="false">+SUM(X164:AI164)</f>
        <v>2023</v>
      </c>
      <c r="AK164" s="54" t="n">
        <f aca="false">+BB164/X164</f>
        <v>0.271290163124073</v>
      </c>
      <c r="AL164" s="53"/>
      <c r="AM164" s="53" t="e">
        <f aca="false">+VLOOKUP($D164,['file:///home/lab/repositories/luckia.facturador/com.luckia.biller.deploy/src/main/resources/bootstrap/info_presencial_2014.xlsx']saldo_cons!$a$2:$n$1048576,3,0)</f>
        <v>#VALUE!</v>
      </c>
      <c r="AN164" s="53" t="e">
        <f aca="false">+VLOOKUP($D164,['file:///home/lab/repositories/luckia.facturador/com.luckia.biller.deploy/src/main/resources/bootstrap/info_presencial_2014.xlsx']saldo_cons!$a$2:$n$1048576,4,0)</f>
        <v>#VALUE!</v>
      </c>
      <c r="AO164" s="53" t="e">
        <f aca="false">+VLOOKUP($D164,['file:///home/lab/repositories/luckia.facturador/com.luckia.biller.deploy/src/main/resources/bootstrap/info_presencial_2014.xlsx']saldo_cons!$a$2:$n$1048576,5,0)</f>
        <v>#VALUE!</v>
      </c>
      <c r="AP164" s="53" t="e">
        <f aca="false">+VLOOKUP($D164,['file:///home/lab/repositories/luckia.facturador/com.luckia.biller.deploy/src/main/resources/bootstrap/info_presencial_2014.xlsx']saldo_cons!$a$2:$n$1048576,6,0)</f>
        <v>#VALUE!</v>
      </c>
      <c r="AQ164" s="53" t="e">
        <f aca="false">+VLOOKUP($D164,['file:///home/lab/repositories/luckia.facturador/com.luckia.biller.deploy/src/main/resources/bootstrap/info_presencial_2014.xlsx']saldo_cons!$a$2:$n$1048576,7,0)</f>
        <v>#VALUE!</v>
      </c>
      <c r="AR164" s="53" t="e">
        <f aca="false">+VLOOKUP($D164,['file:///home/lab/repositories/luckia.facturador/com.luckia.biller.deploy/src/main/resources/bootstrap/info_presencial_2014.xlsx']saldo_cons!$a$2:$n$1048576,8,0)</f>
        <v>#VALUE!</v>
      </c>
      <c r="AS164" s="53" t="e">
        <f aca="false">+VLOOKUP($D164,['file:///home/lab/repositories/luckia.facturador/com.luckia.biller.deploy/src/main/resources/bootstrap/info_presencial_2014.xlsx']saldo_cons!$a$2:$n$1048576,9,0)</f>
        <v>#VALUE!</v>
      </c>
      <c r="AT164" s="53" t="e">
        <f aca="false">+VLOOKUP($D164,['file:///home/lab/repositories/luckia.facturador/com.luckia.biller.deploy/src/main/resources/bootstrap/info_presencial_2014.xlsx']saldo_cons!$a$2:$n$1048576,10,0)</f>
        <v>#VALUE!</v>
      </c>
      <c r="AU164" s="53" t="e">
        <f aca="false">+VLOOKUP($D164,['file:///home/lab/repositories/luckia.facturador/com.luckia.biller.deploy/src/main/resources/bootstrap/info_presencial_2014.xlsx']saldo_cons!$a$2:$n$1048576,11,0)</f>
        <v>#VALUE!</v>
      </c>
      <c r="AV164" s="53" t="e">
        <f aca="false">+VLOOKUP($D164,['file:///home/lab/repositories/luckia.facturador/com.luckia.biller.deploy/src/main/resources/bootstrap/info_presencial_2014.xlsx']saldo_cons!$a$2:$n$1048576,12,0)</f>
        <v>#VALUE!</v>
      </c>
      <c r="AW164" s="53" t="e">
        <f aca="false">+VLOOKUP($D164,['file:///home/lab/repositories/luckia.facturador/com.luckia.biller.deploy/src/main/resources/bootstrap/info_presencial_2014.xlsx']saldo_cons!$a$2:$n$1048576,13,0)</f>
        <v>#VALUE!</v>
      </c>
      <c r="AX164" s="53" t="e">
        <f aca="false">+VLOOKUP($D164,['file:///home/lab/repositories/luckia.facturador/com.luckia.biller.deploy/src/main/resources/bootstrap/info_presencial_2014.xlsx']saldo_cons!$a$2:$n$1048576,14,0)</f>
        <v>#VALUE!</v>
      </c>
      <c r="AY164" s="53" t="n">
        <f aca="false">+SUM(AM164:AX164)</f>
        <v>2023</v>
      </c>
      <c r="AZ164" s="53"/>
      <c r="BA164" s="53"/>
      <c r="BB164" s="53" t="e">
        <f aca="false">+VLOOKUP($D164,['file:///home/lab/repositories/luckia.facturador/com.luckia.biller.deploy/src/main/resources/bootstrap/info_presencial_2014.xlsx']ggr_cons!$a$2:$n$1048576,3,0)</f>
        <v>#VALUE!</v>
      </c>
      <c r="BC164" s="53" t="e">
        <f aca="false">+VLOOKUP($D164,['file:///home/lab/repositories/luckia.facturador/com.luckia.biller.deploy/src/main/resources/bootstrap/info_presencial_2014.xlsx']ggr_cons!$a$2:$n$1048576,4,0)</f>
        <v>#VALUE!</v>
      </c>
      <c r="BD164" s="53" t="e">
        <f aca="false">+VLOOKUP($D164,['file:///home/lab/repositories/luckia.facturador/com.luckia.biller.deploy/src/main/resources/bootstrap/info_presencial_2014.xlsx']ggr_cons!$a$2:$n$1048576,5,0)</f>
        <v>#VALUE!</v>
      </c>
      <c r="BE164" s="53" t="e">
        <f aca="false">+VLOOKUP($D164,['file:///home/lab/repositories/luckia.facturador/com.luckia.biller.deploy/src/main/resources/bootstrap/info_presencial_2014.xlsx']ggr_cons!$a$2:$n$1048576,6,0)</f>
        <v>#VALUE!</v>
      </c>
      <c r="BF164" s="53" t="e">
        <f aca="false">+VLOOKUP($D164,['file:///home/lab/repositories/luckia.facturador/com.luckia.biller.deploy/src/main/resources/bootstrap/info_presencial_2014.xlsx']ggr_cons!$a$2:$n$1048576,7,0)</f>
        <v>#VALUE!</v>
      </c>
      <c r="BG164" s="53" t="e">
        <f aca="false">+VLOOKUP($D164,['file:///home/lab/repositories/luckia.facturador/com.luckia.biller.deploy/src/main/resources/bootstrap/info_presencial_2014.xlsx']ggr_cons!$a$2:$n$1048576,8,0)</f>
        <v>#VALUE!</v>
      </c>
      <c r="BH164" s="53" t="e">
        <f aca="false">+VLOOKUP($D164,['file:///home/lab/repositories/luckia.facturador/com.luckia.biller.deploy/src/main/resources/bootstrap/info_presencial_2014.xlsx']ggr_cons!$a$2:$n$1048576,9,0)</f>
        <v>#VALUE!</v>
      </c>
      <c r="BI164" s="53" t="e">
        <f aca="false">+VLOOKUP($D164,['file:///home/lab/repositories/luckia.facturador/com.luckia.biller.deploy/src/main/resources/bootstrap/info_presencial_2014.xlsx']ggr_cons!$a$2:$n$1048576,10,0)</f>
        <v>#VALUE!</v>
      </c>
      <c r="BJ164" s="53" t="e">
        <f aca="false">+VLOOKUP($D164,['file:///home/lab/repositories/luckia.facturador/com.luckia.biller.deploy/src/main/resources/bootstrap/info_presencial_2014.xlsx']ggr_cons!$a$2:$n$1048576,11,0)</f>
        <v>#VALUE!</v>
      </c>
      <c r="BK164" s="53" t="e">
        <f aca="false">+VLOOKUP($D164,['file:///home/lab/repositories/luckia.facturador/com.luckia.biller.deploy/src/main/resources/bootstrap/info_presencial_2014.xlsx']ggr_cons!$a$2:$n$1048576,12,0)</f>
        <v>#VALUE!</v>
      </c>
      <c r="BL164" s="53" t="e">
        <f aca="false">+VLOOKUP($D164,['file:///home/lab/repositories/luckia.facturador/com.luckia.biller.deploy/src/main/resources/bootstrap/info_presencial_2014.xlsx']ggr_cons!$a$2:$n$1048576,13,0)</f>
        <v>#VALUE!</v>
      </c>
      <c r="BM164" s="53" t="e">
        <f aca="false">+VLOOKUP($D164,['file:///home/lab/repositories/luckia.facturador/com.luckia.biller.deploy/src/main/resources/bootstrap/info_presencial_2014.xlsx']ggr_cons!$a$2:$n$1048576,14,0)</f>
        <v>#VALUE!</v>
      </c>
      <c r="BN164" s="53" t="n">
        <f aca="false">+SUM(BB164:BM164)</f>
        <v>548.82</v>
      </c>
      <c r="BO164" s="53"/>
      <c r="BP164" s="53"/>
      <c r="BQ164" s="55" t="n">
        <f aca="false">+$N164*X164</f>
        <v>20.23</v>
      </c>
      <c r="BR164" s="55" t="n">
        <f aca="false">+$N164*Y164</f>
        <v>0</v>
      </c>
      <c r="BS164" s="55" t="n">
        <f aca="false">+$N164*Z164</f>
        <v>0</v>
      </c>
      <c r="BT164" s="55" t="n">
        <f aca="false">+$N164*AA164</f>
        <v>0</v>
      </c>
      <c r="BU164" s="55" t="n">
        <f aca="false">+$N164*AB164</f>
        <v>0</v>
      </c>
      <c r="BV164" s="55" t="n">
        <f aca="false">+$N164*AC164</f>
        <v>0</v>
      </c>
      <c r="BW164" s="55" t="n">
        <f aca="false">+$N164*AD164</f>
        <v>0</v>
      </c>
      <c r="BX164" s="55" t="n">
        <f aca="false">+$N164*AE164</f>
        <v>0</v>
      </c>
      <c r="BY164" s="55" t="n">
        <f aca="false">+$N164*AF164</f>
        <v>0</v>
      </c>
      <c r="BZ164" s="55" t="n">
        <f aca="false">+$N164*AG164</f>
        <v>0</v>
      </c>
      <c r="CA164" s="55" t="n">
        <f aca="false">+$N164*AH164</f>
        <v>0</v>
      </c>
      <c r="CB164" s="55" t="n">
        <f aca="false">+$N164*AI164</f>
        <v>0</v>
      </c>
      <c r="CC164" s="55" t="n">
        <f aca="false">+SUM(BQ164:CB164)</f>
        <v>20.23</v>
      </c>
      <c r="CD164" s="53"/>
      <c r="CE164" s="55"/>
      <c r="CF164" s="55" t="n">
        <f aca="false">+BQ164/$CE$2</f>
        <v>16.7190082644628</v>
      </c>
      <c r="CG164" s="55" t="n">
        <f aca="false">+BR164/$CE$2</f>
        <v>0</v>
      </c>
      <c r="CH164" s="55" t="n">
        <f aca="false">+BS164/$CE$2</f>
        <v>0</v>
      </c>
      <c r="CI164" s="55" t="n">
        <f aca="false">+BT164/$CE$2</f>
        <v>0</v>
      </c>
      <c r="CJ164" s="55" t="n">
        <f aca="false">+BU164/$CE$2</f>
        <v>0</v>
      </c>
      <c r="CK164" s="55" t="n">
        <f aca="false">+BV164/$CE$2</f>
        <v>0</v>
      </c>
      <c r="CL164" s="55" t="n">
        <f aca="false">+BW164/$CE$2</f>
        <v>0</v>
      </c>
      <c r="CM164" s="55" t="n">
        <f aca="false">+BX164/$CE$2</f>
        <v>0</v>
      </c>
      <c r="CN164" s="55" t="n">
        <f aca="false">+BY164/$CE$2</f>
        <v>0</v>
      </c>
      <c r="CO164" s="55" t="n">
        <f aca="false">+BZ164/$CE$2</f>
        <v>0</v>
      </c>
      <c r="CP164" s="55" t="n">
        <f aca="false">+CA164/$CE$2</f>
        <v>0</v>
      </c>
      <c r="CQ164" s="55" t="n">
        <f aca="false">+CB164/$CE$2</f>
        <v>0</v>
      </c>
      <c r="CR164" s="55" t="n">
        <f aca="false">+CC164/$CE$2</f>
        <v>16.7190082644628</v>
      </c>
      <c r="CS164" s="53"/>
      <c r="CT164" s="53"/>
      <c r="CU164" s="56" t="n">
        <f aca="false">+$O164*X164+$P164*BB164+$Q164*(0.9*BB164+$S164)+$R164</f>
        <v>40.46</v>
      </c>
      <c r="CV164" s="56" t="n">
        <f aca="false">+$O164*Y164+$P164*BC164+$Q164*(0.9*BC164+$S164)+$R164</f>
        <v>0</v>
      </c>
      <c r="CW164" s="56" t="n">
        <f aca="false">+$O164*Z164+$P164*BD164+$Q164*(0.9*BD164+$S164)+$R164</f>
        <v>0</v>
      </c>
      <c r="CX164" s="56" t="n">
        <f aca="false">+$O164*AA164+$P164*BE164+$Q164*(0.9*BE164+$S164)+$R164</f>
        <v>0</v>
      </c>
      <c r="CY164" s="56" t="n">
        <f aca="false">+$O164*AB164+$P164*BF164+$Q164*(0.9*BF164+$S164)+$R164</f>
        <v>0</v>
      </c>
      <c r="CZ164" s="56" t="n">
        <f aca="false">+$O164*AC164+$P164*BG164+$Q164*(0.9*BG164+$S164)+$R164</f>
        <v>0</v>
      </c>
      <c r="DA164" s="56" t="n">
        <f aca="false">+$O164*AD164+$P164*BH164+$Q164*(0.9*BH164+$S164)+$R164</f>
        <v>0</v>
      </c>
      <c r="DB164" s="56" t="n">
        <f aca="false">+$O164*AE164+$P164*BI164+$Q164*(0.9*BI164+$S164)+$R164</f>
        <v>0</v>
      </c>
      <c r="DC164" s="56" t="n">
        <f aca="false">+$O164*AF164+$P164*BJ164+$Q164*(0.9*BJ164+$S164)+$R164</f>
        <v>0</v>
      </c>
      <c r="DD164" s="56" t="n">
        <f aca="false">+$O164*AG164+$P164*BK164+$Q164*(0.9*BK164+$S164)+$R164</f>
        <v>0</v>
      </c>
      <c r="DE164" s="56" t="n">
        <f aca="false">+$O164*AH164+$P164*BL164+$Q164*(0.9*BL164+$S164)+$R164</f>
        <v>0</v>
      </c>
      <c r="DF164" s="56" t="n">
        <f aca="false">+$O164*AI164+$P164*BM164+$Q164*(0.9*BM164+$S164)+$R164</f>
        <v>0</v>
      </c>
      <c r="DG164" s="55" t="n">
        <f aca="false">+SUM(CU164:DF164)</f>
        <v>40.46</v>
      </c>
      <c r="DH164" s="53"/>
      <c r="DJ164" s="14" t="n">
        <f aca="false">+IF(X164=0,0,$T164)</f>
        <v>30</v>
      </c>
      <c r="DK164" s="14" t="n">
        <f aca="false">+IF(Y164=0,0,$T164)</f>
        <v>0</v>
      </c>
      <c r="DL164" s="14" t="n">
        <f aca="false">+IF(Z164=0,0,$T164)</f>
        <v>0</v>
      </c>
      <c r="DM164" s="14" t="n">
        <f aca="false">+IF(AA164=0,0,$T164)</f>
        <v>0</v>
      </c>
      <c r="DN164" s="14" t="n">
        <f aca="false">+IF(AB164=0,0,$T164)</f>
        <v>0</v>
      </c>
      <c r="DO164" s="14" t="n">
        <f aca="false">+IF(AC164=0,0,$T164)</f>
        <v>0</v>
      </c>
      <c r="DP164" s="14" t="n">
        <f aca="false">+IF(AD164=0,0,$T164)</f>
        <v>0</v>
      </c>
      <c r="DQ164" s="14" t="n">
        <f aca="false">+IF(AE164=0,0,$T164)</f>
        <v>0</v>
      </c>
      <c r="DR164" s="14" t="n">
        <f aca="false">+IF(AF164=0,0,$T164)</f>
        <v>0</v>
      </c>
      <c r="DS164" s="14" t="n">
        <f aca="false">+IF(AG164=0,0,$T164)</f>
        <v>0</v>
      </c>
      <c r="DT164" s="14" t="n">
        <f aca="false">+IF(AH164=0,0,$T164)</f>
        <v>0</v>
      </c>
      <c r="DU164" s="14" t="n">
        <f aca="false">+IF(AI164=0,0,$T164)</f>
        <v>0</v>
      </c>
      <c r="DV164" s="55" t="n">
        <f aca="false">+SUM(DJ164:DU164)</f>
        <v>30</v>
      </c>
      <c r="DY164" s="14" t="n">
        <v>0</v>
      </c>
      <c r="DZ164" s="14" t="n">
        <v>0</v>
      </c>
      <c r="EA164" s="14" t="n">
        <v>0</v>
      </c>
      <c r="EB164" s="14" t="n">
        <v>0</v>
      </c>
      <c r="EC164" s="14" t="n">
        <v>0</v>
      </c>
      <c r="ED164" s="14" t="n">
        <v>0</v>
      </c>
      <c r="EE164" s="14" t="n">
        <v>0</v>
      </c>
      <c r="EF164" s="14" t="n">
        <v>0</v>
      </c>
      <c r="EG164" s="14" t="n">
        <v>0</v>
      </c>
      <c r="EH164" s="14" t="n">
        <v>0</v>
      </c>
      <c r="EI164" s="14" t="n">
        <v>0</v>
      </c>
      <c r="EJ164" s="14" t="n">
        <v>0</v>
      </c>
      <c r="EK164" s="55" t="n">
        <f aca="false">+SUM(DY164:EJ164)</f>
        <v>0</v>
      </c>
      <c r="EO164" s="53" t="n">
        <f aca="false">+CU164+DJ164-DY164/2</f>
        <v>70.46</v>
      </c>
      <c r="EP164" s="53" t="n">
        <f aca="false">+CV164+DK164-DZ164/2</f>
        <v>0</v>
      </c>
      <c r="EQ164" s="53" t="n">
        <f aca="false">+CW164+DL164-EA164/2</f>
        <v>0</v>
      </c>
      <c r="ER164" s="53" t="n">
        <f aca="false">+CX164+DM164-EB164/2</f>
        <v>0</v>
      </c>
      <c r="ES164" s="53" t="n">
        <f aca="false">+CY164+DN164-EC164/2</f>
        <v>0</v>
      </c>
      <c r="ET164" s="53" t="n">
        <f aca="false">+CZ164+DO164-ED164/2</f>
        <v>0</v>
      </c>
      <c r="EU164" s="53" t="n">
        <f aca="false">+DA164+DP164-EE164/2</f>
        <v>0</v>
      </c>
      <c r="EV164" s="53" t="n">
        <f aca="false">+DB164+DQ164-EF164/2</f>
        <v>0</v>
      </c>
      <c r="EW164" s="53" t="n">
        <f aca="false">+DC164+DR164-EG164/2</f>
        <v>0</v>
      </c>
      <c r="EX164" s="53" t="n">
        <f aca="false">+DD164+DS164-EH164/2</f>
        <v>0</v>
      </c>
      <c r="EY164" s="53" t="n">
        <f aca="false">+DE164+DT164-EI164/2</f>
        <v>0</v>
      </c>
      <c r="EZ164" s="53" t="n">
        <f aca="false">+DF164+DU164-EJ164/2</f>
        <v>0</v>
      </c>
      <c r="FA164" s="55" t="n">
        <f aca="false">+SUM(EO164:EZ164)</f>
        <v>70.46</v>
      </c>
      <c r="FD164" s="53" t="n">
        <f aca="false">+AM164-EO164-DY164</f>
        <v>1952.54</v>
      </c>
      <c r="FE164" s="53" t="n">
        <f aca="false">+AN164-EP164-DZ164</f>
        <v>0</v>
      </c>
      <c r="FF164" s="53" t="n">
        <f aca="false">+AO164-EQ164-EA164</f>
        <v>0</v>
      </c>
      <c r="FG164" s="53" t="n">
        <f aca="false">+AP164-ER164-EB164</f>
        <v>0</v>
      </c>
      <c r="FH164" s="53" t="n">
        <f aca="false">+AQ164-ES164-EC164</f>
        <v>0</v>
      </c>
      <c r="FI164" s="53" t="n">
        <f aca="false">+AR164-ET164-ED164</f>
        <v>0</v>
      </c>
      <c r="FJ164" s="53" t="n">
        <f aca="false">+AS164-EU164-EE164</f>
        <v>0</v>
      </c>
      <c r="FK164" s="53" t="n">
        <f aca="false">+AT164-EV164-EF164</f>
        <v>0</v>
      </c>
      <c r="FL164" s="53" t="n">
        <f aca="false">+AU164-EW164-EG164</f>
        <v>0</v>
      </c>
      <c r="FM164" s="53" t="n">
        <f aca="false">+AV164-EX164-EH164</f>
        <v>0</v>
      </c>
      <c r="FN164" s="53" t="n">
        <f aca="false">+AW164-EY164-EI164</f>
        <v>0</v>
      </c>
      <c r="FO164" s="53" t="n">
        <f aca="false">+AX164-EZ164-EJ164</f>
        <v>0</v>
      </c>
      <c r="FP164" s="53" t="n">
        <f aca="false">+AY164-FA164</f>
        <v>1952.54</v>
      </c>
    </row>
    <row collapsed="false" customFormat="false" customHeight="true" hidden="false" ht="15" outlineLevel="2" r="165">
      <c r="A165" s="21" t="n">
        <v>12</v>
      </c>
      <c r="B165" s="21" t="s">
        <v>67</v>
      </c>
      <c r="C165" s="21" t="s">
        <v>137</v>
      </c>
      <c r="D165" s="67" t="n">
        <f aca="false">+E165</f>
        <v>16101</v>
      </c>
      <c r="E165" s="69" t="n">
        <v>16101</v>
      </c>
      <c r="F165" s="72" t="s">
        <v>626</v>
      </c>
      <c r="G165" s="21" t="s">
        <v>69</v>
      </c>
      <c r="H165" s="21" t="s">
        <v>69</v>
      </c>
      <c r="I165" s="72" t="s">
        <v>627</v>
      </c>
      <c r="J165" s="72" t="s">
        <v>628</v>
      </c>
      <c r="K165" s="76" t="s">
        <v>75</v>
      </c>
      <c r="L165" s="49" t="s">
        <v>487</v>
      </c>
      <c r="M165" s="50" t="s">
        <v>70</v>
      </c>
      <c r="N165" s="51" t="n">
        <v>0.01</v>
      </c>
      <c r="O165" s="51" t="n">
        <v>0.02</v>
      </c>
      <c r="P165" s="51" t="n">
        <v>0</v>
      </c>
      <c r="Q165" s="51" t="n">
        <v>0</v>
      </c>
      <c r="R165" s="50" t="n">
        <v>0</v>
      </c>
      <c r="S165" s="50" t="n">
        <v>0</v>
      </c>
      <c r="T165" s="50" t="n">
        <v>30</v>
      </c>
      <c r="U165" s="50"/>
      <c r="X165" s="53" t="e">
        <f aca="false">+VLOOKUP($D165,['file:///home/lab/repositories/luckia.facturador/com.luckia.biller.deploy/src/main/resources/bootstrap/info_presencial_2014.xlsx']venta_neta_cons!$a$2:$n$1048576,3,0)</f>
        <v>#VALUE!</v>
      </c>
      <c r="Y165" s="53" t="e">
        <f aca="false">+VLOOKUP($D165,['file:///home/lab/repositories/luckia.facturador/com.luckia.biller.deploy/src/main/resources/bootstrap/info_presencial_2014.xlsx']venta_neta_cons!$a$2:$n$1048576,4,0)</f>
        <v>#VALUE!</v>
      </c>
      <c r="Z165" s="53" t="e">
        <f aca="false">+VLOOKUP($D165,['file:///home/lab/repositories/luckia.facturador/com.luckia.biller.deploy/src/main/resources/bootstrap/info_presencial_2014.xlsx']venta_neta_cons!$a$2:$n$1048576,5,0)</f>
        <v>#VALUE!</v>
      </c>
      <c r="AA165" s="53" t="e">
        <f aca="false">+VLOOKUP($D165,['file:///home/lab/repositories/luckia.facturador/com.luckia.biller.deploy/src/main/resources/bootstrap/info_presencial_2014.xlsx']venta_neta_cons!$a$2:$n$1048576,6,0)</f>
        <v>#VALUE!</v>
      </c>
      <c r="AB165" s="53" t="e">
        <f aca="false">+VLOOKUP($D165,['file:///home/lab/repositories/luckia.facturador/com.luckia.biller.deploy/src/main/resources/bootstrap/info_presencial_2014.xlsx']venta_neta_cons!$a$2:$n$1048576,7,0)</f>
        <v>#VALUE!</v>
      </c>
      <c r="AC165" s="53" t="e">
        <f aca="false">+VLOOKUP($D165,['file:///home/lab/repositories/luckia.facturador/com.luckia.biller.deploy/src/main/resources/bootstrap/info_presencial_2014.xlsx']venta_neta_cons!$a$2:$n$1048576,8,0)</f>
        <v>#VALUE!</v>
      </c>
      <c r="AD165" s="53" t="e">
        <f aca="false">+VLOOKUP($D165,['file:///home/lab/repositories/luckia.facturador/com.luckia.biller.deploy/src/main/resources/bootstrap/info_presencial_2014.xlsx']venta_neta_cons!$a$2:$n$1048576,9,0)</f>
        <v>#VALUE!</v>
      </c>
      <c r="AE165" s="53" t="e">
        <f aca="false">+VLOOKUP($D165,['file:///home/lab/repositories/luckia.facturador/com.luckia.biller.deploy/src/main/resources/bootstrap/info_presencial_2014.xlsx']venta_neta_cons!$a$2:$n$1048576,10,0)</f>
        <v>#VALUE!</v>
      </c>
      <c r="AF165" s="53" t="e">
        <f aca="false">+VLOOKUP($D165,['file:///home/lab/repositories/luckia.facturador/com.luckia.biller.deploy/src/main/resources/bootstrap/info_presencial_2014.xlsx']venta_neta_cons!$a$2:$n$1048576,11,0)</f>
        <v>#VALUE!</v>
      </c>
      <c r="AG165" s="53" t="e">
        <f aca="false">+VLOOKUP($D165,['file:///home/lab/repositories/luckia.facturador/com.luckia.biller.deploy/src/main/resources/bootstrap/info_presencial_2014.xlsx']venta_neta_cons!$a$2:$n$1048576,12,0)</f>
        <v>#VALUE!</v>
      </c>
      <c r="AH165" s="53" t="e">
        <f aca="false">+VLOOKUP($D165,['file:///home/lab/repositories/luckia.facturador/com.luckia.biller.deploy/src/main/resources/bootstrap/info_presencial_2014.xlsx']venta_neta_cons!$a$2:$n$1048576,13,0)</f>
        <v>#VALUE!</v>
      </c>
      <c r="AI165" s="53" t="e">
        <f aca="false">+VLOOKUP($D165,['file:///home/lab/repositories/luckia.facturador/com.luckia.biller.deploy/src/main/resources/bootstrap/info_presencial_2014.xlsx']venta_neta_cons!$a$2:$n$1048576,14,0)</f>
        <v>#VALUE!</v>
      </c>
      <c r="AJ165" s="53" t="n">
        <f aca="false">+SUM(X165:AI165)</f>
        <v>249</v>
      </c>
      <c r="AK165" s="54" t="n">
        <f aca="false">+BB165/X165</f>
        <v>0.951967871485944</v>
      </c>
      <c r="AL165" s="53"/>
      <c r="AM165" s="53" t="e">
        <f aca="false">+VLOOKUP($D165,['file:///home/lab/repositories/luckia.facturador/com.luckia.biller.deploy/src/main/resources/bootstrap/info_presencial_2014.xlsx']saldo_cons!$a$2:$n$1048576,3,0)</f>
        <v>#VALUE!</v>
      </c>
      <c r="AN165" s="53" t="e">
        <f aca="false">+VLOOKUP($D165,['file:///home/lab/repositories/luckia.facturador/com.luckia.biller.deploy/src/main/resources/bootstrap/info_presencial_2014.xlsx']saldo_cons!$a$2:$n$1048576,4,0)</f>
        <v>#VALUE!</v>
      </c>
      <c r="AO165" s="53" t="e">
        <f aca="false">+VLOOKUP($D165,['file:///home/lab/repositories/luckia.facturador/com.luckia.biller.deploy/src/main/resources/bootstrap/info_presencial_2014.xlsx']saldo_cons!$a$2:$n$1048576,5,0)</f>
        <v>#VALUE!</v>
      </c>
      <c r="AP165" s="53" t="e">
        <f aca="false">+VLOOKUP($D165,['file:///home/lab/repositories/luckia.facturador/com.luckia.biller.deploy/src/main/resources/bootstrap/info_presencial_2014.xlsx']saldo_cons!$a$2:$n$1048576,6,0)</f>
        <v>#VALUE!</v>
      </c>
      <c r="AQ165" s="53" t="e">
        <f aca="false">+VLOOKUP($D165,['file:///home/lab/repositories/luckia.facturador/com.luckia.biller.deploy/src/main/resources/bootstrap/info_presencial_2014.xlsx']saldo_cons!$a$2:$n$1048576,7,0)</f>
        <v>#VALUE!</v>
      </c>
      <c r="AR165" s="53" t="e">
        <f aca="false">+VLOOKUP($D165,['file:///home/lab/repositories/luckia.facturador/com.luckia.biller.deploy/src/main/resources/bootstrap/info_presencial_2014.xlsx']saldo_cons!$a$2:$n$1048576,8,0)</f>
        <v>#VALUE!</v>
      </c>
      <c r="AS165" s="53" t="e">
        <f aca="false">+VLOOKUP($D165,['file:///home/lab/repositories/luckia.facturador/com.luckia.biller.deploy/src/main/resources/bootstrap/info_presencial_2014.xlsx']saldo_cons!$a$2:$n$1048576,9,0)</f>
        <v>#VALUE!</v>
      </c>
      <c r="AT165" s="53" t="e">
        <f aca="false">+VLOOKUP($D165,['file:///home/lab/repositories/luckia.facturador/com.luckia.biller.deploy/src/main/resources/bootstrap/info_presencial_2014.xlsx']saldo_cons!$a$2:$n$1048576,10,0)</f>
        <v>#VALUE!</v>
      </c>
      <c r="AU165" s="53" t="e">
        <f aca="false">+VLOOKUP($D165,['file:///home/lab/repositories/luckia.facturador/com.luckia.biller.deploy/src/main/resources/bootstrap/info_presencial_2014.xlsx']saldo_cons!$a$2:$n$1048576,11,0)</f>
        <v>#VALUE!</v>
      </c>
      <c r="AV165" s="53" t="e">
        <f aca="false">+VLOOKUP($D165,['file:///home/lab/repositories/luckia.facturador/com.luckia.biller.deploy/src/main/resources/bootstrap/info_presencial_2014.xlsx']saldo_cons!$a$2:$n$1048576,12,0)</f>
        <v>#VALUE!</v>
      </c>
      <c r="AW165" s="53" t="e">
        <f aca="false">+VLOOKUP($D165,['file:///home/lab/repositories/luckia.facturador/com.luckia.biller.deploy/src/main/resources/bootstrap/info_presencial_2014.xlsx']saldo_cons!$a$2:$n$1048576,13,0)</f>
        <v>#VALUE!</v>
      </c>
      <c r="AX165" s="53" t="e">
        <f aca="false">+VLOOKUP($D165,['file:///home/lab/repositories/luckia.facturador/com.luckia.biller.deploy/src/main/resources/bootstrap/info_presencial_2014.xlsx']saldo_cons!$a$2:$n$1048576,14,0)</f>
        <v>#VALUE!</v>
      </c>
      <c r="AY165" s="53" t="n">
        <f aca="false">+SUM(AM165:AX165)</f>
        <v>249</v>
      </c>
      <c r="AZ165" s="53"/>
      <c r="BA165" s="53"/>
      <c r="BB165" s="53" t="e">
        <f aca="false">+VLOOKUP($D165,['file:///home/lab/repositories/luckia.facturador/com.luckia.biller.deploy/src/main/resources/bootstrap/info_presencial_2014.xlsx']ggr_cons!$a$2:$n$1048576,3,0)</f>
        <v>#VALUE!</v>
      </c>
      <c r="BC165" s="53" t="e">
        <f aca="false">+VLOOKUP($D165,['file:///home/lab/repositories/luckia.facturador/com.luckia.biller.deploy/src/main/resources/bootstrap/info_presencial_2014.xlsx']ggr_cons!$a$2:$n$1048576,4,0)</f>
        <v>#VALUE!</v>
      </c>
      <c r="BD165" s="53" t="e">
        <f aca="false">+VLOOKUP($D165,['file:///home/lab/repositories/luckia.facturador/com.luckia.biller.deploy/src/main/resources/bootstrap/info_presencial_2014.xlsx']ggr_cons!$a$2:$n$1048576,5,0)</f>
        <v>#VALUE!</v>
      </c>
      <c r="BE165" s="53" t="e">
        <f aca="false">+VLOOKUP($D165,['file:///home/lab/repositories/luckia.facturador/com.luckia.biller.deploy/src/main/resources/bootstrap/info_presencial_2014.xlsx']ggr_cons!$a$2:$n$1048576,6,0)</f>
        <v>#VALUE!</v>
      </c>
      <c r="BF165" s="53" t="e">
        <f aca="false">+VLOOKUP($D165,['file:///home/lab/repositories/luckia.facturador/com.luckia.biller.deploy/src/main/resources/bootstrap/info_presencial_2014.xlsx']ggr_cons!$a$2:$n$1048576,7,0)</f>
        <v>#VALUE!</v>
      </c>
      <c r="BG165" s="53" t="e">
        <f aca="false">+VLOOKUP($D165,['file:///home/lab/repositories/luckia.facturador/com.luckia.biller.deploy/src/main/resources/bootstrap/info_presencial_2014.xlsx']ggr_cons!$a$2:$n$1048576,8,0)</f>
        <v>#VALUE!</v>
      </c>
      <c r="BH165" s="53" t="e">
        <f aca="false">+VLOOKUP($D165,['file:///home/lab/repositories/luckia.facturador/com.luckia.biller.deploy/src/main/resources/bootstrap/info_presencial_2014.xlsx']ggr_cons!$a$2:$n$1048576,9,0)</f>
        <v>#VALUE!</v>
      </c>
      <c r="BI165" s="53" t="e">
        <f aca="false">+VLOOKUP($D165,['file:///home/lab/repositories/luckia.facturador/com.luckia.biller.deploy/src/main/resources/bootstrap/info_presencial_2014.xlsx']ggr_cons!$a$2:$n$1048576,10,0)</f>
        <v>#VALUE!</v>
      </c>
      <c r="BJ165" s="53" t="e">
        <f aca="false">+VLOOKUP($D165,['file:///home/lab/repositories/luckia.facturador/com.luckia.biller.deploy/src/main/resources/bootstrap/info_presencial_2014.xlsx']ggr_cons!$a$2:$n$1048576,11,0)</f>
        <v>#VALUE!</v>
      </c>
      <c r="BK165" s="53" t="e">
        <f aca="false">+VLOOKUP($D165,['file:///home/lab/repositories/luckia.facturador/com.luckia.biller.deploy/src/main/resources/bootstrap/info_presencial_2014.xlsx']ggr_cons!$a$2:$n$1048576,12,0)</f>
        <v>#VALUE!</v>
      </c>
      <c r="BL165" s="53" t="e">
        <f aca="false">+VLOOKUP($D165,['file:///home/lab/repositories/luckia.facturador/com.luckia.biller.deploy/src/main/resources/bootstrap/info_presencial_2014.xlsx']ggr_cons!$a$2:$n$1048576,13,0)</f>
        <v>#VALUE!</v>
      </c>
      <c r="BM165" s="53" t="e">
        <f aca="false">+VLOOKUP($D165,['file:///home/lab/repositories/luckia.facturador/com.luckia.biller.deploy/src/main/resources/bootstrap/info_presencial_2014.xlsx']ggr_cons!$a$2:$n$1048576,14,0)</f>
        <v>#VALUE!</v>
      </c>
      <c r="BN165" s="53" t="n">
        <f aca="false">+SUM(BB165:BM165)</f>
        <v>237.04</v>
      </c>
      <c r="BO165" s="53"/>
      <c r="BP165" s="53"/>
      <c r="BQ165" s="55" t="n">
        <f aca="false">+$N165*X165</f>
        <v>2.49</v>
      </c>
      <c r="BR165" s="55" t="n">
        <f aca="false">+$N165*Y165</f>
        <v>0</v>
      </c>
      <c r="BS165" s="55" t="n">
        <f aca="false">+$N165*Z165</f>
        <v>0</v>
      </c>
      <c r="BT165" s="55" t="n">
        <f aca="false">+$N165*AA165</f>
        <v>0</v>
      </c>
      <c r="BU165" s="55" t="n">
        <f aca="false">+$N165*AB165</f>
        <v>0</v>
      </c>
      <c r="BV165" s="55" t="n">
        <f aca="false">+$N165*AC165</f>
        <v>0</v>
      </c>
      <c r="BW165" s="55" t="n">
        <f aca="false">+$N165*AD165</f>
        <v>0</v>
      </c>
      <c r="BX165" s="55" t="n">
        <f aca="false">+$N165*AE165</f>
        <v>0</v>
      </c>
      <c r="BY165" s="55" t="n">
        <f aca="false">+$N165*AF165</f>
        <v>0</v>
      </c>
      <c r="BZ165" s="55" t="n">
        <f aca="false">+$N165*AG165</f>
        <v>0</v>
      </c>
      <c r="CA165" s="55" t="n">
        <f aca="false">+$N165*AH165</f>
        <v>0</v>
      </c>
      <c r="CB165" s="55" t="n">
        <f aca="false">+$N165*AI165</f>
        <v>0</v>
      </c>
      <c r="CC165" s="55" t="n">
        <f aca="false">+SUM(BQ165:CB165)</f>
        <v>2.49</v>
      </c>
      <c r="CD165" s="53"/>
      <c r="CE165" s="55"/>
      <c r="CF165" s="55" t="n">
        <f aca="false">+BQ165/$CE$2</f>
        <v>2.05785123966942</v>
      </c>
      <c r="CG165" s="55" t="n">
        <f aca="false">+BR165/$CE$2</f>
        <v>0</v>
      </c>
      <c r="CH165" s="55" t="n">
        <f aca="false">+BS165/$CE$2</f>
        <v>0</v>
      </c>
      <c r="CI165" s="55" t="n">
        <f aca="false">+BT165/$CE$2</f>
        <v>0</v>
      </c>
      <c r="CJ165" s="55" t="n">
        <f aca="false">+BU165/$CE$2</f>
        <v>0</v>
      </c>
      <c r="CK165" s="55" t="n">
        <f aca="false">+BV165/$CE$2</f>
        <v>0</v>
      </c>
      <c r="CL165" s="55" t="n">
        <f aca="false">+BW165/$CE$2</f>
        <v>0</v>
      </c>
      <c r="CM165" s="55" t="n">
        <f aca="false">+BX165/$CE$2</f>
        <v>0</v>
      </c>
      <c r="CN165" s="55" t="n">
        <f aca="false">+BY165/$CE$2</f>
        <v>0</v>
      </c>
      <c r="CO165" s="55" t="n">
        <f aca="false">+BZ165/$CE$2</f>
        <v>0</v>
      </c>
      <c r="CP165" s="55" t="n">
        <f aca="false">+CA165/$CE$2</f>
        <v>0</v>
      </c>
      <c r="CQ165" s="55" t="n">
        <f aca="false">+CB165/$CE$2</f>
        <v>0</v>
      </c>
      <c r="CR165" s="55" t="n">
        <f aca="false">+CC165/$CE$2</f>
        <v>2.05785123966942</v>
      </c>
      <c r="CS165" s="53"/>
      <c r="CT165" s="53"/>
      <c r="CU165" s="56" t="n">
        <f aca="false">+$O165*X165+$P165*BB165+$Q165*(0.9*BB165+$S165)+$R165</f>
        <v>4.98</v>
      </c>
      <c r="CV165" s="56" t="n">
        <f aca="false">+$O165*Y165+$P165*BC165+$Q165*(0.9*BC165+$S165)+$R165</f>
        <v>0</v>
      </c>
      <c r="CW165" s="56" t="n">
        <f aca="false">+$O165*Z165+$P165*BD165+$Q165*(0.9*BD165+$S165)+$R165</f>
        <v>0</v>
      </c>
      <c r="CX165" s="56" t="n">
        <f aca="false">+$O165*AA165+$P165*BE165+$Q165*(0.9*BE165+$S165)+$R165</f>
        <v>0</v>
      </c>
      <c r="CY165" s="56" t="n">
        <f aca="false">+$O165*AB165+$P165*BF165+$Q165*(0.9*BF165+$S165)+$R165</f>
        <v>0</v>
      </c>
      <c r="CZ165" s="56" t="n">
        <f aca="false">+$O165*AC165+$P165*BG165+$Q165*(0.9*BG165+$S165)+$R165</f>
        <v>0</v>
      </c>
      <c r="DA165" s="56" t="n">
        <f aca="false">+$O165*AD165+$P165*BH165+$Q165*(0.9*BH165+$S165)+$R165</f>
        <v>0</v>
      </c>
      <c r="DB165" s="56" t="n">
        <f aca="false">+$O165*AE165+$P165*BI165+$Q165*(0.9*BI165+$S165)+$R165</f>
        <v>0</v>
      </c>
      <c r="DC165" s="56" t="n">
        <f aca="false">+$O165*AF165+$P165*BJ165+$Q165*(0.9*BJ165+$S165)+$R165</f>
        <v>0</v>
      </c>
      <c r="DD165" s="56" t="n">
        <f aca="false">+$O165*AG165+$P165*BK165+$Q165*(0.9*BK165+$S165)+$R165</f>
        <v>0</v>
      </c>
      <c r="DE165" s="56" t="n">
        <f aca="false">+$O165*AH165+$P165*BL165+$Q165*(0.9*BL165+$S165)+$R165</f>
        <v>0</v>
      </c>
      <c r="DF165" s="56" t="n">
        <f aca="false">+$O165*AI165+$P165*BM165+$Q165*(0.9*BM165+$S165)+$R165</f>
        <v>0</v>
      </c>
      <c r="DG165" s="55" t="n">
        <f aca="false">+SUM(CU165:DF165)</f>
        <v>4.98</v>
      </c>
      <c r="DH165" s="53"/>
      <c r="DJ165" s="14" t="n">
        <f aca="false">+IF(X165=0,0,$T165)</f>
        <v>30</v>
      </c>
      <c r="DK165" s="14" t="n">
        <f aca="false">+IF(Y165=0,0,$T165)</f>
        <v>0</v>
      </c>
      <c r="DL165" s="14" t="n">
        <f aca="false">+IF(Z165=0,0,$T165)</f>
        <v>0</v>
      </c>
      <c r="DM165" s="14" t="n">
        <f aca="false">+IF(AA165=0,0,$T165)</f>
        <v>0</v>
      </c>
      <c r="DN165" s="14" t="n">
        <f aca="false">+IF(AB165=0,0,$T165)</f>
        <v>0</v>
      </c>
      <c r="DO165" s="14" t="n">
        <f aca="false">+IF(AC165=0,0,$T165)</f>
        <v>0</v>
      </c>
      <c r="DP165" s="14" t="n">
        <f aca="false">+IF(AD165=0,0,$T165)</f>
        <v>0</v>
      </c>
      <c r="DQ165" s="14" t="n">
        <f aca="false">+IF(AE165=0,0,$T165)</f>
        <v>0</v>
      </c>
      <c r="DR165" s="14" t="n">
        <f aca="false">+IF(AF165=0,0,$T165)</f>
        <v>0</v>
      </c>
      <c r="DS165" s="14" t="n">
        <f aca="false">+IF(AG165=0,0,$T165)</f>
        <v>0</v>
      </c>
      <c r="DT165" s="14" t="n">
        <f aca="false">+IF(AH165=0,0,$T165)</f>
        <v>0</v>
      </c>
      <c r="DU165" s="14" t="n">
        <f aca="false">+IF(AI165=0,0,$T165)</f>
        <v>0</v>
      </c>
      <c r="DV165" s="55" t="n">
        <f aca="false">+SUM(DJ165:DU165)</f>
        <v>30</v>
      </c>
      <c r="DY165" s="14" t="n">
        <v>0</v>
      </c>
      <c r="DZ165" s="14" t="n">
        <v>0</v>
      </c>
      <c r="EA165" s="14" t="n">
        <v>0</v>
      </c>
      <c r="EB165" s="14" t="n">
        <v>0</v>
      </c>
      <c r="EC165" s="14" t="n">
        <v>0</v>
      </c>
      <c r="ED165" s="14" t="n">
        <v>0</v>
      </c>
      <c r="EE165" s="14" t="n">
        <v>0</v>
      </c>
      <c r="EF165" s="14" t="n">
        <v>0</v>
      </c>
      <c r="EG165" s="14" t="n">
        <v>0</v>
      </c>
      <c r="EH165" s="14" t="n">
        <v>0</v>
      </c>
      <c r="EI165" s="14" t="n">
        <v>0</v>
      </c>
      <c r="EJ165" s="14" t="n">
        <v>0</v>
      </c>
      <c r="EK165" s="55" t="n">
        <f aca="false">+SUM(DY165:EJ165)</f>
        <v>0</v>
      </c>
      <c r="EO165" s="53" t="n">
        <f aca="false">+CU165+DJ165-DY165/2</f>
        <v>34.98</v>
      </c>
      <c r="EP165" s="53" t="n">
        <f aca="false">+CV165+DK165-DZ165/2</f>
        <v>0</v>
      </c>
      <c r="EQ165" s="53" t="n">
        <f aca="false">+CW165+DL165-EA165/2</f>
        <v>0</v>
      </c>
      <c r="ER165" s="53" t="n">
        <f aca="false">+CX165+DM165-EB165/2</f>
        <v>0</v>
      </c>
      <c r="ES165" s="53" t="n">
        <f aca="false">+CY165+DN165-EC165/2</f>
        <v>0</v>
      </c>
      <c r="ET165" s="53" t="n">
        <f aca="false">+CZ165+DO165-ED165/2</f>
        <v>0</v>
      </c>
      <c r="EU165" s="53" t="n">
        <f aca="false">+DA165+DP165-EE165/2</f>
        <v>0</v>
      </c>
      <c r="EV165" s="53" t="n">
        <f aca="false">+DB165+DQ165-EF165/2</f>
        <v>0</v>
      </c>
      <c r="EW165" s="53" t="n">
        <f aca="false">+DC165+DR165-EG165/2</f>
        <v>0</v>
      </c>
      <c r="EX165" s="53" t="n">
        <f aca="false">+DD165+DS165-EH165/2</f>
        <v>0</v>
      </c>
      <c r="EY165" s="53" t="n">
        <f aca="false">+DE165+DT165-EI165/2</f>
        <v>0</v>
      </c>
      <c r="EZ165" s="53" t="n">
        <f aca="false">+DF165+DU165-EJ165/2</f>
        <v>0</v>
      </c>
      <c r="FA165" s="55" t="n">
        <f aca="false">+SUM(EO165:EZ165)</f>
        <v>34.98</v>
      </c>
      <c r="FD165" s="53" t="n">
        <f aca="false">+AM165-EO165-DY165</f>
        <v>214.02</v>
      </c>
      <c r="FE165" s="53" t="n">
        <f aca="false">+AN165-EP165-DZ165</f>
        <v>0</v>
      </c>
      <c r="FF165" s="53" t="n">
        <f aca="false">+AO165-EQ165-EA165</f>
        <v>0</v>
      </c>
      <c r="FG165" s="53" t="n">
        <f aca="false">+AP165-ER165-EB165</f>
        <v>0</v>
      </c>
      <c r="FH165" s="53" t="n">
        <f aca="false">+AQ165-ES165-EC165</f>
        <v>0</v>
      </c>
      <c r="FI165" s="53" t="n">
        <f aca="false">+AR165-ET165-ED165</f>
        <v>0</v>
      </c>
      <c r="FJ165" s="53" t="n">
        <f aca="false">+AS165-EU165-EE165</f>
        <v>0</v>
      </c>
      <c r="FK165" s="53" t="n">
        <f aca="false">+AT165-EV165-EF165</f>
        <v>0</v>
      </c>
      <c r="FL165" s="53" t="n">
        <f aca="false">+AU165-EW165-EG165</f>
        <v>0</v>
      </c>
      <c r="FM165" s="53" t="n">
        <f aca="false">+AV165-EX165-EH165</f>
        <v>0</v>
      </c>
      <c r="FN165" s="53" t="n">
        <f aca="false">+AW165-EY165-EI165</f>
        <v>0</v>
      </c>
      <c r="FO165" s="53" t="n">
        <f aca="false">+AX165-EZ165-EJ165</f>
        <v>0</v>
      </c>
      <c r="FP165" s="53" t="n">
        <f aca="false">+AY165-FA165</f>
        <v>214.02</v>
      </c>
    </row>
    <row collapsed="false" customFormat="false" customHeight="true" hidden="false" ht="15" outlineLevel="2" r="166">
      <c r="A166" s="21" t="n">
        <v>12</v>
      </c>
      <c r="B166" s="21" t="s">
        <v>67</v>
      </c>
      <c r="C166" s="21" t="s">
        <v>137</v>
      </c>
      <c r="D166" s="67" t="n">
        <f aca="false">+E166</f>
        <v>16102</v>
      </c>
      <c r="E166" s="69" t="n">
        <v>16102</v>
      </c>
      <c r="F166" s="72" t="s">
        <v>629</v>
      </c>
      <c r="G166" s="21" t="s">
        <v>69</v>
      </c>
      <c r="H166" s="21" t="s">
        <v>69</v>
      </c>
      <c r="I166" s="72" t="s">
        <v>630</v>
      </c>
      <c r="J166" s="72" t="s">
        <v>101</v>
      </c>
      <c r="K166" s="76" t="s">
        <v>75</v>
      </c>
      <c r="L166" s="49" t="s">
        <v>487</v>
      </c>
      <c r="M166" s="50" t="s">
        <v>70</v>
      </c>
      <c r="N166" s="51" t="n">
        <v>0.01</v>
      </c>
      <c r="O166" s="51" t="n">
        <v>0.02</v>
      </c>
      <c r="P166" s="51" t="n">
        <v>0</v>
      </c>
      <c r="Q166" s="51" t="n">
        <v>0</v>
      </c>
      <c r="R166" s="50" t="n">
        <v>0</v>
      </c>
      <c r="S166" s="50" t="n">
        <v>0</v>
      </c>
      <c r="T166" s="50" t="n">
        <v>30</v>
      </c>
      <c r="U166" s="50"/>
      <c r="X166" s="53" t="e">
        <f aca="false">+VLOOKUP($D166,['file:///home/lab/repositories/luckia.facturador/com.luckia.biller.deploy/src/main/resources/bootstrap/info_presencial_2014.xlsx']venta_neta_cons!$a$2:$n$1048576,3,0)</f>
        <v>#VALUE!</v>
      </c>
      <c r="Y166" s="53" t="e">
        <f aca="false">+VLOOKUP($D166,['file:///home/lab/repositories/luckia.facturador/com.luckia.biller.deploy/src/main/resources/bootstrap/info_presencial_2014.xlsx']venta_neta_cons!$a$2:$n$1048576,4,0)</f>
        <v>#VALUE!</v>
      </c>
      <c r="Z166" s="53" t="e">
        <f aca="false">+VLOOKUP($D166,['file:///home/lab/repositories/luckia.facturador/com.luckia.biller.deploy/src/main/resources/bootstrap/info_presencial_2014.xlsx']venta_neta_cons!$a$2:$n$1048576,5,0)</f>
        <v>#VALUE!</v>
      </c>
      <c r="AA166" s="53" t="e">
        <f aca="false">+VLOOKUP($D166,['file:///home/lab/repositories/luckia.facturador/com.luckia.biller.deploy/src/main/resources/bootstrap/info_presencial_2014.xlsx']venta_neta_cons!$a$2:$n$1048576,6,0)</f>
        <v>#VALUE!</v>
      </c>
      <c r="AB166" s="53" t="e">
        <f aca="false">+VLOOKUP($D166,['file:///home/lab/repositories/luckia.facturador/com.luckia.biller.deploy/src/main/resources/bootstrap/info_presencial_2014.xlsx']venta_neta_cons!$a$2:$n$1048576,7,0)</f>
        <v>#VALUE!</v>
      </c>
      <c r="AC166" s="53" t="e">
        <f aca="false">+VLOOKUP($D166,['file:///home/lab/repositories/luckia.facturador/com.luckia.biller.deploy/src/main/resources/bootstrap/info_presencial_2014.xlsx']venta_neta_cons!$a$2:$n$1048576,8,0)</f>
        <v>#VALUE!</v>
      </c>
      <c r="AD166" s="53" t="e">
        <f aca="false">+VLOOKUP($D166,['file:///home/lab/repositories/luckia.facturador/com.luckia.biller.deploy/src/main/resources/bootstrap/info_presencial_2014.xlsx']venta_neta_cons!$a$2:$n$1048576,9,0)</f>
        <v>#VALUE!</v>
      </c>
      <c r="AE166" s="53" t="e">
        <f aca="false">+VLOOKUP($D166,['file:///home/lab/repositories/luckia.facturador/com.luckia.biller.deploy/src/main/resources/bootstrap/info_presencial_2014.xlsx']venta_neta_cons!$a$2:$n$1048576,10,0)</f>
        <v>#VALUE!</v>
      </c>
      <c r="AF166" s="53" t="e">
        <f aca="false">+VLOOKUP($D166,['file:///home/lab/repositories/luckia.facturador/com.luckia.biller.deploy/src/main/resources/bootstrap/info_presencial_2014.xlsx']venta_neta_cons!$a$2:$n$1048576,11,0)</f>
        <v>#VALUE!</v>
      </c>
      <c r="AG166" s="53" t="e">
        <f aca="false">+VLOOKUP($D166,['file:///home/lab/repositories/luckia.facturador/com.luckia.biller.deploy/src/main/resources/bootstrap/info_presencial_2014.xlsx']venta_neta_cons!$a$2:$n$1048576,12,0)</f>
        <v>#VALUE!</v>
      </c>
      <c r="AH166" s="53" t="e">
        <f aca="false">+VLOOKUP($D166,['file:///home/lab/repositories/luckia.facturador/com.luckia.biller.deploy/src/main/resources/bootstrap/info_presencial_2014.xlsx']venta_neta_cons!$a$2:$n$1048576,13,0)</f>
        <v>#VALUE!</v>
      </c>
      <c r="AI166" s="53" t="e">
        <f aca="false">+VLOOKUP($D166,['file:///home/lab/repositories/luckia.facturador/com.luckia.biller.deploy/src/main/resources/bootstrap/info_presencial_2014.xlsx']venta_neta_cons!$a$2:$n$1048576,14,0)</f>
        <v>#VALUE!</v>
      </c>
      <c r="AJ166" s="53" t="n">
        <f aca="false">+SUM(X166:AI166)</f>
        <v>3674</v>
      </c>
      <c r="AK166" s="54" t="n">
        <f aca="false">+BB166/X166</f>
        <v>0.267378878606423</v>
      </c>
      <c r="AL166" s="53"/>
      <c r="AM166" s="53" t="e">
        <f aca="false">+VLOOKUP($D166,['file:///home/lab/repositories/luckia.facturador/com.luckia.biller.deploy/src/main/resources/bootstrap/info_presencial_2014.xlsx']saldo_cons!$a$2:$n$1048576,3,0)</f>
        <v>#VALUE!</v>
      </c>
      <c r="AN166" s="53" t="e">
        <f aca="false">+VLOOKUP($D166,['file:///home/lab/repositories/luckia.facturador/com.luckia.biller.deploy/src/main/resources/bootstrap/info_presencial_2014.xlsx']saldo_cons!$a$2:$n$1048576,4,0)</f>
        <v>#VALUE!</v>
      </c>
      <c r="AO166" s="53" t="e">
        <f aca="false">+VLOOKUP($D166,['file:///home/lab/repositories/luckia.facturador/com.luckia.biller.deploy/src/main/resources/bootstrap/info_presencial_2014.xlsx']saldo_cons!$a$2:$n$1048576,5,0)</f>
        <v>#VALUE!</v>
      </c>
      <c r="AP166" s="53" t="e">
        <f aca="false">+VLOOKUP($D166,['file:///home/lab/repositories/luckia.facturador/com.luckia.biller.deploy/src/main/resources/bootstrap/info_presencial_2014.xlsx']saldo_cons!$a$2:$n$1048576,6,0)</f>
        <v>#VALUE!</v>
      </c>
      <c r="AQ166" s="53" t="e">
        <f aca="false">+VLOOKUP($D166,['file:///home/lab/repositories/luckia.facturador/com.luckia.biller.deploy/src/main/resources/bootstrap/info_presencial_2014.xlsx']saldo_cons!$a$2:$n$1048576,7,0)</f>
        <v>#VALUE!</v>
      </c>
      <c r="AR166" s="53" t="e">
        <f aca="false">+VLOOKUP($D166,['file:///home/lab/repositories/luckia.facturador/com.luckia.biller.deploy/src/main/resources/bootstrap/info_presencial_2014.xlsx']saldo_cons!$a$2:$n$1048576,8,0)</f>
        <v>#VALUE!</v>
      </c>
      <c r="AS166" s="53" t="e">
        <f aca="false">+VLOOKUP($D166,['file:///home/lab/repositories/luckia.facturador/com.luckia.biller.deploy/src/main/resources/bootstrap/info_presencial_2014.xlsx']saldo_cons!$a$2:$n$1048576,9,0)</f>
        <v>#VALUE!</v>
      </c>
      <c r="AT166" s="53" t="e">
        <f aca="false">+VLOOKUP($D166,['file:///home/lab/repositories/luckia.facturador/com.luckia.biller.deploy/src/main/resources/bootstrap/info_presencial_2014.xlsx']saldo_cons!$a$2:$n$1048576,10,0)</f>
        <v>#VALUE!</v>
      </c>
      <c r="AU166" s="53" t="e">
        <f aca="false">+VLOOKUP($D166,['file:///home/lab/repositories/luckia.facturador/com.luckia.biller.deploy/src/main/resources/bootstrap/info_presencial_2014.xlsx']saldo_cons!$a$2:$n$1048576,11,0)</f>
        <v>#VALUE!</v>
      </c>
      <c r="AV166" s="53" t="e">
        <f aca="false">+VLOOKUP($D166,['file:///home/lab/repositories/luckia.facturador/com.luckia.biller.deploy/src/main/resources/bootstrap/info_presencial_2014.xlsx']saldo_cons!$a$2:$n$1048576,12,0)</f>
        <v>#VALUE!</v>
      </c>
      <c r="AW166" s="53" t="e">
        <f aca="false">+VLOOKUP($D166,['file:///home/lab/repositories/luckia.facturador/com.luckia.biller.deploy/src/main/resources/bootstrap/info_presencial_2014.xlsx']saldo_cons!$a$2:$n$1048576,13,0)</f>
        <v>#VALUE!</v>
      </c>
      <c r="AX166" s="53" t="e">
        <f aca="false">+VLOOKUP($D166,['file:///home/lab/repositories/luckia.facturador/com.luckia.biller.deploy/src/main/resources/bootstrap/info_presencial_2014.xlsx']saldo_cons!$a$2:$n$1048576,14,0)</f>
        <v>#VALUE!</v>
      </c>
      <c r="AY166" s="53" t="n">
        <f aca="false">+SUM(AM166:AX166)</f>
        <v>3674</v>
      </c>
      <c r="AZ166" s="53"/>
      <c r="BA166" s="53"/>
      <c r="BB166" s="53" t="e">
        <f aca="false">+VLOOKUP($D166,['file:///home/lab/repositories/luckia.facturador/com.luckia.biller.deploy/src/main/resources/bootstrap/info_presencial_2014.xlsx']ggr_cons!$a$2:$n$1048576,3,0)</f>
        <v>#VALUE!</v>
      </c>
      <c r="BC166" s="53" t="e">
        <f aca="false">+VLOOKUP($D166,['file:///home/lab/repositories/luckia.facturador/com.luckia.biller.deploy/src/main/resources/bootstrap/info_presencial_2014.xlsx']ggr_cons!$a$2:$n$1048576,4,0)</f>
        <v>#VALUE!</v>
      </c>
      <c r="BD166" s="53" t="e">
        <f aca="false">+VLOOKUP($D166,['file:///home/lab/repositories/luckia.facturador/com.luckia.biller.deploy/src/main/resources/bootstrap/info_presencial_2014.xlsx']ggr_cons!$a$2:$n$1048576,5,0)</f>
        <v>#VALUE!</v>
      </c>
      <c r="BE166" s="53" t="e">
        <f aca="false">+VLOOKUP($D166,['file:///home/lab/repositories/luckia.facturador/com.luckia.biller.deploy/src/main/resources/bootstrap/info_presencial_2014.xlsx']ggr_cons!$a$2:$n$1048576,6,0)</f>
        <v>#VALUE!</v>
      </c>
      <c r="BF166" s="53" t="e">
        <f aca="false">+VLOOKUP($D166,['file:///home/lab/repositories/luckia.facturador/com.luckia.biller.deploy/src/main/resources/bootstrap/info_presencial_2014.xlsx']ggr_cons!$a$2:$n$1048576,7,0)</f>
        <v>#VALUE!</v>
      </c>
      <c r="BG166" s="53" t="e">
        <f aca="false">+VLOOKUP($D166,['file:///home/lab/repositories/luckia.facturador/com.luckia.biller.deploy/src/main/resources/bootstrap/info_presencial_2014.xlsx']ggr_cons!$a$2:$n$1048576,8,0)</f>
        <v>#VALUE!</v>
      </c>
      <c r="BH166" s="53" t="e">
        <f aca="false">+VLOOKUP($D166,['file:///home/lab/repositories/luckia.facturador/com.luckia.biller.deploy/src/main/resources/bootstrap/info_presencial_2014.xlsx']ggr_cons!$a$2:$n$1048576,9,0)</f>
        <v>#VALUE!</v>
      </c>
      <c r="BI166" s="53" t="e">
        <f aca="false">+VLOOKUP($D166,['file:///home/lab/repositories/luckia.facturador/com.luckia.biller.deploy/src/main/resources/bootstrap/info_presencial_2014.xlsx']ggr_cons!$a$2:$n$1048576,10,0)</f>
        <v>#VALUE!</v>
      </c>
      <c r="BJ166" s="53" t="e">
        <f aca="false">+VLOOKUP($D166,['file:///home/lab/repositories/luckia.facturador/com.luckia.biller.deploy/src/main/resources/bootstrap/info_presencial_2014.xlsx']ggr_cons!$a$2:$n$1048576,11,0)</f>
        <v>#VALUE!</v>
      </c>
      <c r="BK166" s="53" t="e">
        <f aca="false">+VLOOKUP($D166,['file:///home/lab/repositories/luckia.facturador/com.luckia.biller.deploy/src/main/resources/bootstrap/info_presencial_2014.xlsx']ggr_cons!$a$2:$n$1048576,12,0)</f>
        <v>#VALUE!</v>
      </c>
      <c r="BL166" s="53" t="e">
        <f aca="false">+VLOOKUP($D166,['file:///home/lab/repositories/luckia.facturador/com.luckia.biller.deploy/src/main/resources/bootstrap/info_presencial_2014.xlsx']ggr_cons!$a$2:$n$1048576,13,0)</f>
        <v>#VALUE!</v>
      </c>
      <c r="BM166" s="53" t="e">
        <f aca="false">+VLOOKUP($D166,['file:///home/lab/repositories/luckia.facturador/com.luckia.biller.deploy/src/main/resources/bootstrap/info_presencial_2014.xlsx']ggr_cons!$a$2:$n$1048576,14,0)</f>
        <v>#VALUE!</v>
      </c>
      <c r="BN166" s="53" t="n">
        <f aca="false">+SUM(BB166:BM166)</f>
        <v>982.35</v>
      </c>
      <c r="BO166" s="53"/>
      <c r="BP166" s="53"/>
      <c r="BQ166" s="55" t="n">
        <f aca="false">+$N166*X166</f>
        <v>36.74</v>
      </c>
      <c r="BR166" s="55" t="n">
        <f aca="false">+$N166*Y166</f>
        <v>0</v>
      </c>
      <c r="BS166" s="55" t="n">
        <f aca="false">+$N166*Z166</f>
        <v>0</v>
      </c>
      <c r="BT166" s="55" t="n">
        <f aca="false">+$N166*AA166</f>
        <v>0</v>
      </c>
      <c r="BU166" s="55" t="n">
        <f aca="false">+$N166*AB166</f>
        <v>0</v>
      </c>
      <c r="BV166" s="55" t="n">
        <f aca="false">+$N166*AC166</f>
        <v>0</v>
      </c>
      <c r="BW166" s="55" t="n">
        <f aca="false">+$N166*AD166</f>
        <v>0</v>
      </c>
      <c r="BX166" s="55" t="n">
        <f aca="false">+$N166*AE166</f>
        <v>0</v>
      </c>
      <c r="BY166" s="55" t="n">
        <f aca="false">+$N166*AF166</f>
        <v>0</v>
      </c>
      <c r="BZ166" s="55" t="n">
        <f aca="false">+$N166*AG166</f>
        <v>0</v>
      </c>
      <c r="CA166" s="55" t="n">
        <f aca="false">+$N166*AH166</f>
        <v>0</v>
      </c>
      <c r="CB166" s="55" t="n">
        <f aca="false">+$N166*AI166</f>
        <v>0</v>
      </c>
      <c r="CC166" s="55" t="n">
        <f aca="false">+SUM(BQ166:CB166)</f>
        <v>36.74</v>
      </c>
      <c r="CD166" s="53"/>
      <c r="CE166" s="55"/>
      <c r="CF166" s="55" t="n">
        <f aca="false">+BQ166/$CE$2</f>
        <v>30.3636363636364</v>
      </c>
      <c r="CG166" s="55" t="n">
        <f aca="false">+BR166/$CE$2</f>
        <v>0</v>
      </c>
      <c r="CH166" s="55" t="n">
        <f aca="false">+BS166/$CE$2</f>
        <v>0</v>
      </c>
      <c r="CI166" s="55" t="n">
        <f aca="false">+BT166/$CE$2</f>
        <v>0</v>
      </c>
      <c r="CJ166" s="55" t="n">
        <f aca="false">+BU166/$CE$2</f>
        <v>0</v>
      </c>
      <c r="CK166" s="55" t="n">
        <f aca="false">+BV166/$CE$2</f>
        <v>0</v>
      </c>
      <c r="CL166" s="55" t="n">
        <f aca="false">+BW166/$CE$2</f>
        <v>0</v>
      </c>
      <c r="CM166" s="55" t="n">
        <f aca="false">+BX166/$CE$2</f>
        <v>0</v>
      </c>
      <c r="CN166" s="55" t="n">
        <f aca="false">+BY166/$CE$2</f>
        <v>0</v>
      </c>
      <c r="CO166" s="55" t="n">
        <f aca="false">+BZ166/$CE$2</f>
        <v>0</v>
      </c>
      <c r="CP166" s="55" t="n">
        <f aca="false">+CA166/$CE$2</f>
        <v>0</v>
      </c>
      <c r="CQ166" s="55" t="n">
        <f aca="false">+CB166/$CE$2</f>
        <v>0</v>
      </c>
      <c r="CR166" s="55" t="n">
        <f aca="false">+CC166/$CE$2</f>
        <v>30.3636363636364</v>
      </c>
      <c r="CS166" s="53"/>
      <c r="CT166" s="53"/>
      <c r="CU166" s="56" t="n">
        <f aca="false">+$O166*X166+$P166*BB166+$Q166*(0.9*BB166+$S166)+$R166</f>
        <v>73.48</v>
      </c>
      <c r="CV166" s="56" t="n">
        <f aca="false">+$O166*Y166+$P166*BC166+$Q166*(0.9*BC166+$S166)+$R166</f>
        <v>0</v>
      </c>
      <c r="CW166" s="56" t="n">
        <f aca="false">+$O166*Z166+$P166*BD166+$Q166*(0.9*BD166+$S166)+$R166</f>
        <v>0</v>
      </c>
      <c r="CX166" s="56" t="n">
        <f aca="false">+$O166*AA166+$P166*BE166+$Q166*(0.9*BE166+$S166)+$R166</f>
        <v>0</v>
      </c>
      <c r="CY166" s="56" t="n">
        <f aca="false">+$O166*AB166+$P166*BF166+$Q166*(0.9*BF166+$S166)+$R166</f>
        <v>0</v>
      </c>
      <c r="CZ166" s="56" t="n">
        <f aca="false">+$O166*AC166+$P166*BG166+$Q166*(0.9*BG166+$S166)+$R166</f>
        <v>0</v>
      </c>
      <c r="DA166" s="56" t="n">
        <f aca="false">+$O166*AD166+$P166*BH166+$Q166*(0.9*BH166+$S166)+$R166</f>
        <v>0</v>
      </c>
      <c r="DB166" s="56" t="n">
        <f aca="false">+$O166*AE166+$P166*BI166+$Q166*(0.9*BI166+$S166)+$R166</f>
        <v>0</v>
      </c>
      <c r="DC166" s="56" t="n">
        <f aca="false">+$O166*AF166+$P166*BJ166+$Q166*(0.9*BJ166+$S166)+$R166</f>
        <v>0</v>
      </c>
      <c r="DD166" s="56" t="n">
        <f aca="false">+$O166*AG166+$P166*BK166+$Q166*(0.9*BK166+$S166)+$R166</f>
        <v>0</v>
      </c>
      <c r="DE166" s="56" t="n">
        <f aca="false">+$O166*AH166+$P166*BL166+$Q166*(0.9*BL166+$S166)+$R166</f>
        <v>0</v>
      </c>
      <c r="DF166" s="56" t="n">
        <f aca="false">+$O166*AI166+$P166*BM166+$Q166*(0.9*BM166+$S166)+$R166</f>
        <v>0</v>
      </c>
      <c r="DG166" s="55" t="n">
        <f aca="false">+SUM(CU166:DF166)</f>
        <v>73.48</v>
      </c>
      <c r="DH166" s="53"/>
      <c r="DJ166" s="14" t="n">
        <f aca="false">+IF(X166=0,0,$T166)</f>
        <v>30</v>
      </c>
      <c r="DK166" s="14" t="n">
        <f aca="false">+IF(Y166=0,0,$T166)</f>
        <v>0</v>
      </c>
      <c r="DL166" s="14" t="n">
        <f aca="false">+IF(Z166=0,0,$T166)</f>
        <v>0</v>
      </c>
      <c r="DM166" s="14" t="n">
        <f aca="false">+IF(AA166=0,0,$T166)</f>
        <v>0</v>
      </c>
      <c r="DN166" s="14" t="n">
        <f aca="false">+IF(AB166=0,0,$T166)</f>
        <v>0</v>
      </c>
      <c r="DO166" s="14" t="n">
        <f aca="false">+IF(AC166=0,0,$T166)</f>
        <v>0</v>
      </c>
      <c r="DP166" s="14" t="n">
        <f aca="false">+IF(AD166=0,0,$T166)</f>
        <v>0</v>
      </c>
      <c r="DQ166" s="14" t="n">
        <f aca="false">+IF(AE166=0,0,$T166)</f>
        <v>0</v>
      </c>
      <c r="DR166" s="14" t="n">
        <f aca="false">+IF(AF166=0,0,$T166)</f>
        <v>0</v>
      </c>
      <c r="DS166" s="14" t="n">
        <f aca="false">+IF(AG166=0,0,$T166)</f>
        <v>0</v>
      </c>
      <c r="DT166" s="14" t="n">
        <f aca="false">+IF(AH166=0,0,$T166)</f>
        <v>0</v>
      </c>
      <c r="DU166" s="14" t="n">
        <f aca="false">+IF(AI166=0,0,$T166)</f>
        <v>0</v>
      </c>
      <c r="DV166" s="55" t="n">
        <f aca="false">+SUM(DJ166:DU166)</f>
        <v>30</v>
      </c>
      <c r="DY166" s="14" t="n">
        <v>0</v>
      </c>
      <c r="DZ166" s="14" t="n">
        <v>0</v>
      </c>
      <c r="EA166" s="14" t="n">
        <v>0</v>
      </c>
      <c r="EB166" s="14" t="n">
        <v>0</v>
      </c>
      <c r="EC166" s="14" t="n">
        <v>0</v>
      </c>
      <c r="ED166" s="14" t="n">
        <v>0</v>
      </c>
      <c r="EE166" s="14" t="n">
        <v>0</v>
      </c>
      <c r="EF166" s="14" t="n">
        <v>0</v>
      </c>
      <c r="EG166" s="14" t="n">
        <v>0</v>
      </c>
      <c r="EH166" s="14" t="n">
        <v>0</v>
      </c>
      <c r="EI166" s="14" t="n">
        <v>0</v>
      </c>
      <c r="EJ166" s="14" t="n">
        <v>0</v>
      </c>
      <c r="EK166" s="55" t="n">
        <f aca="false">+SUM(DY166:EJ166)</f>
        <v>0</v>
      </c>
      <c r="EO166" s="53" t="n">
        <f aca="false">+CU166+DJ166-DY166/2</f>
        <v>103.48</v>
      </c>
      <c r="EP166" s="53" t="n">
        <f aca="false">+CV166+DK166-DZ166/2</f>
        <v>0</v>
      </c>
      <c r="EQ166" s="53" t="n">
        <f aca="false">+CW166+DL166-EA166/2</f>
        <v>0</v>
      </c>
      <c r="ER166" s="53" t="n">
        <f aca="false">+CX166+DM166-EB166/2</f>
        <v>0</v>
      </c>
      <c r="ES166" s="53" t="n">
        <f aca="false">+CY166+DN166-EC166/2</f>
        <v>0</v>
      </c>
      <c r="ET166" s="53" t="n">
        <f aca="false">+CZ166+DO166-ED166/2</f>
        <v>0</v>
      </c>
      <c r="EU166" s="53" t="n">
        <f aca="false">+DA166+DP166-EE166/2</f>
        <v>0</v>
      </c>
      <c r="EV166" s="53" t="n">
        <f aca="false">+DB166+DQ166-EF166/2</f>
        <v>0</v>
      </c>
      <c r="EW166" s="53" t="n">
        <f aca="false">+DC166+DR166-EG166/2</f>
        <v>0</v>
      </c>
      <c r="EX166" s="53" t="n">
        <f aca="false">+DD166+DS166-EH166/2</f>
        <v>0</v>
      </c>
      <c r="EY166" s="53" t="n">
        <f aca="false">+DE166+DT166-EI166/2</f>
        <v>0</v>
      </c>
      <c r="EZ166" s="53" t="n">
        <f aca="false">+DF166+DU166-EJ166/2</f>
        <v>0</v>
      </c>
      <c r="FA166" s="55" t="n">
        <f aca="false">+SUM(EO166:EZ166)</f>
        <v>103.48</v>
      </c>
      <c r="FD166" s="53" t="n">
        <f aca="false">+AM166-EO166-DY166</f>
        <v>3570.52</v>
      </c>
      <c r="FE166" s="53" t="n">
        <f aca="false">+AN166-EP166-DZ166</f>
        <v>0</v>
      </c>
      <c r="FF166" s="53" t="n">
        <f aca="false">+AO166-EQ166-EA166</f>
        <v>0</v>
      </c>
      <c r="FG166" s="53" t="n">
        <f aca="false">+AP166-ER166-EB166</f>
        <v>0</v>
      </c>
      <c r="FH166" s="53" t="n">
        <f aca="false">+AQ166-ES166-EC166</f>
        <v>0</v>
      </c>
      <c r="FI166" s="53" t="n">
        <f aca="false">+AR166-ET166-ED166</f>
        <v>0</v>
      </c>
      <c r="FJ166" s="53" t="n">
        <f aca="false">+AS166-EU166-EE166</f>
        <v>0</v>
      </c>
      <c r="FK166" s="53" t="n">
        <f aca="false">+AT166-EV166-EF166</f>
        <v>0</v>
      </c>
      <c r="FL166" s="53" t="n">
        <f aca="false">+AU166-EW166-EG166</f>
        <v>0</v>
      </c>
      <c r="FM166" s="53" t="n">
        <f aca="false">+AV166-EX166-EH166</f>
        <v>0</v>
      </c>
      <c r="FN166" s="53" t="n">
        <f aca="false">+AW166-EY166-EI166</f>
        <v>0</v>
      </c>
      <c r="FO166" s="53" t="n">
        <f aca="false">+AX166-EZ166-EJ166</f>
        <v>0</v>
      </c>
      <c r="FP166" s="53" t="n">
        <f aca="false">+AY166-FA166</f>
        <v>3570.52</v>
      </c>
    </row>
    <row collapsed="false" customFormat="false" customHeight="true" hidden="false" ht="15" outlineLevel="2" r="167">
      <c r="A167" s="21" t="n">
        <v>12</v>
      </c>
      <c r="B167" s="21" t="s">
        <v>67</v>
      </c>
      <c r="C167" s="21" t="s">
        <v>137</v>
      </c>
      <c r="D167" s="67" t="n">
        <f aca="false">+E167</f>
        <v>16103</v>
      </c>
      <c r="E167" s="69" t="n">
        <v>16103</v>
      </c>
      <c r="F167" s="72" t="s">
        <v>631</v>
      </c>
      <c r="G167" s="21" t="s">
        <v>69</v>
      </c>
      <c r="H167" s="21" t="s">
        <v>69</v>
      </c>
      <c r="I167" s="72" t="s">
        <v>632</v>
      </c>
      <c r="J167" s="72" t="s">
        <v>633</v>
      </c>
      <c r="K167" s="76" t="s">
        <v>75</v>
      </c>
      <c r="L167" s="49" t="s">
        <v>487</v>
      </c>
      <c r="M167" s="50" t="s">
        <v>70</v>
      </c>
      <c r="N167" s="51" t="n">
        <v>0.01</v>
      </c>
      <c r="O167" s="51" t="n">
        <v>0.02</v>
      </c>
      <c r="P167" s="51" t="n">
        <v>0</v>
      </c>
      <c r="Q167" s="51" t="n">
        <v>0</v>
      </c>
      <c r="R167" s="50" t="n">
        <v>0</v>
      </c>
      <c r="S167" s="50" t="n">
        <v>0</v>
      </c>
      <c r="T167" s="50" t="n">
        <v>30</v>
      </c>
      <c r="U167" s="50"/>
      <c r="X167" s="53" t="e">
        <f aca="false">+VLOOKUP($D167,['file:///home/lab/repositories/luckia.facturador/com.luckia.biller.deploy/src/main/resources/bootstrap/info_presencial_2014.xlsx']venta_neta_cons!$a$2:$n$1048576,3,0)</f>
        <v>#VALUE!</v>
      </c>
      <c r="Y167" s="53" t="e">
        <f aca="false">+VLOOKUP($D167,['file:///home/lab/repositories/luckia.facturador/com.luckia.biller.deploy/src/main/resources/bootstrap/info_presencial_2014.xlsx']venta_neta_cons!$a$2:$n$1048576,4,0)</f>
        <v>#VALUE!</v>
      </c>
      <c r="Z167" s="53" t="e">
        <f aca="false">+VLOOKUP($D167,['file:///home/lab/repositories/luckia.facturador/com.luckia.biller.deploy/src/main/resources/bootstrap/info_presencial_2014.xlsx']venta_neta_cons!$a$2:$n$1048576,5,0)</f>
        <v>#VALUE!</v>
      </c>
      <c r="AA167" s="53" t="e">
        <f aca="false">+VLOOKUP($D167,['file:///home/lab/repositories/luckia.facturador/com.luckia.biller.deploy/src/main/resources/bootstrap/info_presencial_2014.xlsx']venta_neta_cons!$a$2:$n$1048576,6,0)</f>
        <v>#VALUE!</v>
      </c>
      <c r="AB167" s="53" t="e">
        <f aca="false">+VLOOKUP($D167,['file:///home/lab/repositories/luckia.facturador/com.luckia.biller.deploy/src/main/resources/bootstrap/info_presencial_2014.xlsx']venta_neta_cons!$a$2:$n$1048576,7,0)</f>
        <v>#VALUE!</v>
      </c>
      <c r="AC167" s="53" t="e">
        <f aca="false">+VLOOKUP($D167,['file:///home/lab/repositories/luckia.facturador/com.luckia.biller.deploy/src/main/resources/bootstrap/info_presencial_2014.xlsx']venta_neta_cons!$a$2:$n$1048576,8,0)</f>
        <v>#VALUE!</v>
      </c>
      <c r="AD167" s="53" t="e">
        <f aca="false">+VLOOKUP($D167,['file:///home/lab/repositories/luckia.facturador/com.luckia.biller.deploy/src/main/resources/bootstrap/info_presencial_2014.xlsx']venta_neta_cons!$a$2:$n$1048576,9,0)</f>
        <v>#VALUE!</v>
      </c>
      <c r="AE167" s="53" t="e">
        <f aca="false">+VLOOKUP($D167,['file:///home/lab/repositories/luckia.facturador/com.luckia.biller.deploy/src/main/resources/bootstrap/info_presencial_2014.xlsx']venta_neta_cons!$a$2:$n$1048576,10,0)</f>
        <v>#VALUE!</v>
      </c>
      <c r="AF167" s="53" t="e">
        <f aca="false">+VLOOKUP($D167,['file:///home/lab/repositories/luckia.facturador/com.luckia.biller.deploy/src/main/resources/bootstrap/info_presencial_2014.xlsx']venta_neta_cons!$a$2:$n$1048576,11,0)</f>
        <v>#VALUE!</v>
      </c>
      <c r="AG167" s="53" t="e">
        <f aca="false">+VLOOKUP($D167,['file:///home/lab/repositories/luckia.facturador/com.luckia.biller.deploy/src/main/resources/bootstrap/info_presencial_2014.xlsx']venta_neta_cons!$a$2:$n$1048576,12,0)</f>
        <v>#VALUE!</v>
      </c>
      <c r="AH167" s="53" t="e">
        <f aca="false">+VLOOKUP($D167,['file:///home/lab/repositories/luckia.facturador/com.luckia.biller.deploy/src/main/resources/bootstrap/info_presencial_2014.xlsx']venta_neta_cons!$a$2:$n$1048576,13,0)</f>
        <v>#VALUE!</v>
      </c>
      <c r="AI167" s="53" t="e">
        <f aca="false">+VLOOKUP($D167,['file:///home/lab/repositories/luckia.facturador/com.luckia.biller.deploy/src/main/resources/bootstrap/info_presencial_2014.xlsx']venta_neta_cons!$a$2:$n$1048576,14,0)</f>
        <v>#VALUE!</v>
      </c>
      <c r="AJ167" s="53" t="n">
        <f aca="false">+SUM(X167:AI167)</f>
        <v>2715</v>
      </c>
      <c r="AK167" s="54" t="n">
        <f aca="false">+BB167/X167</f>
        <v>0.214810313075506</v>
      </c>
      <c r="AL167" s="53"/>
      <c r="AM167" s="53" t="e">
        <f aca="false">+VLOOKUP($D167,['file:///home/lab/repositories/luckia.facturador/com.luckia.biller.deploy/src/main/resources/bootstrap/info_presencial_2014.xlsx']saldo_cons!$a$2:$n$1048576,3,0)</f>
        <v>#VALUE!</v>
      </c>
      <c r="AN167" s="53" t="e">
        <f aca="false">+VLOOKUP($D167,['file:///home/lab/repositories/luckia.facturador/com.luckia.biller.deploy/src/main/resources/bootstrap/info_presencial_2014.xlsx']saldo_cons!$a$2:$n$1048576,4,0)</f>
        <v>#VALUE!</v>
      </c>
      <c r="AO167" s="53" t="e">
        <f aca="false">+VLOOKUP($D167,['file:///home/lab/repositories/luckia.facturador/com.luckia.biller.deploy/src/main/resources/bootstrap/info_presencial_2014.xlsx']saldo_cons!$a$2:$n$1048576,5,0)</f>
        <v>#VALUE!</v>
      </c>
      <c r="AP167" s="53" t="e">
        <f aca="false">+VLOOKUP($D167,['file:///home/lab/repositories/luckia.facturador/com.luckia.biller.deploy/src/main/resources/bootstrap/info_presencial_2014.xlsx']saldo_cons!$a$2:$n$1048576,6,0)</f>
        <v>#VALUE!</v>
      </c>
      <c r="AQ167" s="53" t="e">
        <f aca="false">+VLOOKUP($D167,['file:///home/lab/repositories/luckia.facturador/com.luckia.biller.deploy/src/main/resources/bootstrap/info_presencial_2014.xlsx']saldo_cons!$a$2:$n$1048576,7,0)</f>
        <v>#VALUE!</v>
      </c>
      <c r="AR167" s="53" t="e">
        <f aca="false">+VLOOKUP($D167,['file:///home/lab/repositories/luckia.facturador/com.luckia.biller.deploy/src/main/resources/bootstrap/info_presencial_2014.xlsx']saldo_cons!$a$2:$n$1048576,8,0)</f>
        <v>#VALUE!</v>
      </c>
      <c r="AS167" s="53" t="e">
        <f aca="false">+VLOOKUP($D167,['file:///home/lab/repositories/luckia.facturador/com.luckia.biller.deploy/src/main/resources/bootstrap/info_presencial_2014.xlsx']saldo_cons!$a$2:$n$1048576,9,0)</f>
        <v>#VALUE!</v>
      </c>
      <c r="AT167" s="53" t="e">
        <f aca="false">+VLOOKUP($D167,['file:///home/lab/repositories/luckia.facturador/com.luckia.biller.deploy/src/main/resources/bootstrap/info_presencial_2014.xlsx']saldo_cons!$a$2:$n$1048576,10,0)</f>
        <v>#VALUE!</v>
      </c>
      <c r="AU167" s="53" t="e">
        <f aca="false">+VLOOKUP($D167,['file:///home/lab/repositories/luckia.facturador/com.luckia.biller.deploy/src/main/resources/bootstrap/info_presencial_2014.xlsx']saldo_cons!$a$2:$n$1048576,11,0)</f>
        <v>#VALUE!</v>
      </c>
      <c r="AV167" s="53" t="e">
        <f aca="false">+VLOOKUP($D167,['file:///home/lab/repositories/luckia.facturador/com.luckia.biller.deploy/src/main/resources/bootstrap/info_presencial_2014.xlsx']saldo_cons!$a$2:$n$1048576,12,0)</f>
        <v>#VALUE!</v>
      </c>
      <c r="AW167" s="53" t="e">
        <f aca="false">+VLOOKUP($D167,['file:///home/lab/repositories/luckia.facturador/com.luckia.biller.deploy/src/main/resources/bootstrap/info_presencial_2014.xlsx']saldo_cons!$a$2:$n$1048576,13,0)</f>
        <v>#VALUE!</v>
      </c>
      <c r="AX167" s="53" t="e">
        <f aca="false">+VLOOKUP($D167,['file:///home/lab/repositories/luckia.facturador/com.luckia.biller.deploy/src/main/resources/bootstrap/info_presencial_2014.xlsx']saldo_cons!$a$2:$n$1048576,14,0)</f>
        <v>#VALUE!</v>
      </c>
      <c r="AY167" s="53" t="n">
        <f aca="false">+SUM(AM167:AX167)</f>
        <v>2715</v>
      </c>
      <c r="AZ167" s="53"/>
      <c r="BA167" s="53"/>
      <c r="BB167" s="53" t="e">
        <f aca="false">+VLOOKUP($D167,['file:///home/lab/repositories/luckia.facturador/com.luckia.biller.deploy/src/main/resources/bootstrap/info_presencial_2014.xlsx']ggr_cons!$a$2:$n$1048576,3,0)</f>
        <v>#VALUE!</v>
      </c>
      <c r="BC167" s="53" t="e">
        <f aca="false">+VLOOKUP($D167,['file:///home/lab/repositories/luckia.facturador/com.luckia.biller.deploy/src/main/resources/bootstrap/info_presencial_2014.xlsx']ggr_cons!$a$2:$n$1048576,4,0)</f>
        <v>#VALUE!</v>
      </c>
      <c r="BD167" s="53" t="e">
        <f aca="false">+VLOOKUP($D167,['file:///home/lab/repositories/luckia.facturador/com.luckia.biller.deploy/src/main/resources/bootstrap/info_presencial_2014.xlsx']ggr_cons!$a$2:$n$1048576,5,0)</f>
        <v>#VALUE!</v>
      </c>
      <c r="BE167" s="53" t="e">
        <f aca="false">+VLOOKUP($D167,['file:///home/lab/repositories/luckia.facturador/com.luckia.biller.deploy/src/main/resources/bootstrap/info_presencial_2014.xlsx']ggr_cons!$a$2:$n$1048576,6,0)</f>
        <v>#VALUE!</v>
      </c>
      <c r="BF167" s="53" t="e">
        <f aca="false">+VLOOKUP($D167,['file:///home/lab/repositories/luckia.facturador/com.luckia.biller.deploy/src/main/resources/bootstrap/info_presencial_2014.xlsx']ggr_cons!$a$2:$n$1048576,7,0)</f>
        <v>#VALUE!</v>
      </c>
      <c r="BG167" s="53" t="e">
        <f aca="false">+VLOOKUP($D167,['file:///home/lab/repositories/luckia.facturador/com.luckia.biller.deploy/src/main/resources/bootstrap/info_presencial_2014.xlsx']ggr_cons!$a$2:$n$1048576,8,0)</f>
        <v>#VALUE!</v>
      </c>
      <c r="BH167" s="53" t="e">
        <f aca="false">+VLOOKUP($D167,['file:///home/lab/repositories/luckia.facturador/com.luckia.biller.deploy/src/main/resources/bootstrap/info_presencial_2014.xlsx']ggr_cons!$a$2:$n$1048576,9,0)</f>
        <v>#VALUE!</v>
      </c>
      <c r="BI167" s="53" t="e">
        <f aca="false">+VLOOKUP($D167,['file:///home/lab/repositories/luckia.facturador/com.luckia.biller.deploy/src/main/resources/bootstrap/info_presencial_2014.xlsx']ggr_cons!$a$2:$n$1048576,10,0)</f>
        <v>#VALUE!</v>
      </c>
      <c r="BJ167" s="53" t="e">
        <f aca="false">+VLOOKUP($D167,['file:///home/lab/repositories/luckia.facturador/com.luckia.biller.deploy/src/main/resources/bootstrap/info_presencial_2014.xlsx']ggr_cons!$a$2:$n$1048576,11,0)</f>
        <v>#VALUE!</v>
      </c>
      <c r="BK167" s="53" t="e">
        <f aca="false">+VLOOKUP($D167,['file:///home/lab/repositories/luckia.facturador/com.luckia.biller.deploy/src/main/resources/bootstrap/info_presencial_2014.xlsx']ggr_cons!$a$2:$n$1048576,12,0)</f>
        <v>#VALUE!</v>
      </c>
      <c r="BL167" s="53" t="e">
        <f aca="false">+VLOOKUP($D167,['file:///home/lab/repositories/luckia.facturador/com.luckia.biller.deploy/src/main/resources/bootstrap/info_presencial_2014.xlsx']ggr_cons!$a$2:$n$1048576,13,0)</f>
        <v>#VALUE!</v>
      </c>
      <c r="BM167" s="53" t="e">
        <f aca="false">+VLOOKUP($D167,['file:///home/lab/repositories/luckia.facturador/com.luckia.biller.deploy/src/main/resources/bootstrap/info_presencial_2014.xlsx']ggr_cons!$a$2:$n$1048576,14,0)</f>
        <v>#VALUE!</v>
      </c>
      <c r="BN167" s="53" t="n">
        <f aca="false">+SUM(BB167:BM167)</f>
        <v>583.21</v>
      </c>
      <c r="BO167" s="53"/>
      <c r="BP167" s="53"/>
      <c r="BQ167" s="55" t="n">
        <f aca="false">+$N167*X167</f>
        <v>27.15</v>
      </c>
      <c r="BR167" s="55" t="n">
        <f aca="false">+$N167*Y167</f>
        <v>0</v>
      </c>
      <c r="BS167" s="55" t="n">
        <f aca="false">+$N167*Z167</f>
        <v>0</v>
      </c>
      <c r="BT167" s="55" t="n">
        <f aca="false">+$N167*AA167</f>
        <v>0</v>
      </c>
      <c r="BU167" s="55" t="n">
        <f aca="false">+$N167*AB167</f>
        <v>0</v>
      </c>
      <c r="BV167" s="55" t="n">
        <f aca="false">+$N167*AC167</f>
        <v>0</v>
      </c>
      <c r="BW167" s="55" t="n">
        <f aca="false">+$N167*AD167</f>
        <v>0</v>
      </c>
      <c r="BX167" s="55" t="n">
        <f aca="false">+$N167*AE167</f>
        <v>0</v>
      </c>
      <c r="BY167" s="55" t="n">
        <f aca="false">+$N167*AF167</f>
        <v>0</v>
      </c>
      <c r="BZ167" s="55" t="n">
        <f aca="false">+$N167*AG167</f>
        <v>0</v>
      </c>
      <c r="CA167" s="55" t="n">
        <f aca="false">+$N167*AH167</f>
        <v>0</v>
      </c>
      <c r="CB167" s="55" t="n">
        <f aca="false">+$N167*AI167</f>
        <v>0</v>
      </c>
      <c r="CC167" s="55" t="n">
        <f aca="false">+SUM(BQ167:CB167)</f>
        <v>27.15</v>
      </c>
      <c r="CD167" s="53"/>
      <c r="CE167" s="55"/>
      <c r="CF167" s="55" t="n">
        <f aca="false">+BQ167/$CE$2</f>
        <v>22.4380165289256</v>
      </c>
      <c r="CG167" s="55" t="n">
        <f aca="false">+BR167/$CE$2</f>
        <v>0</v>
      </c>
      <c r="CH167" s="55" t="n">
        <f aca="false">+BS167/$CE$2</f>
        <v>0</v>
      </c>
      <c r="CI167" s="55" t="n">
        <f aca="false">+BT167/$CE$2</f>
        <v>0</v>
      </c>
      <c r="CJ167" s="55" t="n">
        <f aca="false">+BU167/$CE$2</f>
        <v>0</v>
      </c>
      <c r="CK167" s="55" t="n">
        <f aca="false">+BV167/$CE$2</f>
        <v>0</v>
      </c>
      <c r="CL167" s="55" t="n">
        <f aca="false">+BW167/$CE$2</f>
        <v>0</v>
      </c>
      <c r="CM167" s="55" t="n">
        <f aca="false">+BX167/$CE$2</f>
        <v>0</v>
      </c>
      <c r="CN167" s="55" t="n">
        <f aca="false">+BY167/$CE$2</f>
        <v>0</v>
      </c>
      <c r="CO167" s="55" t="n">
        <f aca="false">+BZ167/$CE$2</f>
        <v>0</v>
      </c>
      <c r="CP167" s="55" t="n">
        <f aca="false">+CA167/$CE$2</f>
        <v>0</v>
      </c>
      <c r="CQ167" s="55" t="n">
        <f aca="false">+CB167/$CE$2</f>
        <v>0</v>
      </c>
      <c r="CR167" s="55" t="n">
        <f aca="false">+CC167/$CE$2</f>
        <v>22.4380165289256</v>
      </c>
      <c r="CS167" s="53"/>
      <c r="CT167" s="53"/>
      <c r="CU167" s="56" t="n">
        <f aca="false">+$O167*X167+$P167*BB167+$Q167*(0.9*BB167+$S167)+$R167</f>
        <v>54.3</v>
      </c>
      <c r="CV167" s="56" t="n">
        <f aca="false">+$O167*Y167+$P167*BC167+$Q167*(0.9*BC167+$S167)+$R167</f>
        <v>0</v>
      </c>
      <c r="CW167" s="56" t="n">
        <f aca="false">+$O167*Z167+$P167*BD167+$Q167*(0.9*BD167+$S167)+$R167</f>
        <v>0</v>
      </c>
      <c r="CX167" s="56" t="n">
        <f aca="false">+$O167*AA167+$P167*BE167+$Q167*(0.9*BE167+$S167)+$R167</f>
        <v>0</v>
      </c>
      <c r="CY167" s="56" t="n">
        <f aca="false">+$O167*AB167+$P167*BF167+$Q167*(0.9*BF167+$S167)+$R167</f>
        <v>0</v>
      </c>
      <c r="CZ167" s="56" t="n">
        <f aca="false">+$O167*AC167+$P167*BG167+$Q167*(0.9*BG167+$S167)+$R167</f>
        <v>0</v>
      </c>
      <c r="DA167" s="56" t="n">
        <f aca="false">+$O167*AD167+$P167*BH167+$Q167*(0.9*BH167+$S167)+$R167</f>
        <v>0</v>
      </c>
      <c r="DB167" s="56" t="n">
        <f aca="false">+$O167*AE167+$P167*BI167+$Q167*(0.9*BI167+$S167)+$R167</f>
        <v>0</v>
      </c>
      <c r="DC167" s="56" t="n">
        <f aca="false">+$O167*AF167+$P167*BJ167+$Q167*(0.9*BJ167+$S167)+$R167</f>
        <v>0</v>
      </c>
      <c r="DD167" s="56" t="n">
        <f aca="false">+$O167*AG167+$P167*BK167+$Q167*(0.9*BK167+$S167)+$R167</f>
        <v>0</v>
      </c>
      <c r="DE167" s="56" t="n">
        <f aca="false">+$O167*AH167+$P167*BL167+$Q167*(0.9*BL167+$S167)+$R167</f>
        <v>0</v>
      </c>
      <c r="DF167" s="56" t="n">
        <f aca="false">+$O167*AI167+$P167*BM167+$Q167*(0.9*BM167+$S167)+$R167</f>
        <v>0</v>
      </c>
      <c r="DG167" s="55" t="n">
        <f aca="false">+SUM(CU167:DF167)</f>
        <v>54.3</v>
      </c>
      <c r="DH167" s="53"/>
      <c r="DJ167" s="14" t="n">
        <f aca="false">+IF(X167=0,0,$T167)</f>
        <v>30</v>
      </c>
      <c r="DK167" s="14" t="n">
        <f aca="false">+IF(Y167=0,0,$T167)</f>
        <v>0</v>
      </c>
      <c r="DL167" s="14" t="n">
        <f aca="false">+IF(Z167=0,0,$T167)</f>
        <v>0</v>
      </c>
      <c r="DM167" s="14" t="n">
        <f aca="false">+IF(AA167=0,0,$T167)</f>
        <v>0</v>
      </c>
      <c r="DN167" s="14" t="n">
        <f aca="false">+IF(AB167=0,0,$T167)</f>
        <v>0</v>
      </c>
      <c r="DO167" s="14" t="n">
        <f aca="false">+IF(AC167=0,0,$T167)</f>
        <v>0</v>
      </c>
      <c r="DP167" s="14" t="n">
        <f aca="false">+IF(AD167=0,0,$T167)</f>
        <v>0</v>
      </c>
      <c r="DQ167" s="14" t="n">
        <f aca="false">+IF(AE167=0,0,$T167)</f>
        <v>0</v>
      </c>
      <c r="DR167" s="14" t="n">
        <f aca="false">+IF(AF167=0,0,$T167)</f>
        <v>0</v>
      </c>
      <c r="DS167" s="14" t="n">
        <f aca="false">+IF(AG167=0,0,$T167)</f>
        <v>0</v>
      </c>
      <c r="DT167" s="14" t="n">
        <f aca="false">+IF(AH167=0,0,$T167)</f>
        <v>0</v>
      </c>
      <c r="DU167" s="14" t="n">
        <f aca="false">+IF(AI167=0,0,$T167)</f>
        <v>0</v>
      </c>
      <c r="DV167" s="55" t="n">
        <f aca="false">+SUM(DJ167:DU167)</f>
        <v>30</v>
      </c>
      <c r="DY167" s="14" t="n">
        <v>0</v>
      </c>
      <c r="DZ167" s="14" t="n">
        <v>0</v>
      </c>
      <c r="EA167" s="14" t="n">
        <v>0</v>
      </c>
      <c r="EB167" s="14" t="n">
        <v>0</v>
      </c>
      <c r="EC167" s="14" t="n">
        <v>0</v>
      </c>
      <c r="ED167" s="14" t="n">
        <v>0</v>
      </c>
      <c r="EE167" s="14" t="n">
        <v>0</v>
      </c>
      <c r="EF167" s="14" t="n">
        <v>0</v>
      </c>
      <c r="EG167" s="14" t="n">
        <v>0</v>
      </c>
      <c r="EH167" s="14" t="n">
        <v>0</v>
      </c>
      <c r="EI167" s="14" t="n">
        <v>0</v>
      </c>
      <c r="EJ167" s="14" t="n">
        <v>0</v>
      </c>
      <c r="EK167" s="55" t="n">
        <f aca="false">+SUM(DY167:EJ167)</f>
        <v>0</v>
      </c>
      <c r="EO167" s="53" t="n">
        <f aca="false">+CU167+DJ167-DY167/2</f>
        <v>84.3</v>
      </c>
      <c r="EP167" s="53" t="n">
        <f aca="false">+CV167+DK167-DZ167/2</f>
        <v>0</v>
      </c>
      <c r="EQ167" s="53" t="n">
        <f aca="false">+CW167+DL167-EA167/2</f>
        <v>0</v>
      </c>
      <c r="ER167" s="53" t="n">
        <f aca="false">+CX167+DM167-EB167/2</f>
        <v>0</v>
      </c>
      <c r="ES167" s="53" t="n">
        <f aca="false">+CY167+DN167-EC167/2</f>
        <v>0</v>
      </c>
      <c r="ET167" s="53" t="n">
        <f aca="false">+CZ167+DO167-ED167/2</f>
        <v>0</v>
      </c>
      <c r="EU167" s="53" t="n">
        <f aca="false">+DA167+DP167-EE167/2</f>
        <v>0</v>
      </c>
      <c r="EV167" s="53" t="n">
        <f aca="false">+DB167+DQ167-EF167/2</f>
        <v>0</v>
      </c>
      <c r="EW167" s="53" t="n">
        <f aca="false">+DC167+DR167-EG167/2</f>
        <v>0</v>
      </c>
      <c r="EX167" s="53" t="n">
        <f aca="false">+DD167+DS167-EH167/2</f>
        <v>0</v>
      </c>
      <c r="EY167" s="53" t="n">
        <f aca="false">+DE167+DT167-EI167/2</f>
        <v>0</v>
      </c>
      <c r="EZ167" s="53" t="n">
        <f aca="false">+DF167+DU167-EJ167/2</f>
        <v>0</v>
      </c>
      <c r="FA167" s="55" t="n">
        <f aca="false">+SUM(EO167:EZ167)</f>
        <v>84.3</v>
      </c>
      <c r="FD167" s="53" t="n">
        <f aca="false">+AM167-EO167-DY167</f>
        <v>2630.7</v>
      </c>
      <c r="FE167" s="53" t="n">
        <f aca="false">+AN167-EP167-DZ167</f>
        <v>0</v>
      </c>
      <c r="FF167" s="53" t="n">
        <f aca="false">+AO167-EQ167-EA167</f>
        <v>0</v>
      </c>
      <c r="FG167" s="53" t="n">
        <f aca="false">+AP167-ER167-EB167</f>
        <v>0</v>
      </c>
      <c r="FH167" s="53" t="n">
        <f aca="false">+AQ167-ES167-EC167</f>
        <v>0</v>
      </c>
      <c r="FI167" s="53" t="n">
        <f aca="false">+AR167-ET167-ED167</f>
        <v>0</v>
      </c>
      <c r="FJ167" s="53" t="n">
        <f aca="false">+AS167-EU167-EE167</f>
        <v>0</v>
      </c>
      <c r="FK167" s="53" t="n">
        <f aca="false">+AT167-EV167-EF167</f>
        <v>0</v>
      </c>
      <c r="FL167" s="53" t="n">
        <f aca="false">+AU167-EW167-EG167</f>
        <v>0</v>
      </c>
      <c r="FM167" s="53" t="n">
        <f aca="false">+AV167-EX167-EH167</f>
        <v>0</v>
      </c>
      <c r="FN167" s="53" t="n">
        <f aca="false">+AW167-EY167-EI167</f>
        <v>0</v>
      </c>
      <c r="FO167" s="53" t="n">
        <f aca="false">+AX167-EZ167-EJ167</f>
        <v>0</v>
      </c>
      <c r="FP167" s="53" t="n">
        <f aca="false">+AY167-FA167</f>
        <v>2630.7</v>
      </c>
    </row>
    <row collapsed="false" customFormat="false" customHeight="true" hidden="false" ht="15" outlineLevel="2" r="168">
      <c r="A168" s="21" t="n">
        <v>12</v>
      </c>
      <c r="B168" s="21" t="s">
        <v>67</v>
      </c>
      <c r="C168" s="21" t="s">
        <v>137</v>
      </c>
      <c r="D168" s="67" t="n">
        <f aca="false">+E168</f>
        <v>16108</v>
      </c>
      <c r="E168" s="69" t="n">
        <v>16108</v>
      </c>
      <c r="F168" s="72" t="s">
        <v>634</v>
      </c>
      <c r="G168" s="21" t="s">
        <v>69</v>
      </c>
      <c r="H168" s="21" t="s">
        <v>69</v>
      </c>
      <c r="I168" s="72" t="s">
        <v>635</v>
      </c>
      <c r="J168" s="72" t="s">
        <v>636</v>
      </c>
      <c r="K168" s="76" t="s">
        <v>75</v>
      </c>
      <c r="L168" s="49" t="s">
        <v>487</v>
      </c>
      <c r="M168" s="50" t="s">
        <v>70</v>
      </c>
      <c r="N168" s="51" t="n">
        <v>0.01</v>
      </c>
      <c r="O168" s="51" t="n">
        <v>0.02</v>
      </c>
      <c r="P168" s="51" t="n">
        <v>0</v>
      </c>
      <c r="Q168" s="51" t="n">
        <v>0</v>
      </c>
      <c r="R168" s="50" t="n">
        <v>0</v>
      </c>
      <c r="S168" s="50" t="n">
        <v>0</v>
      </c>
      <c r="T168" s="50" t="n">
        <v>30</v>
      </c>
      <c r="U168" s="50"/>
      <c r="X168" s="53" t="e">
        <f aca="false">+VLOOKUP($D168,['file:///home/lab/repositories/luckia.facturador/com.luckia.biller.deploy/src/main/resources/bootstrap/info_presencial_2014.xlsx']venta_neta_cons!$a$2:$n$1048576,3,0)</f>
        <v>#VALUE!</v>
      </c>
      <c r="Y168" s="53" t="e">
        <f aca="false">+VLOOKUP($D168,['file:///home/lab/repositories/luckia.facturador/com.luckia.biller.deploy/src/main/resources/bootstrap/info_presencial_2014.xlsx']venta_neta_cons!$a$2:$n$1048576,4,0)</f>
        <v>#VALUE!</v>
      </c>
      <c r="Z168" s="53" t="e">
        <f aca="false">+VLOOKUP($D168,['file:///home/lab/repositories/luckia.facturador/com.luckia.biller.deploy/src/main/resources/bootstrap/info_presencial_2014.xlsx']venta_neta_cons!$a$2:$n$1048576,5,0)</f>
        <v>#VALUE!</v>
      </c>
      <c r="AA168" s="53" t="e">
        <f aca="false">+VLOOKUP($D168,['file:///home/lab/repositories/luckia.facturador/com.luckia.biller.deploy/src/main/resources/bootstrap/info_presencial_2014.xlsx']venta_neta_cons!$a$2:$n$1048576,6,0)</f>
        <v>#VALUE!</v>
      </c>
      <c r="AB168" s="53" t="e">
        <f aca="false">+VLOOKUP($D168,['file:///home/lab/repositories/luckia.facturador/com.luckia.biller.deploy/src/main/resources/bootstrap/info_presencial_2014.xlsx']venta_neta_cons!$a$2:$n$1048576,7,0)</f>
        <v>#VALUE!</v>
      </c>
      <c r="AC168" s="53" t="e">
        <f aca="false">+VLOOKUP($D168,['file:///home/lab/repositories/luckia.facturador/com.luckia.biller.deploy/src/main/resources/bootstrap/info_presencial_2014.xlsx']venta_neta_cons!$a$2:$n$1048576,8,0)</f>
        <v>#VALUE!</v>
      </c>
      <c r="AD168" s="53" t="e">
        <f aca="false">+VLOOKUP($D168,['file:///home/lab/repositories/luckia.facturador/com.luckia.biller.deploy/src/main/resources/bootstrap/info_presencial_2014.xlsx']venta_neta_cons!$a$2:$n$1048576,9,0)</f>
        <v>#VALUE!</v>
      </c>
      <c r="AE168" s="53" t="e">
        <f aca="false">+VLOOKUP($D168,['file:///home/lab/repositories/luckia.facturador/com.luckia.biller.deploy/src/main/resources/bootstrap/info_presencial_2014.xlsx']venta_neta_cons!$a$2:$n$1048576,10,0)</f>
        <v>#VALUE!</v>
      </c>
      <c r="AF168" s="53" t="e">
        <f aca="false">+VLOOKUP($D168,['file:///home/lab/repositories/luckia.facturador/com.luckia.biller.deploy/src/main/resources/bootstrap/info_presencial_2014.xlsx']venta_neta_cons!$a$2:$n$1048576,11,0)</f>
        <v>#VALUE!</v>
      </c>
      <c r="AG168" s="53" t="e">
        <f aca="false">+VLOOKUP($D168,['file:///home/lab/repositories/luckia.facturador/com.luckia.biller.deploy/src/main/resources/bootstrap/info_presencial_2014.xlsx']venta_neta_cons!$a$2:$n$1048576,12,0)</f>
        <v>#VALUE!</v>
      </c>
      <c r="AH168" s="53" t="e">
        <f aca="false">+VLOOKUP($D168,['file:///home/lab/repositories/luckia.facturador/com.luckia.biller.deploy/src/main/resources/bootstrap/info_presencial_2014.xlsx']venta_neta_cons!$a$2:$n$1048576,13,0)</f>
        <v>#VALUE!</v>
      </c>
      <c r="AI168" s="53" t="e">
        <f aca="false">+VLOOKUP($D168,['file:///home/lab/repositories/luckia.facturador/com.luckia.biller.deploy/src/main/resources/bootstrap/info_presencial_2014.xlsx']venta_neta_cons!$a$2:$n$1048576,14,0)</f>
        <v>#VALUE!</v>
      </c>
      <c r="AJ168" s="53" t="n">
        <f aca="false">+SUM(X168:AI168)</f>
        <v>941</v>
      </c>
      <c r="AK168" s="54" t="n">
        <f aca="false">+BB168/X168</f>
        <v>0.0199893730074388</v>
      </c>
      <c r="AL168" s="53"/>
      <c r="AM168" s="53" t="e">
        <f aca="false">+VLOOKUP($D168,['file:///home/lab/repositories/luckia.facturador/com.luckia.biller.deploy/src/main/resources/bootstrap/info_presencial_2014.xlsx']saldo_cons!$a$2:$n$1048576,3,0)</f>
        <v>#VALUE!</v>
      </c>
      <c r="AN168" s="53" t="e">
        <f aca="false">+VLOOKUP($D168,['file:///home/lab/repositories/luckia.facturador/com.luckia.biller.deploy/src/main/resources/bootstrap/info_presencial_2014.xlsx']saldo_cons!$a$2:$n$1048576,4,0)</f>
        <v>#VALUE!</v>
      </c>
      <c r="AO168" s="53" t="e">
        <f aca="false">+VLOOKUP($D168,['file:///home/lab/repositories/luckia.facturador/com.luckia.biller.deploy/src/main/resources/bootstrap/info_presencial_2014.xlsx']saldo_cons!$a$2:$n$1048576,5,0)</f>
        <v>#VALUE!</v>
      </c>
      <c r="AP168" s="53" t="e">
        <f aca="false">+VLOOKUP($D168,['file:///home/lab/repositories/luckia.facturador/com.luckia.biller.deploy/src/main/resources/bootstrap/info_presencial_2014.xlsx']saldo_cons!$a$2:$n$1048576,6,0)</f>
        <v>#VALUE!</v>
      </c>
      <c r="AQ168" s="53" t="e">
        <f aca="false">+VLOOKUP($D168,['file:///home/lab/repositories/luckia.facturador/com.luckia.biller.deploy/src/main/resources/bootstrap/info_presencial_2014.xlsx']saldo_cons!$a$2:$n$1048576,7,0)</f>
        <v>#VALUE!</v>
      </c>
      <c r="AR168" s="53" t="e">
        <f aca="false">+VLOOKUP($D168,['file:///home/lab/repositories/luckia.facturador/com.luckia.biller.deploy/src/main/resources/bootstrap/info_presencial_2014.xlsx']saldo_cons!$a$2:$n$1048576,8,0)</f>
        <v>#VALUE!</v>
      </c>
      <c r="AS168" s="53" t="e">
        <f aca="false">+VLOOKUP($D168,['file:///home/lab/repositories/luckia.facturador/com.luckia.biller.deploy/src/main/resources/bootstrap/info_presencial_2014.xlsx']saldo_cons!$a$2:$n$1048576,9,0)</f>
        <v>#VALUE!</v>
      </c>
      <c r="AT168" s="53" t="e">
        <f aca="false">+VLOOKUP($D168,['file:///home/lab/repositories/luckia.facturador/com.luckia.biller.deploy/src/main/resources/bootstrap/info_presencial_2014.xlsx']saldo_cons!$a$2:$n$1048576,10,0)</f>
        <v>#VALUE!</v>
      </c>
      <c r="AU168" s="53" t="e">
        <f aca="false">+VLOOKUP($D168,['file:///home/lab/repositories/luckia.facturador/com.luckia.biller.deploy/src/main/resources/bootstrap/info_presencial_2014.xlsx']saldo_cons!$a$2:$n$1048576,11,0)</f>
        <v>#VALUE!</v>
      </c>
      <c r="AV168" s="53" t="e">
        <f aca="false">+VLOOKUP($D168,['file:///home/lab/repositories/luckia.facturador/com.luckia.biller.deploy/src/main/resources/bootstrap/info_presencial_2014.xlsx']saldo_cons!$a$2:$n$1048576,12,0)</f>
        <v>#VALUE!</v>
      </c>
      <c r="AW168" s="53" t="e">
        <f aca="false">+VLOOKUP($D168,['file:///home/lab/repositories/luckia.facturador/com.luckia.biller.deploy/src/main/resources/bootstrap/info_presencial_2014.xlsx']saldo_cons!$a$2:$n$1048576,13,0)</f>
        <v>#VALUE!</v>
      </c>
      <c r="AX168" s="53" t="e">
        <f aca="false">+VLOOKUP($D168,['file:///home/lab/repositories/luckia.facturador/com.luckia.biller.deploy/src/main/resources/bootstrap/info_presencial_2014.xlsx']saldo_cons!$a$2:$n$1048576,14,0)</f>
        <v>#VALUE!</v>
      </c>
      <c r="AY168" s="53" t="n">
        <f aca="false">+SUM(AM168:AX168)</f>
        <v>941</v>
      </c>
      <c r="AZ168" s="53"/>
      <c r="BA168" s="53"/>
      <c r="BB168" s="53" t="e">
        <f aca="false">+VLOOKUP($D168,['file:///home/lab/repositories/luckia.facturador/com.luckia.biller.deploy/src/main/resources/bootstrap/info_presencial_2014.xlsx']ggr_cons!$a$2:$n$1048576,3,0)</f>
        <v>#VALUE!</v>
      </c>
      <c r="BC168" s="53" t="e">
        <f aca="false">+VLOOKUP($D168,['file:///home/lab/repositories/luckia.facturador/com.luckia.biller.deploy/src/main/resources/bootstrap/info_presencial_2014.xlsx']ggr_cons!$a$2:$n$1048576,4,0)</f>
        <v>#VALUE!</v>
      </c>
      <c r="BD168" s="53" t="e">
        <f aca="false">+VLOOKUP($D168,['file:///home/lab/repositories/luckia.facturador/com.luckia.biller.deploy/src/main/resources/bootstrap/info_presencial_2014.xlsx']ggr_cons!$a$2:$n$1048576,5,0)</f>
        <v>#VALUE!</v>
      </c>
      <c r="BE168" s="53" t="e">
        <f aca="false">+VLOOKUP($D168,['file:///home/lab/repositories/luckia.facturador/com.luckia.biller.deploy/src/main/resources/bootstrap/info_presencial_2014.xlsx']ggr_cons!$a$2:$n$1048576,6,0)</f>
        <v>#VALUE!</v>
      </c>
      <c r="BF168" s="53" t="e">
        <f aca="false">+VLOOKUP($D168,['file:///home/lab/repositories/luckia.facturador/com.luckia.biller.deploy/src/main/resources/bootstrap/info_presencial_2014.xlsx']ggr_cons!$a$2:$n$1048576,7,0)</f>
        <v>#VALUE!</v>
      </c>
      <c r="BG168" s="53" t="e">
        <f aca="false">+VLOOKUP($D168,['file:///home/lab/repositories/luckia.facturador/com.luckia.biller.deploy/src/main/resources/bootstrap/info_presencial_2014.xlsx']ggr_cons!$a$2:$n$1048576,8,0)</f>
        <v>#VALUE!</v>
      </c>
      <c r="BH168" s="53" t="e">
        <f aca="false">+VLOOKUP($D168,['file:///home/lab/repositories/luckia.facturador/com.luckia.biller.deploy/src/main/resources/bootstrap/info_presencial_2014.xlsx']ggr_cons!$a$2:$n$1048576,9,0)</f>
        <v>#VALUE!</v>
      </c>
      <c r="BI168" s="53" t="e">
        <f aca="false">+VLOOKUP($D168,['file:///home/lab/repositories/luckia.facturador/com.luckia.biller.deploy/src/main/resources/bootstrap/info_presencial_2014.xlsx']ggr_cons!$a$2:$n$1048576,10,0)</f>
        <v>#VALUE!</v>
      </c>
      <c r="BJ168" s="53" t="e">
        <f aca="false">+VLOOKUP($D168,['file:///home/lab/repositories/luckia.facturador/com.luckia.biller.deploy/src/main/resources/bootstrap/info_presencial_2014.xlsx']ggr_cons!$a$2:$n$1048576,11,0)</f>
        <v>#VALUE!</v>
      </c>
      <c r="BK168" s="53" t="e">
        <f aca="false">+VLOOKUP($D168,['file:///home/lab/repositories/luckia.facturador/com.luckia.biller.deploy/src/main/resources/bootstrap/info_presencial_2014.xlsx']ggr_cons!$a$2:$n$1048576,12,0)</f>
        <v>#VALUE!</v>
      </c>
      <c r="BL168" s="53" t="e">
        <f aca="false">+VLOOKUP($D168,['file:///home/lab/repositories/luckia.facturador/com.luckia.biller.deploy/src/main/resources/bootstrap/info_presencial_2014.xlsx']ggr_cons!$a$2:$n$1048576,13,0)</f>
        <v>#VALUE!</v>
      </c>
      <c r="BM168" s="53" t="e">
        <f aca="false">+VLOOKUP($D168,['file:///home/lab/repositories/luckia.facturador/com.luckia.biller.deploy/src/main/resources/bootstrap/info_presencial_2014.xlsx']ggr_cons!$a$2:$n$1048576,14,0)</f>
        <v>#VALUE!</v>
      </c>
      <c r="BN168" s="53" t="n">
        <f aca="false">+SUM(BB168:BM168)</f>
        <v>18.8099999999999</v>
      </c>
      <c r="BO168" s="53"/>
      <c r="BP168" s="53"/>
      <c r="BQ168" s="55" t="n">
        <f aca="false">+$N168*X168</f>
        <v>9.41</v>
      </c>
      <c r="BR168" s="55" t="n">
        <f aca="false">+$N168*Y168</f>
        <v>0</v>
      </c>
      <c r="BS168" s="55" t="n">
        <f aca="false">+$N168*Z168</f>
        <v>0</v>
      </c>
      <c r="BT168" s="55" t="n">
        <f aca="false">+$N168*AA168</f>
        <v>0</v>
      </c>
      <c r="BU168" s="55" t="n">
        <f aca="false">+$N168*AB168</f>
        <v>0</v>
      </c>
      <c r="BV168" s="55" t="n">
        <f aca="false">+$N168*AC168</f>
        <v>0</v>
      </c>
      <c r="BW168" s="55" t="n">
        <f aca="false">+$N168*AD168</f>
        <v>0</v>
      </c>
      <c r="BX168" s="55" t="n">
        <f aca="false">+$N168*AE168</f>
        <v>0</v>
      </c>
      <c r="BY168" s="55" t="n">
        <f aca="false">+$N168*AF168</f>
        <v>0</v>
      </c>
      <c r="BZ168" s="55" t="n">
        <f aca="false">+$N168*AG168</f>
        <v>0</v>
      </c>
      <c r="CA168" s="55" t="n">
        <f aca="false">+$N168*AH168</f>
        <v>0</v>
      </c>
      <c r="CB168" s="55" t="n">
        <f aca="false">+$N168*AI168</f>
        <v>0</v>
      </c>
      <c r="CC168" s="55" t="n">
        <f aca="false">+SUM(BQ168:CB168)</f>
        <v>9.41</v>
      </c>
      <c r="CD168" s="53"/>
      <c r="CE168" s="55"/>
      <c r="CF168" s="55" t="n">
        <f aca="false">+BQ168/$CE$2</f>
        <v>7.77685950413223</v>
      </c>
      <c r="CG168" s="55" t="n">
        <f aca="false">+BR168/$CE$2</f>
        <v>0</v>
      </c>
      <c r="CH168" s="55" t="n">
        <f aca="false">+BS168/$CE$2</f>
        <v>0</v>
      </c>
      <c r="CI168" s="55" t="n">
        <f aca="false">+BT168/$CE$2</f>
        <v>0</v>
      </c>
      <c r="CJ168" s="55" t="n">
        <f aca="false">+BU168/$CE$2</f>
        <v>0</v>
      </c>
      <c r="CK168" s="55" t="n">
        <f aca="false">+BV168/$CE$2</f>
        <v>0</v>
      </c>
      <c r="CL168" s="55" t="n">
        <f aca="false">+BW168/$CE$2</f>
        <v>0</v>
      </c>
      <c r="CM168" s="55" t="n">
        <f aca="false">+BX168/$CE$2</f>
        <v>0</v>
      </c>
      <c r="CN168" s="55" t="n">
        <f aca="false">+BY168/$CE$2</f>
        <v>0</v>
      </c>
      <c r="CO168" s="55" t="n">
        <f aca="false">+BZ168/$CE$2</f>
        <v>0</v>
      </c>
      <c r="CP168" s="55" t="n">
        <f aca="false">+CA168/$CE$2</f>
        <v>0</v>
      </c>
      <c r="CQ168" s="55" t="n">
        <f aca="false">+CB168/$CE$2</f>
        <v>0</v>
      </c>
      <c r="CR168" s="55" t="n">
        <f aca="false">+CC168/$CE$2</f>
        <v>7.77685950413223</v>
      </c>
      <c r="CS168" s="53"/>
      <c r="CT168" s="53"/>
      <c r="CU168" s="56" t="n">
        <f aca="false">+$O168*X168+$P168*BB168+$Q168*(0.9*BB168+$S168)+$R168</f>
        <v>18.82</v>
      </c>
      <c r="CV168" s="56" t="n">
        <f aca="false">+$O168*Y168+$P168*BC168+$Q168*(0.9*BC168+$S168)+$R168</f>
        <v>0</v>
      </c>
      <c r="CW168" s="56" t="n">
        <f aca="false">+$O168*Z168+$P168*BD168+$Q168*(0.9*BD168+$S168)+$R168</f>
        <v>0</v>
      </c>
      <c r="CX168" s="56" t="n">
        <f aca="false">+$O168*AA168+$P168*BE168+$Q168*(0.9*BE168+$S168)+$R168</f>
        <v>0</v>
      </c>
      <c r="CY168" s="56" t="n">
        <f aca="false">+$O168*AB168+$P168*BF168+$Q168*(0.9*BF168+$S168)+$R168</f>
        <v>0</v>
      </c>
      <c r="CZ168" s="56" t="n">
        <f aca="false">+$O168*AC168+$P168*BG168+$Q168*(0.9*BG168+$S168)+$R168</f>
        <v>0</v>
      </c>
      <c r="DA168" s="56" t="n">
        <f aca="false">+$O168*AD168+$P168*BH168+$Q168*(0.9*BH168+$S168)+$R168</f>
        <v>0</v>
      </c>
      <c r="DB168" s="56" t="n">
        <f aca="false">+$O168*AE168+$P168*BI168+$Q168*(0.9*BI168+$S168)+$R168</f>
        <v>0</v>
      </c>
      <c r="DC168" s="56" t="n">
        <f aca="false">+$O168*AF168+$P168*BJ168+$Q168*(0.9*BJ168+$S168)+$R168</f>
        <v>0</v>
      </c>
      <c r="DD168" s="56" t="n">
        <f aca="false">+$O168*AG168+$P168*BK168+$Q168*(0.9*BK168+$S168)+$R168</f>
        <v>0</v>
      </c>
      <c r="DE168" s="56" t="n">
        <f aca="false">+$O168*AH168+$P168*BL168+$Q168*(0.9*BL168+$S168)+$R168</f>
        <v>0</v>
      </c>
      <c r="DF168" s="56" t="n">
        <f aca="false">+$O168*AI168+$P168*BM168+$Q168*(0.9*BM168+$S168)+$R168</f>
        <v>0</v>
      </c>
      <c r="DG168" s="55" t="n">
        <f aca="false">+SUM(CU168:DF168)</f>
        <v>18.82</v>
      </c>
      <c r="DH168" s="53"/>
      <c r="DJ168" s="14" t="n">
        <f aca="false">+IF(X168=0,0,$T168)</f>
        <v>30</v>
      </c>
      <c r="DK168" s="14" t="n">
        <f aca="false">+IF(Y168=0,0,$T168)</f>
        <v>0</v>
      </c>
      <c r="DL168" s="14" t="n">
        <f aca="false">+IF(Z168=0,0,$T168)</f>
        <v>0</v>
      </c>
      <c r="DM168" s="14" t="n">
        <f aca="false">+IF(AA168=0,0,$T168)</f>
        <v>0</v>
      </c>
      <c r="DN168" s="14" t="n">
        <f aca="false">+IF(AB168=0,0,$T168)</f>
        <v>0</v>
      </c>
      <c r="DO168" s="14" t="n">
        <f aca="false">+IF(AC168=0,0,$T168)</f>
        <v>0</v>
      </c>
      <c r="DP168" s="14" t="n">
        <f aca="false">+IF(AD168=0,0,$T168)</f>
        <v>0</v>
      </c>
      <c r="DQ168" s="14" t="n">
        <f aca="false">+IF(AE168=0,0,$T168)</f>
        <v>0</v>
      </c>
      <c r="DR168" s="14" t="n">
        <f aca="false">+IF(AF168=0,0,$T168)</f>
        <v>0</v>
      </c>
      <c r="DS168" s="14" t="n">
        <f aca="false">+IF(AG168=0,0,$T168)</f>
        <v>0</v>
      </c>
      <c r="DT168" s="14" t="n">
        <f aca="false">+IF(AH168=0,0,$T168)</f>
        <v>0</v>
      </c>
      <c r="DU168" s="14" t="n">
        <f aca="false">+IF(AI168=0,0,$T168)</f>
        <v>0</v>
      </c>
      <c r="DV168" s="55" t="n">
        <f aca="false">+SUM(DJ168:DU168)</f>
        <v>30</v>
      </c>
      <c r="DY168" s="14" t="n">
        <v>0</v>
      </c>
      <c r="DZ168" s="14" t="n">
        <v>0</v>
      </c>
      <c r="EA168" s="14" t="n">
        <v>0</v>
      </c>
      <c r="EB168" s="14" t="n">
        <v>0</v>
      </c>
      <c r="EC168" s="14" t="n">
        <v>0</v>
      </c>
      <c r="ED168" s="14" t="n">
        <v>0</v>
      </c>
      <c r="EE168" s="14" t="n">
        <v>0</v>
      </c>
      <c r="EF168" s="14" t="n">
        <v>0</v>
      </c>
      <c r="EG168" s="14" t="n">
        <v>0</v>
      </c>
      <c r="EH168" s="14" t="n">
        <v>0</v>
      </c>
      <c r="EI168" s="14" t="n">
        <v>0</v>
      </c>
      <c r="EJ168" s="14" t="n">
        <v>0</v>
      </c>
      <c r="EK168" s="55" t="n">
        <f aca="false">+SUM(DY168:EJ168)</f>
        <v>0</v>
      </c>
      <c r="EO168" s="53" t="n">
        <f aca="false">+CU168+DJ168-DY168/2</f>
        <v>48.82</v>
      </c>
      <c r="EP168" s="53" t="n">
        <f aca="false">+CV168+DK168-DZ168/2</f>
        <v>0</v>
      </c>
      <c r="EQ168" s="53" t="n">
        <f aca="false">+CW168+DL168-EA168/2</f>
        <v>0</v>
      </c>
      <c r="ER168" s="53" t="n">
        <f aca="false">+CX168+DM168-EB168/2</f>
        <v>0</v>
      </c>
      <c r="ES168" s="53" t="n">
        <f aca="false">+CY168+DN168-EC168/2</f>
        <v>0</v>
      </c>
      <c r="ET168" s="53" t="n">
        <f aca="false">+CZ168+DO168-ED168/2</f>
        <v>0</v>
      </c>
      <c r="EU168" s="53" t="n">
        <f aca="false">+DA168+DP168-EE168/2</f>
        <v>0</v>
      </c>
      <c r="EV168" s="53" t="n">
        <f aca="false">+DB168+DQ168-EF168/2</f>
        <v>0</v>
      </c>
      <c r="EW168" s="53" t="n">
        <f aca="false">+DC168+DR168-EG168/2</f>
        <v>0</v>
      </c>
      <c r="EX168" s="53" t="n">
        <f aca="false">+DD168+DS168-EH168/2</f>
        <v>0</v>
      </c>
      <c r="EY168" s="53" t="n">
        <f aca="false">+DE168+DT168-EI168/2</f>
        <v>0</v>
      </c>
      <c r="EZ168" s="53" t="n">
        <f aca="false">+DF168+DU168-EJ168/2</f>
        <v>0</v>
      </c>
      <c r="FA168" s="55" t="n">
        <f aca="false">+SUM(EO168:EZ168)</f>
        <v>48.82</v>
      </c>
      <c r="FD168" s="53" t="n">
        <f aca="false">+AM168-EO168-DY168</f>
        <v>892.18</v>
      </c>
      <c r="FE168" s="53" t="n">
        <f aca="false">+AN168-EP168-DZ168</f>
        <v>0</v>
      </c>
      <c r="FF168" s="53" t="n">
        <f aca="false">+AO168-EQ168-EA168</f>
        <v>0</v>
      </c>
      <c r="FG168" s="53" t="n">
        <f aca="false">+AP168-ER168-EB168</f>
        <v>0</v>
      </c>
      <c r="FH168" s="53" t="n">
        <f aca="false">+AQ168-ES168-EC168</f>
        <v>0</v>
      </c>
      <c r="FI168" s="53" t="n">
        <f aca="false">+AR168-ET168-ED168</f>
        <v>0</v>
      </c>
      <c r="FJ168" s="53" t="n">
        <f aca="false">+AS168-EU168-EE168</f>
        <v>0</v>
      </c>
      <c r="FK168" s="53" t="n">
        <f aca="false">+AT168-EV168-EF168</f>
        <v>0</v>
      </c>
      <c r="FL168" s="53" t="n">
        <f aca="false">+AU168-EW168-EG168</f>
        <v>0</v>
      </c>
      <c r="FM168" s="53" t="n">
        <f aca="false">+AV168-EX168-EH168</f>
        <v>0</v>
      </c>
      <c r="FN168" s="53" t="n">
        <f aca="false">+AW168-EY168-EI168</f>
        <v>0</v>
      </c>
      <c r="FO168" s="53" t="n">
        <f aca="false">+AX168-EZ168-EJ168</f>
        <v>0</v>
      </c>
      <c r="FP168" s="53" t="n">
        <f aca="false">+AY168-FA168</f>
        <v>892.18</v>
      </c>
    </row>
    <row collapsed="false" customFormat="false" customHeight="true" hidden="false" ht="15" outlineLevel="2" r="169">
      <c r="A169" s="21" t="n">
        <v>12</v>
      </c>
      <c r="B169" s="21" t="s">
        <v>67</v>
      </c>
      <c r="C169" s="21" t="s">
        <v>137</v>
      </c>
      <c r="D169" s="67" t="n">
        <f aca="false">+E169</f>
        <v>16105</v>
      </c>
      <c r="E169" s="69" t="n">
        <v>16105</v>
      </c>
      <c r="F169" s="88" t="s">
        <v>637</v>
      </c>
      <c r="G169" s="21" t="s">
        <v>69</v>
      </c>
      <c r="H169" s="21" t="s">
        <v>69</v>
      </c>
      <c r="I169" s="88" t="s">
        <v>638</v>
      </c>
      <c r="J169" s="88" t="s">
        <v>639</v>
      </c>
      <c r="K169" s="76" t="s">
        <v>587</v>
      </c>
      <c r="L169" s="49" t="s">
        <v>487</v>
      </c>
      <c r="M169" s="50" t="s">
        <v>70</v>
      </c>
      <c r="N169" s="51" t="n">
        <v>0.01</v>
      </c>
      <c r="O169" s="51" t="n">
        <v>0.02</v>
      </c>
      <c r="P169" s="51" t="n">
        <v>0</v>
      </c>
      <c r="Q169" s="51" t="n">
        <v>0</v>
      </c>
      <c r="R169" s="50" t="n">
        <v>0</v>
      </c>
      <c r="S169" s="50" t="n">
        <v>0</v>
      </c>
      <c r="T169" s="50" t="n">
        <v>30</v>
      </c>
      <c r="U169" s="50"/>
      <c r="X169" s="53" t="e">
        <f aca="false">+VLOOKUP($D169,['file:///home/lab/repositories/luckia.facturador/com.luckia.biller.deploy/src/main/resources/bootstrap/info_presencial_2014.xlsx']venta_neta_cons!$a$2:$n$1048576,3,0)</f>
        <v>#VALUE!</v>
      </c>
      <c r="Y169" s="53" t="e">
        <f aca="false">+VLOOKUP($D169,['file:///home/lab/repositories/luckia.facturador/com.luckia.biller.deploy/src/main/resources/bootstrap/info_presencial_2014.xlsx']venta_neta_cons!$a$2:$n$1048576,4,0)</f>
        <v>#VALUE!</v>
      </c>
      <c r="Z169" s="53" t="e">
        <f aca="false">+VLOOKUP($D169,['file:///home/lab/repositories/luckia.facturador/com.luckia.biller.deploy/src/main/resources/bootstrap/info_presencial_2014.xlsx']venta_neta_cons!$a$2:$n$1048576,5,0)</f>
        <v>#VALUE!</v>
      </c>
      <c r="AA169" s="53" t="e">
        <f aca="false">+VLOOKUP($D169,['file:///home/lab/repositories/luckia.facturador/com.luckia.biller.deploy/src/main/resources/bootstrap/info_presencial_2014.xlsx']venta_neta_cons!$a$2:$n$1048576,6,0)</f>
        <v>#VALUE!</v>
      </c>
      <c r="AB169" s="53" t="e">
        <f aca="false">+VLOOKUP($D169,['file:///home/lab/repositories/luckia.facturador/com.luckia.biller.deploy/src/main/resources/bootstrap/info_presencial_2014.xlsx']venta_neta_cons!$a$2:$n$1048576,7,0)</f>
        <v>#VALUE!</v>
      </c>
      <c r="AC169" s="53" t="e">
        <f aca="false">+VLOOKUP($D169,['file:///home/lab/repositories/luckia.facturador/com.luckia.biller.deploy/src/main/resources/bootstrap/info_presencial_2014.xlsx']venta_neta_cons!$a$2:$n$1048576,8,0)</f>
        <v>#VALUE!</v>
      </c>
      <c r="AD169" s="53" t="e">
        <f aca="false">+VLOOKUP($D169,['file:///home/lab/repositories/luckia.facturador/com.luckia.biller.deploy/src/main/resources/bootstrap/info_presencial_2014.xlsx']venta_neta_cons!$a$2:$n$1048576,9,0)</f>
        <v>#VALUE!</v>
      </c>
      <c r="AE169" s="53" t="e">
        <f aca="false">+VLOOKUP($D169,['file:///home/lab/repositories/luckia.facturador/com.luckia.biller.deploy/src/main/resources/bootstrap/info_presencial_2014.xlsx']venta_neta_cons!$a$2:$n$1048576,10,0)</f>
        <v>#VALUE!</v>
      </c>
      <c r="AF169" s="53" t="e">
        <f aca="false">+VLOOKUP($D169,['file:///home/lab/repositories/luckia.facturador/com.luckia.biller.deploy/src/main/resources/bootstrap/info_presencial_2014.xlsx']venta_neta_cons!$a$2:$n$1048576,11,0)</f>
        <v>#VALUE!</v>
      </c>
      <c r="AG169" s="53" t="e">
        <f aca="false">+VLOOKUP($D169,['file:///home/lab/repositories/luckia.facturador/com.luckia.biller.deploy/src/main/resources/bootstrap/info_presencial_2014.xlsx']venta_neta_cons!$a$2:$n$1048576,12,0)</f>
        <v>#VALUE!</v>
      </c>
      <c r="AH169" s="53" t="e">
        <f aca="false">+VLOOKUP($D169,['file:///home/lab/repositories/luckia.facturador/com.luckia.biller.deploy/src/main/resources/bootstrap/info_presencial_2014.xlsx']venta_neta_cons!$a$2:$n$1048576,13,0)</f>
        <v>#VALUE!</v>
      </c>
      <c r="AI169" s="53" t="e">
        <f aca="false">+VLOOKUP($D169,['file:///home/lab/repositories/luckia.facturador/com.luckia.biller.deploy/src/main/resources/bootstrap/info_presencial_2014.xlsx']venta_neta_cons!$a$2:$n$1048576,14,0)</f>
        <v>#VALUE!</v>
      </c>
      <c r="AJ169" s="53" t="n">
        <f aca="false">+SUM(X169:AI169)</f>
        <v>15264</v>
      </c>
      <c r="AK169" s="54" t="n">
        <f aca="false">+BB169/X169</f>
        <v>0.177272667714885</v>
      </c>
      <c r="AL169" s="53"/>
      <c r="AM169" s="53" t="e">
        <f aca="false">+VLOOKUP($D169,['file:///home/lab/repositories/luckia.facturador/com.luckia.biller.deploy/src/main/resources/bootstrap/info_presencial_2014.xlsx']saldo_cons!$a$2:$n$1048576,3,0)</f>
        <v>#VALUE!</v>
      </c>
      <c r="AN169" s="53" t="e">
        <f aca="false">+VLOOKUP($D169,['file:///home/lab/repositories/luckia.facturador/com.luckia.biller.deploy/src/main/resources/bootstrap/info_presencial_2014.xlsx']saldo_cons!$a$2:$n$1048576,4,0)</f>
        <v>#VALUE!</v>
      </c>
      <c r="AO169" s="53" t="e">
        <f aca="false">+VLOOKUP($D169,['file:///home/lab/repositories/luckia.facturador/com.luckia.biller.deploy/src/main/resources/bootstrap/info_presencial_2014.xlsx']saldo_cons!$a$2:$n$1048576,5,0)</f>
        <v>#VALUE!</v>
      </c>
      <c r="AP169" s="53" t="e">
        <f aca="false">+VLOOKUP($D169,['file:///home/lab/repositories/luckia.facturador/com.luckia.biller.deploy/src/main/resources/bootstrap/info_presencial_2014.xlsx']saldo_cons!$a$2:$n$1048576,6,0)</f>
        <v>#VALUE!</v>
      </c>
      <c r="AQ169" s="53" t="e">
        <f aca="false">+VLOOKUP($D169,['file:///home/lab/repositories/luckia.facturador/com.luckia.biller.deploy/src/main/resources/bootstrap/info_presencial_2014.xlsx']saldo_cons!$a$2:$n$1048576,7,0)</f>
        <v>#VALUE!</v>
      </c>
      <c r="AR169" s="53" t="e">
        <f aca="false">+VLOOKUP($D169,['file:///home/lab/repositories/luckia.facturador/com.luckia.biller.deploy/src/main/resources/bootstrap/info_presencial_2014.xlsx']saldo_cons!$a$2:$n$1048576,8,0)</f>
        <v>#VALUE!</v>
      </c>
      <c r="AS169" s="53" t="e">
        <f aca="false">+VLOOKUP($D169,['file:///home/lab/repositories/luckia.facturador/com.luckia.biller.deploy/src/main/resources/bootstrap/info_presencial_2014.xlsx']saldo_cons!$a$2:$n$1048576,9,0)</f>
        <v>#VALUE!</v>
      </c>
      <c r="AT169" s="53" t="e">
        <f aca="false">+VLOOKUP($D169,['file:///home/lab/repositories/luckia.facturador/com.luckia.biller.deploy/src/main/resources/bootstrap/info_presencial_2014.xlsx']saldo_cons!$a$2:$n$1048576,10,0)</f>
        <v>#VALUE!</v>
      </c>
      <c r="AU169" s="53" t="e">
        <f aca="false">+VLOOKUP($D169,['file:///home/lab/repositories/luckia.facturador/com.luckia.biller.deploy/src/main/resources/bootstrap/info_presencial_2014.xlsx']saldo_cons!$a$2:$n$1048576,11,0)</f>
        <v>#VALUE!</v>
      </c>
      <c r="AV169" s="53" t="e">
        <f aca="false">+VLOOKUP($D169,['file:///home/lab/repositories/luckia.facturador/com.luckia.biller.deploy/src/main/resources/bootstrap/info_presencial_2014.xlsx']saldo_cons!$a$2:$n$1048576,12,0)</f>
        <v>#VALUE!</v>
      </c>
      <c r="AW169" s="53" t="e">
        <f aca="false">+VLOOKUP($D169,['file:///home/lab/repositories/luckia.facturador/com.luckia.biller.deploy/src/main/resources/bootstrap/info_presencial_2014.xlsx']saldo_cons!$a$2:$n$1048576,13,0)</f>
        <v>#VALUE!</v>
      </c>
      <c r="AX169" s="53" t="e">
        <f aca="false">+VLOOKUP($D169,['file:///home/lab/repositories/luckia.facturador/com.luckia.biller.deploy/src/main/resources/bootstrap/info_presencial_2014.xlsx']saldo_cons!$a$2:$n$1048576,14,0)</f>
        <v>#VALUE!</v>
      </c>
      <c r="AY169" s="53" t="n">
        <f aca="false">+SUM(AM169:AX169)</f>
        <v>15264</v>
      </c>
      <c r="AZ169" s="53"/>
      <c r="BA169" s="53"/>
      <c r="BB169" s="53" t="e">
        <f aca="false">+VLOOKUP($D169,['file:///home/lab/repositories/luckia.facturador/com.luckia.biller.deploy/src/main/resources/bootstrap/info_presencial_2014.xlsx']ggr_cons!$a$2:$n$1048576,3,0)</f>
        <v>#VALUE!</v>
      </c>
      <c r="BC169" s="53" t="e">
        <f aca="false">+VLOOKUP($D169,['file:///home/lab/repositories/luckia.facturador/com.luckia.biller.deploy/src/main/resources/bootstrap/info_presencial_2014.xlsx']ggr_cons!$a$2:$n$1048576,4,0)</f>
        <v>#VALUE!</v>
      </c>
      <c r="BD169" s="53" t="e">
        <f aca="false">+VLOOKUP($D169,['file:///home/lab/repositories/luckia.facturador/com.luckia.biller.deploy/src/main/resources/bootstrap/info_presencial_2014.xlsx']ggr_cons!$a$2:$n$1048576,5,0)</f>
        <v>#VALUE!</v>
      </c>
      <c r="BE169" s="53" t="e">
        <f aca="false">+VLOOKUP($D169,['file:///home/lab/repositories/luckia.facturador/com.luckia.biller.deploy/src/main/resources/bootstrap/info_presencial_2014.xlsx']ggr_cons!$a$2:$n$1048576,6,0)</f>
        <v>#VALUE!</v>
      </c>
      <c r="BF169" s="53" t="e">
        <f aca="false">+VLOOKUP($D169,['file:///home/lab/repositories/luckia.facturador/com.luckia.biller.deploy/src/main/resources/bootstrap/info_presencial_2014.xlsx']ggr_cons!$a$2:$n$1048576,7,0)</f>
        <v>#VALUE!</v>
      </c>
      <c r="BG169" s="53" t="e">
        <f aca="false">+VLOOKUP($D169,['file:///home/lab/repositories/luckia.facturador/com.luckia.biller.deploy/src/main/resources/bootstrap/info_presencial_2014.xlsx']ggr_cons!$a$2:$n$1048576,8,0)</f>
        <v>#VALUE!</v>
      </c>
      <c r="BH169" s="53" t="e">
        <f aca="false">+VLOOKUP($D169,['file:///home/lab/repositories/luckia.facturador/com.luckia.biller.deploy/src/main/resources/bootstrap/info_presencial_2014.xlsx']ggr_cons!$a$2:$n$1048576,9,0)</f>
        <v>#VALUE!</v>
      </c>
      <c r="BI169" s="53" t="e">
        <f aca="false">+VLOOKUP($D169,['file:///home/lab/repositories/luckia.facturador/com.luckia.biller.deploy/src/main/resources/bootstrap/info_presencial_2014.xlsx']ggr_cons!$a$2:$n$1048576,10,0)</f>
        <v>#VALUE!</v>
      </c>
      <c r="BJ169" s="53" t="e">
        <f aca="false">+VLOOKUP($D169,['file:///home/lab/repositories/luckia.facturador/com.luckia.biller.deploy/src/main/resources/bootstrap/info_presencial_2014.xlsx']ggr_cons!$a$2:$n$1048576,11,0)</f>
        <v>#VALUE!</v>
      </c>
      <c r="BK169" s="53" t="e">
        <f aca="false">+VLOOKUP($D169,['file:///home/lab/repositories/luckia.facturador/com.luckia.biller.deploy/src/main/resources/bootstrap/info_presencial_2014.xlsx']ggr_cons!$a$2:$n$1048576,12,0)</f>
        <v>#VALUE!</v>
      </c>
      <c r="BL169" s="53" t="e">
        <f aca="false">+VLOOKUP($D169,['file:///home/lab/repositories/luckia.facturador/com.luckia.biller.deploy/src/main/resources/bootstrap/info_presencial_2014.xlsx']ggr_cons!$a$2:$n$1048576,13,0)</f>
        <v>#VALUE!</v>
      </c>
      <c r="BM169" s="53" t="e">
        <f aca="false">+VLOOKUP($D169,['file:///home/lab/repositories/luckia.facturador/com.luckia.biller.deploy/src/main/resources/bootstrap/info_presencial_2014.xlsx']ggr_cons!$a$2:$n$1048576,14,0)</f>
        <v>#VALUE!</v>
      </c>
      <c r="BN169" s="53" t="n">
        <f aca="false">+SUM(BB169:BM169)</f>
        <v>2705.89</v>
      </c>
      <c r="BO169" s="53"/>
      <c r="BP169" s="53"/>
      <c r="BQ169" s="55" t="n">
        <f aca="false">+$N169*X169</f>
        <v>152.64</v>
      </c>
      <c r="BR169" s="55" t="n">
        <f aca="false">+$N169*Y169</f>
        <v>0</v>
      </c>
      <c r="BS169" s="55" t="n">
        <f aca="false">+$N169*Z169</f>
        <v>0</v>
      </c>
      <c r="BT169" s="55" t="n">
        <f aca="false">+$N169*AA169</f>
        <v>0</v>
      </c>
      <c r="BU169" s="55" t="n">
        <f aca="false">+$N169*AB169</f>
        <v>0</v>
      </c>
      <c r="BV169" s="55" t="n">
        <f aca="false">+$N169*AC169</f>
        <v>0</v>
      </c>
      <c r="BW169" s="55" t="n">
        <f aca="false">+$N169*AD169</f>
        <v>0</v>
      </c>
      <c r="BX169" s="55" t="n">
        <f aca="false">+$N169*AE169</f>
        <v>0</v>
      </c>
      <c r="BY169" s="55" t="n">
        <f aca="false">+$N169*AF169</f>
        <v>0</v>
      </c>
      <c r="BZ169" s="55" t="n">
        <f aca="false">+$N169*AG169</f>
        <v>0</v>
      </c>
      <c r="CA169" s="55" t="n">
        <f aca="false">+$N169*AH169</f>
        <v>0</v>
      </c>
      <c r="CB169" s="55" t="n">
        <f aca="false">+$N169*AI169</f>
        <v>0</v>
      </c>
      <c r="CC169" s="55" t="n">
        <f aca="false">+SUM(BQ169:CB169)</f>
        <v>152.64</v>
      </c>
      <c r="CD169" s="53"/>
      <c r="CE169" s="55"/>
      <c r="CF169" s="55" t="n">
        <f aca="false">+BQ169/$CE$2</f>
        <v>126.148760330579</v>
      </c>
      <c r="CG169" s="55" t="n">
        <f aca="false">+BR169/$CE$2</f>
        <v>0</v>
      </c>
      <c r="CH169" s="55" t="n">
        <f aca="false">+BS169/$CE$2</f>
        <v>0</v>
      </c>
      <c r="CI169" s="55" t="n">
        <f aca="false">+BT169/$CE$2</f>
        <v>0</v>
      </c>
      <c r="CJ169" s="55" t="n">
        <f aca="false">+BU169/$CE$2</f>
        <v>0</v>
      </c>
      <c r="CK169" s="55" t="n">
        <f aca="false">+BV169/$CE$2</f>
        <v>0</v>
      </c>
      <c r="CL169" s="55" t="n">
        <f aca="false">+BW169/$CE$2</f>
        <v>0</v>
      </c>
      <c r="CM169" s="55" t="n">
        <f aca="false">+BX169/$CE$2</f>
        <v>0</v>
      </c>
      <c r="CN169" s="55" t="n">
        <f aca="false">+BY169/$CE$2</f>
        <v>0</v>
      </c>
      <c r="CO169" s="55" t="n">
        <f aca="false">+BZ169/$CE$2</f>
        <v>0</v>
      </c>
      <c r="CP169" s="55" t="n">
        <f aca="false">+CA169/$CE$2</f>
        <v>0</v>
      </c>
      <c r="CQ169" s="55" t="n">
        <f aca="false">+CB169/$CE$2</f>
        <v>0</v>
      </c>
      <c r="CR169" s="55" t="n">
        <f aca="false">+CC169/$CE$2</f>
        <v>126.148760330579</v>
      </c>
      <c r="CS169" s="53"/>
      <c r="CT169" s="53"/>
      <c r="CU169" s="56" t="n">
        <f aca="false">+$O169*X169+$P169*BB169+$Q169*(0.9*BB169+$S169)+$R169</f>
        <v>305.28</v>
      </c>
      <c r="CV169" s="56" t="n">
        <f aca="false">+$O169*Y169+$P169*BC169+$Q169*(0.9*BC169+$S169)+$R169</f>
        <v>0</v>
      </c>
      <c r="CW169" s="56" t="n">
        <f aca="false">+$O169*Z169+$P169*BD169+$Q169*(0.9*BD169+$S169)+$R169</f>
        <v>0</v>
      </c>
      <c r="CX169" s="56" t="n">
        <f aca="false">+$O169*AA169+$P169*BE169+$Q169*(0.9*BE169+$S169)+$R169</f>
        <v>0</v>
      </c>
      <c r="CY169" s="56" t="n">
        <f aca="false">+$O169*AB169+$P169*BF169+$Q169*(0.9*BF169+$S169)+$R169</f>
        <v>0</v>
      </c>
      <c r="CZ169" s="56" t="n">
        <f aca="false">+$O169*AC169+$P169*BG169+$Q169*(0.9*BG169+$S169)+$R169</f>
        <v>0</v>
      </c>
      <c r="DA169" s="56" t="n">
        <f aca="false">+$O169*AD169+$P169*BH169+$Q169*(0.9*BH169+$S169)+$R169</f>
        <v>0</v>
      </c>
      <c r="DB169" s="56" t="n">
        <f aca="false">+$O169*AE169+$P169*BI169+$Q169*(0.9*BI169+$S169)+$R169</f>
        <v>0</v>
      </c>
      <c r="DC169" s="56" t="n">
        <f aca="false">+$O169*AF169+$P169*BJ169+$Q169*(0.9*BJ169+$S169)+$R169</f>
        <v>0</v>
      </c>
      <c r="DD169" s="56" t="n">
        <f aca="false">+$O169*AG169+$P169*BK169+$Q169*(0.9*BK169+$S169)+$R169</f>
        <v>0</v>
      </c>
      <c r="DE169" s="56" t="n">
        <f aca="false">+$O169*AH169+$P169*BL169+$Q169*(0.9*BL169+$S169)+$R169</f>
        <v>0</v>
      </c>
      <c r="DF169" s="56" t="n">
        <f aca="false">+$O169*AI169+$P169*BM169+$Q169*(0.9*BM169+$S169)+$R169</f>
        <v>0</v>
      </c>
      <c r="DG169" s="55" t="n">
        <f aca="false">+SUM(CU169:DF169)</f>
        <v>305.28</v>
      </c>
      <c r="DH169" s="53"/>
      <c r="DJ169" s="14" t="n">
        <f aca="false">+IF(X169=0,0,$T169)</f>
        <v>30</v>
      </c>
      <c r="DK169" s="14" t="n">
        <f aca="false">+IF(Y169=0,0,$T169)</f>
        <v>0</v>
      </c>
      <c r="DL169" s="14" t="n">
        <f aca="false">+IF(Z169=0,0,$T169)</f>
        <v>0</v>
      </c>
      <c r="DM169" s="14" t="n">
        <f aca="false">+IF(AA169=0,0,$T169)</f>
        <v>0</v>
      </c>
      <c r="DN169" s="14" t="n">
        <f aca="false">+IF(AB169=0,0,$T169)</f>
        <v>0</v>
      </c>
      <c r="DO169" s="14" t="n">
        <f aca="false">+IF(AC169=0,0,$T169)</f>
        <v>0</v>
      </c>
      <c r="DP169" s="14" t="n">
        <f aca="false">+IF(AD169=0,0,$T169)</f>
        <v>0</v>
      </c>
      <c r="DQ169" s="14" t="n">
        <f aca="false">+IF(AE169=0,0,$T169)</f>
        <v>0</v>
      </c>
      <c r="DR169" s="14" t="n">
        <f aca="false">+IF(AF169=0,0,$T169)</f>
        <v>0</v>
      </c>
      <c r="DS169" s="14" t="n">
        <f aca="false">+IF(AG169=0,0,$T169)</f>
        <v>0</v>
      </c>
      <c r="DT169" s="14" t="n">
        <f aca="false">+IF(AH169=0,0,$T169)</f>
        <v>0</v>
      </c>
      <c r="DU169" s="14" t="n">
        <f aca="false">+IF(AI169=0,0,$T169)</f>
        <v>0</v>
      </c>
      <c r="DV169" s="55" t="n">
        <f aca="false">+SUM(DJ169:DU169)</f>
        <v>30</v>
      </c>
      <c r="DY169" s="14" t="n">
        <v>0</v>
      </c>
      <c r="DZ169" s="14" t="n">
        <v>0</v>
      </c>
      <c r="EA169" s="14" t="n">
        <v>0</v>
      </c>
      <c r="EB169" s="14" t="n">
        <v>0</v>
      </c>
      <c r="EC169" s="14" t="n">
        <v>0</v>
      </c>
      <c r="ED169" s="14" t="n">
        <v>0</v>
      </c>
      <c r="EE169" s="14" t="n">
        <v>0</v>
      </c>
      <c r="EF169" s="14" t="n">
        <v>0</v>
      </c>
      <c r="EG169" s="14" t="n">
        <v>0</v>
      </c>
      <c r="EH169" s="14" t="n">
        <v>0</v>
      </c>
      <c r="EI169" s="14" t="n">
        <v>0</v>
      </c>
      <c r="EJ169" s="14" t="n">
        <v>0</v>
      </c>
      <c r="EK169" s="55" t="n">
        <f aca="false">+SUM(DY169:EJ169)</f>
        <v>0</v>
      </c>
      <c r="EO169" s="53" t="n">
        <f aca="false">+CU169+DJ169-DY169/2</f>
        <v>335.28</v>
      </c>
      <c r="EP169" s="53" t="n">
        <f aca="false">+CV169+DK169-DZ169/2</f>
        <v>0</v>
      </c>
      <c r="EQ169" s="53" t="n">
        <f aca="false">+CW169+DL169-EA169/2</f>
        <v>0</v>
      </c>
      <c r="ER169" s="53" t="n">
        <f aca="false">+CX169+DM169-EB169/2</f>
        <v>0</v>
      </c>
      <c r="ES169" s="53" t="n">
        <f aca="false">+CY169+DN169-EC169/2</f>
        <v>0</v>
      </c>
      <c r="ET169" s="53" t="n">
        <f aca="false">+CZ169+DO169-ED169/2</f>
        <v>0</v>
      </c>
      <c r="EU169" s="53" t="n">
        <f aca="false">+DA169+DP169-EE169/2</f>
        <v>0</v>
      </c>
      <c r="EV169" s="53" t="n">
        <f aca="false">+DB169+DQ169-EF169/2</f>
        <v>0</v>
      </c>
      <c r="EW169" s="53" t="n">
        <f aca="false">+DC169+DR169-EG169/2</f>
        <v>0</v>
      </c>
      <c r="EX169" s="53" t="n">
        <f aca="false">+DD169+DS169-EH169/2</f>
        <v>0</v>
      </c>
      <c r="EY169" s="53" t="n">
        <f aca="false">+DE169+DT169-EI169/2</f>
        <v>0</v>
      </c>
      <c r="EZ169" s="53" t="n">
        <f aca="false">+DF169+DU169-EJ169/2</f>
        <v>0</v>
      </c>
      <c r="FA169" s="55" t="n">
        <f aca="false">+SUM(EO169:EZ169)</f>
        <v>335.28</v>
      </c>
      <c r="FD169" s="53" t="n">
        <f aca="false">+AM169-EO169-DY169</f>
        <v>14928.72</v>
      </c>
      <c r="FE169" s="53" t="n">
        <f aca="false">+AN169-EP169-DZ169</f>
        <v>0</v>
      </c>
      <c r="FF169" s="53" t="n">
        <f aca="false">+AO169-EQ169-EA169</f>
        <v>0</v>
      </c>
      <c r="FG169" s="53" t="n">
        <f aca="false">+AP169-ER169-EB169</f>
        <v>0</v>
      </c>
      <c r="FH169" s="53" t="n">
        <f aca="false">+AQ169-ES169-EC169</f>
        <v>0</v>
      </c>
      <c r="FI169" s="53" t="n">
        <f aca="false">+AR169-ET169-ED169</f>
        <v>0</v>
      </c>
      <c r="FJ169" s="53" t="n">
        <f aca="false">+AS169-EU169-EE169</f>
        <v>0</v>
      </c>
      <c r="FK169" s="53" t="n">
        <f aca="false">+AT169-EV169-EF169</f>
        <v>0</v>
      </c>
      <c r="FL169" s="53" t="n">
        <f aca="false">+AU169-EW169-EG169</f>
        <v>0</v>
      </c>
      <c r="FM169" s="53" t="n">
        <f aca="false">+AV169-EX169-EH169</f>
        <v>0</v>
      </c>
      <c r="FN169" s="53" t="n">
        <f aca="false">+AW169-EY169-EI169</f>
        <v>0</v>
      </c>
      <c r="FO169" s="53" t="n">
        <f aca="false">+AX169-EZ169-EJ169</f>
        <v>0</v>
      </c>
      <c r="FP169" s="53" t="n">
        <f aca="false">+AY169-FA169</f>
        <v>14928.72</v>
      </c>
    </row>
    <row collapsed="false" customFormat="false" customHeight="true" hidden="false" ht="15" outlineLevel="2" r="170">
      <c r="A170" s="21" t="n">
        <v>12</v>
      </c>
      <c r="B170" s="21" t="s">
        <v>67</v>
      </c>
      <c r="C170" s="21" t="s">
        <v>137</v>
      </c>
      <c r="D170" s="67" t="n">
        <f aca="false">+E170</f>
        <v>16106</v>
      </c>
      <c r="E170" s="69" t="n">
        <v>16106</v>
      </c>
      <c r="F170" s="88" t="s">
        <v>640</v>
      </c>
      <c r="G170" s="21" t="s">
        <v>69</v>
      </c>
      <c r="H170" s="21" t="s">
        <v>69</v>
      </c>
      <c r="I170" s="88" t="s">
        <v>641</v>
      </c>
      <c r="J170" s="76" t="s">
        <v>587</v>
      </c>
      <c r="K170" s="76" t="s">
        <v>587</v>
      </c>
      <c r="L170" s="49" t="s">
        <v>487</v>
      </c>
      <c r="M170" s="50" t="s">
        <v>70</v>
      </c>
      <c r="N170" s="51" t="n">
        <v>0.01</v>
      </c>
      <c r="O170" s="51" t="n">
        <v>0.02</v>
      </c>
      <c r="P170" s="51" t="n">
        <v>0</v>
      </c>
      <c r="Q170" s="51" t="n">
        <v>0</v>
      </c>
      <c r="R170" s="50" t="n">
        <v>0</v>
      </c>
      <c r="S170" s="50" t="n">
        <v>0</v>
      </c>
      <c r="T170" s="50" t="n">
        <v>30</v>
      </c>
      <c r="U170" s="50"/>
      <c r="X170" s="53" t="e">
        <f aca="false">+VLOOKUP($D170,['file:///home/lab/repositories/luckia.facturador/com.luckia.biller.deploy/src/main/resources/bootstrap/info_presencial_2014.xlsx']venta_neta_cons!$a$2:$n$1048576,3,0)</f>
        <v>#VALUE!</v>
      </c>
      <c r="Y170" s="53" t="e">
        <f aca="false">+VLOOKUP($D170,['file:///home/lab/repositories/luckia.facturador/com.luckia.biller.deploy/src/main/resources/bootstrap/info_presencial_2014.xlsx']venta_neta_cons!$a$2:$n$1048576,4,0)</f>
        <v>#VALUE!</v>
      </c>
      <c r="Z170" s="53" t="e">
        <f aca="false">+VLOOKUP($D170,['file:///home/lab/repositories/luckia.facturador/com.luckia.biller.deploy/src/main/resources/bootstrap/info_presencial_2014.xlsx']venta_neta_cons!$a$2:$n$1048576,5,0)</f>
        <v>#VALUE!</v>
      </c>
      <c r="AA170" s="53" t="e">
        <f aca="false">+VLOOKUP($D170,['file:///home/lab/repositories/luckia.facturador/com.luckia.biller.deploy/src/main/resources/bootstrap/info_presencial_2014.xlsx']venta_neta_cons!$a$2:$n$1048576,6,0)</f>
        <v>#VALUE!</v>
      </c>
      <c r="AB170" s="53" t="e">
        <f aca="false">+VLOOKUP($D170,['file:///home/lab/repositories/luckia.facturador/com.luckia.biller.deploy/src/main/resources/bootstrap/info_presencial_2014.xlsx']venta_neta_cons!$a$2:$n$1048576,7,0)</f>
        <v>#VALUE!</v>
      </c>
      <c r="AC170" s="53" t="e">
        <f aca="false">+VLOOKUP($D170,['file:///home/lab/repositories/luckia.facturador/com.luckia.biller.deploy/src/main/resources/bootstrap/info_presencial_2014.xlsx']venta_neta_cons!$a$2:$n$1048576,8,0)</f>
        <v>#VALUE!</v>
      </c>
      <c r="AD170" s="53" t="e">
        <f aca="false">+VLOOKUP($D170,['file:///home/lab/repositories/luckia.facturador/com.luckia.biller.deploy/src/main/resources/bootstrap/info_presencial_2014.xlsx']venta_neta_cons!$a$2:$n$1048576,9,0)</f>
        <v>#VALUE!</v>
      </c>
      <c r="AE170" s="53" t="e">
        <f aca="false">+VLOOKUP($D170,['file:///home/lab/repositories/luckia.facturador/com.luckia.biller.deploy/src/main/resources/bootstrap/info_presencial_2014.xlsx']venta_neta_cons!$a$2:$n$1048576,10,0)</f>
        <v>#VALUE!</v>
      </c>
      <c r="AF170" s="53" t="e">
        <f aca="false">+VLOOKUP($D170,['file:///home/lab/repositories/luckia.facturador/com.luckia.biller.deploy/src/main/resources/bootstrap/info_presencial_2014.xlsx']venta_neta_cons!$a$2:$n$1048576,11,0)</f>
        <v>#VALUE!</v>
      </c>
      <c r="AG170" s="53" t="e">
        <f aca="false">+VLOOKUP($D170,['file:///home/lab/repositories/luckia.facturador/com.luckia.biller.deploy/src/main/resources/bootstrap/info_presencial_2014.xlsx']venta_neta_cons!$a$2:$n$1048576,12,0)</f>
        <v>#VALUE!</v>
      </c>
      <c r="AH170" s="53" t="e">
        <f aca="false">+VLOOKUP($D170,['file:///home/lab/repositories/luckia.facturador/com.luckia.biller.deploy/src/main/resources/bootstrap/info_presencial_2014.xlsx']venta_neta_cons!$a$2:$n$1048576,13,0)</f>
        <v>#VALUE!</v>
      </c>
      <c r="AI170" s="53" t="e">
        <f aca="false">+VLOOKUP($D170,['file:///home/lab/repositories/luckia.facturador/com.luckia.biller.deploy/src/main/resources/bootstrap/info_presencial_2014.xlsx']venta_neta_cons!$a$2:$n$1048576,14,0)</f>
        <v>#VALUE!</v>
      </c>
      <c r="AJ170" s="53" t="n">
        <f aca="false">+SUM(X170:AI170)</f>
        <v>1032</v>
      </c>
      <c r="AK170" s="54" t="n">
        <f aca="false">+BB170/X170</f>
        <v>0.155562015503876</v>
      </c>
      <c r="AL170" s="53"/>
      <c r="AM170" s="53" t="e">
        <f aca="false">+VLOOKUP($D170,['file:///home/lab/repositories/luckia.facturador/com.luckia.biller.deploy/src/main/resources/bootstrap/info_presencial_2014.xlsx']saldo_cons!$a$2:$n$1048576,3,0)</f>
        <v>#VALUE!</v>
      </c>
      <c r="AN170" s="53" t="e">
        <f aca="false">+VLOOKUP($D170,['file:///home/lab/repositories/luckia.facturador/com.luckia.biller.deploy/src/main/resources/bootstrap/info_presencial_2014.xlsx']saldo_cons!$a$2:$n$1048576,4,0)</f>
        <v>#VALUE!</v>
      </c>
      <c r="AO170" s="53" t="e">
        <f aca="false">+VLOOKUP($D170,['file:///home/lab/repositories/luckia.facturador/com.luckia.biller.deploy/src/main/resources/bootstrap/info_presencial_2014.xlsx']saldo_cons!$a$2:$n$1048576,5,0)</f>
        <v>#VALUE!</v>
      </c>
      <c r="AP170" s="53" t="e">
        <f aca="false">+VLOOKUP($D170,['file:///home/lab/repositories/luckia.facturador/com.luckia.biller.deploy/src/main/resources/bootstrap/info_presencial_2014.xlsx']saldo_cons!$a$2:$n$1048576,6,0)</f>
        <v>#VALUE!</v>
      </c>
      <c r="AQ170" s="53" t="e">
        <f aca="false">+VLOOKUP($D170,['file:///home/lab/repositories/luckia.facturador/com.luckia.biller.deploy/src/main/resources/bootstrap/info_presencial_2014.xlsx']saldo_cons!$a$2:$n$1048576,7,0)</f>
        <v>#VALUE!</v>
      </c>
      <c r="AR170" s="53" t="e">
        <f aca="false">+VLOOKUP($D170,['file:///home/lab/repositories/luckia.facturador/com.luckia.biller.deploy/src/main/resources/bootstrap/info_presencial_2014.xlsx']saldo_cons!$a$2:$n$1048576,8,0)</f>
        <v>#VALUE!</v>
      </c>
      <c r="AS170" s="53" t="e">
        <f aca="false">+VLOOKUP($D170,['file:///home/lab/repositories/luckia.facturador/com.luckia.biller.deploy/src/main/resources/bootstrap/info_presencial_2014.xlsx']saldo_cons!$a$2:$n$1048576,9,0)</f>
        <v>#VALUE!</v>
      </c>
      <c r="AT170" s="53" t="e">
        <f aca="false">+VLOOKUP($D170,['file:///home/lab/repositories/luckia.facturador/com.luckia.biller.deploy/src/main/resources/bootstrap/info_presencial_2014.xlsx']saldo_cons!$a$2:$n$1048576,10,0)</f>
        <v>#VALUE!</v>
      </c>
      <c r="AU170" s="53" t="e">
        <f aca="false">+VLOOKUP($D170,['file:///home/lab/repositories/luckia.facturador/com.luckia.biller.deploy/src/main/resources/bootstrap/info_presencial_2014.xlsx']saldo_cons!$a$2:$n$1048576,11,0)</f>
        <v>#VALUE!</v>
      </c>
      <c r="AV170" s="53" t="e">
        <f aca="false">+VLOOKUP($D170,['file:///home/lab/repositories/luckia.facturador/com.luckia.biller.deploy/src/main/resources/bootstrap/info_presencial_2014.xlsx']saldo_cons!$a$2:$n$1048576,12,0)</f>
        <v>#VALUE!</v>
      </c>
      <c r="AW170" s="53" t="e">
        <f aca="false">+VLOOKUP($D170,['file:///home/lab/repositories/luckia.facturador/com.luckia.biller.deploy/src/main/resources/bootstrap/info_presencial_2014.xlsx']saldo_cons!$a$2:$n$1048576,13,0)</f>
        <v>#VALUE!</v>
      </c>
      <c r="AX170" s="53" t="e">
        <f aca="false">+VLOOKUP($D170,['file:///home/lab/repositories/luckia.facturador/com.luckia.biller.deploy/src/main/resources/bootstrap/info_presencial_2014.xlsx']saldo_cons!$a$2:$n$1048576,14,0)</f>
        <v>#VALUE!</v>
      </c>
      <c r="AY170" s="53" t="n">
        <f aca="false">+SUM(AM170:AX170)</f>
        <v>1032</v>
      </c>
      <c r="AZ170" s="53"/>
      <c r="BA170" s="53"/>
      <c r="BB170" s="53" t="e">
        <f aca="false">+VLOOKUP($D170,['file:///home/lab/repositories/luckia.facturador/com.luckia.biller.deploy/src/main/resources/bootstrap/info_presencial_2014.xlsx']ggr_cons!$a$2:$n$1048576,3,0)</f>
        <v>#VALUE!</v>
      </c>
      <c r="BC170" s="53" t="e">
        <f aca="false">+VLOOKUP($D170,['file:///home/lab/repositories/luckia.facturador/com.luckia.biller.deploy/src/main/resources/bootstrap/info_presencial_2014.xlsx']ggr_cons!$a$2:$n$1048576,4,0)</f>
        <v>#VALUE!</v>
      </c>
      <c r="BD170" s="53" t="e">
        <f aca="false">+VLOOKUP($D170,['file:///home/lab/repositories/luckia.facturador/com.luckia.biller.deploy/src/main/resources/bootstrap/info_presencial_2014.xlsx']ggr_cons!$a$2:$n$1048576,5,0)</f>
        <v>#VALUE!</v>
      </c>
      <c r="BE170" s="53" t="e">
        <f aca="false">+VLOOKUP($D170,['file:///home/lab/repositories/luckia.facturador/com.luckia.biller.deploy/src/main/resources/bootstrap/info_presencial_2014.xlsx']ggr_cons!$a$2:$n$1048576,6,0)</f>
        <v>#VALUE!</v>
      </c>
      <c r="BF170" s="53" t="e">
        <f aca="false">+VLOOKUP($D170,['file:///home/lab/repositories/luckia.facturador/com.luckia.biller.deploy/src/main/resources/bootstrap/info_presencial_2014.xlsx']ggr_cons!$a$2:$n$1048576,7,0)</f>
        <v>#VALUE!</v>
      </c>
      <c r="BG170" s="53" t="e">
        <f aca="false">+VLOOKUP($D170,['file:///home/lab/repositories/luckia.facturador/com.luckia.biller.deploy/src/main/resources/bootstrap/info_presencial_2014.xlsx']ggr_cons!$a$2:$n$1048576,8,0)</f>
        <v>#VALUE!</v>
      </c>
      <c r="BH170" s="53" t="e">
        <f aca="false">+VLOOKUP($D170,['file:///home/lab/repositories/luckia.facturador/com.luckia.biller.deploy/src/main/resources/bootstrap/info_presencial_2014.xlsx']ggr_cons!$a$2:$n$1048576,9,0)</f>
        <v>#VALUE!</v>
      </c>
      <c r="BI170" s="53" t="e">
        <f aca="false">+VLOOKUP($D170,['file:///home/lab/repositories/luckia.facturador/com.luckia.biller.deploy/src/main/resources/bootstrap/info_presencial_2014.xlsx']ggr_cons!$a$2:$n$1048576,10,0)</f>
        <v>#VALUE!</v>
      </c>
      <c r="BJ170" s="53" t="e">
        <f aca="false">+VLOOKUP($D170,['file:///home/lab/repositories/luckia.facturador/com.luckia.biller.deploy/src/main/resources/bootstrap/info_presencial_2014.xlsx']ggr_cons!$a$2:$n$1048576,11,0)</f>
        <v>#VALUE!</v>
      </c>
      <c r="BK170" s="53" t="e">
        <f aca="false">+VLOOKUP($D170,['file:///home/lab/repositories/luckia.facturador/com.luckia.biller.deploy/src/main/resources/bootstrap/info_presencial_2014.xlsx']ggr_cons!$a$2:$n$1048576,12,0)</f>
        <v>#VALUE!</v>
      </c>
      <c r="BL170" s="53" t="e">
        <f aca="false">+VLOOKUP($D170,['file:///home/lab/repositories/luckia.facturador/com.luckia.biller.deploy/src/main/resources/bootstrap/info_presencial_2014.xlsx']ggr_cons!$a$2:$n$1048576,13,0)</f>
        <v>#VALUE!</v>
      </c>
      <c r="BM170" s="53" t="e">
        <f aca="false">+VLOOKUP($D170,['file:///home/lab/repositories/luckia.facturador/com.luckia.biller.deploy/src/main/resources/bootstrap/info_presencial_2014.xlsx']ggr_cons!$a$2:$n$1048576,14,0)</f>
        <v>#VALUE!</v>
      </c>
      <c r="BN170" s="53" t="n">
        <f aca="false">+SUM(BB170:BM170)</f>
        <v>160.54</v>
      </c>
      <c r="BO170" s="53"/>
      <c r="BP170" s="53"/>
      <c r="BQ170" s="55" t="n">
        <f aca="false">+$N170*X170</f>
        <v>10.32</v>
      </c>
      <c r="BR170" s="55" t="n">
        <f aca="false">+$N170*Y170</f>
        <v>0</v>
      </c>
      <c r="BS170" s="55" t="n">
        <f aca="false">+$N170*Z170</f>
        <v>0</v>
      </c>
      <c r="BT170" s="55" t="n">
        <f aca="false">+$N170*AA170</f>
        <v>0</v>
      </c>
      <c r="BU170" s="55" t="n">
        <f aca="false">+$N170*AB170</f>
        <v>0</v>
      </c>
      <c r="BV170" s="55" t="n">
        <f aca="false">+$N170*AC170</f>
        <v>0</v>
      </c>
      <c r="BW170" s="55" t="n">
        <f aca="false">+$N170*AD170</f>
        <v>0</v>
      </c>
      <c r="BX170" s="55" t="n">
        <f aca="false">+$N170*AE170</f>
        <v>0</v>
      </c>
      <c r="BY170" s="55" t="n">
        <f aca="false">+$N170*AF170</f>
        <v>0</v>
      </c>
      <c r="BZ170" s="55" t="n">
        <f aca="false">+$N170*AG170</f>
        <v>0</v>
      </c>
      <c r="CA170" s="55" t="n">
        <f aca="false">+$N170*AH170</f>
        <v>0</v>
      </c>
      <c r="CB170" s="55" t="n">
        <f aca="false">+$N170*AI170</f>
        <v>0</v>
      </c>
      <c r="CC170" s="55" t="n">
        <f aca="false">+SUM(BQ170:CB170)</f>
        <v>10.32</v>
      </c>
      <c r="CD170" s="53"/>
      <c r="CE170" s="55"/>
      <c r="CF170" s="55" t="n">
        <f aca="false">+BQ170/$CE$2</f>
        <v>8.52892561983471</v>
      </c>
      <c r="CG170" s="55" t="n">
        <f aca="false">+BR170/$CE$2</f>
        <v>0</v>
      </c>
      <c r="CH170" s="55" t="n">
        <f aca="false">+BS170/$CE$2</f>
        <v>0</v>
      </c>
      <c r="CI170" s="55" t="n">
        <f aca="false">+BT170/$CE$2</f>
        <v>0</v>
      </c>
      <c r="CJ170" s="55" t="n">
        <f aca="false">+BU170/$CE$2</f>
        <v>0</v>
      </c>
      <c r="CK170" s="55" t="n">
        <f aca="false">+BV170/$CE$2</f>
        <v>0</v>
      </c>
      <c r="CL170" s="55" t="n">
        <f aca="false">+BW170/$CE$2</f>
        <v>0</v>
      </c>
      <c r="CM170" s="55" t="n">
        <f aca="false">+BX170/$CE$2</f>
        <v>0</v>
      </c>
      <c r="CN170" s="55" t="n">
        <f aca="false">+BY170/$CE$2</f>
        <v>0</v>
      </c>
      <c r="CO170" s="55" t="n">
        <f aca="false">+BZ170/$CE$2</f>
        <v>0</v>
      </c>
      <c r="CP170" s="55" t="n">
        <f aca="false">+CA170/$CE$2</f>
        <v>0</v>
      </c>
      <c r="CQ170" s="55" t="n">
        <f aca="false">+CB170/$CE$2</f>
        <v>0</v>
      </c>
      <c r="CR170" s="55" t="n">
        <f aca="false">+CC170/$CE$2</f>
        <v>8.52892561983471</v>
      </c>
      <c r="CS170" s="53"/>
      <c r="CT170" s="53"/>
      <c r="CU170" s="56" t="n">
        <f aca="false">+$O170*X170+$P170*BB170+$Q170*(0.9*BB170+$S170)+$R170</f>
        <v>20.64</v>
      </c>
      <c r="CV170" s="56" t="n">
        <f aca="false">+$O170*Y170+$P170*BC170+$Q170*(0.9*BC170+$S170)+$R170</f>
        <v>0</v>
      </c>
      <c r="CW170" s="56" t="n">
        <f aca="false">+$O170*Z170+$P170*BD170+$Q170*(0.9*BD170+$S170)+$R170</f>
        <v>0</v>
      </c>
      <c r="CX170" s="56" t="n">
        <f aca="false">+$O170*AA170+$P170*BE170+$Q170*(0.9*BE170+$S170)+$R170</f>
        <v>0</v>
      </c>
      <c r="CY170" s="56" t="n">
        <f aca="false">+$O170*AB170+$P170*BF170+$Q170*(0.9*BF170+$S170)+$R170</f>
        <v>0</v>
      </c>
      <c r="CZ170" s="56" t="n">
        <f aca="false">+$O170*AC170+$P170*BG170+$Q170*(0.9*BG170+$S170)+$R170</f>
        <v>0</v>
      </c>
      <c r="DA170" s="56" t="n">
        <f aca="false">+$O170*AD170+$P170*BH170+$Q170*(0.9*BH170+$S170)+$R170</f>
        <v>0</v>
      </c>
      <c r="DB170" s="56" t="n">
        <f aca="false">+$O170*AE170+$P170*BI170+$Q170*(0.9*BI170+$S170)+$R170</f>
        <v>0</v>
      </c>
      <c r="DC170" s="56" t="n">
        <f aca="false">+$O170*AF170+$P170*BJ170+$Q170*(0.9*BJ170+$S170)+$R170</f>
        <v>0</v>
      </c>
      <c r="DD170" s="56" t="n">
        <f aca="false">+$O170*AG170+$P170*BK170+$Q170*(0.9*BK170+$S170)+$R170</f>
        <v>0</v>
      </c>
      <c r="DE170" s="56" t="n">
        <f aca="false">+$O170*AH170+$P170*BL170+$Q170*(0.9*BL170+$S170)+$R170</f>
        <v>0</v>
      </c>
      <c r="DF170" s="56" t="n">
        <f aca="false">+$O170*AI170+$P170*BM170+$Q170*(0.9*BM170+$S170)+$R170</f>
        <v>0</v>
      </c>
      <c r="DG170" s="55" t="n">
        <f aca="false">+SUM(CU170:DF170)</f>
        <v>20.64</v>
      </c>
      <c r="DH170" s="53"/>
      <c r="DJ170" s="14" t="n">
        <f aca="false">+IF(X170=0,0,$T170)</f>
        <v>30</v>
      </c>
      <c r="DK170" s="14" t="n">
        <f aca="false">+IF(Y170=0,0,$T170)</f>
        <v>0</v>
      </c>
      <c r="DL170" s="14" t="n">
        <f aca="false">+IF(Z170=0,0,$T170)</f>
        <v>0</v>
      </c>
      <c r="DM170" s="14" t="n">
        <f aca="false">+IF(AA170=0,0,$T170)</f>
        <v>0</v>
      </c>
      <c r="DN170" s="14" t="n">
        <f aca="false">+IF(AB170=0,0,$T170)</f>
        <v>0</v>
      </c>
      <c r="DO170" s="14" t="n">
        <f aca="false">+IF(AC170=0,0,$T170)</f>
        <v>0</v>
      </c>
      <c r="DP170" s="14" t="n">
        <f aca="false">+IF(AD170=0,0,$T170)</f>
        <v>0</v>
      </c>
      <c r="DQ170" s="14" t="n">
        <f aca="false">+IF(AE170=0,0,$T170)</f>
        <v>0</v>
      </c>
      <c r="DR170" s="14" t="n">
        <f aca="false">+IF(AF170=0,0,$T170)</f>
        <v>0</v>
      </c>
      <c r="DS170" s="14" t="n">
        <f aca="false">+IF(AG170=0,0,$T170)</f>
        <v>0</v>
      </c>
      <c r="DT170" s="14" t="n">
        <f aca="false">+IF(AH170=0,0,$T170)</f>
        <v>0</v>
      </c>
      <c r="DU170" s="14" t="n">
        <f aca="false">+IF(AI170=0,0,$T170)</f>
        <v>0</v>
      </c>
      <c r="DV170" s="55" t="n">
        <f aca="false">+SUM(DJ170:DU170)</f>
        <v>30</v>
      </c>
      <c r="DY170" s="14" t="n">
        <v>0</v>
      </c>
      <c r="DZ170" s="14" t="n">
        <v>0</v>
      </c>
      <c r="EA170" s="14" t="n">
        <v>0</v>
      </c>
      <c r="EB170" s="14" t="n">
        <v>0</v>
      </c>
      <c r="EC170" s="14" t="n">
        <v>0</v>
      </c>
      <c r="ED170" s="14" t="n">
        <v>0</v>
      </c>
      <c r="EE170" s="14" t="n">
        <v>0</v>
      </c>
      <c r="EF170" s="14" t="n">
        <v>0</v>
      </c>
      <c r="EG170" s="14" t="n">
        <v>0</v>
      </c>
      <c r="EH170" s="14" t="n">
        <v>0</v>
      </c>
      <c r="EI170" s="14" t="n">
        <v>0</v>
      </c>
      <c r="EJ170" s="14" t="n">
        <v>0</v>
      </c>
      <c r="EK170" s="55" t="n">
        <f aca="false">+SUM(DY170:EJ170)</f>
        <v>0</v>
      </c>
      <c r="EO170" s="53" t="n">
        <f aca="false">+CU170+DJ170-DY170/2</f>
        <v>50.64</v>
      </c>
      <c r="EP170" s="53" t="n">
        <f aca="false">+CV170+DK170-DZ170/2</f>
        <v>0</v>
      </c>
      <c r="EQ170" s="53" t="n">
        <f aca="false">+CW170+DL170-EA170/2</f>
        <v>0</v>
      </c>
      <c r="ER170" s="53" t="n">
        <f aca="false">+CX170+DM170-EB170/2</f>
        <v>0</v>
      </c>
      <c r="ES170" s="53" t="n">
        <f aca="false">+CY170+DN170-EC170/2</f>
        <v>0</v>
      </c>
      <c r="ET170" s="53" t="n">
        <f aca="false">+CZ170+DO170-ED170/2</f>
        <v>0</v>
      </c>
      <c r="EU170" s="53" t="n">
        <f aca="false">+DA170+DP170-EE170/2</f>
        <v>0</v>
      </c>
      <c r="EV170" s="53" t="n">
        <f aca="false">+DB170+DQ170-EF170/2</f>
        <v>0</v>
      </c>
      <c r="EW170" s="53" t="n">
        <f aca="false">+DC170+DR170-EG170/2</f>
        <v>0</v>
      </c>
      <c r="EX170" s="53" t="n">
        <f aca="false">+DD170+DS170-EH170/2</f>
        <v>0</v>
      </c>
      <c r="EY170" s="53" t="n">
        <f aca="false">+DE170+DT170-EI170/2</f>
        <v>0</v>
      </c>
      <c r="EZ170" s="53" t="n">
        <f aca="false">+DF170+DU170-EJ170/2</f>
        <v>0</v>
      </c>
      <c r="FA170" s="55" t="n">
        <f aca="false">+SUM(EO170:EZ170)</f>
        <v>50.64</v>
      </c>
      <c r="FD170" s="53" t="n">
        <f aca="false">+AM170-EO170-DY170</f>
        <v>981.36</v>
      </c>
      <c r="FE170" s="53" t="n">
        <f aca="false">+AN170-EP170-DZ170</f>
        <v>0</v>
      </c>
      <c r="FF170" s="53" t="n">
        <f aca="false">+AO170-EQ170-EA170</f>
        <v>0</v>
      </c>
      <c r="FG170" s="53" t="n">
        <f aca="false">+AP170-ER170-EB170</f>
        <v>0</v>
      </c>
      <c r="FH170" s="53" t="n">
        <f aca="false">+AQ170-ES170-EC170</f>
        <v>0</v>
      </c>
      <c r="FI170" s="53" t="n">
        <f aca="false">+AR170-ET170-ED170</f>
        <v>0</v>
      </c>
      <c r="FJ170" s="53" t="n">
        <f aca="false">+AS170-EU170-EE170</f>
        <v>0</v>
      </c>
      <c r="FK170" s="53" t="n">
        <f aca="false">+AT170-EV170-EF170</f>
        <v>0</v>
      </c>
      <c r="FL170" s="53" t="n">
        <f aca="false">+AU170-EW170-EG170</f>
        <v>0</v>
      </c>
      <c r="FM170" s="53" t="n">
        <f aca="false">+AV170-EX170-EH170</f>
        <v>0</v>
      </c>
      <c r="FN170" s="53" t="n">
        <f aca="false">+AW170-EY170-EI170</f>
        <v>0</v>
      </c>
      <c r="FO170" s="53" t="n">
        <f aca="false">+AX170-EZ170-EJ170</f>
        <v>0</v>
      </c>
      <c r="FP170" s="53" t="n">
        <f aca="false">+AY170-FA170</f>
        <v>981.36</v>
      </c>
    </row>
    <row collapsed="false" customFormat="false" customHeight="true" hidden="false" ht="15" outlineLevel="2" r="171">
      <c r="A171" s="21" t="n">
        <v>12</v>
      </c>
      <c r="B171" s="21" t="s">
        <v>67</v>
      </c>
      <c r="C171" s="21" t="s">
        <v>137</v>
      </c>
      <c r="D171" s="67" t="n">
        <f aca="false">+E171</f>
        <v>16107</v>
      </c>
      <c r="E171" s="69" t="n">
        <v>16107</v>
      </c>
      <c r="F171" s="88" t="s">
        <v>642</v>
      </c>
      <c r="G171" s="21" t="s">
        <v>69</v>
      </c>
      <c r="H171" s="21" t="s">
        <v>69</v>
      </c>
      <c r="I171" s="88" t="s">
        <v>643</v>
      </c>
      <c r="J171" s="88" t="s">
        <v>644</v>
      </c>
      <c r="K171" s="76" t="s">
        <v>105</v>
      </c>
      <c r="L171" s="49" t="s">
        <v>487</v>
      </c>
      <c r="M171" s="50" t="s">
        <v>70</v>
      </c>
      <c r="N171" s="51" t="n">
        <v>0.01</v>
      </c>
      <c r="O171" s="51" t="n">
        <v>0.02</v>
      </c>
      <c r="P171" s="51" t="n">
        <v>0</v>
      </c>
      <c r="Q171" s="51" t="n">
        <v>0</v>
      </c>
      <c r="R171" s="50" t="n">
        <v>0</v>
      </c>
      <c r="S171" s="50" t="n">
        <v>0</v>
      </c>
      <c r="T171" s="50" t="n">
        <v>30</v>
      </c>
      <c r="U171" s="50"/>
      <c r="X171" s="53" t="e">
        <f aca="false">+VLOOKUP($D171,['file:///home/lab/repositories/luckia.facturador/com.luckia.biller.deploy/src/main/resources/bootstrap/info_presencial_2014.xlsx']venta_neta_cons!$a$2:$n$1048576,3,0)</f>
        <v>#VALUE!</v>
      </c>
      <c r="Y171" s="53" t="e">
        <f aca="false">+VLOOKUP($D171,['file:///home/lab/repositories/luckia.facturador/com.luckia.biller.deploy/src/main/resources/bootstrap/info_presencial_2014.xlsx']venta_neta_cons!$a$2:$n$1048576,4,0)</f>
        <v>#VALUE!</v>
      </c>
      <c r="Z171" s="53" t="e">
        <f aca="false">+VLOOKUP($D171,['file:///home/lab/repositories/luckia.facturador/com.luckia.biller.deploy/src/main/resources/bootstrap/info_presencial_2014.xlsx']venta_neta_cons!$a$2:$n$1048576,5,0)</f>
        <v>#VALUE!</v>
      </c>
      <c r="AA171" s="53" t="e">
        <f aca="false">+VLOOKUP($D171,['file:///home/lab/repositories/luckia.facturador/com.luckia.biller.deploy/src/main/resources/bootstrap/info_presencial_2014.xlsx']venta_neta_cons!$a$2:$n$1048576,6,0)</f>
        <v>#VALUE!</v>
      </c>
      <c r="AB171" s="53" t="e">
        <f aca="false">+VLOOKUP($D171,['file:///home/lab/repositories/luckia.facturador/com.luckia.biller.deploy/src/main/resources/bootstrap/info_presencial_2014.xlsx']venta_neta_cons!$a$2:$n$1048576,7,0)</f>
        <v>#VALUE!</v>
      </c>
      <c r="AC171" s="53" t="e">
        <f aca="false">+VLOOKUP($D171,['file:///home/lab/repositories/luckia.facturador/com.luckia.biller.deploy/src/main/resources/bootstrap/info_presencial_2014.xlsx']venta_neta_cons!$a$2:$n$1048576,8,0)</f>
        <v>#VALUE!</v>
      </c>
      <c r="AD171" s="53" t="e">
        <f aca="false">+VLOOKUP($D171,['file:///home/lab/repositories/luckia.facturador/com.luckia.biller.deploy/src/main/resources/bootstrap/info_presencial_2014.xlsx']venta_neta_cons!$a$2:$n$1048576,9,0)</f>
        <v>#VALUE!</v>
      </c>
      <c r="AE171" s="53" t="e">
        <f aca="false">+VLOOKUP($D171,['file:///home/lab/repositories/luckia.facturador/com.luckia.biller.deploy/src/main/resources/bootstrap/info_presencial_2014.xlsx']venta_neta_cons!$a$2:$n$1048576,10,0)</f>
        <v>#VALUE!</v>
      </c>
      <c r="AF171" s="53" t="e">
        <f aca="false">+VLOOKUP($D171,['file:///home/lab/repositories/luckia.facturador/com.luckia.biller.deploy/src/main/resources/bootstrap/info_presencial_2014.xlsx']venta_neta_cons!$a$2:$n$1048576,11,0)</f>
        <v>#VALUE!</v>
      </c>
      <c r="AG171" s="53" t="e">
        <f aca="false">+VLOOKUP($D171,['file:///home/lab/repositories/luckia.facturador/com.luckia.biller.deploy/src/main/resources/bootstrap/info_presencial_2014.xlsx']venta_neta_cons!$a$2:$n$1048576,12,0)</f>
        <v>#VALUE!</v>
      </c>
      <c r="AH171" s="53" t="e">
        <f aca="false">+VLOOKUP($D171,['file:///home/lab/repositories/luckia.facturador/com.luckia.biller.deploy/src/main/resources/bootstrap/info_presencial_2014.xlsx']venta_neta_cons!$a$2:$n$1048576,13,0)</f>
        <v>#VALUE!</v>
      </c>
      <c r="AI171" s="53" t="e">
        <f aca="false">+VLOOKUP($D171,['file:///home/lab/repositories/luckia.facturador/com.luckia.biller.deploy/src/main/resources/bootstrap/info_presencial_2014.xlsx']venta_neta_cons!$a$2:$n$1048576,14,0)</f>
        <v>#VALUE!</v>
      </c>
      <c r="AJ171" s="53" t="n">
        <f aca="false">+SUM(X171:AI171)</f>
        <v>1357</v>
      </c>
      <c r="AK171" s="54" t="n">
        <f aca="false">+BB171/X171</f>
        <v>-0.764045689019897</v>
      </c>
      <c r="AL171" s="53"/>
      <c r="AM171" s="53" t="e">
        <f aca="false">+VLOOKUP($D171,['file:///home/lab/repositories/luckia.facturador/com.luckia.biller.deploy/src/main/resources/bootstrap/info_presencial_2014.xlsx']saldo_cons!$a$2:$n$1048576,3,0)</f>
        <v>#VALUE!</v>
      </c>
      <c r="AN171" s="53" t="e">
        <f aca="false">+VLOOKUP($D171,['file:///home/lab/repositories/luckia.facturador/com.luckia.biller.deploy/src/main/resources/bootstrap/info_presencial_2014.xlsx']saldo_cons!$a$2:$n$1048576,4,0)</f>
        <v>#VALUE!</v>
      </c>
      <c r="AO171" s="53" t="e">
        <f aca="false">+VLOOKUP($D171,['file:///home/lab/repositories/luckia.facturador/com.luckia.biller.deploy/src/main/resources/bootstrap/info_presencial_2014.xlsx']saldo_cons!$a$2:$n$1048576,5,0)</f>
        <v>#VALUE!</v>
      </c>
      <c r="AP171" s="53" t="e">
        <f aca="false">+VLOOKUP($D171,['file:///home/lab/repositories/luckia.facturador/com.luckia.biller.deploy/src/main/resources/bootstrap/info_presencial_2014.xlsx']saldo_cons!$a$2:$n$1048576,6,0)</f>
        <v>#VALUE!</v>
      </c>
      <c r="AQ171" s="53" t="e">
        <f aca="false">+VLOOKUP($D171,['file:///home/lab/repositories/luckia.facturador/com.luckia.biller.deploy/src/main/resources/bootstrap/info_presencial_2014.xlsx']saldo_cons!$a$2:$n$1048576,7,0)</f>
        <v>#VALUE!</v>
      </c>
      <c r="AR171" s="53" t="e">
        <f aca="false">+VLOOKUP($D171,['file:///home/lab/repositories/luckia.facturador/com.luckia.biller.deploy/src/main/resources/bootstrap/info_presencial_2014.xlsx']saldo_cons!$a$2:$n$1048576,8,0)</f>
        <v>#VALUE!</v>
      </c>
      <c r="AS171" s="53" t="e">
        <f aca="false">+VLOOKUP($D171,['file:///home/lab/repositories/luckia.facturador/com.luckia.biller.deploy/src/main/resources/bootstrap/info_presencial_2014.xlsx']saldo_cons!$a$2:$n$1048576,9,0)</f>
        <v>#VALUE!</v>
      </c>
      <c r="AT171" s="53" t="e">
        <f aca="false">+VLOOKUP($D171,['file:///home/lab/repositories/luckia.facturador/com.luckia.biller.deploy/src/main/resources/bootstrap/info_presencial_2014.xlsx']saldo_cons!$a$2:$n$1048576,10,0)</f>
        <v>#VALUE!</v>
      </c>
      <c r="AU171" s="53" t="e">
        <f aca="false">+VLOOKUP($D171,['file:///home/lab/repositories/luckia.facturador/com.luckia.biller.deploy/src/main/resources/bootstrap/info_presencial_2014.xlsx']saldo_cons!$a$2:$n$1048576,11,0)</f>
        <v>#VALUE!</v>
      </c>
      <c r="AV171" s="53" t="e">
        <f aca="false">+VLOOKUP($D171,['file:///home/lab/repositories/luckia.facturador/com.luckia.biller.deploy/src/main/resources/bootstrap/info_presencial_2014.xlsx']saldo_cons!$a$2:$n$1048576,12,0)</f>
        <v>#VALUE!</v>
      </c>
      <c r="AW171" s="53" t="e">
        <f aca="false">+VLOOKUP($D171,['file:///home/lab/repositories/luckia.facturador/com.luckia.biller.deploy/src/main/resources/bootstrap/info_presencial_2014.xlsx']saldo_cons!$a$2:$n$1048576,13,0)</f>
        <v>#VALUE!</v>
      </c>
      <c r="AX171" s="53" t="e">
        <f aca="false">+VLOOKUP($D171,['file:///home/lab/repositories/luckia.facturador/com.luckia.biller.deploy/src/main/resources/bootstrap/info_presencial_2014.xlsx']saldo_cons!$a$2:$n$1048576,14,0)</f>
        <v>#VALUE!</v>
      </c>
      <c r="AY171" s="53" t="n">
        <f aca="false">+SUM(AM171:AX171)</f>
        <v>1357</v>
      </c>
      <c r="AZ171" s="53"/>
      <c r="BA171" s="53"/>
      <c r="BB171" s="53" t="e">
        <f aca="false">+VLOOKUP($D171,['file:///home/lab/repositories/luckia.facturador/com.luckia.biller.deploy/src/main/resources/bootstrap/info_presencial_2014.xlsx']ggr_cons!$a$2:$n$1048576,3,0)</f>
        <v>#VALUE!</v>
      </c>
      <c r="BC171" s="53" t="e">
        <f aca="false">+VLOOKUP($D171,['file:///home/lab/repositories/luckia.facturador/com.luckia.biller.deploy/src/main/resources/bootstrap/info_presencial_2014.xlsx']ggr_cons!$a$2:$n$1048576,4,0)</f>
        <v>#VALUE!</v>
      </c>
      <c r="BD171" s="53" t="e">
        <f aca="false">+VLOOKUP($D171,['file:///home/lab/repositories/luckia.facturador/com.luckia.biller.deploy/src/main/resources/bootstrap/info_presencial_2014.xlsx']ggr_cons!$a$2:$n$1048576,5,0)</f>
        <v>#VALUE!</v>
      </c>
      <c r="BE171" s="53" t="e">
        <f aca="false">+VLOOKUP($D171,['file:///home/lab/repositories/luckia.facturador/com.luckia.biller.deploy/src/main/resources/bootstrap/info_presencial_2014.xlsx']ggr_cons!$a$2:$n$1048576,6,0)</f>
        <v>#VALUE!</v>
      </c>
      <c r="BF171" s="53" t="e">
        <f aca="false">+VLOOKUP($D171,['file:///home/lab/repositories/luckia.facturador/com.luckia.biller.deploy/src/main/resources/bootstrap/info_presencial_2014.xlsx']ggr_cons!$a$2:$n$1048576,7,0)</f>
        <v>#VALUE!</v>
      </c>
      <c r="BG171" s="53" t="e">
        <f aca="false">+VLOOKUP($D171,['file:///home/lab/repositories/luckia.facturador/com.luckia.biller.deploy/src/main/resources/bootstrap/info_presencial_2014.xlsx']ggr_cons!$a$2:$n$1048576,8,0)</f>
        <v>#VALUE!</v>
      </c>
      <c r="BH171" s="53" t="e">
        <f aca="false">+VLOOKUP($D171,['file:///home/lab/repositories/luckia.facturador/com.luckia.biller.deploy/src/main/resources/bootstrap/info_presencial_2014.xlsx']ggr_cons!$a$2:$n$1048576,9,0)</f>
        <v>#VALUE!</v>
      </c>
      <c r="BI171" s="53" t="e">
        <f aca="false">+VLOOKUP($D171,['file:///home/lab/repositories/luckia.facturador/com.luckia.biller.deploy/src/main/resources/bootstrap/info_presencial_2014.xlsx']ggr_cons!$a$2:$n$1048576,10,0)</f>
        <v>#VALUE!</v>
      </c>
      <c r="BJ171" s="53" t="e">
        <f aca="false">+VLOOKUP($D171,['file:///home/lab/repositories/luckia.facturador/com.luckia.biller.deploy/src/main/resources/bootstrap/info_presencial_2014.xlsx']ggr_cons!$a$2:$n$1048576,11,0)</f>
        <v>#VALUE!</v>
      </c>
      <c r="BK171" s="53" t="e">
        <f aca="false">+VLOOKUP($D171,['file:///home/lab/repositories/luckia.facturador/com.luckia.biller.deploy/src/main/resources/bootstrap/info_presencial_2014.xlsx']ggr_cons!$a$2:$n$1048576,12,0)</f>
        <v>#VALUE!</v>
      </c>
      <c r="BL171" s="53" t="e">
        <f aca="false">+VLOOKUP($D171,['file:///home/lab/repositories/luckia.facturador/com.luckia.biller.deploy/src/main/resources/bootstrap/info_presencial_2014.xlsx']ggr_cons!$a$2:$n$1048576,13,0)</f>
        <v>#VALUE!</v>
      </c>
      <c r="BM171" s="53" t="e">
        <f aca="false">+VLOOKUP($D171,['file:///home/lab/repositories/luckia.facturador/com.luckia.biller.deploy/src/main/resources/bootstrap/info_presencial_2014.xlsx']ggr_cons!$a$2:$n$1048576,14,0)</f>
        <v>#VALUE!</v>
      </c>
      <c r="BN171" s="53" t="n">
        <f aca="false">+SUM(BB171:BM171)</f>
        <v>-1036.81</v>
      </c>
      <c r="BO171" s="53"/>
      <c r="BP171" s="53"/>
      <c r="BQ171" s="55" t="n">
        <f aca="false">+$N171*X171</f>
        <v>13.57</v>
      </c>
      <c r="BR171" s="55" t="n">
        <f aca="false">+$N171*Y171</f>
        <v>0</v>
      </c>
      <c r="BS171" s="55" t="n">
        <f aca="false">+$N171*Z171</f>
        <v>0</v>
      </c>
      <c r="BT171" s="55" t="n">
        <f aca="false">+$N171*AA171</f>
        <v>0</v>
      </c>
      <c r="BU171" s="55" t="n">
        <f aca="false">+$N171*AB171</f>
        <v>0</v>
      </c>
      <c r="BV171" s="55" t="n">
        <f aca="false">+$N171*AC171</f>
        <v>0</v>
      </c>
      <c r="BW171" s="55" t="n">
        <f aca="false">+$N171*AD171</f>
        <v>0</v>
      </c>
      <c r="BX171" s="55" t="n">
        <f aca="false">+$N171*AE171</f>
        <v>0</v>
      </c>
      <c r="BY171" s="55" t="n">
        <f aca="false">+$N171*AF171</f>
        <v>0</v>
      </c>
      <c r="BZ171" s="55" t="n">
        <f aca="false">+$N171*AG171</f>
        <v>0</v>
      </c>
      <c r="CA171" s="55" t="n">
        <f aca="false">+$N171*AH171</f>
        <v>0</v>
      </c>
      <c r="CB171" s="55" t="n">
        <f aca="false">+$N171*AI171</f>
        <v>0</v>
      </c>
      <c r="CC171" s="55" t="n">
        <f aca="false">+SUM(BQ171:CB171)</f>
        <v>13.57</v>
      </c>
      <c r="CD171" s="53"/>
      <c r="CE171" s="55"/>
      <c r="CF171" s="55" t="n">
        <f aca="false">+BQ171/$CE$2</f>
        <v>11.2148760330579</v>
      </c>
      <c r="CG171" s="55" t="n">
        <f aca="false">+BR171/$CE$2</f>
        <v>0</v>
      </c>
      <c r="CH171" s="55" t="n">
        <f aca="false">+BS171/$CE$2</f>
        <v>0</v>
      </c>
      <c r="CI171" s="55" t="n">
        <f aca="false">+BT171/$CE$2</f>
        <v>0</v>
      </c>
      <c r="CJ171" s="55" t="n">
        <f aca="false">+BU171/$CE$2</f>
        <v>0</v>
      </c>
      <c r="CK171" s="55" t="n">
        <f aca="false">+BV171/$CE$2</f>
        <v>0</v>
      </c>
      <c r="CL171" s="55" t="n">
        <f aca="false">+BW171/$CE$2</f>
        <v>0</v>
      </c>
      <c r="CM171" s="55" t="n">
        <f aca="false">+BX171/$CE$2</f>
        <v>0</v>
      </c>
      <c r="CN171" s="55" t="n">
        <f aca="false">+BY171/$CE$2</f>
        <v>0</v>
      </c>
      <c r="CO171" s="55" t="n">
        <f aca="false">+BZ171/$CE$2</f>
        <v>0</v>
      </c>
      <c r="CP171" s="55" t="n">
        <f aca="false">+CA171/$CE$2</f>
        <v>0</v>
      </c>
      <c r="CQ171" s="55" t="n">
        <f aca="false">+CB171/$CE$2</f>
        <v>0</v>
      </c>
      <c r="CR171" s="55" t="n">
        <f aca="false">+CC171/$CE$2</f>
        <v>11.2148760330579</v>
      </c>
      <c r="CS171" s="53"/>
      <c r="CT171" s="53"/>
      <c r="CU171" s="56" t="n">
        <f aca="false">+$O171*X171+$P171*BB171+$Q171*(0.9*BB171+$S171)+$R171</f>
        <v>27.14</v>
      </c>
      <c r="CV171" s="56" t="n">
        <f aca="false">+$O171*Y171+$P171*BC171+$Q171*(0.9*BC171+$S171)+$R171</f>
        <v>0</v>
      </c>
      <c r="CW171" s="56" t="n">
        <f aca="false">+$O171*Z171+$P171*BD171+$Q171*(0.9*BD171+$S171)+$R171</f>
        <v>0</v>
      </c>
      <c r="CX171" s="56" t="n">
        <f aca="false">+$O171*AA171+$P171*BE171+$Q171*(0.9*BE171+$S171)+$R171</f>
        <v>0</v>
      </c>
      <c r="CY171" s="56" t="n">
        <f aca="false">+$O171*AB171+$P171*BF171+$Q171*(0.9*BF171+$S171)+$R171</f>
        <v>0</v>
      </c>
      <c r="CZ171" s="56" t="n">
        <f aca="false">+$O171*AC171+$P171*BG171+$Q171*(0.9*BG171+$S171)+$R171</f>
        <v>0</v>
      </c>
      <c r="DA171" s="56" t="n">
        <f aca="false">+$O171*AD171+$P171*BH171+$Q171*(0.9*BH171+$S171)+$R171</f>
        <v>0</v>
      </c>
      <c r="DB171" s="56" t="n">
        <f aca="false">+$O171*AE171+$P171*BI171+$Q171*(0.9*BI171+$S171)+$R171</f>
        <v>0</v>
      </c>
      <c r="DC171" s="56" t="n">
        <f aca="false">+$O171*AF171+$P171*BJ171+$Q171*(0.9*BJ171+$S171)+$R171</f>
        <v>0</v>
      </c>
      <c r="DD171" s="56" t="n">
        <f aca="false">+$O171*AG171+$P171*BK171+$Q171*(0.9*BK171+$S171)+$R171</f>
        <v>0</v>
      </c>
      <c r="DE171" s="56" t="n">
        <f aca="false">+$O171*AH171+$P171*BL171+$Q171*(0.9*BL171+$S171)+$R171</f>
        <v>0</v>
      </c>
      <c r="DF171" s="56" t="n">
        <f aca="false">+$O171*AI171+$P171*BM171+$Q171*(0.9*BM171+$S171)+$R171</f>
        <v>0</v>
      </c>
      <c r="DG171" s="55" t="n">
        <f aca="false">+SUM(CU171:DF171)</f>
        <v>27.14</v>
      </c>
      <c r="DH171" s="53"/>
      <c r="DJ171" s="14" t="n">
        <f aca="false">+IF(X171=0,0,$T171)</f>
        <v>30</v>
      </c>
      <c r="DK171" s="14" t="n">
        <f aca="false">+IF(Y171=0,0,$T171)</f>
        <v>0</v>
      </c>
      <c r="DL171" s="14" t="n">
        <f aca="false">+IF(Z171=0,0,$T171)</f>
        <v>0</v>
      </c>
      <c r="DM171" s="14" t="n">
        <f aca="false">+IF(AA171=0,0,$T171)</f>
        <v>0</v>
      </c>
      <c r="DN171" s="14" t="n">
        <f aca="false">+IF(AB171=0,0,$T171)</f>
        <v>0</v>
      </c>
      <c r="DO171" s="14" t="n">
        <f aca="false">+IF(AC171=0,0,$T171)</f>
        <v>0</v>
      </c>
      <c r="DP171" s="14" t="n">
        <f aca="false">+IF(AD171=0,0,$T171)</f>
        <v>0</v>
      </c>
      <c r="DQ171" s="14" t="n">
        <f aca="false">+IF(AE171=0,0,$T171)</f>
        <v>0</v>
      </c>
      <c r="DR171" s="14" t="n">
        <f aca="false">+IF(AF171=0,0,$T171)</f>
        <v>0</v>
      </c>
      <c r="DS171" s="14" t="n">
        <f aca="false">+IF(AG171=0,0,$T171)</f>
        <v>0</v>
      </c>
      <c r="DT171" s="14" t="n">
        <f aca="false">+IF(AH171=0,0,$T171)</f>
        <v>0</v>
      </c>
      <c r="DU171" s="14" t="n">
        <f aca="false">+IF(AI171=0,0,$T171)</f>
        <v>0</v>
      </c>
      <c r="DV171" s="55" t="n">
        <f aca="false">+SUM(DJ171:DU171)</f>
        <v>30</v>
      </c>
      <c r="DY171" s="14" t="n">
        <v>0</v>
      </c>
      <c r="DZ171" s="14" t="n">
        <v>0</v>
      </c>
      <c r="EA171" s="14" t="n">
        <v>0</v>
      </c>
      <c r="EB171" s="14" t="n">
        <v>0</v>
      </c>
      <c r="EC171" s="14" t="n">
        <v>0</v>
      </c>
      <c r="ED171" s="14" t="n">
        <v>0</v>
      </c>
      <c r="EE171" s="14" t="n">
        <v>0</v>
      </c>
      <c r="EF171" s="14" t="n">
        <v>0</v>
      </c>
      <c r="EG171" s="14" t="n">
        <v>0</v>
      </c>
      <c r="EH171" s="14" t="n">
        <v>0</v>
      </c>
      <c r="EI171" s="14" t="n">
        <v>0</v>
      </c>
      <c r="EJ171" s="14" t="n">
        <v>0</v>
      </c>
      <c r="EK171" s="55" t="n">
        <f aca="false">+SUM(DY171:EJ171)</f>
        <v>0</v>
      </c>
      <c r="EO171" s="53" t="n">
        <f aca="false">+CU171+DJ171-DY171/2</f>
        <v>57.14</v>
      </c>
      <c r="EP171" s="53" t="n">
        <f aca="false">+CV171+DK171-DZ171/2</f>
        <v>0</v>
      </c>
      <c r="EQ171" s="53" t="n">
        <f aca="false">+CW171+DL171-EA171/2</f>
        <v>0</v>
      </c>
      <c r="ER171" s="53" t="n">
        <f aca="false">+CX171+DM171-EB171/2</f>
        <v>0</v>
      </c>
      <c r="ES171" s="53" t="n">
        <f aca="false">+CY171+DN171-EC171/2</f>
        <v>0</v>
      </c>
      <c r="ET171" s="53" t="n">
        <f aca="false">+CZ171+DO171-ED171/2</f>
        <v>0</v>
      </c>
      <c r="EU171" s="53" t="n">
        <f aca="false">+DA171+DP171-EE171/2</f>
        <v>0</v>
      </c>
      <c r="EV171" s="53" t="n">
        <f aca="false">+DB171+DQ171-EF171/2</f>
        <v>0</v>
      </c>
      <c r="EW171" s="53" t="n">
        <f aca="false">+DC171+DR171-EG171/2</f>
        <v>0</v>
      </c>
      <c r="EX171" s="53" t="n">
        <f aca="false">+DD171+DS171-EH171/2</f>
        <v>0</v>
      </c>
      <c r="EY171" s="53" t="n">
        <f aca="false">+DE171+DT171-EI171/2</f>
        <v>0</v>
      </c>
      <c r="EZ171" s="53" t="n">
        <f aca="false">+DF171+DU171-EJ171/2</f>
        <v>0</v>
      </c>
      <c r="FA171" s="55" t="n">
        <f aca="false">+SUM(EO171:EZ171)</f>
        <v>57.14</v>
      </c>
      <c r="FD171" s="53" t="n">
        <f aca="false">+AM171-EO171-DY171</f>
        <v>1299.86</v>
      </c>
      <c r="FE171" s="53" t="n">
        <f aca="false">+AN171-EP171-DZ171</f>
        <v>0</v>
      </c>
      <c r="FF171" s="53" t="n">
        <f aca="false">+AO171-EQ171-EA171</f>
        <v>0</v>
      </c>
      <c r="FG171" s="53" t="n">
        <f aca="false">+AP171-ER171-EB171</f>
        <v>0</v>
      </c>
      <c r="FH171" s="53" t="n">
        <f aca="false">+AQ171-ES171-EC171</f>
        <v>0</v>
      </c>
      <c r="FI171" s="53" t="n">
        <f aca="false">+AR171-ET171-ED171</f>
        <v>0</v>
      </c>
      <c r="FJ171" s="53" t="n">
        <f aca="false">+AS171-EU171-EE171</f>
        <v>0</v>
      </c>
      <c r="FK171" s="53" t="n">
        <f aca="false">+AT171-EV171-EF171</f>
        <v>0</v>
      </c>
      <c r="FL171" s="53" t="n">
        <f aca="false">+AU171-EW171-EG171</f>
        <v>0</v>
      </c>
      <c r="FM171" s="53" t="n">
        <f aca="false">+AV171-EX171-EH171</f>
        <v>0</v>
      </c>
      <c r="FN171" s="53" t="n">
        <f aca="false">+AW171-EY171-EI171</f>
        <v>0</v>
      </c>
      <c r="FO171" s="53" t="n">
        <f aca="false">+AX171-EZ171-EJ171</f>
        <v>0</v>
      </c>
      <c r="FP171" s="53" t="n">
        <f aca="false">+AY171-FA171</f>
        <v>1299.86</v>
      </c>
    </row>
    <row collapsed="false" customFormat="false" customHeight="true" hidden="false" ht="15" outlineLevel="2" r="172">
      <c r="A172" s="21" t="n">
        <v>12</v>
      </c>
      <c r="B172" s="21" t="s">
        <v>67</v>
      </c>
      <c r="C172" s="21" t="s">
        <v>137</v>
      </c>
      <c r="D172" s="67" t="n">
        <f aca="false">+E172</f>
        <v>16109</v>
      </c>
      <c r="E172" s="69" t="n">
        <v>16109</v>
      </c>
      <c r="F172" s="72" t="s">
        <v>645</v>
      </c>
      <c r="G172" s="21" t="s">
        <v>69</v>
      </c>
      <c r="H172" s="21" t="s">
        <v>69</v>
      </c>
      <c r="I172" s="72" t="s">
        <v>646</v>
      </c>
      <c r="J172" s="72" t="s">
        <v>647</v>
      </c>
      <c r="K172" s="76" t="s">
        <v>486</v>
      </c>
      <c r="L172" s="49" t="s">
        <v>487</v>
      </c>
      <c r="M172" s="50" t="s">
        <v>70</v>
      </c>
      <c r="N172" s="51" t="n">
        <v>0.01</v>
      </c>
      <c r="O172" s="51" t="n">
        <v>0.02</v>
      </c>
      <c r="P172" s="51" t="n">
        <v>0</v>
      </c>
      <c r="Q172" s="51" t="n">
        <v>0</v>
      </c>
      <c r="R172" s="50" t="n">
        <v>0</v>
      </c>
      <c r="S172" s="50" t="n">
        <v>0</v>
      </c>
      <c r="T172" s="50" t="n">
        <v>30</v>
      </c>
      <c r="U172" s="50"/>
      <c r="X172" s="53" t="e">
        <f aca="false">+VLOOKUP($D172,['file:///home/lab/repositories/luckia.facturador/com.luckia.biller.deploy/src/main/resources/bootstrap/info_presencial_2014.xlsx']venta_neta_cons!$a$2:$n$1048576,3,0)</f>
        <v>#VALUE!</v>
      </c>
      <c r="Y172" s="53" t="e">
        <f aca="false">+VLOOKUP($D172,['file:///home/lab/repositories/luckia.facturador/com.luckia.biller.deploy/src/main/resources/bootstrap/info_presencial_2014.xlsx']venta_neta_cons!$a$2:$n$1048576,4,0)</f>
        <v>#VALUE!</v>
      </c>
      <c r="Z172" s="53" t="e">
        <f aca="false">+VLOOKUP($D172,['file:///home/lab/repositories/luckia.facturador/com.luckia.biller.deploy/src/main/resources/bootstrap/info_presencial_2014.xlsx']venta_neta_cons!$a$2:$n$1048576,5,0)</f>
        <v>#VALUE!</v>
      </c>
      <c r="AA172" s="53" t="e">
        <f aca="false">+VLOOKUP($D172,['file:///home/lab/repositories/luckia.facturador/com.luckia.biller.deploy/src/main/resources/bootstrap/info_presencial_2014.xlsx']venta_neta_cons!$a$2:$n$1048576,6,0)</f>
        <v>#VALUE!</v>
      </c>
      <c r="AB172" s="53" t="e">
        <f aca="false">+VLOOKUP($D172,['file:///home/lab/repositories/luckia.facturador/com.luckia.biller.deploy/src/main/resources/bootstrap/info_presencial_2014.xlsx']venta_neta_cons!$a$2:$n$1048576,7,0)</f>
        <v>#VALUE!</v>
      </c>
      <c r="AC172" s="53" t="e">
        <f aca="false">+VLOOKUP($D172,['file:///home/lab/repositories/luckia.facturador/com.luckia.biller.deploy/src/main/resources/bootstrap/info_presencial_2014.xlsx']venta_neta_cons!$a$2:$n$1048576,8,0)</f>
        <v>#VALUE!</v>
      </c>
      <c r="AD172" s="53" t="e">
        <f aca="false">+VLOOKUP($D172,['file:///home/lab/repositories/luckia.facturador/com.luckia.biller.deploy/src/main/resources/bootstrap/info_presencial_2014.xlsx']venta_neta_cons!$a$2:$n$1048576,9,0)</f>
        <v>#VALUE!</v>
      </c>
      <c r="AE172" s="53" t="e">
        <f aca="false">+VLOOKUP($D172,['file:///home/lab/repositories/luckia.facturador/com.luckia.biller.deploy/src/main/resources/bootstrap/info_presencial_2014.xlsx']venta_neta_cons!$a$2:$n$1048576,10,0)</f>
        <v>#VALUE!</v>
      </c>
      <c r="AF172" s="53" t="e">
        <f aca="false">+VLOOKUP($D172,['file:///home/lab/repositories/luckia.facturador/com.luckia.biller.deploy/src/main/resources/bootstrap/info_presencial_2014.xlsx']venta_neta_cons!$a$2:$n$1048576,11,0)</f>
        <v>#VALUE!</v>
      </c>
      <c r="AG172" s="53" t="e">
        <f aca="false">+VLOOKUP($D172,['file:///home/lab/repositories/luckia.facturador/com.luckia.biller.deploy/src/main/resources/bootstrap/info_presencial_2014.xlsx']venta_neta_cons!$a$2:$n$1048576,12,0)</f>
        <v>#VALUE!</v>
      </c>
      <c r="AH172" s="53" t="e">
        <f aca="false">+VLOOKUP($D172,['file:///home/lab/repositories/luckia.facturador/com.luckia.biller.deploy/src/main/resources/bootstrap/info_presencial_2014.xlsx']venta_neta_cons!$a$2:$n$1048576,13,0)</f>
        <v>#VALUE!</v>
      </c>
      <c r="AI172" s="53" t="e">
        <f aca="false">+VLOOKUP($D172,['file:///home/lab/repositories/luckia.facturador/com.luckia.biller.deploy/src/main/resources/bootstrap/info_presencial_2014.xlsx']venta_neta_cons!$a$2:$n$1048576,14,0)</f>
        <v>#VALUE!</v>
      </c>
      <c r="AJ172" s="53" t="n">
        <f aca="false">+SUM(X172:AI172)</f>
        <v>683</v>
      </c>
      <c r="AK172" s="54" t="n">
        <f aca="false">+BB172/X172</f>
        <v>0.145358711566618</v>
      </c>
      <c r="AL172" s="53"/>
      <c r="AM172" s="53" t="e">
        <f aca="false">+VLOOKUP($D172,['file:///home/lab/repositories/luckia.facturador/com.luckia.biller.deploy/src/main/resources/bootstrap/info_presencial_2014.xlsx']saldo_cons!$a$2:$n$1048576,3,0)</f>
        <v>#VALUE!</v>
      </c>
      <c r="AN172" s="53" t="e">
        <f aca="false">+VLOOKUP($D172,['file:///home/lab/repositories/luckia.facturador/com.luckia.biller.deploy/src/main/resources/bootstrap/info_presencial_2014.xlsx']saldo_cons!$a$2:$n$1048576,4,0)</f>
        <v>#VALUE!</v>
      </c>
      <c r="AO172" s="53" t="e">
        <f aca="false">+VLOOKUP($D172,['file:///home/lab/repositories/luckia.facturador/com.luckia.biller.deploy/src/main/resources/bootstrap/info_presencial_2014.xlsx']saldo_cons!$a$2:$n$1048576,5,0)</f>
        <v>#VALUE!</v>
      </c>
      <c r="AP172" s="53" t="e">
        <f aca="false">+VLOOKUP($D172,['file:///home/lab/repositories/luckia.facturador/com.luckia.biller.deploy/src/main/resources/bootstrap/info_presencial_2014.xlsx']saldo_cons!$a$2:$n$1048576,6,0)</f>
        <v>#VALUE!</v>
      </c>
      <c r="AQ172" s="53" t="e">
        <f aca="false">+VLOOKUP($D172,['file:///home/lab/repositories/luckia.facturador/com.luckia.biller.deploy/src/main/resources/bootstrap/info_presencial_2014.xlsx']saldo_cons!$a$2:$n$1048576,7,0)</f>
        <v>#VALUE!</v>
      </c>
      <c r="AR172" s="53" t="e">
        <f aca="false">+VLOOKUP($D172,['file:///home/lab/repositories/luckia.facturador/com.luckia.biller.deploy/src/main/resources/bootstrap/info_presencial_2014.xlsx']saldo_cons!$a$2:$n$1048576,8,0)</f>
        <v>#VALUE!</v>
      </c>
      <c r="AS172" s="53" t="e">
        <f aca="false">+VLOOKUP($D172,['file:///home/lab/repositories/luckia.facturador/com.luckia.biller.deploy/src/main/resources/bootstrap/info_presencial_2014.xlsx']saldo_cons!$a$2:$n$1048576,9,0)</f>
        <v>#VALUE!</v>
      </c>
      <c r="AT172" s="53" t="e">
        <f aca="false">+VLOOKUP($D172,['file:///home/lab/repositories/luckia.facturador/com.luckia.biller.deploy/src/main/resources/bootstrap/info_presencial_2014.xlsx']saldo_cons!$a$2:$n$1048576,10,0)</f>
        <v>#VALUE!</v>
      </c>
      <c r="AU172" s="53" t="e">
        <f aca="false">+VLOOKUP($D172,['file:///home/lab/repositories/luckia.facturador/com.luckia.biller.deploy/src/main/resources/bootstrap/info_presencial_2014.xlsx']saldo_cons!$a$2:$n$1048576,11,0)</f>
        <v>#VALUE!</v>
      </c>
      <c r="AV172" s="53" t="e">
        <f aca="false">+VLOOKUP($D172,['file:///home/lab/repositories/luckia.facturador/com.luckia.biller.deploy/src/main/resources/bootstrap/info_presencial_2014.xlsx']saldo_cons!$a$2:$n$1048576,12,0)</f>
        <v>#VALUE!</v>
      </c>
      <c r="AW172" s="53" t="e">
        <f aca="false">+VLOOKUP($D172,['file:///home/lab/repositories/luckia.facturador/com.luckia.biller.deploy/src/main/resources/bootstrap/info_presencial_2014.xlsx']saldo_cons!$a$2:$n$1048576,13,0)</f>
        <v>#VALUE!</v>
      </c>
      <c r="AX172" s="53" t="e">
        <f aca="false">+VLOOKUP($D172,['file:///home/lab/repositories/luckia.facturador/com.luckia.biller.deploy/src/main/resources/bootstrap/info_presencial_2014.xlsx']saldo_cons!$a$2:$n$1048576,14,0)</f>
        <v>#VALUE!</v>
      </c>
      <c r="AY172" s="53" t="n">
        <f aca="false">+SUM(AM172:AX172)</f>
        <v>683</v>
      </c>
      <c r="AZ172" s="53"/>
      <c r="BA172" s="53"/>
      <c r="BB172" s="53" t="e">
        <f aca="false">+VLOOKUP($D172,['file:///home/lab/repositories/luckia.facturador/com.luckia.biller.deploy/src/main/resources/bootstrap/info_presencial_2014.xlsx']ggr_cons!$a$2:$n$1048576,3,0)</f>
        <v>#VALUE!</v>
      </c>
      <c r="BC172" s="53" t="e">
        <f aca="false">+VLOOKUP($D172,['file:///home/lab/repositories/luckia.facturador/com.luckia.biller.deploy/src/main/resources/bootstrap/info_presencial_2014.xlsx']ggr_cons!$a$2:$n$1048576,4,0)</f>
        <v>#VALUE!</v>
      </c>
      <c r="BD172" s="53" t="e">
        <f aca="false">+VLOOKUP($D172,['file:///home/lab/repositories/luckia.facturador/com.luckia.biller.deploy/src/main/resources/bootstrap/info_presencial_2014.xlsx']ggr_cons!$a$2:$n$1048576,5,0)</f>
        <v>#VALUE!</v>
      </c>
      <c r="BE172" s="53" t="e">
        <f aca="false">+VLOOKUP($D172,['file:///home/lab/repositories/luckia.facturador/com.luckia.biller.deploy/src/main/resources/bootstrap/info_presencial_2014.xlsx']ggr_cons!$a$2:$n$1048576,6,0)</f>
        <v>#VALUE!</v>
      </c>
      <c r="BF172" s="53" t="e">
        <f aca="false">+VLOOKUP($D172,['file:///home/lab/repositories/luckia.facturador/com.luckia.biller.deploy/src/main/resources/bootstrap/info_presencial_2014.xlsx']ggr_cons!$a$2:$n$1048576,7,0)</f>
        <v>#VALUE!</v>
      </c>
      <c r="BG172" s="53" t="e">
        <f aca="false">+VLOOKUP($D172,['file:///home/lab/repositories/luckia.facturador/com.luckia.biller.deploy/src/main/resources/bootstrap/info_presencial_2014.xlsx']ggr_cons!$a$2:$n$1048576,8,0)</f>
        <v>#VALUE!</v>
      </c>
      <c r="BH172" s="53" t="e">
        <f aca="false">+VLOOKUP($D172,['file:///home/lab/repositories/luckia.facturador/com.luckia.biller.deploy/src/main/resources/bootstrap/info_presencial_2014.xlsx']ggr_cons!$a$2:$n$1048576,9,0)</f>
        <v>#VALUE!</v>
      </c>
      <c r="BI172" s="53" t="e">
        <f aca="false">+VLOOKUP($D172,['file:///home/lab/repositories/luckia.facturador/com.luckia.biller.deploy/src/main/resources/bootstrap/info_presencial_2014.xlsx']ggr_cons!$a$2:$n$1048576,10,0)</f>
        <v>#VALUE!</v>
      </c>
      <c r="BJ172" s="53" t="e">
        <f aca="false">+VLOOKUP($D172,['file:///home/lab/repositories/luckia.facturador/com.luckia.biller.deploy/src/main/resources/bootstrap/info_presencial_2014.xlsx']ggr_cons!$a$2:$n$1048576,11,0)</f>
        <v>#VALUE!</v>
      </c>
      <c r="BK172" s="53" t="e">
        <f aca="false">+VLOOKUP($D172,['file:///home/lab/repositories/luckia.facturador/com.luckia.biller.deploy/src/main/resources/bootstrap/info_presencial_2014.xlsx']ggr_cons!$a$2:$n$1048576,12,0)</f>
        <v>#VALUE!</v>
      </c>
      <c r="BL172" s="53" t="e">
        <f aca="false">+VLOOKUP($D172,['file:///home/lab/repositories/luckia.facturador/com.luckia.biller.deploy/src/main/resources/bootstrap/info_presencial_2014.xlsx']ggr_cons!$a$2:$n$1048576,13,0)</f>
        <v>#VALUE!</v>
      </c>
      <c r="BM172" s="53" t="e">
        <f aca="false">+VLOOKUP($D172,['file:///home/lab/repositories/luckia.facturador/com.luckia.biller.deploy/src/main/resources/bootstrap/info_presencial_2014.xlsx']ggr_cons!$a$2:$n$1048576,14,0)</f>
        <v>#VALUE!</v>
      </c>
      <c r="BN172" s="53" t="n">
        <f aca="false">+SUM(BB172:BM172)</f>
        <v>99.28</v>
      </c>
      <c r="BO172" s="53"/>
      <c r="BP172" s="53"/>
      <c r="BQ172" s="55" t="n">
        <f aca="false">+$N172*X172</f>
        <v>6.83</v>
      </c>
      <c r="BR172" s="55" t="n">
        <f aca="false">+$N172*Y172</f>
        <v>0</v>
      </c>
      <c r="BS172" s="55" t="n">
        <f aca="false">+$N172*Z172</f>
        <v>0</v>
      </c>
      <c r="BT172" s="55" t="n">
        <f aca="false">+$N172*AA172</f>
        <v>0</v>
      </c>
      <c r="BU172" s="55" t="n">
        <f aca="false">+$N172*AB172</f>
        <v>0</v>
      </c>
      <c r="BV172" s="55" t="n">
        <f aca="false">+$N172*AC172</f>
        <v>0</v>
      </c>
      <c r="BW172" s="55" t="n">
        <f aca="false">+$N172*AD172</f>
        <v>0</v>
      </c>
      <c r="BX172" s="55" t="n">
        <f aca="false">+$N172*AE172</f>
        <v>0</v>
      </c>
      <c r="BY172" s="55" t="n">
        <f aca="false">+$N172*AF172</f>
        <v>0</v>
      </c>
      <c r="BZ172" s="55" t="n">
        <f aca="false">+$N172*AG172</f>
        <v>0</v>
      </c>
      <c r="CA172" s="55" t="n">
        <f aca="false">+$N172*AH172</f>
        <v>0</v>
      </c>
      <c r="CB172" s="55" t="n">
        <f aca="false">+$N172*AI172</f>
        <v>0</v>
      </c>
      <c r="CC172" s="55" t="n">
        <f aca="false">+SUM(BQ172:CB172)</f>
        <v>6.83</v>
      </c>
      <c r="CD172" s="53"/>
      <c r="CE172" s="55"/>
      <c r="CF172" s="55" t="n">
        <f aca="false">+BQ172/$CE$2</f>
        <v>5.64462809917355</v>
      </c>
      <c r="CG172" s="55" t="n">
        <f aca="false">+BR172/$CE$2</f>
        <v>0</v>
      </c>
      <c r="CH172" s="55" t="n">
        <f aca="false">+BS172/$CE$2</f>
        <v>0</v>
      </c>
      <c r="CI172" s="55" t="n">
        <f aca="false">+BT172/$CE$2</f>
        <v>0</v>
      </c>
      <c r="CJ172" s="55" t="n">
        <f aca="false">+BU172/$CE$2</f>
        <v>0</v>
      </c>
      <c r="CK172" s="55" t="n">
        <f aca="false">+BV172/$CE$2</f>
        <v>0</v>
      </c>
      <c r="CL172" s="55" t="n">
        <f aca="false">+BW172/$CE$2</f>
        <v>0</v>
      </c>
      <c r="CM172" s="55" t="n">
        <f aca="false">+BX172/$CE$2</f>
        <v>0</v>
      </c>
      <c r="CN172" s="55" t="n">
        <f aca="false">+BY172/$CE$2</f>
        <v>0</v>
      </c>
      <c r="CO172" s="55" t="n">
        <f aca="false">+BZ172/$CE$2</f>
        <v>0</v>
      </c>
      <c r="CP172" s="55" t="n">
        <f aca="false">+CA172/$CE$2</f>
        <v>0</v>
      </c>
      <c r="CQ172" s="55" t="n">
        <f aca="false">+CB172/$CE$2</f>
        <v>0</v>
      </c>
      <c r="CR172" s="55" t="n">
        <f aca="false">+CC172/$CE$2</f>
        <v>5.64462809917355</v>
      </c>
      <c r="CS172" s="53"/>
      <c r="CT172" s="53"/>
      <c r="CU172" s="56" t="n">
        <f aca="false">+$O172*X172+$P172*BB172+$Q172*(0.9*BB172+$S172)+$R172</f>
        <v>13.66</v>
      </c>
      <c r="CV172" s="56" t="n">
        <f aca="false">+$O172*Y172+$P172*BC172+$Q172*(0.9*BC172+$S172)+$R172</f>
        <v>0</v>
      </c>
      <c r="CW172" s="56" t="n">
        <f aca="false">+$O172*Z172+$P172*BD172+$Q172*(0.9*BD172+$S172)+$R172</f>
        <v>0</v>
      </c>
      <c r="CX172" s="56" t="n">
        <f aca="false">+$O172*AA172+$P172*BE172+$Q172*(0.9*BE172+$S172)+$R172</f>
        <v>0</v>
      </c>
      <c r="CY172" s="56" t="n">
        <f aca="false">+$O172*AB172+$P172*BF172+$Q172*(0.9*BF172+$S172)+$R172</f>
        <v>0</v>
      </c>
      <c r="CZ172" s="56" t="n">
        <f aca="false">+$O172*AC172+$P172*BG172+$Q172*(0.9*BG172+$S172)+$R172</f>
        <v>0</v>
      </c>
      <c r="DA172" s="56" t="n">
        <f aca="false">+$O172*AD172+$P172*BH172+$Q172*(0.9*BH172+$S172)+$R172</f>
        <v>0</v>
      </c>
      <c r="DB172" s="56" t="n">
        <f aca="false">+$O172*AE172+$P172*BI172+$Q172*(0.9*BI172+$S172)+$R172</f>
        <v>0</v>
      </c>
      <c r="DC172" s="56" t="n">
        <f aca="false">+$O172*AF172+$P172*BJ172+$Q172*(0.9*BJ172+$S172)+$R172</f>
        <v>0</v>
      </c>
      <c r="DD172" s="56" t="n">
        <f aca="false">+$O172*AG172+$P172*BK172+$Q172*(0.9*BK172+$S172)+$R172</f>
        <v>0</v>
      </c>
      <c r="DE172" s="56" t="n">
        <f aca="false">+$O172*AH172+$P172*BL172+$Q172*(0.9*BL172+$S172)+$R172</f>
        <v>0</v>
      </c>
      <c r="DF172" s="56" t="n">
        <f aca="false">+$O172*AI172+$P172*BM172+$Q172*(0.9*BM172+$S172)+$R172</f>
        <v>0</v>
      </c>
      <c r="DG172" s="55" t="n">
        <f aca="false">+SUM(CU172:DF172)</f>
        <v>13.66</v>
      </c>
      <c r="DH172" s="53"/>
      <c r="DJ172" s="14" t="n">
        <f aca="false">+IF(X172=0,0,$T172)</f>
        <v>30</v>
      </c>
      <c r="DK172" s="14" t="n">
        <f aca="false">+IF(Y172=0,0,$T172)</f>
        <v>0</v>
      </c>
      <c r="DL172" s="14" t="n">
        <f aca="false">+IF(Z172=0,0,$T172)</f>
        <v>0</v>
      </c>
      <c r="DM172" s="14" t="n">
        <f aca="false">+IF(AA172=0,0,$T172)</f>
        <v>0</v>
      </c>
      <c r="DN172" s="14" t="n">
        <f aca="false">+IF(AB172=0,0,$T172)</f>
        <v>0</v>
      </c>
      <c r="DO172" s="14" t="n">
        <f aca="false">+IF(AC172=0,0,$T172)</f>
        <v>0</v>
      </c>
      <c r="DP172" s="14" t="n">
        <f aca="false">+IF(AD172=0,0,$T172)</f>
        <v>0</v>
      </c>
      <c r="DQ172" s="14" t="n">
        <f aca="false">+IF(AE172=0,0,$T172)</f>
        <v>0</v>
      </c>
      <c r="DR172" s="14" t="n">
        <f aca="false">+IF(AF172=0,0,$T172)</f>
        <v>0</v>
      </c>
      <c r="DS172" s="14" t="n">
        <f aca="false">+IF(AG172=0,0,$T172)</f>
        <v>0</v>
      </c>
      <c r="DT172" s="14" t="n">
        <f aca="false">+IF(AH172=0,0,$T172)</f>
        <v>0</v>
      </c>
      <c r="DU172" s="14" t="n">
        <f aca="false">+IF(AI172=0,0,$T172)</f>
        <v>0</v>
      </c>
      <c r="DV172" s="55" t="n">
        <f aca="false">+SUM(DJ172:DU172)</f>
        <v>30</v>
      </c>
      <c r="DY172" s="14" t="n">
        <v>0</v>
      </c>
      <c r="DZ172" s="14" t="n">
        <v>0</v>
      </c>
      <c r="EA172" s="14" t="n">
        <v>0</v>
      </c>
      <c r="EB172" s="14" t="n">
        <v>0</v>
      </c>
      <c r="EC172" s="14" t="n">
        <v>0</v>
      </c>
      <c r="ED172" s="14" t="n">
        <v>0</v>
      </c>
      <c r="EE172" s="14" t="n">
        <v>0</v>
      </c>
      <c r="EF172" s="14" t="n">
        <v>0</v>
      </c>
      <c r="EG172" s="14" t="n">
        <v>0</v>
      </c>
      <c r="EH172" s="14" t="n">
        <v>0</v>
      </c>
      <c r="EI172" s="14" t="n">
        <v>0</v>
      </c>
      <c r="EJ172" s="14" t="n">
        <v>0</v>
      </c>
      <c r="EK172" s="55" t="n">
        <f aca="false">+SUM(DY172:EJ172)</f>
        <v>0</v>
      </c>
      <c r="EO172" s="53" t="n">
        <f aca="false">+CU172+DJ172-DY172/2</f>
        <v>43.66</v>
      </c>
      <c r="EP172" s="53" t="n">
        <f aca="false">+CV172+DK172-DZ172/2</f>
        <v>0</v>
      </c>
      <c r="EQ172" s="53" t="n">
        <f aca="false">+CW172+DL172-EA172/2</f>
        <v>0</v>
      </c>
      <c r="ER172" s="53" t="n">
        <f aca="false">+CX172+DM172-EB172/2</f>
        <v>0</v>
      </c>
      <c r="ES172" s="53" t="n">
        <f aca="false">+CY172+DN172-EC172/2</f>
        <v>0</v>
      </c>
      <c r="ET172" s="53" t="n">
        <f aca="false">+CZ172+DO172-ED172/2</f>
        <v>0</v>
      </c>
      <c r="EU172" s="53" t="n">
        <f aca="false">+DA172+DP172-EE172/2</f>
        <v>0</v>
      </c>
      <c r="EV172" s="53" t="n">
        <f aca="false">+DB172+DQ172-EF172/2</f>
        <v>0</v>
      </c>
      <c r="EW172" s="53" t="n">
        <f aca="false">+DC172+DR172-EG172/2</f>
        <v>0</v>
      </c>
      <c r="EX172" s="53" t="n">
        <f aca="false">+DD172+DS172-EH172/2</f>
        <v>0</v>
      </c>
      <c r="EY172" s="53" t="n">
        <f aca="false">+DE172+DT172-EI172/2</f>
        <v>0</v>
      </c>
      <c r="EZ172" s="53" t="n">
        <f aca="false">+DF172+DU172-EJ172/2</f>
        <v>0</v>
      </c>
      <c r="FA172" s="55" t="n">
        <f aca="false">+SUM(EO172:EZ172)</f>
        <v>43.66</v>
      </c>
      <c r="FD172" s="53" t="n">
        <f aca="false">+AM172-EO172-DY172</f>
        <v>639.34</v>
      </c>
      <c r="FE172" s="53" t="n">
        <f aca="false">+AN172-EP172-DZ172</f>
        <v>0</v>
      </c>
      <c r="FF172" s="53" t="n">
        <f aca="false">+AO172-EQ172-EA172</f>
        <v>0</v>
      </c>
      <c r="FG172" s="53" t="n">
        <f aca="false">+AP172-ER172-EB172</f>
        <v>0</v>
      </c>
      <c r="FH172" s="53" t="n">
        <f aca="false">+AQ172-ES172-EC172</f>
        <v>0</v>
      </c>
      <c r="FI172" s="53" t="n">
        <f aca="false">+AR172-ET172-ED172</f>
        <v>0</v>
      </c>
      <c r="FJ172" s="53" t="n">
        <f aca="false">+AS172-EU172-EE172</f>
        <v>0</v>
      </c>
      <c r="FK172" s="53" t="n">
        <f aca="false">+AT172-EV172-EF172</f>
        <v>0</v>
      </c>
      <c r="FL172" s="53" t="n">
        <f aca="false">+AU172-EW172-EG172</f>
        <v>0</v>
      </c>
      <c r="FM172" s="53" t="n">
        <f aca="false">+AV172-EX172-EH172</f>
        <v>0</v>
      </c>
      <c r="FN172" s="53" t="n">
        <f aca="false">+AW172-EY172-EI172</f>
        <v>0</v>
      </c>
      <c r="FO172" s="53" t="n">
        <f aca="false">+AX172-EZ172-EJ172</f>
        <v>0</v>
      </c>
      <c r="FP172" s="53" t="n">
        <f aca="false">+AY172-FA172</f>
        <v>639.34</v>
      </c>
    </row>
    <row collapsed="false" customFormat="false" customHeight="true" hidden="false" ht="15" outlineLevel="2" r="173">
      <c r="A173" s="21" t="n">
        <v>12</v>
      </c>
      <c r="B173" s="21" t="s">
        <v>67</v>
      </c>
      <c r="C173" s="21" t="s">
        <v>137</v>
      </c>
      <c r="D173" s="67" t="n">
        <f aca="false">+E173</f>
        <v>16111</v>
      </c>
      <c r="E173" s="69" t="n">
        <v>16111</v>
      </c>
      <c r="F173" s="80" t="s">
        <v>648</v>
      </c>
      <c r="G173" s="21" t="s">
        <v>69</v>
      </c>
      <c r="H173" s="21" t="s">
        <v>69</v>
      </c>
      <c r="I173" s="80" t="s">
        <v>649</v>
      </c>
      <c r="J173" s="80" t="s">
        <v>101</v>
      </c>
      <c r="K173" s="76" t="s">
        <v>75</v>
      </c>
      <c r="L173" s="49" t="s">
        <v>487</v>
      </c>
      <c r="M173" s="50" t="s">
        <v>70</v>
      </c>
      <c r="N173" s="51" t="n">
        <v>0.01</v>
      </c>
      <c r="O173" s="51" t="n">
        <v>0.02</v>
      </c>
      <c r="P173" s="51" t="n">
        <v>0</v>
      </c>
      <c r="Q173" s="51" t="n">
        <v>0</v>
      </c>
      <c r="R173" s="50" t="n">
        <v>0</v>
      </c>
      <c r="S173" s="50" t="n">
        <v>0</v>
      </c>
      <c r="T173" s="50" t="n">
        <v>30</v>
      </c>
      <c r="U173" s="50"/>
      <c r="X173" s="53" t="e">
        <f aca="false">+VLOOKUP($D173,['file:///home/lab/repositories/luckia.facturador/com.luckia.biller.deploy/src/main/resources/bootstrap/info_presencial_2014.xlsx']venta_neta_cons!$a$2:$n$1048576,3,0)</f>
        <v>#VALUE!</v>
      </c>
      <c r="Y173" s="53" t="e">
        <f aca="false">+VLOOKUP($D173,['file:///home/lab/repositories/luckia.facturador/com.luckia.biller.deploy/src/main/resources/bootstrap/info_presencial_2014.xlsx']venta_neta_cons!$a$2:$n$1048576,4,0)</f>
        <v>#VALUE!</v>
      </c>
      <c r="Z173" s="53" t="e">
        <f aca="false">+VLOOKUP($D173,['file:///home/lab/repositories/luckia.facturador/com.luckia.biller.deploy/src/main/resources/bootstrap/info_presencial_2014.xlsx']venta_neta_cons!$a$2:$n$1048576,5,0)</f>
        <v>#VALUE!</v>
      </c>
      <c r="AA173" s="53" t="e">
        <f aca="false">+VLOOKUP($D173,['file:///home/lab/repositories/luckia.facturador/com.luckia.biller.deploy/src/main/resources/bootstrap/info_presencial_2014.xlsx']venta_neta_cons!$a$2:$n$1048576,6,0)</f>
        <v>#VALUE!</v>
      </c>
      <c r="AB173" s="53" t="e">
        <f aca="false">+VLOOKUP($D173,['file:///home/lab/repositories/luckia.facturador/com.luckia.biller.deploy/src/main/resources/bootstrap/info_presencial_2014.xlsx']venta_neta_cons!$a$2:$n$1048576,7,0)</f>
        <v>#VALUE!</v>
      </c>
      <c r="AC173" s="53" t="e">
        <f aca="false">+VLOOKUP($D173,['file:///home/lab/repositories/luckia.facturador/com.luckia.biller.deploy/src/main/resources/bootstrap/info_presencial_2014.xlsx']venta_neta_cons!$a$2:$n$1048576,8,0)</f>
        <v>#VALUE!</v>
      </c>
      <c r="AD173" s="53" t="e">
        <f aca="false">+VLOOKUP($D173,['file:///home/lab/repositories/luckia.facturador/com.luckia.biller.deploy/src/main/resources/bootstrap/info_presencial_2014.xlsx']venta_neta_cons!$a$2:$n$1048576,9,0)</f>
        <v>#VALUE!</v>
      </c>
      <c r="AE173" s="53" t="e">
        <f aca="false">+VLOOKUP($D173,['file:///home/lab/repositories/luckia.facturador/com.luckia.biller.deploy/src/main/resources/bootstrap/info_presencial_2014.xlsx']venta_neta_cons!$a$2:$n$1048576,10,0)</f>
        <v>#VALUE!</v>
      </c>
      <c r="AF173" s="53" t="e">
        <f aca="false">+VLOOKUP($D173,['file:///home/lab/repositories/luckia.facturador/com.luckia.biller.deploy/src/main/resources/bootstrap/info_presencial_2014.xlsx']venta_neta_cons!$a$2:$n$1048576,11,0)</f>
        <v>#VALUE!</v>
      </c>
      <c r="AG173" s="53" t="e">
        <f aca="false">+VLOOKUP($D173,['file:///home/lab/repositories/luckia.facturador/com.luckia.biller.deploy/src/main/resources/bootstrap/info_presencial_2014.xlsx']venta_neta_cons!$a$2:$n$1048576,12,0)</f>
        <v>#VALUE!</v>
      </c>
      <c r="AH173" s="53" t="e">
        <f aca="false">+VLOOKUP($D173,['file:///home/lab/repositories/luckia.facturador/com.luckia.biller.deploy/src/main/resources/bootstrap/info_presencial_2014.xlsx']venta_neta_cons!$a$2:$n$1048576,13,0)</f>
        <v>#VALUE!</v>
      </c>
      <c r="AI173" s="53" t="e">
        <f aca="false">+VLOOKUP($D173,['file:///home/lab/repositories/luckia.facturador/com.luckia.biller.deploy/src/main/resources/bootstrap/info_presencial_2014.xlsx']venta_neta_cons!$a$2:$n$1048576,14,0)</f>
        <v>#VALUE!</v>
      </c>
      <c r="AJ173" s="53" t="n">
        <f aca="false">+SUM(X173:AI173)</f>
        <v>1237</v>
      </c>
      <c r="AK173" s="54" t="n">
        <f aca="false">+BB173/X173</f>
        <v>0.457510105092967</v>
      </c>
      <c r="AL173" s="53"/>
      <c r="AM173" s="53" t="e">
        <f aca="false">+VLOOKUP($D173,['file:///home/lab/repositories/luckia.facturador/com.luckia.biller.deploy/src/main/resources/bootstrap/info_presencial_2014.xlsx']saldo_cons!$a$2:$n$1048576,3,0)</f>
        <v>#VALUE!</v>
      </c>
      <c r="AN173" s="53" t="e">
        <f aca="false">+VLOOKUP($D173,['file:///home/lab/repositories/luckia.facturador/com.luckia.biller.deploy/src/main/resources/bootstrap/info_presencial_2014.xlsx']saldo_cons!$a$2:$n$1048576,4,0)</f>
        <v>#VALUE!</v>
      </c>
      <c r="AO173" s="53" t="e">
        <f aca="false">+VLOOKUP($D173,['file:///home/lab/repositories/luckia.facturador/com.luckia.biller.deploy/src/main/resources/bootstrap/info_presencial_2014.xlsx']saldo_cons!$a$2:$n$1048576,5,0)</f>
        <v>#VALUE!</v>
      </c>
      <c r="AP173" s="53" t="e">
        <f aca="false">+VLOOKUP($D173,['file:///home/lab/repositories/luckia.facturador/com.luckia.biller.deploy/src/main/resources/bootstrap/info_presencial_2014.xlsx']saldo_cons!$a$2:$n$1048576,6,0)</f>
        <v>#VALUE!</v>
      </c>
      <c r="AQ173" s="53" t="e">
        <f aca="false">+VLOOKUP($D173,['file:///home/lab/repositories/luckia.facturador/com.luckia.biller.deploy/src/main/resources/bootstrap/info_presencial_2014.xlsx']saldo_cons!$a$2:$n$1048576,7,0)</f>
        <v>#VALUE!</v>
      </c>
      <c r="AR173" s="53" t="e">
        <f aca="false">+VLOOKUP($D173,['file:///home/lab/repositories/luckia.facturador/com.luckia.biller.deploy/src/main/resources/bootstrap/info_presencial_2014.xlsx']saldo_cons!$a$2:$n$1048576,8,0)</f>
        <v>#VALUE!</v>
      </c>
      <c r="AS173" s="53" t="e">
        <f aca="false">+VLOOKUP($D173,['file:///home/lab/repositories/luckia.facturador/com.luckia.biller.deploy/src/main/resources/bootstrap/info_presencial_2014.xlsx']saldo_cons!$a$2:$n$1048576,9,0)</f>
        <v>#VALUE!</v>
      </c>
      <c r="AT173" s="53" t="e">
        <f aca="false">+VLOOKUP($D173,['file:///home/lab/repositories/luckia.facturador/com.luckia.biller.deploy/src/main/resources/bootstrap/info_presencial_2014.xlsx']saldo_cons!$a$2:$n$1048576,10,0)</f>
        <v>#VALUE!</v>
      </c>
      <c r="AU173" s="53" t="e">
        <f aca="false">+VLOOKUP($D173,['file:///home/lab/repositories/luckia.facturador/com.luckia.biller.deploy/src/main/resources/bootstrap/info_presencial_2014.xlsx']saldo_cons!$a$2:$n$1048576,11,0)</f>
        <v>#VALUE!</v>
      </c>
      <c r="AV173" s="53" t="e">
        <f aca="false">+VLOOKUP($D173,['file:///home/lab/repositories/luckia.facturador/com.luckia.biller.deploy/src/main/resources/bootstrap/info_presencial_2014.xlsx']saldo_cons!$a$2:$n$1048576,12,0)</f>
        <v>#VALUE!</v>
      </c>
      <c r="AW173" s="53" t="e">
        <f aca="false">+VLOOKUP($D173,['file:///home/lab/repositories/luckia.facturador/com.luckia.biller.deploy/src/main/resources/bootstrap/info_presencial_2014.xlsx']saldo_cons!$a$2:$n$1048576,13,0)</f>
        <v>#VALUE!</v>
      </c>
      <c r="AX173" s="53" t="e">
        <f aca="false">+VLOOKUP($D173,['file:///home/lab/repositories/luckia.facturador/com.luckia.biller.deploy/src/main/resources/bootstrap/info_presencial_2014.xlsx']saldo_cons!$a$2:$n$1048576,14,0)</f>
        <v>#VALUE!</v>
      </c>
      <c r="AY173" s="53" t="n">
        <f aca="false">+SUM(AM173:AX173)</f>
        <v>1237</v>
      </c>
      <c r="AZ173" s="53"/>
      <c r="BA173" s="53"/>
      <c r="BB173" s="53" t="e">
        <f aca="false">+VLOOKUP($D173,['file:///home/lab/repositories/luckia.facturador/com.luckia.biller.deploy/src/main/resources/bootstrap/info_presencial_2014.xlsx']ggr_cons!$a$2:$n$1048576,3,0)</f>
        <v>#VALUE!</v>
      </c>
      <c r="BC173" s="53" t="e">
        <f aca="false">+VLOOKUP($D173,['file:///home/lab/repositories/luckia.facturador/com.luckia.biller.deploy/src/main/resources/bootstrap/info_presencial_2014.xlsx']ggr_cons!$a$2:$n$1048576,4,0)</f>
        <v>#VALUE!</v>
      </c>
      <c r="BD173" s="53" t="e">
        <f aca="false">+VLOOKUP($D173,['file:///home/lab/repositories/luckia.facturador/com.luckia.biller.deploy/src/main/resources/bootstrap/info_presencial_2014.xlsx']ggr_cons!$a$2:$n$1048576,5,0)</f>
        <v>#VALUE!</v>
      </c>
      <c r="BE173" s="53" t="e">
        <f aca="false">+VLOOKUP($D173,['file:///home/lab/repositories/luckia.facturador/com.luckia.biller.deploy/src/main/resources/bootstrap/info_presencial_2014.xlsx']ggr_cons!$a$2:$n$1048576,6,0)</f>
        <v>#VALUE!</v>
      </c>
      <c r="BF173" s="53" t="e">
        <f aca="false">+VLOOKUP($D173,['file:///home/lab/repositories/luckia.facturador/com.luckia.biller.deploy/src/main/resources/bootstrap/info_presencial_2014.xlsx']ggr_cons!$a$2:$n$1048576,7,0)</f>
        <v>#VALUE!</v>
      </c>
      <c r="BG173" s="53" t="e">
        <f aca="false">+VLOOKUP($D173,['file:///home/lab/repositories/luckia.facturador/com.luckia.biller.deploy/src/main/resources/bootstrap/info_presencial_2014.xlsx']ggr_cons!$a$2:$n$1048576,8,0)</f>
        <v>#VALUE!</v>
      </c>
      <c r="BH173" s="53" t="e">
        <f aca="false">+VLOOKUP($D173,['file:///home/lab/repositories/luckia.facturador/com.luckia.biller.deploy/src/main/resources/bootstrap/info_presencial_2014.xlsx']ggr_cons!$a$2:$n$1048576,9,0)</f>
        <v>#VALUE!</v>
      </c>
      <c r="BI173" s="53" t="e">
        <f aca="false">+VLOOKUP($D173,['file:///home/lab/repositories/luckia.facturador/com.luckia.biller.deploy/src/main/resources/bootstrap/info_presencial_2014.xlsx']ggr_cons!$a$2:$n$1048576,10,0)</f>
        <v>#VALUE!</v>
      </c>
      <c r="BJ173" s="53" t="e">
        <f aca="false">+VLOOKUP($D173,['file:///home/lab/repositories/luckia.facturador/com.luckia.biller.deploy/src/main/resources/bootstrap/info_presencial_2014.xlsx']ggr_cons!$a$2:$n$1048576,11,0)</f>
        <v>#VALUE!</v>
      </c>
      <c r="BK173" s="53" t="e">
        <f aca="false">+VLOOKUP($D173,['file:///home/lab/repositories/luckia.facturador/com.luckia.biller.deploy/src/main/resources/bootstrap/info_presencial_2014.xlsx']ggr_cons!$a$2:$n$1048576,12,0)</f>
        <v>#VALUE!</v>
      </c>
      <c r="BL173" s="53" t="e">
        <f aca="false">+VLOOKUP($D173,['file:///home/lab/repositories/luckia.facturador/com.luckia.biller.deploy/src/main/resources/bootstrap/info_presencial_2014.xlsx']ggr_cons!$a$2:$n$1048576,13,0)</f>
        <v>#VALUE!</v>
      </c>
      <c r="BM173" s="53" t="e">
        <f aca="false">+VLOOKUP($D173,['file:///home/lab/repositories/luckia.facturador/com.luckia.biller.deploy/src/main/resources/bootstrap/info_presencial_2014.xlsx']ggr_cons!$a$2:$n$1048576,14,0)</f>
        <v>#VALUE!</v>
      </c>
      <c r="BN173" s="53" t="n">
        <f aca="false">+SUM(BB173:BM173)</f>
        <v>565.94</v>
      </c>
      <c r="BO173" s="53"/>
      <c r="BP173" s="53"/>
      <c r="BQ173" s="55" t="n">
        <f aca="false">+$N173*X173</f>
        <v>12.37</v>
      </c>
      <c r="BR173" s="55" t="n">
        <f aca="false">+$N173*Y173</f>
        <v>0</v>
      </c>
      <c r="BS173" s="55" t="n">
        <f aca="false">+$N173*Z173</f>
        <v>0</v>
      </c>
      <c r="BT173" s="55" t="n">
        <f aca="false">+$N173*AA173</f>
        <v>0</v>
      </c>
      <c r="BU173" s="55" t="n">
        <f aca="false">+$N173*AB173</f>
        <v>0</v>
      </c>
      <c r="BV173" s="55" t="n">
        <f aca="false">+$N173*AC173</f>
        <v>0</v>
      </c>
      <c r="BW173" s="55" t="n">
        <f aca="false">+$N173*AD173</f>
        <v>0</v>
      </c>
      <c r="BX173" s="55" t="n">
        <f aca="false">+$N173*AE173</f>
        <v>0</v>
      </c>
      <c r="BY173" s="55" t="n">
        <f aca="false">+$N173*AF173</f>
        <v>0</v>
      </c>
      <c r="BZ173" s="55" t="n">
        <f aca="false">+$N173*AG173</f>
        <v>0</v>
      </c>
      <c r="CA173" s="55" t="n">
        <f aca="false">+$N173*AH173</f>
        <v>0</v>
      </c>
      <c r="CB173" s="55" t="n">
        <f aca="false">+$N173*AI173</f>
        <v>0</v>
      </c>
      <c r="CC173" s="55" t="n">
        <f aca="false">+SUM(BQ173:CB173)</f>
        <v>12.37</v>
      </c>
      <c r="CD173" s="53"/>
      <c r="CE173" s="55"/>
      <c r="CF173" s="55" t="n">
        <f aca="false">+BQ173/$CE$2</f>
        <v>10.2231404958678</v>
      </c>
      <c r="CG173" s="55" t="n">
        <f aca="false">+BR173/$CE$2</f>
        <v>0</v>
      </c>
      <c r="CH173" s="55" t="n">
        <f aca="false">+BS173/$CE$2</f>
        <v>0</v>
      </c>
      <c r="CI173" s="55" t="n">
        <f aca="false">+BT173/$CE$2</f>
        <v>0</v>
      </c>
      <c r="CJ173" s="55" t="n">
        <f aca="false">+BU173/$CE$2</f>
        <v>0</v>
      </c>
      <c r="CK173" s="55" t="n">
        <f aca="false">+BV173/$CE$2</f>
        <v>0</v>
      </c>
      <c r="CL173" s="55" t="n">
        <f aca="false">+BW173/$CE$2</f>
        <v>0</v>
      </c>
      <c r="CM173" s="55" t="n">
        <f aca="false">+BX173/$CE$2</f>
        <v>0</v>
      </c>
      <c r="CN173" s="55" t="n">
        <f aca="false">+BY173/$CE$2</f>
        <v>0</v>
      </c>
      <c r="CO173" s="55" t="n">
        <f aca="false">+BZ173/$CE$2</f>
        <v>0</v>
      </c>
      <c r="CP173" s="55" t="n">
        <f aca="false">+CA173/$CE$2</f>
        <v>0</v>
      </c>
      <c r="CQ173" s="55" t="n">
        <f aca="false">+CB173/$CE$2</f>
        <v>0</v>
      </c>
      <c r="CR173" s="55" t="n">
        <f aca="false">+CC173/$CE$2</f>
        <v>10.2231404958678</v>
      </c>
      <c r="CS173" s="53"/>
      <c r="CT173" s="53"/>
      <c r="CU173" s="56" t="n">
        <f aca="false">+$O173*X173+$P173*BB173+$Q173*(0.9*BB173+$S173)+$R173</f>
        <v>24.74</v>
      </c>
      <c r="CV173" s="56" t="n">
        <f aca="false">+$O173*Y173+$P173*BC173+$Q173*(0.9*BC173+$S173)+$R173</f>
        <v>0</v>
      </c>
      <c r="CW173" s="56" t="n">
        <f aca="false">+$O173*Z173+$P173*BD173+$Q173*(0.9*BD173+$S173)+$R173</f>
        <v>0</v>
      </c>
      <c r="CX173" s="56" t="n">
        <f aca="false">+$O173*AA173+$P173*BE173+$Q173*(0.9*BE173+$S173)+$R173</f>
        <v>0</v>
      </c>
      <c r="CY173" s="56" t="n">
        <f aca="false">+$O173*AB173+$P173*BF173+$Q173*(0.9*BF173+$S173)+$R173</f>
        <v>0</v>
      </c>
      <c r="CZ173" s="56" t="n">
        <f aca="false">+$O173*AC173+$P173*BG173+$Q173*(0.9*BG173+$S173)+$R173</f>
        <v>0</v>
      </c>
      <c r="DA173" s="56" t="n">
        <f aca="false">+$O173*AD173+$P173*BH173+$Q173*(0.9*BH173+$S173)+$R173</f>
        <v>0</v>
      </c>
      <c r="DB173" s="56" t="n">
        <f aca="false">+$O173*AE173+$P173*BI173+$Q173*(0.9*BI173+$S173)+$R173</f>
        <v>0</v>
      </c>
      <c r="DC173" s="56" t="n">
        <f aca="false">+$O173*AF173+$P173*BJ173+$Q173*(0.9*BJ173+$S173)+$R173</f>
        <v>0</v>
      </c>
      <c r="DD173" s="56" t="n">
        <f aca="false">+$O173*AG173+$P173*BK173+$Q173*(0.9*BK173+$S173)+$R173</f>
        <v>0</v>
      </c>
      <c r="DE173" s="56" t="n">
        <f aca="false">+$O173*AH173+$P173*BL173+$Q173*(0.9*BL173+$S173)+$R173</f>
        <v>0</v>
      </c>
      <c r="DF173" s="56" t="n">
        <f aca="false">+$O173*AI173+$P173*BM173+$Q173*(0.9*BM173+$S173)+$R173</f>
        <v>0</v>
      </c>
      <c r="DG173" s="55" t="n">
        <f aca="false">+SUM(CU173:DF173)</f>
        <v>24.74</v>
      </c>
      <c r="DH173" s="53"/>
      <c r="DJ173" s="14" t="n">
        <f aca="false">+IF(X173=0,0,$T173)</f>
        <v>30</v>
      </c>
      <c r="DK173" s="14" t="n">
        <f aca="false">+IF(Y173=0,0,$T173)</f>
        <v>0</v>
      </c>
      <c r="DL173" s="14" t="n">
        <f aca="false">+IF(Z173=0,0,$T173)</f>
        <v>0</v>
      </c>
      <c r="DM173" s="14" t="n">
        <f aca="false">+IF(AA173=0,0,$T173)</f>
        <v>0</v>
      </c>
      <c r="DN173" s="14" t="n">
        <f aca="false">+IF(AB173=0,0,$T173)</f>
        <v>0</v>
      </c>
      <c r="DO173" s="14" t="n">
        <f aca="false">+IF(AC173=0,0,$T173)</f>
        <v>0</v>
      </c>
      <c r="DP173" s="14" t="n">
        <f aca="false">+IF(AD173=0,0,$T173)</f>
        <v>0</v>
      </c>
      <c r="DQ173" s="14" t="n">
        <f aca="false">+IF(AE173=0,0,$T173)</f>
        <v>0</v>
      </c>
      <c r="DR173" s="14" t="n">
        <f aca="false">+IF(AF173=0,0,$T173)</f>
        <v>0</v>
      </c>
      <c r="DS173" s="14" t="n">
        <f aca="false">+IF(AG173=0,0,$T173)</f>
        <v>0</v>
      </c>
      <c r="DT173" s="14" t="n">
        <f aca="false">+IF(AH173=0,0,$T173)</f>
        <v>0</v>
      </c>
      <c r="DU173" s="14" t="n">
        <f aca="false">+IF(AI173=0,0,$T173)</f>
        <v>0</v>
      </c>
      <c r="DV173" s="55" t="n">
        <f aca="false">+SUM(DJ173:DU173)</f>
        <v>30</v>
      </c>
      <c r="DY173" s="14" t="n">
        <v>0</v>
      </c>
      <c r="DZ173" s="14" t="n">
        <v>0</v>
      </c>
      <c r="EA173" s="14" t="n">
        <v>0</v>
      </c>
      <c r="EB173" s="14" t="n">
        <v>0</v>
      </c>
      <c r="EC173" s="14" t="n">
        <v>0</v>
      </c>
      <c r="ED173" s="14" t="n">
        <v>0</v>
      </c>
      <c r="EE173" s="14" t="n">
        <v>0</v>
      </c>
      <c r="EF173" s="14" t="n">
        <v>0</v>
      </c>
      <c r="EG173" s="14" t="n">
        <v>0</v>
      </c>
      <c r="EH173" s="14" t="n">
        <v>0</v>
      </c>
      <c r="EI173" s="14" t="n">
        <v>0</v>
      </c>
      <c r="EJ173" s="14" t="n">
        <v>0</v>
      </c>
      <c r="EK173" s="55" t="n">
        <f aca="false">+SUM(DY173:EJ173)</f>
        <v>0</v>
      </c>
      <c r="EO173" s="53" t="n">
        <f aca="false">+CU173+DJ173-DY173/2</f>
        <v>54.74</v>
      </c>
      <c r="EP173" s="53" t="n">
        <f aca="false">+CV173+DK173-DZ173/2</f>
        <v>0</v>
      </c>
      <c r="EQ173" s="53" t="n">
        <f aca="false">+CW173+DL173-EA173/2</f>
        <v>0</v>
      </c>
      <c r="ER173" s="53" t="n">
        <f aca="false">+CX173+DM173-EB173/2</f>
        <v>0</v>
      </c>
      <c r="ES173" s="53" t="n">
        <f aca="false">+CY173+DN173-EC173/2</f>
        <v>0</v>
      </c>
      <c r="ET173" s="53" t="n">
        <f aca="false">+CZ173+DO173-ED173/2</f>
        <v>0</v>
      </c>
      <c r="EU173" s="53" t="n">
        <f aca="false">+DA173+DP173-EE173/2</f>
        <v>0</v>
      </c>
      <c r="EV173" s="53" t="n">
        <f aca="false">+DB173+DQ173-EF173/2</f>
        <v>0</v>
      </c>
      <c r="EW173" s="53" t="n">
        <f aca="false">+DC173+DR173-EG173/2</f>
        <v>0</v>
      </c>
      <c r="EX173" s="53" t="n">
        <f aca="false">+DD173+DS173-EH173/2</f>
        <v>0</v>
      </c>
      <c r="EY173" s="53" t="n">
        <f aca="false">+DE173+DT173-EI173/2</f>
        <v>0</v>
      </c>
      <c r="EZ173" s="53" t="n">
        <f aca="false">+DF173+DU173-EJ173/2</f>
        <v>0</v>
      </c>
      <c r="FA173" s="55" t="n">
        <f aca="false">+SUM(EO173:EZ173)</f>
        <v>54.74</v>
      </c>
      <c r="FD173" s="53" t="n">
        <f aca="false">+AM173-EO173-DY173</f>
        <v>1182.26</v>
      </c>
      <c r="FE173" s="53" t="n">
        <f aca="false">+AN173-EP173-DZ173</f>
        <v>0</v>
      </c>
      <c r="FF173" s="53" t="n">
        <f aca="false">+AO173-EQ173-EA173</f>
        <v>0</v>
      </c>
      <c r="FG173" s="53" t="n">
        <f aca="false">+AP173-ER173-EB173</f>
        <v>0</v>
      </c>
      <c r="FH173" s="53" t="n">
        <f aca="false">+AQ173-ES173-EC173</f>
        <v>0</v>
      </c>
      <c r="FI173" s="53" t="n">
        <f aca="false">+AR173-ET173-ED173</f>
        <v>0</v>
      </c>
      <c r="FJ173" s="53" t="n">
        <f aca="false">+AS173-EU173-EE173</f>
        <v>0</v>
      </c>
      <c r="FK173" s="53" t="n">
        <f aca="false">+AT173-EV173-EF173</f>
        <v>0</v>
      </c>
      <c r="FL173" s="53" t="n">
        <f aca="false">+AU173-EW173-EG173</f>
        <v>0</v>
      </c>
      <c r="FM173" s="53" t="n">
        <f aca="false">+AV173-EX173-EH173</f>
        <v>0</v>
      </c>
      <c r="FN173" s="53" t="n">
        <f aca="false">+AW173-EY173-EI173</f>
        <v>0</v>
      </c>
      <c r="FO173" s="53" t="n">
        <f aca="false">+AX173-EZ173-EJ173</f>
        <v>0</v>
      </c>
      <c r="FP173" s="53" t="n">
        <f aca="false">+AY173-FA173</f>
        <v>1182.26</v>
      </c>
    </row>
    <row collapsed="false" customFormat="false" customHeight="true" hidden="false" ht="15" outlineLevel="2" r="174">
      <c r="A174" s="21" t="n">
        <v>12</v>
      </c>
      <c r="B174" s="21" t="s">
        <v>67</v>
      </c>
      <c r="C174" s="21" t="s">
        <v>137</v>
      </c>
      <c r="D174" s="67" t="n">
        <f aca="false">+E174</f>
        <v>16113</v>
      </c>
      <c r="E174" s="69" t="n">
        <v>16113</v>
      </c>
      <c r="F174" s="80" t="s">
        <v>650</v>
      </c>
      <c r="G174" s="21" t="s">
        <v>69</v>
      </c>
      <c r="H174" s="21" t="s">
        <v>69</v>
      </c>
      <c r="I174" s="80" t="s">
        <v>651</v>
      </c>
      <c r="J174" s="76" t="s">
        <v>587</v>
      </c>
      <c r="K174" s="76" t="s">
        <v>587</v>
      </c>
      <c r="L174" s="49" t="s">
        <v>487</v>
      </c>
      <c r="M174" s="50" t="s">
        <v>70</v>
      </c>
      <c r="N174" s="51" t="n">
        <v>0.01</v>
      </c>
      <c r="O174" s="51" t="n">
        <v>0.02</v>
      </c>
      <c r="P174" s="51" t="n">
        <v>0</v>
      </c>
      <c r="Q174" s="51" t="n">
        <v>0</v>
      </c>
      <c r="R174" s="50" t="n">
        <v>0</v>
      </c>
      <c r="S174" s="50" t="n">
        <v>0</v>
      </c>
      <c r="T174" s="50" t="n">
        <v>30</v>
      </c>
      <c r="U174" s="50"/>
      <c r="X174" s="53" t="e">
        <f aca="false">+VLOOKUP($D174,['file:///home/lab/repositories/luckia.facturador/com.luckia.biller.deploy/src/main/resources/bootstrap/info_presencial_2014.xlsx']venta_neta_cons!$a$2:$n$1048576,3,0)</f>
        <v>#VALUE!</v>
      </c>
      <c r="Y174" s="53" t="e">
        <f aca="false">+VLOOKUP($D174,['file:///home/lab/repositories/luckia.facturador/com.luckia.biller.deploy/src/main/resources/bootstrap/info_presencial_2014.xlsx']venta_neta_cons!$a$2:$n$1048576,4,0)</f>
        <v>#VALUE!</v>
      </c>
      <c r="Z174" s="53" t="e">
        <f aca="false">+VLOOKUP($D174,['file:///home/lab/repositories/luckia.facturador/com.luckia.biller.deploy/src/main/resources/bootstrap/info_presencial_2014.xlsx']venta_neta_cons!$a$2:$n$1048576,5,0)</f>
        <v>#VALUE!</v>
      </c>
      <c r="AA174" s="53" t="e">
        <f aca="false">+VLOOKUP($D174,['file:///home/lab/repositories/luckia.facturador/com.luckia.biller.deploy/src/main/resources/bootstrap/info_presencial_2014.xlsx']venta_neta_cons!$a$2:$n$1048576,6,0)</f>
        <v>#VALUE!</v>
      </c>
      <c r="AB174" s="53" t="e">
        <f aca="false">+VLOOKUP($D174,['file:///home/lab/repositories/luckia.facturador/com.luckia.biller.deploy/src/main/resources/bootstrap/info_presencial_2014.xlsx']venta_neta_cons!$a$2:$n$1048576,7,0)</f>
        <v>#VALUE!</v>
      </c>
      <c r="AC174" s="53" t="e">
        <f aca="false">+VLOOKUP($D174,['file:///home/lab/repositories/luckia.facturador/com.luckia.biller.deploy/src/main/resources/bootstrap/info_presencial_2014.xlsx']venta_neta_cons!$a$2:$n$1048576,8,0)</f>
        <v>#VALUE!</v>
      </c>
      <c r="AD174" s="53" t="e">
        <f aca="false">+VLOOKUP($D174,['file:///home/lab/repositories/luckia.facturador/com.luckia.biller.deploy/src/main/resources/bootstrap/info_presencial_2014.xlsx']venta_neta_cons!$a$2:$n$1048576,9,0)</f>
        <v>#VALUE!</v>
      </c>
      <c r="AE174" s="53" t="e">
        <f aca="false">+VLOOKUP($D174,['file:///home/lab/repositories/luckia.facturador/com.luckia.biller.deploy/src/main/resources/bootstrap/info_presencial_2014.xlsx']venta_neta_cons!$a$2:$n$1048576,10,0)</f>
        <v>#VALUE!</v>
      </c>
      <c r="AF174" s="53" t="e">
        <f aca="false">+VLOOKUP($D174,['file:///home/lab/repositories/luckia.facturador/com.luckia.biller.deploy/src/main/resources/bootstrap/info_presencial_2014.xlsx']venta_neta_cons!$a$2:$n$1048576,11,0)</f>
        <v>#VALUE!</v>
      </c>
      <c r="AG174" s="53" t="e">
        <f aca="false">+VLOOKUP($D174,['file:///home/lab/repositories/luckia.facturador/com.luckia.biller.deploy/src/main/resources/bootstrap/info_presencial_2014.xlsx']venta_neta_cons!$a$2:$n$1048576,12,0)</f>
        <v>#VALUE!</v>
      </c>
      <c r="AH174" s="53" t="e">
        <f aca="false">+VLOOKUP($D174,['file:///home/lab/repositories/luckia.facturador/com.luckia.biller.deploy/src/main/resources/bootstrap/info_presencial_2014.xlsx']venta_neta_cons!$a$2:$n$1048576,13,0)</f>
        <v>#VALUE!</v>
      </c>
      <c r="AI174" s="53" t="e">
        <f aca="false">+VLOOKUP($D174,['file:///home/lab/repositories/luckia.facturador/com.luckia.biller.deploy/src/main/resources/bootstrap/info_presencial_2014.xlsx']venta_neta_cons!$a$2:$n$1048576,14,0)</f>
        <v>#VALUE!</v>
      </c>
      <c r="AJ174" s="53" t="n">
        <f aca="false">+SUM(X174:AI174)</f>
        <v>357</v>
      </c>
      <c r="AK174" s="54" t="n">
        <f aca="false">+BB174/X174</f>
        <v>0.665098039215686</v>
      </c>
      <c r="AL174" s="53"/>
      <c r="AM174" s="53" t="e">
        <f aca="false">+VLOOKUP($D174,['file:///home/lab/repositories/luckia.facturador/com.luckia.biller.deploy/src/main/resources/bootstrap/info_presencial_2014.xlsx']saldo_cons!$a$2:$n$1048576,3,0)</f>
        <v>#VALUE!</v>
      </c>
      <c r="AN174" s="53" t="e">
        <f aca="false">+VLOOKUP($D174,['file:///home/lab/repositories/luckia.facturador/com.luckia.biller.deploy/src/main/resources/bootstrap/info_presencial_2014.xlsx']saldo_cons!$a$2:$n$1048576,4,0)</f>
        <v>#VALUE!</v>
      </c>
      <c r="AO174" s="53" t="e">
        <f aca="false">+VLOOKUP($D174,['file:///home/lab/repositories/luckia.facturador/com.luckia.biller.deploy/src/main/resources/bootstrap/info_presencial_2014.xlsx']saldo_cons!$a$2:$n$1048576,5,0)</f>
        <v>#VALUE!</v>
      </c>
      <c r="AP174" s="53" t="e">
        <f aca="false">+VLOOKUP($D174,['file:///home/lab/repositories/luckia.facturador/com.luckia.biller.deploy/src/main/resources/bootstrap/info_presencial_2014.xlsx']saldo_cons!$a$2:$n$1048576,6,0)</f>
        <v>#VALUE!</v>
      </c>
      <c r="AQ174" s="53" t="e">
        <f aca="false">+VLOOKUP($D174,['file:///home/lab/repositories/luckia.facturador/com.luckia.biller.deploy/src/main/resources/bootstrap/info_presencial_2014.xlsx']saldo_cons!$a$2:$n$1048576,7,0)</f>
        <v>#VALUE!</v>
      </c>
      <c r="AR174" s="53" t="e">
        <f aca="false">+VLOOKUP($D174,['file:///home/lab/repositories/luckia.facturador/com.luckia.biller.deploy/src/main/resources/bootstrap/info_presencial_2014.xlsx']saldo_cons!$a$2:$n$1048576,8,0)</f>
        <v>#VALUE!</v>
      </c>
      <c r="AS174" s="53" t="e">
        <f aca="false">+VLOOKUP($D174,['file:///home/lab/repositories/luckia.facturador/com.luckia.biller.deploy/src/main/resources/bootstrap/info_presencial_2014.xlsx']saldo_cons!$a$2:$n$1048576,9,0)</f>
        <v>#VALUE!</v>
      </c>
      <c r="AT174" s="53" t="e">
        <f aca="false">+VLOOKUP($D174,['file:///home/lab/repositories/luckia.facturador/com.luckia.biller.deploy/src/main/resources/bootstrap/info_presencial_2014.xlsx']saldo_cons!$a$2:$n$1048576,10,0)</f>
        <v>#VALUE!</v>
      </c>
      <c r="AU174" s="53" t="e">
        <f aca="false">+VLOOKUP($D174,['file:///home/lab/repositories/luckia.facturador/com.luckia.biller.deploy/src/main/resources/bootstrap/info_presencial_2014.xlsx']saldo_cons!$a$2:$n$1048576,11,0)</f>
        <v>#VALUE!</v>
      </c>
      <c r="AV174" s="53" t="e">
        <f aca="false">+VLOOKUP($D174,['file:///home/lab/repositories/luckia.facturador/com.luckia.biller.deploy/src/main/resources/bootstrap/info_presencial_2014.xlsx']saldo_cons!$a$2:$n$1048576,12,0)</f>
        <v>#VALUE!</v>
      </c>
      <c r="AW174" s="53" t="e">
        <f aca="false">+VLOOKUP($D174,['file:///home/lab/repositories/luckia.facturador/com.luckia.biller.deploy/src/main/resources/bootstrap/info_presencial_2014.xlsx']saldo_cons!$a$2:$n$1048576,13,0)</f>
        <v>#VALUE!</v>
      </c>
      <c r="AX174" s="53" t="e">
        <f aca="false">+VLOOKUP($D174,['file:///home/lab/repositories/luckia.facturador/com.luckia.biller.deploy/src/main/resources/bootstrap/info_presencial_2014.xlsx']saldo_cons!$a$2:$n$1048576,14,0)</f>
        <v>#VALUE!</v>
      </c>
      <c r="AY174" s="53" t="n">
        <f aca="false">+SUM(AM174:AX174)</f>
        <v>357</v>
      </c>
      <c r="AZ174" s="53"/>
      <c r="BA174" s="53"/>
      <c r="BB174" s="53" t="e">
        <f aca="false">+VLOOKUP($D174,['file:///home/lab/repositories/luckia.facturador/com.luckia.biller.deploy/src/main/resources/bootstrap/info_presencial_2014.xlsx']ggr_cons!$a$2:$n$1048576,3,0)</f>
        <v>#VALUE!</v>
      </c>
      <c r="BC174" s="53" t="e">
        <f aca="false">+VLOOKUP($D174,['file:///home/lab/repositories/luckia.facturador/com.luckia.biller.deploy/src/main/resources/bootstrap/info_presencial_2014.xlsx']ggr_cons!$a$2:$n$1048576,4,0)</f>
        <v>#VALUE!</v>
      </c>
      <c r="BD174" s="53" t="e">
        <f aca="false">+VLOOKUP($D174,['file:///home/lab/repositories/luckia.facturador/com.luckia.biller.deploy/src/main/resources/bootstrap/info_presencial_2014.xlsx']ggr_cons!$a$2:$n$1048576,5,0)</f>
        <v>#VALUE!</v>
      </c>
      <c r="BE174" s="53" t="e">
        <f aca="false">+VLOOKUP($D174,['file:///home/lab/repositories/luckia.facturador/com.luckia.biller.deploy/src/main/resources/bootstrap/info_presencial_2014.xlsx']ggr_cons!$a$2:$n$1048576,6,0)</f>
        <v>#VALUE!</v>
      </c>
      <c r="BF174" s="53" t="e">
        <f aca="false">+VLOOKUP($D174,['file:///home/lab/repositories/luckia.facturador/com.luckia.biller.deploy/src/main/resources/bootstrap/info_presencial_2014.xlsx']ggr_cons!$a$2:$n$1048576,7,0)</f>
        <v>#VALUE!</v>
      </c>
      <c r="BG174" s="53" t="e">
        <f aca="false">+VLOOKUP($D174,['file:///home/lab/repositories/luckia.facturador/com.luckia.biller.deploy/src/main/resources/bootstrap/info_presencial_2014.xlsx']ggr_cons!$a$2:$n$1048576,8,0)</f>
        <v>#VALUE!</v>
      </c>
      <c r="BH174" s="53" t="e">
        <f aca="false">+VLOOKUP($D174,['file:///home/lab/repositories/luckia.facturador/com.luckia.biller.deploy/src/main/resources/bootstrap/info_presencial_2014.xlsx']ggr_cons!$a$2:$n$1048576,9,0)</f>
        <v>#VALUE!</v>
      </c>
      <c r="BI174" s="53" t="e">
        <f aca="false">+VLOOKUP($D174,['file:///home/lab/repositories/luckia.facturador/com.luckia.biller.deploy/src/main/resources/bootstrap/info_presencial_2014.xlsx']ggr_cons!$a$2:$n$1048576,10,0)</f>
        <v>#VALUE!</v>
      </c>
      <c r="BJ174" s="53" t="e">
        <f aca="false">+VLOOKUP($D174,['file:///home/lab/repositories/luckia.facturador/com.luckia.biller.deploy/src/main/resources/bootstrap/info_presencial_2014.xlsx']ggr_cons!$a$2:$n$1048576,11,0)</f>
        <v>#VALUE!</v>
      </c>
      <c r="BK174" s="53" t="e">
        <f aca="false">+VLOOKUP($D174,['file:///home/lab/repositories/luckia.facturador/com.luckia.biller.deploy/src/main/resources/bootstrap/info_presencial_2014.xlsx']ggr_cons!$a$2:$n$1048576,12,0)</f>
        <v>#VALUE!</v>
      </c>
      <c r="BL174" s="53" t="e">
        <f aca="false">+VLOOKUP($D174,['file:///home/lab/repositories/luckia.facturador/com.luckia.biller.deploy/src/main/resources/bootstrap/info_presencial_2014.xlsx']ggr_cons!$a$2:$n$1048576,13,0)</f>
        <v>#VALUE!</v>
      </c>
      <c r="BM174" s="53" t="e">
        <f aca="false">+VLOOKUP($D174,['file:///home/lab/repositories/luckia.facturador/com.luckia.biller.deploy/src/main/resources/bootstrap/info_presencial_2014.xlsx']ggr_cons!$a$2:$n$1048576,14,0)</f>
        <v>#VALUE!</v>
      </c>
      <c r="BN174" s="53" t="n">
        <f aca="false">+SUM(BB174:BM174)</f>
        <v>237.44</v>
      </c>
      <c r="BO174" s="53"/>
      <c r="BP174" s="53"/>
      <c r="BQ174" s="55" t="n">
        <f aca="false">+$N174*X174</f>
        <v>3.57</v>
      </c>
      <c r="BR174" s="55" t="n">
        <f aca="false">+$N174*Y174</f>
        <v>0</v>
      </c>
      <c r="BS174" s="55" t="n">
        <f aca="false">+$N174*Z174</f>
        <v>0</v>
      </c>
      <c r="BT174" s="55" t="n">
        <f aca="false">+$N174*AA174</f>
        <v>0</v>
      </c>
      <c r="BU174" s="55" t="n">
        <f aca="false">+$N174*AB174</f>
        <v>0</v>
      </c>
      <c r="BV174" s="55" t="n">
        <f aca="false">+$N174*AC174</f>
        <v>0</v>
      </c>
      <c r="BW174" s="55" t="n">
        <f aca="false">+$N174*AD174</f>
        <v>0</v>
      </c>
      <c r="BX174" s="55" t="n">
        <f aca="false">+$N174*AE174</f>
        <v>0</v>
      </c>
      <c r="BY174" s="55" t="n">
        <f aca="false">+$N174*AF174</f>
        <v>0</v>
      </c>
      <c r="BZ174" s="55" t="n">
        <f aca="false">+$N174*AG174</f>
        <v>0</v>
      </c>
      <c r="CA174" s="55" t="n">
        <f aca="false">+$N174*AH174</f>
        <v>0</v>
      </c>
      <c r="CB174" s="55" t="n">
        <f aca="false">+$N174*AI174</f>
        <v>0</v>
      </c>
      <c r="CC174" s="55" t="n">
        <f aca="false">+SUM(BQ174:CB174)</f>
        <v>3.57</v>
      </c>
      <c r="CD174" s="53"/>
      <c r="CE174" s="55"/>
      <c r="CF174" s="55" t="n">
        <f aca="false">+BQ174/$CE$2</f>
        <v>2.9504132231405</v>
      </c>
      <c r="CG174" s="55" t="n">
        <f aca="false">+BR174/$CE$2</f>
        <v>0</v>
      </c>
      <c r="CH174" s="55" t="n">
        <f aca="false">+BS174/$CE$2</f>
        <v>0</v>
      </c>
      <c r="CI174" s="55" t="n">
        <f aca="false">+BT174/$CE$2</f>
        <v>0</v>
      </c>
      <c r="CJ174" s="55" t="n">
        <f aca="false">+BU174/$CE$2</f>
        <v>0</v>
      </c>
      <c r="CK174" s="55" t="n">
        <f aca="false">+BV174/$CE$2</f>
        <v>0</v>
      </c>
      <c r="CL174" s="55" t="n">
        <f aca="false">+BW174/$CE$2</f>
        <v>0</v>
      </c>
      <c r="CM174" s="55" t="n">
        <f aca="false">+BX174/$CE$2</f>
        <v>0</v>
      </c>
      <c r="CN174" s="55" t="n">
        <f aca="false">+BY174/$CE$2</f>
        <v>0</v>
      </c>
      <c r="CO174" s="55" t="n">
        <f aca="false">+BZ174/$CE$2</f>
        <v>0</v>
      </c>
      <c r="CP174" s="55" t="n">
        <f aca="false">+CA174/$CE$2</f>
        <v>0</v>
      </c>
      <c r="CQ174" s="55" t="n">
        <f aca="false">+CB174/$CE$2</f>
        <v>0</v>
      </c>
      <c r="CR174" s="55" t="n">
        <f aca="false">+CC174/$CE$2</f>
        <v>2.9504132231405</v>
      </c>
      <c r="CS174" s="53"/>
      <c r="CT174" s="53"/>
      <c r="CU174" s="56" t="n">
        <f aca="false">+$O174*X174+$P174*BB174+$Q174*(0.9*BB174+$S174)+$R174</f>
        <v>7.14</v>
      </c>
      <c r="CV174" s="56" t="n">
        <f aca="false">+$O174*Y174+$P174*BC174+$Q174*(0.9*BC174+$S174)+$R174</f>
        <v>0</v>
      </c>
      <c r="CW174" s="56" t="n">
        <f aca="false">+$O174*Z174+$P174*BD174+$Q174*(0.9*BD174+$S174)+$R174</f>
        <v>0</v>
      </c>
      <c r="CX174" s="56" t="n">
        <f aca="false">+$O174*AA174+$P174*BE174+$Q174*(0.9*BE174+$S174)+$R174</f>
        <v>0</v>
      </c>
      <c r="CY174" s="56" t="n">
        <f aca="false">+$O174*AB174+$P174*BF174+$Q174*(0.9*BF174+$S174)+$R174</f>
        <v>0</v>
      </c>
      <c r="CZ174" s="56" t="n">
        <f aca="false">+$O174*AC174+$P174*BG174+$Q174*(0.9*BG174+$S174)+$R174</f>
        <v>0</v>
      </c>
      <c r="DA174" s="56" t="n">
        <f aca="false">+$O174*AD174+$P174*BH174+$Q174*(0.9*BH174+$S174)+$R174</f>
        <v>0</v>
      </c>
      <c r="DB174" s="56" t="n">
        <f aca="false">+$O174*AE174+$P174*BI174+$Q174*(0.9*BI174+$S174)+$R174</f>
        <v>0</v>
      </c>
      <c r="DC174" s="56" t="n">
        <f aca="false">+$O174*AF174+$P174*BJ174+$Q174*(0.9*BJ174+$S174)+$R174</f>
        <v>0</v>
      </c>
      <c r="DD174" s="56" t="n">
        <f aca="false">+$O174*AG174+$P174*BK174+$Q174*(0.9*BK174+$S174)+$R174</f>
        <v>0</v>
      </c>
      <c r="DE174" s="56" t="n">
        <f aca="false">+$O174*AH174+$P174*BL174+$Q174*(0.9*BL174+$S174)+$R174</f>
        <v>0</v>
      </c>
      <c r="DF174" s="56" t="n">
        <f aca="false">+$O174*AI174+$P174*BM174+$Q174*(0.9*BM174+$S174)+$R174</f>
        <v>0</v>
      </c>
      <c r="DG174" s="55" t="n">
        <f aca="false">+SUM(CU174:DF174)</f>
        <v>7.14</v>
      </c>
      <c r="DH174" s="53"/>
      <c r="DJ174" s="14" t="n">
        <f aca="false">+IF(X174=0,0,$T174)</f>
        <v>30</v>
      </c>
      <c r="DK174" s="14" t="n">
        <f aca="false">+IF(Y174=0,0,$T174)</f>
        <v>0</v>
      </c>
      <c r="DL174" s="14" t="n">
        <f aca="false">+IF(Z174=0,0,$T174)</f>
        <v>0</v>
      </c>
      <c r="DM174" s="14" t="n">
        <f aca="false">+IF(AA174=0,0,$T174)</f>
        <v>0</v>
      </c>
      <c r="DN174" s="14" t="n">
        <f aca="false">+IF(AB174=0,0,$T174)</f>
        <v>0</v>
      </c>
      <c r="DO174" s="14" t="n">
        <f aca="false">+IF(AC174=0,0,$T174)</f>
        <v>0</v>
      </c>
      <c r="DP174" s="14" t="n">
        <f aca="false">+IF(AD174=0,0,$T174)</f>
        <v>0</v>
      </c>
      <c r="DQ174" s="14" t="n">
        <f aca="false">+IF(AE174=0,0,$T174)</f>
        <v>0</v>
      </c>
      <c r="DR174" s="14" t="n">
        <f aca="false">+IF(AF174=0,0,$T174)</f>
        <v>0</v>
      </c>
      <c r="DS174" s="14" t="n">
        <f aca="false">+IF(AG174=0,0,$T174)</f>
        <v>0</v>
      </c>
      <c r="DT174" s="14" t="n">
        <f aca="false">+IF(AH174=0,0,$T174)</f>
        <v>0</v>
      </c>
      <c r="DU174" s="14" t="n">
        <f aca="false">+IF(AI174=0,0,$T174)</f>
        <v>0</v>
      </c>
      <c r="DV174" s="55" t="n">
        <f aca="false">+SUM(DJ174:DU174)</f>
        <v>30</v>
      </c>
      <c r="DY174" s="14" t="n">
        <v>0</v>
      </c>
      <c r="DZ174" s="14" t="n">
        <v>0</v>
      </c>
      <c r="EA174" s="14" t="n">
        <v>0</v>
      </c>
      <c r="EB174" s="14" t="n">
        <v>0</v>
      </c>
      <c r="EC174" s="14" t="n">
        <v>0</v>
      </c>
      <c r="ED174" s="14" t="n">
        <v>0</v>
      </c>
      <c r="EE174" s="14" t="n">
        <v>0</v>
      </c>
      <c r="EF174" s="14" t="n">
        <v>0</v>
      </c>
      <c r="EG174" s="14" t="n">
        <v>0</v>
      </c>
      <c r="EH174" s="14" t="n">
        <v>0</v>
      </c>
      <c r="EI174" s="14" t="n">
        <v>0</v>
      </c>
      <c r="EJ174" s="14" t="n">
        <v>0</v>
      </c>
      <c r="EK174" s="55" t="n">
        <f aca="false">+SUM(DY174:EJ174)</f>
        <v>0</v>
      </c>
      <c r="EO174" s="53" t="n">
        <f aca="false">+CU174+DJ174-DY174/2</f>
        <v>37.14</v>
      </c>
      <c r="EP174" s="53" t="n">
        <f aca="false">+CV174+DK174-DZ174/2</f>
        <v>0</v>
      </c>
      <c r="EQ174" s="53" t="n">
        <f aca="false">+CW174+DL174-EA174/2</f>
        <v>0</v>
      </c>
      <c r="ER174" s="53" t="n">
        <f aca="false">+CX174+DM174-EB174/2</f>
        <v>0</v>
      </c>
      <c r="ES174" s="53" t="n">
        <f aca="false">+CY174+DN174-EC174/2</f>
        <v>0</v>
      </c>
      <c r="ET174" s="53" t="n">
        <f aca="false">+CZ174+DO174-ED174/2</f>
        <v>0</v>
      </c>
      <c r="EU174" s="53" t="n">
        <f aca="false">+DA174+DP174-EE174/2</f>
        <v>0</v>
      </c>
      <c r="EV174" s="53" t="n">
        <f aca="false">+DB174+DQ174-EF174/2</f>
        <v>0</v>
      </c>
      <c r="EW174" s="53" t="n">
        <f aca="false">+DC174+DR174-EG174/2</f>
        <v>0</v>
      </c>
      <c r="EX174" s="53" t="n">
        <f aca="false">+DD174+DS174-EH174/2</f>
        <v>0</v>
      </c>
      <c r="EY174" s="53" t="n">
        <f aca="false">+DE174+DT174-EI174/2</f>
        <v>0</v>
      </c>
      <c r="EZ174" s="53" t="n">
        <f aca="false">+DF174+DU174-EJ174/2</f>
        <v>0</v>
      </c>
      <c r="FA174" s="55" t="n">
        <f aca="false">+SUM(EO174:EZ174)</f>
        <v>37.14</v>
      </c>
      <c r="FD174" s="53" t="n">
        <f aca="false">+AM174-EO174-DY174</f>
        <v>319.86</v>
      </c>
      <c r="FE174" s="53" t="n">
        <f aca="false">+AN174-EP174-DZ174</f>
        <v>0</v>
      </c>
      <c r="FF174" s="53" t="n">
        <f aca="false">+AO174-EQ174-EA174</f>
        <v>0</v>
      </c>
      <c r="FG174" s="53" t="n">
        <f aca="false">+AP174-ER174-EB174</f>
        <v>0</v>
      </c>
      <c r="FH174" s="53" t="n">
        <f aca="false">+AQ174-ES174-EC174</f>
        <v>0</v>
      </c>
      <c r="FI174" s="53" t="n">
        <f aca="false">+AR174-ET174-ED174</f>
        <v>0</v>
      </c>
      <c r="FJ174" s="53" t="n">
        <f aca="false">+AS174-EU174-EE174</f>
        <v>0</v>
      </c>
      <c r="FK174" s="53" t="n">
        <f aca="false">+AT174-EV174-EF174</f>
        <v>0</v>
      </c>
      <c r="FL174" s="53" t="n">
        <f aca="false">+AU174-EW174-EG174</f>
        <v>0</v>
      </c>
      <c r="FM174" s="53" t="n">
        <f aca="false">+AV174-EX174-EH174</f>
        <v>0</v>
      </c>
      <c r="FN174" s="53" t="n">
        <f aca="false">+AW174-EY174-EI174</f>
        <v>0</v>
      </c>
      <c r="FO174" s="53" t="n">
        <f aca="false">+AX174-EZ174-EJ174</f>
        <v>0</v>
      </c>
      <c r="FP174" s="53" t="n">
        <f aca="false">+AY174-FA174</f>
        <v>319.86</v>
      </c>
    </row>
    <row collapsed="false" customFormat="false" customHeight="true" hidden="false" ht="15" outlineLevel="2" r="175">
      <c r="A175" s="21" t="n">
        <v>12</v>
      </c>
      <c r="B175" s="21" t="s">
        <v>67</v>
      </c>
      <c r="C175" s="21" t="s">
        <v>137</v>
      </c>
      <c r="D175" s="67" t="n">
        <f aca="false">+E175</f>
        <v>16114</v>
      </c>
      <c r="E175" s="69" t="n">
        <v>16114</v>
      </c>
      <c r="F175" s="80" t="s">
        <v>652</v>
      </c>
      <c r="G175" s="21" t="s">
        <v>69</v>
      </c>
      <c r="H175" s="21" t="s">
        <v>69</v>
      </c>
      <c r="I175" s="80" t="s">
        <v>653</v>
      </c>
      <c r="J175" s="80" t="s">
        <v>654</v>
      </c>
      <c r="K175" s="76" t="s">
        <v>486</v>
      </c>
      <c r="L175" s="49" t="s">
        <v>487</v>
      </c>
      <c r="M175" s="50" t="s">
        <v>70</v>
      </c>
      <c r="N175" s="51" t="n">
        <v>0.01</v>
      </c>
      <c r="O175" s="51" t="n">
        <v>0.02</v>
      </c>
      <c r="P175" s="51" t="n">
        <v>0</v>
      </c>
      <c r="Q175" s="51" t="n">
        <v>0</v>
      </c>
      <c r="R175" s="50" t="n">
        <v>0</v>
      </c>
      <c r="S175" s="50" t="n">
        <v>0</v>
      </c>
      <c r="T175" s="50" t="n">
        <v>30</v>
      </c>
      <c r="U175" s="50"/>
      <c r="X175" s="53" t="e">
        <f aca="false">+VLOOKUP($D175,['file:///home/lab/repositories/luckia.facturador/com.luckia.biller.deploy/src/main/resources/bootstrap/info_presencial_2014.xlsx']venta_neta_cons!$a$2:$n$1048576,3,0)</f>
        <v>#VALUE!</v>
      </c>
      <c r="Y175" s="53" t="e">
        <f aca="false">+VLOOKUP($D175,['file:///home/lab/repositories/luckia.facturador/com.luckia.biller.deploy/src/main/resources/bootstrap/info_presencial_2014.xlsx']venta_neta_cons!$a$2:$n$1048576,4,0)</f>
        <v>#VALUE!</v>
      </c>
      <c r="Z175" s="53" t="e">
        <f aca="false">+VLOOKUP($D175,['file:///home/lab/repositories/luckia.facturador/com.luckia.biller.deploy/src/main/resources/bootstrap/info_presencial_2014.xlsx']venta_neta_cons!$a$2:$n$1048576,5,0)</f>
        <v>#VALUE!</v>
      </c>
      <c r="AA175" s="53" t="e">
        <f aca="false">+VLOOKUP($D175,['file:///home/lab/repositories/luckia.facturador/com.luckia.biller.deploy/src/main/resources/bootstrap/info_presencial_2014.xlsx']venta_neta_cons!$a$2:$n$1048576,6,0)</f>
        <v>#VALUE!</v>
      </c>
      <c r="AB175" s="53" t="e">
        <f aca="false">+VLOOKUP($D175,['file:///home/lab/repositories/luckia.facturador/com.luckia.biller.deploy/src/main/resources/bootstrap/info_presencial_2014.xlsx']venta_neta_cons!$a$2:$n$1048576,7,0)</f>
        <v>#VALUE!</v>
      </c>
      <c r="AC175" s="53" t="e">
        <f aca="false">+VLOOKUP($D175,['file:///home/lab/repositories/luckia.facturador/com.luckia.biller.deploy/src/main/resources/bootstrap/info_presencial_2014.xlsx']venta_neta_cons!$a$2:$n$1048576,8,0)</f>
        <v>#VALUE!</v>
      </c>
      <c r="AD175" s="53" t="e">
        <f aca="false">+VLOOKUP($D175,['file:///home/lab/repositories/luckia.facturador/com.luckia.biller.deploy/src/main/resources/bootstrap/info_presencial_2014.xlsx']venta_neta_cons!$a$2:$n$1048576,9,0)</f>
        <v>#VALUE!</v>
      </c>
      <c r="AE175" s="53" t="e">
        <f aca="false">+VLOOKUP($D175,['file:///home/lab/repositories/luckia.facturador/com.luckia.biller.deploy/src/main/resources/bootstrap/info_presencial_2014.xlsx']venta_neta_cons!$a$2:$n$1048576,10,0)</f>
        <v>#VALUE!</v>
      </c>
      <c r="AF175" s="53" t="e">
        <f aca="false">+VLOOKUP($D175,['file:///home/lab/repositories/luckia.facturador/com.luckia.biller.deploy/src/main/resources/bootstrap/info_presencial_2014.xlsx']venta_neta_cons!$a$2:$n$1048576,11,0)</f>
        <v>#VALUE!</v>
      </c>
      <c r="AG175" s="53" t="e">
        <f aca="false">+VLOOKUP($D175,['file:///home/lab/repositories/luckia.facturador/com.luckia.biller.deploy/src/main/resources/bootstrap/info_presencial_2014.xlsx']venta_neta_cons!$a$2:$n$1048576,12,0)</f>
        <v>#VALUE!</v>
      </c>
      <c r="AH175" s="53" t="e">
        <f aca="false">+VLOOKUP($D175,['file:///home/lab/repositories/luckia.facturador/com.luckia.biller.deploy/src/main/resources/bootstrap/info_presencial_2014.xlsx']venta_neta_cons!$a$2:$n$1048576,13,0)</f>
        <v>#VALUE!</v>
      </c>
      <c r="AI175" s="53" t="e">
        <f aca="false">+VLOOKUP($D175,['file:///home/lab/repositories/luckia.facturador/com.luckia.biller.deploy/src/main/resources/bootstrap/info_presencial_2014.xlsx']venta_neta_cons!$a$2:$n$1048576,14,0)</f>
        <v>#VALUE!</v>
      </c>
      <c r="AJ175" s="53" t="n">
        <f aca="false">+SUM(X175:AI175)</f>
        <v>1703</v>
      </c>
      <c r="AK175" s="54" t="n">
        <f aca="false">+BB175/X175</f>
        <v>0.522930123311803</v>
      </c>
      <c r="AL175" s="53"/>
      <c r="AM175" s="53" t="e">
        <f aca="false">+VLOOKUP($D175,['file:///home/lab/repositories/luckia.facturador/com.luckia.biller.deploy/src/main/resources/bootstrap/info_presencial_2014.xlsx']saldo_cons!$a$2:$n$1048576,3,0)</f>
        <v>#VALUE!</v>
      </c>
      <c r="AN175" s="53" t="e">
        <f aca="false">+VLOOKUP($D175,['file:///home/lab/repositories/luckia.facturador/com.luckia.biller.deploy/src/main/resources/bootstrap/info_presencial_2014.xlsx']saldo_cons!$a$2:$n$1048576,4,0)</f>
        <v>#VALUE!</v>
      </c>
      <c r="AO175" s="53" t="e">
        <f aca="false">+VLOOKUP($D175,['file:///home/lab/repositories/luckia.facturador/com.luckia.biller.deploy/src/main/resources/bootstrap/info_presencial_2014.xlsx']saldo_cons!$a$2:$n$1048576,5,0)</f>
        <v>#VALUE!</v>
      </c>
      <c r="AP175" s="53" t="e">
        <f aca="false">+VLOOKUP($D175,['file:///home/lab/repositories/luckia.facturador/com.luckia.biller.deploy/src/main/resources/bootstrap/info_presencial_2014.xlsx']saldo_cons!$a$2:$n$1048576,6,0)</f>
        <v>#VALUE!</v>
      </c>
      <c r="AQ175" s="53" t="e">
        <f aca="false">+VLOOKUP($D175,['file:///home/lab/repositories/luckia.facturador/com.luckia.biller.deploy/src/main/resources/bootstrap/info_presencial_2014.xlsx']saldo_cons!$a$2:$n$1048576,7,0)</f>
        <v>#VALUE!</v>
      </c>
      <c r="AR175" s="53" t="e">
        <f aca="false">+VLOOKUP($D175,['file:///home/lab/repositories/luckia.facturador/com.luckia.biller.deploy/src/main/resources/bootstrap/info_presencial_2014.xlsx']saldo_cons!$a$2:$n$1048576,8,0)</f>
        <v>#VALUE!</v>
      </c>
      <c r="AS175" s="53" t="e">
        <f aca="false">+VLOOKUP($D175,['file:///home/lab/repositories/luckia.facturador/com.luckia.biller.deploy/src/main/resources/bootstrap/info_presencial_2014.xlsx']saldo_cons!$a$2:$n$1048576,9,0)</f>
        <v>#VALUE!</v>
      </c>
      <c r="AT175" s="53" t="e">
        <f aca="false">+VLOOKUP($D175,['file:///home/lab/repositories/luckia.facturador/com.luckia.biller.deploy/src/main/resources/bootstrap/info_presencial_2014.xlsx']saldo_cons!$a$2:$n$1048576,10,0)</f>
        <v>#VALUE!</v>
      </c>
      <c r="AU175" s="53" t="e">
        <f aca="false">+VLOOKUP($D175,['file:///home/lab/repositories/luckia.facturador/com.luckia.biller.deploy/src/main/resources/bootstrap/info_presencial_2014.xlsx']saldo_cons!$a$2:$n$1048576,11,0)</f>
        <v>#VALUE!</v>
      </c>
      <c r="AV175" s="53" t="e">
        <f aca="false">+VLOOKUP($D175,['file:///home/lab/repositories/luckia.facturador/com.luckia.biller.deploy/src/main/resources/bootstrap/info_presencial_2014.xlsx']saldo_cons!$a$2:$n$1048576,12,0)</f>
        <v>#VALUE!</v>
      </c>
      <c r="AW175" s="53" t="e">
        <f aca="false">+VLOOKUP($D175,['file:///home/lab/repositories/luckia.facturador/com.luckia.biller.deploy/src/main/resources/bootstrap/info_presencial_2014.xlsx']saldo_cons!$a$2:$n$1048576,13,0)</f>
        <v>#VALUE!</v>
      </c>
      <c r="AX175" s="53" t="e">
        <f aca="false">+VLOOKUP($D175,['file:///home/lab/repositories/luckia.facturador/com.luckia.biller.deploy/src/main/resources/bootstrap/info_presencial_2014.xlsx']saldo_cons!$a$2:$n$1048576,14,0)</f>
        <v>#VALUE!</v>
      </c>
      <c r="AY175" s="53" t="n">
        <f aca="false">+SUM(AM175:AX175)</f>
        <v>1703</v>
      </c>
      <c r="AZ175" s="53"/>
      <c r="BA175" s="53"/>
      <c r="BB175" s="53" t="e">
        <f aca="false">+VLOOKUP($D175,['file:///home/lab/repositories/luckia.facturador/com.luckia.biller.deploy/src/main/resources/bootstrap/info_presencial_2014.xlsx']ggr_cons!$a$2:$n$1048576,3,0)</f>
        <v>#VALUE!</v>
      </c>
      <c r="BC175" s="53" t="e">
        <f aca="false">+VLOOKUP($D175,['file:///home/lab/repositories/luckia.facturador/com.luckia.biller.deploy/src/main/resources/bootstrap/info_presencial_2014.xlsx']ggr_cons!$a$2:$n$1048576,4,0)</f>
        <v>#VALUE!</v>
      </c>
      <c r="BD175" s="53" t="e">
        <f aca="false">+VLOOKUP($D175,['file:///home/lab/repositories/luckia.facturador/com.luckia.biller.deploy/src/main/resources/bootstrap/info_presencial_2014.xlsx']ggr_cons!$a$2:$n$1048576,5,0)</f>
        <v>#VALUE!</v>
      </c>
      <c r="BE175" s="53" t="e">
        <f aca="false">+VLOOKUP($D175,['file:///home/lab/repositories/luckia.facturador/com.luckia.biller.deploy/src/main/resources/bootstrap/info_presencial_2014.xlsx']ggr_cons!$a$2:$n$1048576,6,0)</f>
        <v>#VALUE!</v>
      </c>
      <c r="BF175" s="53" t="e">
        <f aca="false">+VLOOKUP($D175,['file:///home/lab/repositories/luckia.facturador/com.luckia.biller.deploy/src/main/resources/bootstrap/info_presencial_2014.xlsx']ggr_cons!$a$2:$n$1048576,7,0)</f>
        <v>#VALUE!</v>
      </c>
      <c r="BG175" s="53" t="e">
        <f aca="false">+VLOOKUP($D175,['file:///home/lab/repositories/luckia.facturador/com.luckia.biller.deploy/src/main/resources/bootstrap/info_presencial_2014.xlsx']ggr_cons!$a$2:$n$1048576,8,0)</f>
        <v>#VALUE!</v>
      </c>
      <c r="BH175" s="53" t="e">
        <f aca="false">+VLOOKUP($D175,['file:///home/lab/repositories/luckia.facturador/com.luckia.biller.deploy/src/main/resources/bootstrap/info_presencial_2014.xlsx']ggr_cons!$a$2:$n$1048576,9,0)</f>
        <v>#VALUE!</v>
      </c>
      <c r="BI175" s="53" t="e">
        <f aca="false">+VLOOKUP($D175,['file:///home/lab/repositories/luckia.facturador/com.luckia.biller.deploy/src/main/resources/bootstrap/info_presencial_2014.xlsx']ggr_cons!$a$2:$n$1048576,10,0)</f>
        <v>#VALUE!</v>
      </c>
      <c r="BJ175" s="53" t="e">
        <f aca="false">+VLOOKUP($D175,['file:///home/lab/repositories/luckia.facturador/com.luckia.biller.deploy/src/main/resources/bootstrap/info_presencial_2014.xlsx']ggr_cons!$a$2:$n$1048576,11,0)</f>
        <v>#VALUE!</v>
      </c>
      <c r="BK175" s="53" t="e">
        <f aca="false">+VLOOKUP($D175,['file:///home/lab/repositories/luckia.facturador/com.luckia.biller.deploy/src/main/resources/bootstrap/info_presencial_2014.xlsx']ggr_cons!$a$2:$n$1048576,12,0)</f>
        <v>#VALUE!</v>
      </c>
      <c r="BL175" s="53" t="e">
        <f aca="false">+VLOOKUP($D175,['file:///home/lab/repositories/luckia.facturador/com.luckia.biller.deploy/src/main/resources/bootstrap/info_presencial_2014.xlsx']ggr_cons!$a$2:$n$1048576,13,0)</f>
        <v>#VALUE!</v>
      </c>
      <c r="BM175" s="53" t="e">
        <f aca="false">+VLOOKUP($D175,['file:///home/lab/repositories/luckia.facturador/com.luckia.biller.deploy/src/main/resources/bootstrap/info_presencial_2014.xlsx']ggr_cons!$a$2:$n$1048576,14,0)</f>
        <v>#VALUE!</v>
      </c>
      <c r="BN175" s="53" t="n">
        <f aca="false">+SUM(BB175:BM175)</f>
        <v>890.55</v>
      </c>
      <c r="BO175" s="53"/>
      <c r="BP175" s="53"/>
      <c r="BQ175" s="55" t="n">
        <f aca="false">+$N175*X175</f>
        <v>17.03</v>
      </c>
      <c r="BR175" s="55" t="n">
        <f aca="false">+$N175*Y175</f>
        <v>0</v>
      </c>
      <c r="BS175" s="55" t="n">
        <f aca="false">+$N175*Z175</f>
        <v>0</v>
      </c>
      <c r="BT175" s="55" t="n">
        <f aca="false">+$N175*AA175</f>
        <v>0</v>
      </c>
      <c r="BU175" s="55" t="n">
        <f aca="false">+$N175*AB175</f>
        <v>0</v>
      </c>
      <c r="BV175" s="55" t="n">
        <f aca="false">+$N175*AC175</f>
        <v>0</v>
      </c>
      <c r="BW175" s="55" t="n">
        <f aca="false">+$N175*AD175</f>
        <v>0</v>
      </c>
      <c r="BX175" s="55" t="n">
        <f aca="false">+$N175*AE175</f>
        <v>0</v>
      </c>
      <c r="BY175" s="55" t="n">
        <f aca="false">+$N175*AF175</f>
        <v>0</v>
      </c>
      <c r="BZ175" s="55" t="n">
        <f aca="false">+$N175*AG175</f>
        <v>0</v>
      </c>
      <c r="CA175" s="55" t="n">
        <f aca="false">+$N175*AH175</f>
        <v>0</v>
      </c>
      <c r="CB175" s="55" t="n">
        <f aca="false">+$N175*AI175</f>
        <v>0</v>
      </c>
      <c r="CC175" s="55" t="n">
        <f aca="false">+SUM(BQ175:CB175)</f>
        <v>17.03</v>
      </c>
      <c r="CD175" s="53"/>
      <c r="CE175" s="55"/>
      <c r="CF175" s="55" t="n">
        <f aca="false">+BQ175/$CE$2</f>
        <v>14.0743801652893</v>
      </c>
      <c r="CG175" s="55" t="n">
        <f aca="false">+BR175/$CE$2</f>
        <v>0</v>
      </c>
      <c r="CH175" s="55" t="n">
        <f aca="false">+BS175/$CE$2</f>
        <v>0</v>
      </c>
      <c r="CI175" s="55" t="n">
        <f aca="false">+BT175/$CE$2</f>
        <v>0</v>
      </c>
      <c r="CJ175" s="55" t="n">
        <f aca="false">+BU175/$CE$2</f>
        <v>0</v>
      </c>
      <c r="CK175" s="55" t="n">
        <f aca="false">+BV175/$CE$2</f>
        <v>0</v>
      </c>
      <c r="CL175" s="55" t="n">
        <f aca="false">+BW175/$CE$2</f>
        <v>0</v>
      </c>
      <c r="CM175" s="55" t="n">
        <f aca="false">+BX175/$CE$2</f>
        <v>0</v>
      </c>
      <c r="CN175" s="55" t="n">
        <f aca="false">+BY175/$CE$2</f>
        <v>0</v>
      </c>
      <c r="CO175" s="55" t="n">
        <f aca="false">+BZ175/$CE$2</f>
        <v>0</v>
      </c>
      <c r="CP175" s="55" t="n">
        <f aca="false">+CA175/$CE$2</f>
        <v>0</v>
      </c>
      <c r="CQ175" s="55" t="n">
        <f aca="false">+CB175/$CE$2</f>
        <v>0</v>
      </c>
      <c r="CR175" s="55" t="n">
        <f aca="false">+CC175/$CE$2</f>
        <v>14.0743801652893</v>
      </c>
      <c r="CS175" s="53"/>
      <c r="CT175" s="53"/>
      <c r="CU175" s="56" t="n">
        <f aca="false">+$O175*X175+$P175*BB175+$Q175*(0.9*BB175+$S175)+$R175</f>
        <v>34.06</v>
      </c>
      <c r="CV175" s="56" t="n">
        <f aca="false">+$O175*Y175+$P175*BC175+$Q175*(0.9*BC175+$S175)+$R175</f>
        <v>0</v>
      </c>
      <c r="CW175" s="56" t="n">
        <f aca="false">+$O175*Z175+$P175*BD175+$Q175*(0.9*BD175+$S175)+$R175</f>
        <v>0</v>
      </c>
      <c r="CX175" s="56" t="n">
        <f aca="false">+$O175*AA175+$P175*BE175+$Q175*(0.9*BE175+$S175)+$R175</f>
        <v>0</v>
      </c>
      <c r="CY175" s="56" t="n">
        <f aca="false">+$O175*AB175+$P175*BF175+$Q175*(0.9*BF175+$S175)+$R175</f>
        <v>0</v>
      </c>
      <c r="CZ175" s="56" t="n">
        <f aca="false">+$O175*AC175+$P175*BG175+$Q175*(0.9*BG175+$S175)+$R175</f>
        <v>0</v>
      </c>
      <c r="DA175" s="56" t="n">
        <f aca="false">+$O175*AD175+$P175*BH175+$Q175*(0.9*BH175+$S175)+$R175</f>
        <v>0</v>
      </c>
      <c r="DB175" s="56" t="n">
        <f aca="false">+$O175*AE175+$P175*BI175+$Q175*(0.9*BI175+$S175)+$R175</f>
        <v>0</v>
      </c>
      <c r="DC175" s="56" t="n">
        <f aca="false">+$O175*AF175+$P175*BJ175+$Q175*(0.9*BJ175+$S175)+$R175</f>
        <v>0</v>
      </c>
      <c r="DD175" s="56" t="n">
        <f aca="false">+$O175*AG175+$P175*BK175+$Q175*(0.9*BK175+$S175)+$R175</f>
        <v>0</v>
      </c>
      <c r="DE175" s="56" t="n">
        <f aca="false">+$O175*AH175+$P175*BL175+$Q175*(0.9*BL175+$S175)+$R175</f>
        <v>0</v>
      </c>
      <c r="DF175" s="56" t="n">
        <f aca="false">+$O175*AI175+$P175*BM175+$Q175*(0.9*BM175+$S175)+$R175</f>
        <v>0</v>
      </c>
      <c r="DG175" s="55" t="n">
        <f aca="false">+SUM(CU175:DF175)</f>
        <v>34.06</v>
      </c>
      <c r="DH175" s="53"/>
      <c r="DJ175" s="14" t="n">
        <f aca="false">+IF(X175=0,0,$T175)</f>
        <v>30</v>
      </c>
      <c r="DK175" s="14" t="n">
        <f aca="false">+IF(Y175=0,0,$T175)</f>
        <v>0</v>
      </c>
      <c r="DL175" s="14" t="n">
        <f aca="false">+IF(Z175=0,0,$T175)</f>
        <v>0</v>
      </c>
      <c r="DM175" s="14" t="n">
        <f aca="false">+IF(AA175=0,0,$T175)</f>
        <v>0</v>
      </c>
      <c r="DN175" s="14" t="n">
        <f aca="false">+IF(AB175=0,0,$T175)</f>
        <v>0</v>
      </c>
      <c r="DO175" s="14" t="n">
        <f aca="false">+IF(AC175=0,0,$T175)</f>
        <v>0</v>
      </c>
      <c r="DP175" s="14" t="n">
        <f aca="false">+IF(AD175=0,0,$T175)</f>
        <v>0</v>
      </c>
      <c r="DQ175" s="14" t="n">
        <f aca="false">+IF(AE175=0,0,$T175)</f>
        <v>0</v>
      </c>
      <c r="DR175" s="14" t="n">
        <f aca="false">+IF(AF175=0,0,$T175)</f>
        <v>0</v>
      </c>
      <c r="DS175" s="14" t="n">
        <f aca="false">+IF(AG175=0,0,$T175)</f>
        <v>0</v>
      </c>
      <c r="DT175" s="14" t="n">
        <f aca="false">+IF(AH175=0,0,$T175)</f>
        <v>0</v>
      </c>
      <c r="DU175" s="14" t="n">
        <f aca="false">+IF(AI175=0,0,$T175)</f>
        <v>0</v>
      </c>
      <c r="DV175" s="55" t="n">
        <f aca="false">+SUM(DJ175:DU175)</f>
        <v>30</v>
      </c>
      <c r="DY175" s="14" t="n">
        <v>0</v>
      </c>
      <c r="DZ175" s="14" t="n">
        <v>0</v>
      </c>
      <c r="EA175" s="14" t="n">
        <v>0</v>
      </c>
      <c r="EB175" s="14" t="n">
        <v>0</v>
      </c>
      <c r="EC175" s="14" t="n">
        <v>0</v>
      </c>
      <c r="ED175" s="14" t="n">
        <v>0</v>
      </c>
      <c r="EE175" s="14" t="n">
        <v>0</v>
      </c>
      <c r="EF175" s="14" t="n">
        <v>0</v>
      </c>
      <c r="EG175" s="14" t="n">
        <v>0</v>
      </c>
      <c r="EH175" s="14" t="n">
        <v>0</v>
      </c>
      <c r="EI175" s="14" t="n">
        <v>0</v>
      </c>
      <c r="EJ175" s="14" t="n">
        <v>0</v>
      </c>
      <c r="EK175" s="55" t="n">
        <f aca="false">+SUM(DY175:EJ175)</f>
        <v>0</v>
      </c>
      <c r="EO175" s="53" t="n">
        <f aca="false">+CU175+DJ175-DY175/2</f>
        <v>64.06</v>
      </c>
      <c r="EP175" s="53" t="n">
        <f aca="false">+CV175+DK175-DZ175/2</f>
        <v>0</v>
      </c>
      <c r="EQ175" s="53" t="n">
        <f aca="false">+CW175+DL175-EA175/2</f>
        <v>0</v>
      </c>
      <c r="ER175" s="53" t="n">
        <f aca="false">+CX175+DM175-EB175/2</f>
        <v>0</v>
      </c>
      <c r="ES175" s="53" t="n">
        <f aca="false">+CY175+DN175-EC175/2</f>
        <v>0</v>
      </c>
      <c r="ET175" s="53" t="n">
        <f aca="false">+CZ175+DO175-ED175/2</f>
        <v>0</v>
      </c>
      <c r="EU175" s="53" t="n">
        <f aca="false">+DA175+DP175-EE175/2</f>
        <v>0</v>
      </c>
      <c r="EV175" s="53" t="n">
        <f aca="false">+DB175+DQ175-EF175/2</f>
        <v>0</v>
      </c>
      <c r="EW175" s="53" t="n">
        <f aca="false">+DC175+DR175-EG175/2</f>
        <v>0</v>
      </c>
      <c r="EX175" s="53" t="n">
        <f aca="false">+DD175+DS175-EH175/2</f>
        <v>0</v>
      </c>
      <c r="EY175" s="53" t="n">
        <f aca="false">+DE175+DT175-EI175/2</f>
        <v>0</v>
      </c>
      <c r="EZ175" s="53" t="n">
        <f aca="false">+DF175+DU175-EJ175/2</f>
        <v>0</v>
      </c>
      <c r="FA175" s="55" t="n">
        <f aca="false">+SUM(EO175:EZ175)</f>
        <v>64.06</v>
      </c>
      <c r="FD175" s="53" t="n">
        <f aca="false">+AM175-EO175-DY175</f>
        <v>1638.94</v>
      </c>
      <c r="FE175" s="53" t="n">
        <f aca="false">+AN175-EP175-DZ175</f>
        <v>0</v>
      </c>
      <c r="FF175" s="53" t="n">
        <f aca="false">+AO175-EQ175-EA175</f>
        <v>0</v>
      </c>
      <c r="FG175" s="53" t="n">
        <f aca="false">+AP175-ER175-EB175</f>
        <v>0</v>
      </c>
      <c r="FH175" s="53" t="n">
        <f aca="false">+AQ175-ES175-EC175</f>
        <v>0</v>
      </c>
      <c r="FI175" s="53" t="n">
        <f aca="false">+AR175-ET175-ED175</f>
        <v>0</v>
      </c>
      <c r="FJ175" s="53" t="n">
        <f aca="false">+AS175-EU175-EE175</f>
        <v>0</v>
      </c>
      <c r="FK175" s="53" t="n">
        <f aca="false">+AT175-EV175-EF175</f>
        <v>0</v>
      </c>
      <c r="FL175" s="53" t="n">
        <f aca="false">+AU175-EW175-EG175</f>
        <v>0</v>
      </c>
      <c r="FM175" s="53" t="n">
        <f aca="false">+AV175-EX175-EH175</f>
        <v>0</v>
      </c>
      <c r="FN175" s="53" t="n">
        <f aca="false">+AW175-EY175-EI175</f>
        <v>0</v>
      </c>
      <c r="FO175" s="53" t="n">
        <f aca="false">+AX175-EZ175-EJ175</f>
        <v>0</v>
      </c>
      <c r="FP175" s="53" t="n">
        <f aca="false">+AY175-FA175</f>
        <v>1638.94</v>
      </c>
    </row>
    <row collapsed="false" customFormat="false" customHeight="true" hidden="false" ht="15" outlineLevel="2" r="176">
      <c r="A176" s="21" t="n">
        <v>12</v>
      </c>
      <c r="B176" s="21" t="s">
        <v>67</v>
      </c>
      <c r="C176" s="21" t="s">
        <v>137</v>
      </c>
      <c r="D176" s="67" t="n">
        <f aca="false">+E176</f>
        <v>16115</v>
      </c>
      <c r="E176" s="69" t="n">
        <v>16115</v>
      </c>
      <c r="F176" s="80" t="s">
        <v>655</v>
      </c>
      <c r="G176" s="21" t="s">
        <v>69</v>
      </c>
      <c r="H176" s="21" t="s">
        <v>69</v>
      </c>
      <c r="I176" s="80" t="s">
        <v>656</v>
      </c>
      <c r="J176" s="80" t="s">
        <v>498</v>
      </c>
      <c r="K176" s="76" t="s">
        <v>486</v>
      </c>
      <c r="L176" s="49" t="s">
        <v>487</v>
      </c>
      <c r="M176" s="50" t="s">
        <v>70</v>
      </c>
      <c r="N176" s="51" t="n">
        <v>0.01</v>
      </c>
      <c r="O176" s="51" t="n">
        <v>0.02</v>
      </c>
      <c r="P176" s="51" t="n">
        <v>0</v>
      </c>
      <c r="Q176" s="51" t="n">
        <v>0</v>
      </c>
      <c r="R176" s="50" t="n">
        <v>0</v>
      </c>
      <c r="S176" s="50" t="n">
        <v>0</v>
      </c>
      <c r="T176" s="50" t="n">
        <v>30</v>
      </c>
      <c r="U176" s="50"/>
      <c r="X176" s="53" t="e">
        <f aca="false">+VLOOKUP($D176,['file:///home/lab/repositories/luckia.facturador/com.luckia.biller.deploy/src/main/resources/bootstrap/info_presencial_2014.xlsx']venta_neta_cons!$a$2:$n$1048576,3,0)</f>
        <v>#VALUE!</v>
      </c>
      <c r="Y176" s="53" t="e">
        <f aca="false">+VLOOKUP($D176,['file:///home/lab/repositories/luckia.facturador/com.luckia.biller.deploy/src/main/resources/bootstrap/info_presencial_2014.xlsx']venta_neta_cons!$a$2:$n$1048576,4,0)</f>
        <v>#VALUE!</v>
      </c>
      <c r="Z176" s="53" t="e">
        <f aca="false">+VLOOKUP($D176,['file:///home/lab/repositories/luckia.facturador/com.luckia.biller.deploy/src/main/resources/bootstrap/info_presencial_2014.xlsx']venta_neta_cons!$a$2:$n$1048576,5,0)</f>
        <v>#VALUE!</v>
      </c>
      <c r="AA176" s="53" t="e">
        <f aca="false">+VLOOKUP($D176,['file:///home/lab/repositories/luckia.facturador/com.luckia.biller.deploy/src/main/resources/bootstrap/info_presencial_2014.xlsx']venta_neta_cons!$a$2:$n$1048576,6,0)</f>
        <v>#VALUE!</v>
      </c>
      <c r="AB176" s="53" t="e">
        <f aca="false">+VLOOKUP($D176,['file:///home/lab/repositories/luckia.facturador/com.luckia.biller.deploy/src/main/resources/bootstrap/info_presencial_2014.xlsx']venta_neta_cons!$a$2:$n$1048576,7,0)</f>
        <v>#VALUE!</v>
      </c>
      <c r="AC176" s="53" t="e">
        <f aca="false">+VLOOKUP($D176,['file:///home/lab/repositories/luckia.facturador/com.luckia.biller.deploy/src/main/resources/bootstrap/info_presencial_2014.xlsx']venta_neta_cons!$a$2:$n$1048576,8,0)</f>
        <v>#VALUE!</v>
      </c>
      <c r="AD176" s="53" t="e">
        <f aca="false">+VLOOKUP($D176,['file:///home/lab/repositories/luckia.facturador/com.luckia.biller.deploy/src/main/resources/bootstrap/info_presencial_2014.xlsx']venta_neta_cons!$a$2:$n$1048576,9,0)</f>
        <v>#VALUE!</v>
      </c>
      <c r="AE176" s="53" t="e">
        <f aca="false">+VLOOKUP($D176,['file:///home/lab/repositories/luckia.facturador/com.luckia.biller.deploy/src/main/resources/bootstrap/info_presencial_2014.xlsx']venta_neta_cons!$a$2:$n$1048576,10,0)</f>
        <v>#VALUE!</v>
      </c>
      <c r="AF176" s="53" t="e">
        <f aca="false">+VLOOKUP($D176,['file:///home/lab/repositories/luckia.facturador/com.luckia.biller.deploy/src/main/resources/bootstrap/info_presencial_2014.xlsx']venta_neta_cons!$a$2:$n$1048576,11,0)</f>
        <v>#VALUE!</v>
      </c>
      <c r="AG176" s="53" t="e">
        <f aca="false">+VLOOKUP($D176,['file:///home/lab/repositories/luckia.facturador/com.luckia.biller.deploy/src/main/resources/bootstrap/info_presencial_2014.xlsx']venta_neta_cons!$a$2:$n$1048576,12,0)</f>
        <v>#VALUE!</v>
      </c>
      <c r="AH176" s="53" t="e">
        <f aca="false">+VLOOKUP($D176,['file:///home/lab/repositories/luckia.facturador/com.luckia.biller.deploy/src/main/resources/bootstrap/info_presencial_2014.xlsx']venta_neta_cons!$a$2:$n$1048576,13,0)</f>
        <v>#VALUE!</v>
      </c>
      <c r="AI176" s="53" t="e">
        <f aca="false">+VLOOKUP($D176,['file:///home/lab/repositories/luckia.facturador/com.luckia.biller.deploy/src/main/resources/bootstrap/info_presencial_2014.xlsx']venta_neta_cons!$a$2:$n$1048576,14,0)</f>
        <v>#VALUE!</v>
      </c>
      <c r="AJ176" s="53" t="n">
        <f aca="false">+SUM(X176:AI176)</f>
        <v>1104</v>
      </c>
      <c r="AK176" s="54" t="n">
        <f aca="false">+BB176/X176</f>
        <v>0.638070652173913</v>
      </c>
      <c r="AL176" s="53"/>
      <c r="AM176" s="53" t="e">
        <f aca="false">+VLOOKUP($D176,['file:///home/lab/repositories/luckia.facturador/com.luckia.biller.deploy/src/main/resources/bootstrap/info_presencial_2014.xlsx']saldo_cons!$a$2:$n$1048576,3,0)</f>
        <v>#VALUE!</v>
      </c>
      <c r="AN176" s="53" t="e">
        <f aca="false">+VLOOKUP($D176,['file:///home/lab/repositories/luckia.facturador/com.luckia.biller.deploy/src/main/resources/bootstrap/info_presencial_2014.xlsx']saldo_cons!$a$2:$n$1048576,4,0)</f>
        <v>#VALUE!</v>
      </c>
      <c r="AO176" s="53" t="e">
        <f aca="false">+VLOOKUP($D176,['file:///home/lab/repositories/luckia.facturador/com.luckia.biller.deploy/src/main/resources/bootstrap/info_presencial_2014.xlsx']saldo_cons!$a$2:$n$1048576,5,0)</f>
        <v>#VALUE!</v>
      </c>
      <c r="AP176" s="53" t="e">
        <f aca="false">+VLOOKUP($D176,['file:///home/lab/repositories/luckia.facturador/com.luckia.biller.deploy/src/main/resources/bootstrap/info_presencial_2014.xlsx']saldo_cons!$a$2:$n$1048576,6,0)</f>
        <v>#VALUE!</v>
      </c>
      <c r="AQ176" s="53" t="e">
        <f aca="false">+VLOOKUP($D176,['file:///home/lab/repositories/luckia.facturador/com.luckia.biller.deploy/src/main/resources/bootstrap/info_presencial_2014.xlsx']saldo_cons!$a$2:$n$1048576,7,0)</f>
        <v>#VALUE!</v>
      </c>
      <c r="AR176" s="53" t="e">
        <f aca="false">+VLOOKUP($D176,['file:///home/lab/repositories/luckia.facturador/com.luckia.biller.deploy/src/main/resources/bootstrap/info_presencial_2014.xlsx']saldo_cons!$a$2:$n$1048576,8,0)</f>
        <v>#VALUE!</v>
      </c>
      <c r="AS176" s="53" t="e">
        <f aca="false">+VLOOKUP($D176,['file:///home/lab/repositories/luckia.facturador/com.luckia.biller.deploy/src/main/resources/bootstrap/info_presencial_2014.xlsx']saldo_cons!$a$2:$n$1048576,9,0)</f>
        <v>#VALUE!</v>
      </c>
      <c r="AT176" s="53" t="e">
        <f aca="false">+VLOOKUP($D176,['file:///home/lab/repositories/luckia.facturador/com.luckia.biller.deploy/src/main/resources/bootstrap/info_presencial_2014.xlsx']saldo_cons!$a$2:$n$1048576,10,0)</f>
        <v>#VALUE!</v>
      </c>
      <c r="AU176" s="53" t="e">
        <f aca="false">+VLOOKUP($D176,['file:///home/lab/repositories/luckia.facturador/com.luckia.biller.deploy/src/main/resources/bootstrap/info_presencial_2014.xlsx']saldo_cons!$a$2:$n$1048576,11,0)</f>
        <v>#VALUE!</v>
      </c>
      <c r="AV176" s="53" t="e">
        <f aca="false">+VLOOKUP($D176,['file:///home/lab/repositories/luckia.facturador/com.luckia.biller.deploy/src/main/resources/bootstrap/info_presencial_2014.xlsx']saldo_cons!$a$2:$n$1048576,12,0)</f>
        <v>#VALUE!</v>
      </c>
      <c r="AW176" s="53" t="e">
        <f aca="false">+VLOOKUP($D176,['file:///home/lab/repositories/luckia.facturador/com.luckia.biller.deploy/src/main/resources/bootstrap/info_presencial_2014.xlsx']saldo_cons!$a$2:$n$1048576,13,0)</f>
        <v>#VALUE!</v>
      </c>
      <c r="AX176" s="53" t="e">
        <f aca="false">+VLOOKUP($D176,['file:///home/lab/repositories/luckia.facturador/com.luckia.biller.deploy/src/main/resources/bootstrap/info_presencial_2014.xlsx']saldo_cons!$a$2:$n$1048576,14,0)</f>
        <v>#VALUE!</v>
      </c>
      <c r="AY176" s="53" t="n">
        <f aca="false">+SUM(AM176:AX176)</f>
        <v>1104</v>
      </c>
      <c r="AZ176" s="53"/>
      <c r="BA176" s="53"/>
      <c r="BB176" s="53" t="e">
        <f aca="false">+VLOOKUP($D176,['file:///home/lab/repositories/luckia.facturador/com.luckia.biller.deploy/src/main/resources/bootstrap/info_presencial_2014.xlsx']ggr_cons!$a$2:$n$1048576,3,0)</f>
        <v>#VALUE!</v>
      </c>
      <c r="BC176" s="53" t="e">
        <f aca="false">+VLOOKUP($D176,['file:///home/lab/repositories/luckia.facturador/com.luckia.biller.deploy/src/main/resources/bootstrap/info_presencial_2014.xlsx']ggr_cons!$a$2:$n$1048576,4,0)</f>
        <v>#VALUE!</v>
      </c>
      <c r="BD176" s="53" t="e">
        <f aca="false">+VLOOKUP($D176,['file:///home/lab/repositories/luckia.facturador/com.luckia.biller.deploy/src/main/resources/bootstrap/info_presencial_2014.xlsx']ggr_cons!$a$2:$n$1048576,5,0)</f>
        <v>#VALUE!</v>
      </c>
      <c r="BE176" s="53" t="e">
        <f aca="false">+VLOOKUP($D176,['file:///home/lab/repositories/luckia.facturador/com.luckia.biller.deploy/src/main/resources/bootstrap/info_presencial_2014.xlsx']ggr_cons!$a$2:$n$1048576,6,0)</f>
        <v>#VALUE!</v>
      </c>
      <c r="BF176" s="53" t="e">
        <f aca="false">+VLOOKUP($D176,['file:///home/lab/repositories/luckia.facturador/com.luckia.biller.deploy/src/main/resources/bootstrap/info_presencial_2014.xlsx']ggr_cons!$a$2:$n$1048576,7,0)</f>
        <v>#VALUE!</v>
      </c>
      <c r="BG176" s="53" t="e">
        <f aca="false">+VLOOKUP($D176,['file:///home/lab/repositories/luckia.facturador/com.luckia.biller.deploy/src/main/resources/bootstrap/info_presencial_2014.xlsx']ggr_cons!$a$2:$n$1048576,8,0)</f>
        <v>#VALUE!</v>
      </c>
      <c r="BH176" s="53" t="e">
        <f aca="false">+VLOOKUP($D176,['file:///home/lab/repositories/luckia.facturador/com.luckia.biller.deploy/src/main/resources/bootstrap/info_presencial_2014.xlsx']ggr_cons!$a$2:$n$1048576,9,0)</f>
        <v>#VALUE!</v>
      </c>
      <c r="BI176" s="53" t="e">
        <f aca="false">+VLOOKUP($D176,['file:///home/lab/repositories/luckia.facturador/com.luckia.biller.deploy/src/main/resources/bootstrap/info_presencial_2014.xlsx']ggr_cons!$a$2:$n$1048576,10,0)</f>
        <v>#VALUE!</v>
      </c>
      <c r="BJ176" s="53" t="e">
        <f aca="false">+VLOOKUP($D176,['file:///home/lab/repositories/luckia.facturador/com.luckia.biller.deploy/src/main/resources/bootstrap/info_presencial_2014.xlsx']ggr_cons!$a$2:$n$1048576,11,0)</f>
        <v>#VALUE!</v>
      </c>
      <c r="BK176" s="53" t="e">
        <f aca="false">+VLOOKUP($D176,['file:///home/lab/repositories/luckia.facturador/com.luckia.biller.deploy/src/main/resources/bootstrap/info_presencial_2014.xlsx']ggr_cons!$a$2:$n$1048576,12,0)</f>
        <v>#VALUE!</v>
      </c>
      <c r="BL176" s="53" t="e">
        <f aca="false">+VLOOKUP($D176,['file:///home/lab/repositories/luckia.facturador/com.luckia.biller.deploy/src/main/resources/bootstrap/info_presencial_2014.xlsx']ggr_cons!$a$2:$n$1048576,13,0)</f>
        <v>#VALUE!</v>
      </c>
      <c r="BM176" s="53" t="e">
        <f aca="false">+VLOOKUP($D176,['file:///home/lab/repositories/luckia.facturador/com.luckia.biller.deploy/src/main/resources/bootstrap/info_presencial_2014.xlsx']ggr_cons!$a$2:$n$1048576,14,0)</f>
        <v>#VALUE!</v>
      </c>
      <c r="BN176" s="53" t="n">
        <f aca="false">+SUM(BB176:BM176)</f>
        <v>704.43</v>
      </c>
      <c r="BO176" s="53"/>
      <c r="BP176" s="53"/>
      <c r="BQ176" s="55" t="n">
        <f aca="false">+$N176*X176</f>
        <v>11.04</v>
      </c>
      <c r="BR176" s="55" t="n">
        <f aca="false">+$N176*Y176</f>
        <v>0</v>
      </c>
      <c r="BS176" s="55" t="n">
        <f aca="false">+$N176*Z176</f>
        <v>0</v>
      </c>
      <c r="BT176" s="55" t="n">
        <f aca="false">+$N176*AA176</f>
        <v>0</v>
      </c>
      <c r="BU176" s="55" t="n">
        <f aca="false">+$N176*AB176</f>
        <v>0</v>
      </c>
      <c r="BV176" s="55" t="n">
        <f aca="false">+$N176*AC176</f>
        <v>0</v>
      </c>
      <c r="BW176" s="55" t="n">
        <f aca="false">+$N176*AD176</f>
        <v>0</v>
      </c>
      <c r="BX176" s="55" t="n">
        <f aca="false">+$N176*AE176</f>
        <v>0</v>
      </c>
      <c r="BY176" s="55" t="n">
        <f aca="false">+$N176*AF176</f>
        <v>0</v>
      </c>
      <c r="BZ176" s="55" t="n">
        <f aca="false">+$N176*AG176</f>
        <v>0</v>
      </c>
      <c r="CA176" s="55" t="n">
        <f aca="false">+$N176*AH176</f>
        <v>0</v>
      </c>
      <c r="CB176" s="55" t="n">
        <f aca="false">+$N176*AI176</f>
        <v>0</v>
      </c>
      <c r="CC176" s="55" t="n">
        <f aca="false">+SUM(BQ176:CB176)</f>
        <v>11.04</v>
      </c>
      <c r="CD176" s="53"/>
      <c r="CE176" s="55"/>
      <c r="CF176" s="55" t="n">
        <f aca="false">+BQ176/$CE$2</f>
        <v>9.12396694214876</v>
      </c>
      <c r="CG176" s="55" t="n">
        <f aca="false">+BR176/$CE$2</f>
        <v>0</v>
      </c>
      <c r="CH176" s="55" t="n">
        <f aca="false">+BS176/$CE$2</f>
        <v>0</v>
      </c>
      <c r="CI176" s="55" t="n">
        <f aca="false">+BT176/$CE$2</f>
        <v>0</v>
      </c>
      <c r="CJ176" s="55" t="n">
        <f aca="false">+BU176/$CE$2</f>
        <v>0</v>
      </c>
      <c r="CK176" s="55" t="n">
        <f aca="false">+BV176/$CE$2</f>
        <v>0</v>
      </c>
      <c r="CL176" s="55" t="n">
        <f aca="false">+BW176/$CE$2</f>
        <v>0</v>
      </c>
      <c r="CM176" s="55" t="n">
        <f aca="false">+BX176/$CE$2</f>
        <v>0</v>
      </c>
      <c r="CN176" s="55" t="n">
        <f aca="false">+BY176/$CE$2</f>
        <v>0</v>
      </c>
      <c r="CO176" s="55" t="n">
        <f aca="false">+BZ176/$CE$2</f>
        <v>0</v>
      </c>
      <c r="CP176" s="55" t="n">
        <f aca="false">+CA176/$CE$2</f>
        <v>0</v>
      </c>
      <c r="CQ176" s="55" t="n">
        <f aca="false">+CB176/$CE$2</f>
        <v>0</v>
      </c>
      <c r="CR176" s="55" t="n">
        <f aca="false">+CC176/$CE$2</f>
        <v>9.12396694214876</v>
      </c>
      <c r="CS176" s="53"/>
      <c r="CT176" s="53"/>
      <c r="CU176" s="56" t="n">
        <f aca="false">+$O176*X176+$P176*BB176+$Q176*(0.9*BB176+$S176)+$R176</f>
        <v>22.08</v>
      </c>
      <c r="CV176" s="56" t="n">
        <f aca="false">+$O176*Y176+$P176*BC176+$Q176*(0.9*BC176+$S176)+$R176</f>
        <v>0</v>
      </c>
      <c r="CW176" s="56" t="n">
        <f aca="false">+$O176*Z176+$P176*BD176+$Q176*(0.9*BD176+$S176)+$R176</f>
        <v>0</v>
      </c>
      <c r="CX176" s="56" t="n">
        <f aca="false">+$O176*AA176+$P176*BE176+$Q176*(0.9*BE176+$S176)+$R176</f>
        <v>0</v>
      </c>
      <c r="CY176" s="56" t="n">
        <f aca="false">+$O176*AB176+$P176*BF176+$Q176*(0.9*BF176+$S176)+$R176</f>
        <v>0</v>
      </c>
      <c r="CZ176" s="56" t="n">
        <f aca="false">+$O176*AC176+$P176*BG176+$Q176*(0.9*BG176+$S176)+$R176</f>
        <v>0</v>
      </c>
      <c r="DA176" s="56" t="n">
        <f aca="false">+$O176*AD176+$P176*BH176+$Q176*(0.9*BH176+$S176)+$R176</f>
        <v>0</v>
      </c>
      <c r="DB176" s="56" t="n">
        <f aca="false">+$O176*AE176+$P176*BI176+$Q176*(0.9*BI176+$S176)+$R176</f>
        <v>0</v>
      </c>
      <c r="DC176" s="56" t="n">
        <f aca="false">+$O176*AF176+$P176*BJ176+$Q176*(0.9*BJ176+$S176)+$R176</f>
        <v>0</v>
      </c>
      <c r="DD176" s="56" t="n">
        <f aca="false">+$O176*AG176+$P176*BK176+$Q176*(0.9*BK176+$S176)+$R176</f>
        <v>0</v>
      </c>
      <c r="DE176" s="56" t="n">
        <f aca="false">+$O176*AH176+$P176*BL176+$Q176*(0.9*BL176+$S176)+$R176</f>
        <v>0</v>
      </c>
      <c r="DF176" s="56" t="n">
        <f aca="false">+$O176*AI176+$P176*BM176+$Q176*(0.9*BM176+$S176)+$R176</f>
        <v>0</v>
      </c>
      <c r="DG176" s="55" t="n">
        <f aca="false">+SUM(CU176:DF176)</f>
        <v>22.08</v>
      </c>
      <c r="DH176" s="53"/>
      <c r="DJ176" s="14" t="n">
        <f aca="false">+IF(X176=0,0,$T176)</f>
        <v>30</v>
      </c>
      <c r="DK176" s="14" t="n">
        <f aca="false">+IF(Y176=0,0,$T176)</f>
        <v>0</v>
      </c>
      <c r="DL176" s="14" t="n">
        <f aca="false">+IF(Z176=0,0,$T176)</f>
        <v>0</v>
      </c>
      <c r="DM176" s="14" t="n">
        <f aca="false">+IF(AA176=0,0,$T176)</f>
        <v>0</v>
      </c>
      <c r="DN176" s="14" t="n">
        <f aca="false">+IF(AB176=0,0,$T176)</f>
        <v>0</v>
      </c>
      <c r="DO176" s="14" t="n">
        <f aca="false">+IF(AC176=0,0,$T176)</f>
        <v>0</v>
      </c>
      <c r="DP176" s="14" t="n">
        <f aca="false">+IF(AD176=0,0,$T176)</f>
        <v>0</v>
      </c>
      <c r="DQ176" s="14" t="n">
        <f aca="false">+IF(AE176=0,0,$T176)</f>
        <v>0</v>
      </c>
      <c r="DR176" s="14" t="n">
        <f aca="false">+IF(AF176=0,0,$T176)</f>
        <v>0</v>
      </c>
      <c r="DS176" s="14" t="n">
        <f aca="false">+IF(AG176=0,0,$T176)</f>
        <v>0</v>
      </c>
      <c r="DT176" s="14" t="n">
        <f aca="false">+IF(AH176=0,0,$T176)</f>
        <v>0</v>
      </c>
      <c r="DU176" s="14" t="n">
        <f aca="false">+IF(AI176=0,0,$T176)</f>
        <v>0</v>
      </c>
      <c r="DV176" s="55" t="n">
        <f aca="false">+SUM(DJ176:DU176)</f>
        <v>30</v>
      </c>
      <c r="DY176" s="14" t="n">
        <v>0</v>
      </c>
      <c r="DZ176" s="14" t="n">
        <v>0</v>
      </c>
      <c r="EA176" s="14" t="n">
        <v>0</v>
      </c>
      <c r="EB176" s="14" t="n">
        <v>0</v>
      </c>
      <c r="EC176" s="14" t="n">
        <v>0</v>
      </c>
      <c r="ED176" s="14" t="n">
        <v>0</v>
      </c>
      <c r="EE176" s="14" t="n">
        <v>0</v>
      </c>
      <c r="EF176" s="14" t="n">
        <v>0</v>
      </c>
      <c r="EG176" s="14" t="n">
        <v>0</v>
      </c>
      <c r="EH176" s="14" t="n">
        <v>0</v>
      </c>
      <c r="EI176" s="14" t="n">
        <v>0</v>
      </c>
      <c r="EJ176" s="14" t="n">
        <v>0</v>
      </c>
      <c r="EK176" s="55" t="n">
        <f aca="false">+SUM(DY176:EJ176)</f>
        <v>0</v>
      </c>
      <c r="EO176" s="53" t="n">
        <f aca="false">+CU176+DJ176-DY176/2</f>
        <v>52.08</v>
      </c>
      <c r="EP176" s="53" t="n">
        <f aca="false">+CV176+DK176-DZ176/2</f>
        <v>0</v>
      </c>
      <c r="EQ176" s="53" t="n">
        <f aca="false">+CW176+DL176-EA176/2</f>
        <v>0</v>
      </c>
      <c r="ER176" s="53" t="n">
        <f aca="false">+CX176+DM176-EB176/2</f>
        <v>0</v>
      </c>
      <c r="ES176" s="53" t="n">
        <f aca="false">+CY176+DN176-EC176/2</f>
        <v>0</v>
      </c>
      <c r="ET176" s="53" t="n">
        <f aca="false">+CZ176+DO176-ED176/2</f>
        <v>0</v>
      </c>
      <c r="EU176" s="53" t="n">
        <f aca="false">+DA176+DP176-EE176/2</f>
        <v>0</v>
      </c>
      <c r="EV176" s="53" t="n">
        <f aca="false">+DB176+DQ176-EF176/2</f>
        <v>0</v>
      </c>
      <c r="EW176" s="53" t="n">
        <f aca="false">+DC176+DR176-EG176/2</f>
        <v>0</v>
      </c>
      <c r="EX176" s="53" t="n">
        <f aca="false">+DD176+DS176-EH176/2</f>
        <v>0</v>
      </c>
      <c r="EY176" s="53" t="n">
        <f aca="false">+DE176+DT176-EI176/2</f>
        <v>0</v>
      </c>
      <c r="EZ176" s="53" t="n">
        <f aca="false">+DF176+DU176-EJ176/2</f>
        <v>0</v>
      </c>
      <c r="FA176" s="55" t="n">
        <f aca="false">+SUM(EO176:EZ176)</f>
        <v>52.08</v>
      </c>
      <c r="FD176" s="53" t="n">
        <f aca="false">+AM176-EO176-DY176</f>
        <v>1051.92</v>
      </c>
      <c r="FE176" s="53" t="n">
        <f aca="false">+AN176-EP176-DZ176</f>
        <v>0</v>
      </c>
      <c r="FF176" s="53" t="n">
        <f aca="false">+AO176-EQ176-EA176</f>
        <v>0</v>
      </c>
      <c r="FG176" s="53" t="n">
        <f aca="false">+AP176-ER176-EB176</f>
        <v>0</v>
      </c>
      <c r="FH176" s="53" t="n">
        <f aca="false">+AQ176-ES176-EC176</f>
        <v>0</v>
      </c>
      <c r="FI176" s="53" t="n">
        <f aca="false">+AR176-ET176-ED176</f>
        <v>0</v>
      </c>
      <c r="FJ176" s="53" t="n">
        <f aca="false">+AS176-EU176-EE176</f>
        <v>0</v>
      </c>
      <c r="FK176" s="53" t="n">
        <f aca="false">+AT176-EV176-EF176</f>
        <v>0</v>
      </c>
      <c r="FL176" s="53" t="n">
        <f aca="false">+AU176-EW176-EG176</f>
        <v>0</v>
      </c>
      <c r="FM176" s="53" t="n">
        <f aca="false">+AV176-EX176-EH176</f>
        <v>0</v>
      </c>
      <c r="FN176" s="53" t="n">
        <f aca="false">+AW176-EY176-EI176</f>
        <v>0</v>
      </c>
      <c r="FO176" s="53" t="n">
        <f aca="false">+AX176-EZ176-EJ176</f>
        <v>0</v>
      </c>
      <c r="FP176" s="53" t="n">
        <f aca="false">+AY176-FA176</f>
        <v>1051.92</v>
      </c>
    </row>
    <row collapsed="false" customFormat="false" customHeight="true" hidden="false" ht="15" outlineLevel="2" r="177">
      <c r="A177" s="21" t="n">
        <v>12</v>
      </c>
      <c r="B177" s="21" t="s">
        <v>67</v>
      </c>
      <c r="C177" s="21" t="s">
        <v>137</v>
      </c>
      <c r="D177" s="67" t="n">
        <f aca="false">+E177</f>
        <v>16116</v>
      </c>
      <c r="E177" s="69" t="n">
        <v>16116</v>
      </c>
      <c r="F177" s="80" t="s">
        <v>657</v>
      </c>
      <c r="G177" s="21" t="s">
        <v>69</v>
      </c>
      <c r="H177" s="21" t="s">
        <v>69</v>
      </c>
      <c r="I177" s="80" t="s">
        <v>658</v>
      </c>
      <c r="J177" s="80" t="s">
        <v>659</v>
      </c>
      <c r="K177" s="76" t="s">
        <v>486</v>
      </c>
      <c r="L177" s="49" t="s">
        <v>487</v>
      </c>
      <c r="M177" s="50" t="s">
        <v>70</v>
      </c>
      <c r="N177" s="51" t="n">
        <v>0.01</v>
      </c>
      <c r="O177" s="51" t="n">
        <v>0.02</v>
      </c>
      <c r="P177" s="51" t="n">
        <v>0</v>
      </c>
      <c r="Q177" s="51" t="n">
        <v>0</v>
      </c>
      <c r="R177" s="50" t="n">
        <v>0</v>
      </c>
      <c r="S177" s="50" t="n">
        <v>0</v>
      </c>
      <c r="T177" s="50" t="n">
        <v>30</v>
      </c>
      <c r="U177" s="50"/>
      <c r="X177" s="53" t="e">
        <f aca="false">+VLOOKUP($D177,['file:///home/lab/repositories/luckia.facturador/com.luckia.biller.deploy/src/main/resources/bootstrap/info_presencial_2014.xlsx']venta_neta_cons!$a$2:$n$1048576,3,0)</f>
        <v>#VALUE!</v>
      </c>
      <c r="Y177" s="53" t="e">
        <f aca="false">+VLOOKUP($D177,['file:///home/lab/repositories/luckia.facturador/com.luckia.biller.deploy/src/main/resources/bootstrap/info_presencial_2014.xlsx']venta_neta_cons!$a$2:$n$1048576,4,0)</f>
        <v>#VALUE!</v>
      </c>
      <c r="Z177" s="53" t="e">
        <f aca="false">+VLOOKUP($D177,['file:///home/lab/repositories/luckia.facturador/com.luckia.biller.deploy/src/main/resources/bootstrap/info_presencial_2014.xlsx']venta_neta_cons!$a$2:$n$1048576,5,0)</f>
        <v>#VALUE!</v>
      </c>
      <c r="AA177" s="53" t="e">
        <f aca="false">+VLOOKUP($D177,['file:///home/lab/repositories/luckia.facturador/com.luckia.biller.deploy/src/main/resources/bootstrap/info_presencial_2014.xlsx']venta_neta_cons!$a$2:$n$1048576,6,0)</f>
        <v>#VALUE!</v>
      </c>
      <c r="AB177" s="53" t="e">
        <f aca="false">+VLOOKUP($D177,['file:///home/lab/repositories/luckia.facturador/com.luckia.biller.deploy/src/main/resources/bootstrap/info_presencial_2014.xlsx']venta_neta_cons!$a$2:$n$1048576,7,0)</f>
        <v>#VALUE!</v>
      </c>
      <c r="AC177" s="53" t="e">
        <f aca="false">+VLOOKUP($D177,['file:///home/lab/repositories/luckia.facturador/com.luckia.biller.deploy/src/main/resources/bootstrap/info_presencial_2014.xlsx']venta_neta_cons!$a$2:$n$1048576,8,0)</f>
        <v>#VALUE!</v>
      </c>
      <c r="AD177" s="53" t="e">
        <f aca="false">+VLOOKUP($D177,['file:///home/lab/repositories/luckia.facturador/com.luckia.biller.deploy/src/main/resources/bootstrap/info_presencial_2014.xlsx']venta_neta_cons!$a$2:$n$1048576,9,0)</f>
        <v>#VALUE!</v>
      </c>
      <c r="AE177" s="53" t="e">
        <f aca="false">+VLOOKUP($D177,['file:///home/lab/repositories/luckia.facturador/com.luckia.biller.deploy/src/main/resources/bootstrap/info_presencial_2014.xlsx']venta_neta_cons!$a$2:$n$1048576,10,0)</f>
        <v>#VALUE!</v>
      </c>
      <c r="AF177" s="53" t="e">
        <f aca="false">+VLOOKUP($D177,['file:///home/lab/repositories/luckia.facturador/com.luckia.biller.deploy/src/main/resources/bootstrap/info_presencial_2014.xlsx']venta_neta_cons!$a$2:$n$1048576,11,0)</f>
        <v>#VALUE!</v>
      </c>
      <c r="AG177" s="53" t="e">
        <f aca="false">+VLOOKUP($D177,['file:///home/lab/repositories/luckia.facturador/com.luckia.biller.deploy/src/main/resources/bootstrap/info_presencial_2014.xlsx']venta_neta_cons!$a$2:$n$1048576,12,0)</f>
        <v>#VALUE!</v>
      </c>
      <c r="AH177" s="53" t="e">
        <f aca="false">+VLOOKUP($D177,['file:///home/lab/repositories/luckia.facturador/com.luckia.biller.deploy/src/main/resources/bootstrap/info_presencial_2014.xlsx']venta_neta_cons!$a$2:$n$1048576,13,0)</f>
        <v>#VALUE!</v>
      </c>
      <c r="AI177" s="53" t="e">
        <f aca="false">+VLOOKUP($D177,['file:///home/lab/repositories/luckia.facturador/com.luckia.biller.deploy/src/main/resources/bootstrap/info_presencial_2014.xlsx']venta_neta_cons!$a$2:$n$1048576,14,0)</f>
        <v>#VALUE!</v>
      </c>
      <c r="AJ177" s="53" t="n">
        <f aca="false">+SUM(X177:AI177)</f>
        <v>624</v>
      </c>
      <c r="AK177" s="54" t="n">
        <f aca="false">+BB177/X177</f>
        <v>0.633333333333333</v>
      </c>
      <c r="AL177" s="53"/>
      <c r="AM177" s="53" t="e">
        <f aca="false">+VLOOKUP($D177,['file:///home/lab/repositories/luckia.facturador/com.luckia.biller.deploy/src/main/resources/bootstrap/info_presencial_2014.xlsx']saldo_cons!$a$2:$n$1048576,3,0)</f>
        <v>#VALUE!</v>
      </c>
      <c r="AN177" s="53" t="e">
        <f aca="false">+VLOOKUP($D177,['file:///home/lab/repositories/luckia.facturador/com.luckia.biller.deploy/src/main/resources/bootstrap/info_presencial_2014.xlsx']saldo_cons!$a$2:$n$1048576,4,0)</f>
        <v>#VALUE!</v>
      </c>
      <c r="AO177" s="53" t="e">
        <f aca="false">+VLOOKUP($D177,['file:///home/lab/repositories/luckia.facturador/com.luckia.biller.deploy/src/main/resources/bootstrap/info_presencial_2014.xlsx']saldo_cons!$a$2:$n$1048576,5,0)</f>
        <v>#VALUE!</v>
      </c>
      <c r="AP177" s="53" t="e">
        <f aca="false">+VLOOKUP($D177,['file:///home/lab/repositories/luckia.facturador/com.luckia.biller.deploy/src/main/resources/bootstrap/info_presencial_2014.xlsx']saldo_cons!$a$2:$n$1048576,6,0)</f>
        <v>#VALUE!</v>
      </c>
      <c r="AQ177" s="53" t="e">
        <f aca="false">+VLOOKUP($D177,['file:///home/lab/repositories/luckia.facturador/com.luckia.biller.deploy/src/main/resources/bootstrap/info_presencial_2014.xlsx']saldo_cons!$a$2:$n$1048576,7,0)</f>
        <v>#VALUE!</v>
      </c>
      <c r="AR177" s="53" t="e">
        <f aca="false">+VLOOKUP($D177,['file:///home/lab/repositories/luckia.facturador/com.luckia.biller.deploy/src/main/resources/bootstrap/info_presencial_2014.xlsx']saldo_cons!$a$2:$n$1048576,8,0)</f>
        <v>#VALUE!</v>
      </c>
      <c r="AS177" s="53" t="e">
        <f aca="false">+VLOOKUP($D177,['file:///home/lab/repositories/luckia.facturador/com.luckia.biller.deploy/src/main/resources/bootstrap/info_presencial_2014.xlsx']saldo_cons!$a$2:$n$1048576,9,0)</f>
        <v>#VALUE!</v>
      </c>
      <c r="AT177" s="53" t="e">
        <f aca="false">+VLOOKUP($D177,['file:///home/lab/repositories/luckia.facturador/com.luckia.biller.deploy/src/main/resources/bootstrap/info_presencial_2014.xlsx']saldo_cons!$a$2:$n$1048576,10,0)</f>
        <v>#VALUE!</v>
      </c>
      <c r="AU177" s="53" t="e">
        <f aca="false">+VLOOKUP($D177,['file:///home/lab/repositories/luckia.facturador/com.luckia.biller.deploy/src/main/resources/bootstrap/info_presencial_2014.xlsx']saldo_cons!$a$2:$n$1048576,11,0)</f>
        <v>#VALUE!</v>
      </c>
      <c r="AV177" s="53" t="e">
        <f aca="false">+VLOOKUP($D177,['file:///home/lab/repositories/luckia.facturador/com.luckia.biller.deploy/src/main/resources/bootstrap/info_presencial_2014.xlsx']saldo_cons!$a$2:$n$1048576,12,0)</f>
        <v>#VALUE!</v>
      </c>
      <c r="AW177" s="53" t="e">
        <f aca="false">+VLOOKUP($D177,['file:///home/lab/repositories/luckia.facturador/com.luckia.biller.deploy/src/main/resources/bootstrap/info_presencial_2014.xlsx']saldo_cons!$a$2:$n$1048576,13,0)</f>
        <v>#VALUE!</v>
      </c>
      <c r="AX177" s="53" t="e">
        <f aca="false">+VLOOKUP($D177,['file:///home/lab/repositories/luckia.facturador/com.luckia.biller.deploy/src/main/resources/bootstrap/info_presencial_2014.xlsx']saldo_cons!$a$2:$n$1048576,14,0)</f>
        <v>#VALUE!</v>
      </c>
      <c r="AY177" s="53" t="n">
        <f aca="false">+SUM(AM177:AX177)</f>
        <v>624</v>
      </c>
      <c r="AZ177" s="53"/>
      <c r="BA177" s="53"/>
      <c r="BB177" s="53" t="e">
        <f aca="false">+VLOOKUP($D177,['file:///home/lab/repositories/luckia.facturador/com.luckia.biller.deploy/src/main/resources/bootstrap/info_presencial_2014.xlsx']ggr_cons!$a$2:$n$1048576,3,0)</f>
        <v>#VALUE!</v>
      </c>
      <c r="BC177" s="53" t="e">
        <f aca="false">+VLOOKUP($D177,['file:///home/lab/repositories/luckia.facturador/com.luckia.biller.deploy/src/main/resources/bootstrap/info_presencial_2014.xlsx']ggr_cons!$a$2:$n$1048576,4,0)</f>
        <v>#VALUE!</v>
      </c>
      <c r="BD177" s="53" t="e">
        <f aca="false">+VLOOKUP($D177,['file:///home/lab/repositories/luckia.facturador/com.luckia.biller.deploy/src/main/resources/bootstrap/info_presencial_2014.xlsx']ggr_cons!$a$2:$n$1048576,5,0)</f>
        <v>#VALUE!</v>
      </c>
      <c r="BE177" s="53" t="e">
        <f aca="false">+VLOOKUP($D177,['file:///home/lab/repositories/luckia.facturador/com.luckia.biller.deploy/src/main/resources/bootstrap/info_presencial_2014.xlsx']ggr_cons!$a$2:$n$1048576,6,0)</f>
        <v>#VALUE!</v>
      </c>
      <c r="BF177" s="53" t="e">
        <f aca="false">+VLOOKUP($D177,['file:///home/lab/repositories/luckia.facturador/com.luckia.biller.deploy/src/main/resources/bootstrap/info_presencial_2014.xlsx']ggr_cons!$a$2:$n$1048576,7,0)</f>
        <v>#VALUE!</v>
      </c>
      <c r="BG177" s="53" t="e">
        <f aca="false">+VLOOKUP($D177,['file:///home/lab/repositories/luckia.facturador/com.luckia.biller.deploy/src/main/resources/bootstrap/info_presencial_2014.xlsx']ggr_cons!$a$2:$n$1048576,8,0)</f>
        <v>#VALUE!</v>
      </c>
      <c r="BH177" s="53" t="e">
        <f aca="false">+VLOOKUP($D177,['file:///home/lab/repositories/luckia.facturador/com.luckia.biller.deploy/src/main/resources/bootstrap/info_presencial_2014.xlsx']ggr_cons!$a$2:$n$1048576,9,0)</f>
        <v>#VALUE!</v>
      </c>
      <c r="BI177" s="53" t="e">
        <f aca="false">+VLOOKUP($D177,['file:///home/lab/repositories/luckia.facturador/com.luckia.biller.deploy/src/main/resources/bootstrap/info_presencial_2014.xlsx']ggr_cons!$a$2:$n$1048576,10,0)</f>
        <v>#VALUE!</v>
      </c>
      <c r="BJ177" s="53" t="e">
        <f aca="false">+VLOOKUP($D177,['file:///home/lab/repositories/luckia.facturador/com.luckia.biller.deploy/src/main/resources/bootstrap/info_presencial_2014.xlsx']ggr_cons!$a$2:$n$1048576,11,0)</f>
        <v>#VALUE!</v>
      </c>
      <c r="BK177" s="53" t="e">
        <f aca="false">+VLOOKUP($D177,['file:///home/lab/repositories/luckia.facturador/com.luckia.biller.deploy/src/main/resources/bootstrap/info_presencial_2014.xlsx']ggr_cons!$a$2:$n$1048576,12,0)</f>
        <v>#VALUE!</v>
      </c>
      <c r="BL177" s="53" t="e">
        <f aca="false">+VLOOKUP($D177,['file:///home/lab/repositories/luckia.facturador/com.luckia.biller.deploy/src/main/resources/bootstrap/info_presencial_2014.xlsx']ggr_cons!$a$2:$n$1048576,13,0)</f>
        <v>#VALUE!</v>
      </c>
      <c r="BM177" s="53" t="e">
        <f aca="false">+VLOOKUP($D177,['file:///home/lab/repositories/luckia.facturador/com.luckia.biller.deploy/src/main/resources/bootstrap/info_presencial_2014.xlsx']ggr_cons!$a$2:$n$1048576,14,0)</f>
        <v>#VALUE!</v>
      </c>
      <c r="BN177" s="53" t="n">
        <f aca="false">+SUM(BB177:BM177)</f>
        <v>395.2</v>
      </c>
      <c r="BO177" s="53"/>
      <c r="BP177" s="53"/>
      <c r="BQ177" s="55" t="n">
        <f aca="false">+$N177*X177</f>
        <v>6.24</v>
      </c>
      <c r="BR177" s="55" t="n">
        <f aca="false">+$N177*Y177</f>
        <v>0</v>
      </c>
      <c r="BS177" s="55" t="n">
        <f aca="false">+$N177*Z177</f>
        <v>0</v>
      </c>
      <c r="BT177" s="55" t="n">
        <f aca="false">+$N177*AA177</f>
        <v>0</v>
      </c>
      <c r="BU177" s="55" t="n">
        <f aca="false">+$N177*AB177</f>
        <v>0</v>
      </c>
      <c r="BV177" s="55" t="n">
        <f aca="false">+$N177*AC177</f>
        <v>0</v>
      </c>
      <c r="BW177" s="55" t="n">
        <f aca="false">+$N177*AD177</f>
        <v>0</v>
      </c>
      <c r="BX177" s="55" t="n">
        <f aca="false">+$N177*AE177</f>
        <v>0</v>
      </c>
      <c r="BY177" s="55" t="n">
        <f aca="false">+$N177*AF177</f>
        <v>0</v>
      </c>
      <c r="BZ177" s="55" t="n">
        <f aca="false">+$N177*AG177</f>
        <v>0</v>
      </c>
      <c r="CA177" s="55" t="n">
        <f aca="false">+$N177*AH177</f>
        <v>0</v>
      </c>
      <c r="CB177" s="55" t="n">
        <f aca="false">+$N177*AI177</f>
        <v>0</v>
      </c>
      <c r="CC177" s="55" t="n">
        <f aca="false">+SUM(BQ177:CB177)</f>
        <v>6.24</v>
      </c>
      <c r="CD177" s="53"/>
      <c r="CE177" s="55"/>
      <c r="CF177" s="55" t="n">
        <f aca="false">+BQ177/$CE$2</f>
        <v>5.15702479338843</v>
      </c>
      <c r="CG177" s="55" t="n">
        <f aca="false">+BR177/$CE$2</f>
        <v>0</v>
      </c>
      <c r="CH177" s="55" t="n">
        <f aca="false">+BS177/$CE$2</f>
        <v>0</v>
      </c>
      <c r="CI177" s="55" t="n">
        <f aca="false">+BT177/$CE$2</f>
        <v>0</v>
      </c>
      <c r="CJ177" s="55" t="n">
        <f aca="false">+BU177/$CE$2</f>
        <v>0</v>
      </c>
      <c r="CK177" s="55" t="n">
        <f aca="false">+BV177/$CE$2</f>
        <v>0</v>
      </c>
      <c r="CL177" s="55" t="n">
        <f aca="false">+BW177/$CE$2</f>
        <v>0</v>
      </c>
      <c r="CM177" s="55" t="n">
        <f aca="false">+BX177/$CE$2</f>
        <v>0</v>
      </c>
      <c r="CN177" s="55" t="n">
        <f aca="false">+BY177/$CE$2</f>
        <v>0</v>
      </c>
      <c r="CO177" s="55" t="n">
        <f aca="false">+BZ177/$CE$2</f>
        <v>0</v>
      </c>
      <c r="CP177" s="55" t="n">
        <f aca="false">+CA177/$CE$2</f>
        <v>0</v>
      </c>
      <c r="CQ177" s="55" t="n">
        <f aca="false">+CB177/$CE$2</f>
        <v>0</v>
      </c>
      <c r="CR177" s="55" t="n">
        <f aca="false">+CC177/$CE$2</f>
        <v>5.15702479338843</v>
      </c>
      <c r="CS177" s="53"/>
      <c r="CT177" s="53"/>
      <c r="CU177" s="56" t="n">
        <f aca="false">+$O177*X177+$P177*BB177+$Q177*(0.9*BB177+$S177)+$R177</f>
        <v>12.48</v>
      </c>
      <c r="CV177" s="56" t="n">
        <f aca="false">+$O177*Y177+$P177*BC177+$Q177*(0.9*BC177+$S177)+$R177</f>
        <v>0</v>
      </c>
      <c r="CW177" s="56" t="n">
        <f aca="false">+$O177*Z177+$P177*BD177+$Q177*(0.9*BD177+$S177)+$R177</f>
        <v>0</v>
      </c>
      <c r="CX177" s="56" t="n">
        <f aca="false">+$O177*AA177+$P177*BE177+$Q177*(0.9*BE177+$S177)+$R177</f>
        <v>0</v>
      </c>
      <c r="CY177" s="56" t="n">
        <f aca="false">+$O177*AB177+$P177*BF177+$Q177*(0.9*BF177+$S177)+$R177</f>
        <v>0</v>
      </c>
      <c r="CZ177" s="56" t="n">
        <f aca="false">+$O177*AC177+$P177*BG177+$Q177*(0.9*BG177+$S177)+$R177</f>
        <v>0</v>
      </c>
      <c r="DA177" s="56" t="n">
        <f aca="false">+$O177*AD177+$P177*BH177+$Q177*(0.9*BH177+$S177)+$R177</f>
        <v>0</v>
      </c>
      <c r="DB177" s="56" t="n">
        <f aca="false">+$O177*AE177+$P177*BI177+$Q177*(0.9*BI177+$S177)+$R177</f>
        <v>0</v>
      </c>
      <c r="DC177" s="56" t="n">
        <f aca="false">+$O177*AF177+$P177*BJ177+$Q177*(0.9*BJ177+$S177)+$R177</f>
        <v>0</v>
      </c>
      <c r="DD177" s="56" t="n">
        <f aca="false">+$O177*AG177+$P177*BK177+$Q177*(0.9*BK177+$S177)+$R177</f>
        <v>0</v>
      </c>
      <c r="DE177" s="56" t="n">
        <f aca="false">+$O177*AH177+$P177*BL177+$Q177*(0.9*BL177+$S177)+$R177</f>
        <v>0</v>
      </c>
      <c r="DF177" s="56" t="n">
        <f aca="false">+$O177*AI177+$P177*BM177+$Q177*(0.9*BM177+$S177)+$R177</f>
        <v>0</v>
      </c>
      <c r="DG177" s="55" t="n">
        <f aca="false">+SUM(CU177:DF177)</f>
        <v>12.48</v>
      </c>
      <c r="DH177" s="53"/>
      <c r="DJ177" s="14" t="n">
        <f aca="false">+IF(X177=0,0,$T177)</f>
        <v>30</v>
      </c>
      <c r="DK177" s="14" t="n">
        <f aca="false">+IF(Y177=0,0,$T177)</f>
        <v>0</v>
      </c>
      <c r="DL177" s="14" t="n">
        <f aca="false">+IF(Z177=0,0,$T177)</f>
        <v>0</v>
      </c>
      <c r="DM177" s="14" t="n">
        <f aca="false">+IF(AA177=0,0,$T177)</f>
        <v>0</v>
      </c>
      <c r="DN177" s="14" t="n">
        <f aca="false">+IF(AB177=0,0,$T177)</f>
        <v>0</v>
      </c>
      <c r="DO177" s="14" t="n">
        <f aca="false">+IF(AC177=0,0,$T177)</f>
        <v>0</v>
      </c>
      <c r="DP177" s="14" t="n">
        <f aca="false">+IF(AD177=0,0,$T177)</f>
        <v>0</v>
      </c>
      <c r="DQ177" s="14" t="n">
        <f aca="false">+IF(AE177=0,0,$T177)</f>
        <v>0</v>
      </c>
      <c r="DR177" s="14" t="n">
        <f aca="false">+IF(AF177=0,0,$T177)</f>
        <v>0</v>
      </c>
      <c r="DS177" s="14" t="n">
        <f aca="false">+IF(AG177=0,0,$T177)</f>
        <v>0</v>
      </c>
      <c r="DT177" s="14" t="n">
        <f aca="false">+IF(AH177=0,0,$T177)</f>
        <v>0</v>
      </c>
      <c r="DU177" s="14" t="n">
        <f aca="false">+IF(AI177=0,0,$T177)</f>
        <v>0</v>
      </c>
      <c r="DV177" s="55" t="n">
        <f aca="false">+SUM(DJ177:DU177)</f>
        <v>30</v>
      </c>
      <c r="DY177" s="14" t="n">
        <v>0</v>
      </c>
      <c r="DZ177" s="14" t="n">
        <v>0</v>
      </c>
      <c r="EA177" s="14" t="n">
        <v>0</v>
      </c>
      <c r="EB177" s="14" t="n">
        <v>0</v>
      </c>
      <c r="EC177" s="14" t="n">
        <v>0</v>
      </c>
      <c r="ED177" s="14" t="n">
        <v>0</v>
      </c>
      <c r="EE177" s="14" t="n">
        <v>0</v>
      </c>
      <c r="EF177" s="14" t="n">
        <v>0</v>
      </c>
      <c r="EG177" s="14" t="n">
        <v>0</v>
      </c>
      <c r="EH177" s="14" t="n">
        <v>0</v>
      </c>
      <c r="EI177" s="14" t="n">
        <v>0</v>
      </c>
      <c r="EJ177" s="14" t="n">
        <v>0</v>
      </c>
      <c r="EK177" s="55" t="n">
        <f aca="false">+SUM(DY177:EJ177)</f>
        <v>0</v>
      </c>
      <c r="EO177" s="53" t="n">
        <f aca="false">+CU177+DJ177-DY177/2</f>
        <v>42.48</v>
      </c>
      <c r="EP177" s="53" t="n">
        <f aca="false">+CV177+DK177-DZ177/2</f>
        <v>0</v>
      </c>
      <c r="EQ177" s="53" t="n">
        <f aca="false">+CW177+DL177-EA177/2</f>
        <v>0</v>
      </c>
      <c r="ER177" s="53" t="n">
        <f aca="false">+CX177+DM177-EB177/2</f>
        <v>0</v>
      </c>
      <c r="ES177" s="53" t="n">
        <f aca="false">+CY177+DN177-EC177/2</f>
        <v>0</v>
      </c>
      <c r="ET177" s="53" t="n">
        <f aca="false">+CZ177+DO177-ED177/2</f>
        <v>0</v>
      </c>
      <c r="EU177" s="53" t="n">
        <f aca="false">+DA177+DP177-EE177/2</f>
        <v>0</v>
      </c>
      <c r="EV177" s="53" t="n">
        <f aca="false">+DB177+DQ177-EF177/2</f>
        <v>0</v>
      </c>
      <c r="EW177" s="53" t="n">
        <f aca="false">+DC177+DR177-EG177/2</f>
        <v>0</v>
      </c>
      <c r="EX177" s="53" t="n">
        <f aca="false">+DD177+DS177-EH177/2</f>
        <v>0</v>
      </c>
      <c r="EY177" s="53" t="n">
        <f aca="false">+DE177+DT177-EI177/2</f>
        <v>0</v>
      </c>
      <c r="EZ177" s="53" t="n">
        <f aca="false">+DF177+DU177-EJ177/2</f>
        <v>0</v>
      </c>
      <c r="FA177" s="55" t="n">
        <f aca="false">+SUM(EO177:EZ177)</f>
        <v>42.48</v>
      </c>
      <c r="FD177" s="53" t="n">
        <f aca="false">+AM177-EO177-DY177</f>
        <v>581.52</v>
      </c>
      <c r="FE177" s="53" t="n">
        <f aca="false">+AN177-EP177-DZ177</f>
        <v>0</v>
      </c>
      <c r="FF177" s="53" t="n">
        <f aca="false">+AO177-EQ177-EA177</f>
        <v>0</v>
      </c>
      <c r="FG177" s="53" t="n">
        <f aca="false">+AP177-ER177-EB177</f>
        <v>0</v>
      </c>
      <c r="FH177" s="53" t="n">
        <f aca="false">+AQ177-ES177-EC177</f>
        <v>0</v>
      </c>
      <c r="FI177" s="53" t="n">
        <f aca="false">+AR177-ET177-ED177</f>
        <v>0</v>
      </c>
      <c r="FJ177" s="53" t="n">
        <f aca="false">+AS177-EU177-EE177</f>
        <v>0</v>
      </c>
      <c r="FK177" s="53" t="n">
        <f aca="false">+AT177-EV177-EF177</f>
        <v>0</v>
      </c>
      <c r="FL177" s="53" t="n">
        <f aca="false">+AU177-EW177-EG177</f>
        <v>0</v>
      </c>
      <c r="FM177" s="53" t="n">
        <f aca="false">+AV177-EX177-EH177</f>
        <v>0</v>
      </c>
      <c r="FN177" s="53" t="n">
        <f aca="false">+AW177-EY177-EI177</f>
        <v>0</v>
      </c>
      <c r="FO177" s="53" t="n">
        <f aca="false">+AX177-EZ177-EJ177</f>
        <v>0</v>
      </c>
      <c r="FP177" s="53" t="n">
        <f aca="false">+AY177-FA177</f>
        <v>581.52</v>
      </c>
    </row>
    <row collapsed="false" customFormat="false" customHeight="true" hidden="false" ht="15" outlineLevel="2" r="178">
      <c r="A178" s="21" t="n">
        <v>12</v>
      </c>
      <c r="B178" s="21" t="s">
        <v>67</v>
      </c>
      <c r="C178" s="21" t="s">
        <v>137</v>
      </c>
      <c r="D178" s="67" t="n">
        <f aca="false">+E178</f>
        <v>16117</v>
      </c>
      <c r="E178" s="69" t="n">
        <v>16117</v>
      </c>
      <c r="F178" s="80" t="s">
        <v>660</v>
      </c>
      <c r="G178" s="21" t="s">
        <v>69</v>
      </c>
      <c r="H178" s="21" t="s">
        <v>69</v>
      </c>
      <c r="I178" s="80" t="s">
        <v>661</v>
      </c>
      <c r="J178" s="80" t="s">
        <v>662</v>
      </c>
      <c r="K178" s="76" t="s">
        <v>75</v>
      </c>
      <c r="L178" s="49" t="s">
        <v>487</v>
      </c>
      <c r="M178" s="50" t="s">
        <v>70</v>
      </c>
      <c r="N178" s="51" t="n">
        <v>0.01</v>
      </c>
      <c r="O178" s="51" t="n">
        <v>0.02</v>
      </c>
      <c r="P178" s="51" t="n">
        <v>0</v>
      </c>
      <c r="Q178" s="51" t="n">
        <v>0</v>
      </c>
      <c r="R178" s="50" t="n">
        <v>0</v>
      </c>
      <c r="S178" s="50" t="n">
        <v>0</v>
      </c>
      <c r="T178" s="50" t="n">
        <v>30</v>
      </c>
      <c r="U178" s="50"/>
      <c r="X178" s="53" t="e">
        <f aca="false">+VLOOKUP($D178,['file:///home/lab/repositories/luckia.facturador/com.luckia.biller.deploy/src/main/resources/bootstrap/info_presencial_2014.xlsx']venta_neta_cons!$a$2:$n$1048576,3,0)</f>
        <v>#VALUE!</v>
      </c>
      <c r="Y178" s="53" t="e">
        <f aca="false">+VLOOKUP($D178,['file:///home/lab/repositories/luckia.facturador/com.luckia.biller.deploy/src/main/resources/bootstrap/info_presencial_2014.xlsx']venta_neta_cons!$a$2:$n$1048576,4,0)</f>
        <v>#VALUE!</v>
      </c>
      <c r="Z178" s="53" t="e">
        <f aca="false">+VLOOKUP($D178,['file:///home/lab/repositories/luckia.facturador/com.luckia.biller.deploy/src/main/resources/bootstrap/info_presencial_2014.xlsx']venta_neta_cons!$a$2:$n$1048576,5,0)</f>
        <v>#VALUE!</v>
      </c>
      <c r="AA178" s="53" t="e">
        <f aca="false">+VLOOKUP($D178,['file:///home/lab/repositories/luckia.facturador/com.luckia.biller.deploy/src/main/resources/bootstrap/info_presencial_2014.xlsx']venta_neta_cons!$a$2:$n$1048576,6,0)</f>
        <v>#VALUE!</v>
      </c>
      <c r="AB178" s="53" t="e">
        <f aca="false">+VLOOKUP($D178,['file:///home/lab/repositories/luckia.facturador/com.luckia.biller.deploy/src/main/resources/bootstrap/info_presencial_2014.xlsx']venta_neta_cons!$a$2:$n$1048576,7,0)</f>
        <v>#VALUE!</v>
      </c>
      <c r="AC178" s="53" t="e">
        <f aca="false">+VLOOKUP($D178,['file:///home/lab/repositories/luckia.facturador/com.luckia.biller.deploy/src/main/resources/bootstrap/info_presencial_2014.xlsx']venta_neta_cons!$a$2:$n$1048576,8,0)</f>
        <v>#VALUE!</v>
      </c>
      <c r="AD178" s="53" t="e">
        <f aca="false">+VLOOKUP($D178,['file:///home/lab/repositories/luckia.facturador/com.luckia.biller.deploy/src/main/resources/bootstrap/info_presencial_2014.xlsx']venta_neta_cons!$a$2:$n$1048576,9,0)</f>
        <v>#VALUE!</v>
      </c>
      <c r="AE178" s="53" t="e">
        <f aca="false">+VLOOKUP($D178,['file:///home/lab/repositories/luckia.facturador/com.luckia.biller.deploy/src/main/resources/bootstrap/info_presencial_2014.xlsx']venta_neta_cons!$a$2:$n$1048576,10,0)</f>
        <v>#VALUE!</v>
      </c>
      <c r="AF178" s="53" t="e">
        <f aca="false">+VLOOKUP($D178,['file:///home/lab/repositories/luckia.facturador/com.luckia.biller.deploy/src/main/resources/bootstrap/info_presencial_2014.xlsx']venta_neta_cons!$a$2:$n$1048576,11,0)</f>
        <v>#VALUE!</v>
      </c>
      <c r="AG178" s="53" t="e">
        <f aca="false">+VLOOKUP($D178,['file:///home/lab/repositories/luckia.facturador/com.luckia.biller.deploy/src/main/resources/bootstrap/info_presencial_2014.xlsx']venta_neta_cons!$a$2:$n$1048576,12,0)</f>
        <v>#VALUE!</v>
      </c>
      <c r="AH178" s="53" t="e">
        <f aca="false">+VLOOKUP($D178,['file:///home/lab/repositories/luckia.facturador/com.luckia.biller.deploy/src/main/resources/bootstrap/info_presencial_2014.xlsx']venta_neta_cons!$a$2:$n$1048576,13,0)</f>
        <v>#VALUE!</v>
      </c>
      <c r="AI178" s="53" t="e">
        <f aca="false">+VLOOKUP($D178,['file:///home/lab/repositories/luckia.facturador/com.luckia.biller.deploy/src/main/resources/bootstrap/info_presencial_2014.xlsx']venta_neta_cons!$a$2:$n$1048576,14,0)</f>
        <v>#VALUE!</v>
      </c>
      <c r="AJ178" s="53" t="n">
        <f aca="false">+SUM(X178:AI178)</f>
        <v>463</v>
      </c>
      <c r="AK178" s="54" t="n">
        <f aca="false">+BB178/X178</f>
        <v>0.146198704103672</v>
      </c>
      <c r="AL178" s="53"/>
      <c r="AM178" s="53" t="e">
        <f aca="false">+VLOOKUP($D178,['file:///home/lab/repositories/luckia.facturador/com.luckia.biller.deploy/src/main/resources/bootstrap/info_presencial_2014.xlsx']saldo_cons!$a$2:$n$1048576,3,0)</f>
        <v>#VALUE!</v>
      </c>
      <c r="AN178" s="53" t="e">
        <f aca="false">+VLOOKUP($D178,['file:///home/lab/repositories/luckia.facturador/com.luckia.biller.deploy/src/main/resources/bootstrap/info_presencial_2014.xlsx']saldo_cons!$a$2:$n$1048576,4,0)</f>
        <v>#VALUE!</v>
      </c>
      <c r="AO178" s="53" t="e">
        <f aca="false">+VLOOKUP($D178,['file:///home/lab/repositories/luckia.facturador/com.luckia.biller.deploy/src/main/resources/bootstrap/info_presencial_2014.xlsx']saldo_cons!$a$2:$n$1048576,5,0)</f>
        <v>#VALUE!</v>
      </c>
      <c r="AP178" s="53" t="e">
        <f aca="false">+VLOOKUP($D178,['file:///home/lab/repositories/luckia.facturador/com.luckia.biller.deploy/src/main/resources/bootstrap/info_presencial_2014.xlsx']saldo_cons!$a$2:$n$1048576,6,0)</f>
        <v>#VALUE!</v>
      </c>
      <c r="AQ178" s="53" t="e">
        <f aca="false">+VLOOKUP($D178,['file:///home/lab/repositories/luckia.facturador/com.luckia.biller.deploy/src/main/resources/bootstrap/info_presencial_2014.xlsx']saldo_cons!$a$2:$n$1048576,7,0)</f>
        <v>#VALUE!</v>
      </c>
      <c r="AR178" s="53" t="e">
        <f aca="false">+VLOOKUP($D178,['file:///home/lab/repositories/luckia.facturador/com.luckia.biller.deploy/src/main/resources/bootstrap/info_presencial_2014.xlsx']saldo_cons!$a$2:$n$1048576,8,0)</f>
        <v>#VALUE!</v>
      </c>
      <c r="AS178" s="53" t="e">
        <f aca="false">+VLOOKUP($D178,['file:///home/lab/repositories/luckia.facturador/com.luckia.biller.deploy/src/main/resources/bootstrap/info_presencial_2014.xlsx']saldo_cons!$a$2:$n$1048576,9,0)</f>
        <v>#VALUE!</v>
      </c>
      <c r="AT178" s="53" t="e">
        <f aca="false">+VLOOKUP($D178,['file:///home/lab/repositories/luckia.facturador/com.luckia.biller.deploy/src/main/resources/bootstrap/info_presencial_2014.xlsx']saldo_cons!$a$2:$n$1048576,10,0)</f>
        <v>#VALUE!</v>
      </c>
      <c r="AU178" s="53" t="e">
        <f aca="false">+VLOOKUP($D178,['file:///home/lab/repositories/luckia.facturador/com.luckia.biller.deploy/src/main/resources/bootstrap/info_presencial_2014.xlsx']saldo_cons!$a$2:$n$1048576,11,0)</f>
        <v>#VALUE!</v>
      </c>
      <c r="AV178" s="53" t="e">
        <f aca="false">+VLOOKUP($D178,['file:///home/lab/repositories/luckia.facturador/com.luckia.biller.deploy/src/main/resources/bootstrap/info_presencial_2014.xlsx']saldo_cons!$a$2:$n$1048576,12,0)</f>
        <v>#VALUE!</v>
      </c>
      <c r="AW178" s="53" t="e">
        <f aca="false">+VLOOKUP($D178,['file:///home/lab/repositories/luckia.facturador/com.luckia.biller.deploy/src/main/resources/bootstrap/info_presencial_2014.xlsx']saldo_cons!$a$2:$n$1048576,13,0)</f>
        <v>#VALUE!</v>
      </c>
      <c r="AX178" s="53" t="e">
        <f aca="false">+VLOOKUP($D178,['file:///home/lab/repositories/luckia.facturador/com.luckia.biller.deploy/src/main/resources/bootstrap/info_presencial_2014.xlsx']saldo_cons!$a$2:$n$1048576,14,0)</f>
        <v>#VALUE!</v>
      </c>
      <c r="AY178" s="53" t="n">
        <f aca="false">+SUM(AM178:AX178)</f>
        <v>463</v>
      </c>
      <c r="AZ178" s="53"/>
      <c r="BA178" s="53"/>
      <c r="BB178" s="53" t="e">
        <f aca="false">+VLOOKUP($D178,['file:///home/lab/repositories/luckia.facturador/com.luckia.biller.deploy/src/main/resources/bootstrap/info_presencial_2014.xlsx']ggr_cons!$a$2:$n$1048576,3,0)</f>
        <v>#VALUE!</v>
      </c>
      <c r="BC178" s="53" t="e">
        <f aca="false">+VLOOKUP($D178,['file:///home/lab/repositories/luckia.facturador/com.luckia.biller.deploy/src/main/resources/bootstrap/info_presencial_2014.xlsx']ggr_cons!$a$2:$n$1048576,4,0)</f>
        <v>#VALUE!</v>
      </c>
      <c r="BD178" s="53" t="e">
        <f aca="false">+VLOOKUP($D178,['file:///home/lab/repositories/luckia.facturador/com.luckia.biller.deploy/src/main/resources/bootstrap/info_presencial_2014.xlsx']ggr_cons!$a$2:$n$1048576,5,0)</f>
        <v>#VALUE!</v>
      </c>
      <c r="BE178" s="53" t="e">
        <f aca="false">+VLOOKUP($D178,['file:///home/lab/repositories/luckia.facturador/com.luckia.biller.deploy/src/main/resources/bootstrap/info_presencial_2014.xlsx']ggr_cons!$a$2:$n$1048576,6,0)</f>
        <v>#VALUE!</v>
      </c>
      <c r="BF178" s="53" t="e">
        <f aca="false">+VLOOKUP($D178,['file:///home/lab/repositories/luckia.facturador/com.luckia.biller.deploy/src/main/resources/bootstrap/info_presencial_2014.xlsx']ggr_cons!$a$2:$n$1048576,7,0)</f>
        <v>#VALUE!</v>
      </c>
      <c r="BG178" s="53" t="e">
        <f aca="false">+VLOOKUP($D178,['file:///home/lab/repositories/luckia.facturador/com.luckia.biller.deploy/src/main/resources/bootstrap/info_presencial_2014.xlsx']ggr_cons!$a$2:$n$1048576,8,0)</f>
        <v>#VALUE!</v>
      </c>
      <c r="BH178" s="53" t="e">
        <f aca="false">+VLOOKUP($D178,['file:///home/lab/repositories/luckia.facturador/com.luckia.biller.deploy/src/main/resources/bootstrap/info_presencial_2014.xlsx']ggr_cons!$a$2:$n$1048576,9,0)</f>
        <v>#VALUE!</v>
      </c>
      <c r="BI178" s="53" t="e">
        <f aca="false">+VLOOKUP($D178,['file:///home/lab/repositories/luckia.facturador/com.luckia.biller.deploy/src/main/resources/bootstrap/info_presencial_2014.xlsx']ggr_cons!$a$2:$n$1048576,10,0)</f>
        <v>#VALUE!</v>
      </c>
      <c r="BJ178" s="53" t="e">
        <f aca="false">+VLOOKUP($D178,['file:///home/lab/repositories/luckia.facturador/com.luckia.biller.deploy/src/main/resources/bootstrap/info_presencial_2014.xlsx']ggr_cons!$a$2:$n$1048576,11,0)</f>
        <v>#VALUE!</v>
      </c>
      <c r="BK178" s="53" t="e">
        <f aca="false">+VLOOKUP($D178,['file:///home/lab/repositories/luckia.facturador/com.luckia.biller.deploy/src/main/resources/bootstrap/info_presencial_2014.xlsx']ggr_cons!$a$2:$n$1048576,12,0)</f>
        <v>#VALUE!</v>
      </c>
      <c r="BL178" s="53" t="e">
        <f aca="false">+VLOOKUP($D178,['file:///home/lab/repositories/luckia.facturador/com.luckia.biller.deploy/src/main/resources/bootstrap/info_presencial_2014.xlsx']ggr_cons!$a$2:$n$1048576,13,0)</f>
        <v>#VALUE!</v>
      </c>
      <c r="BM178" s="53" t="e">
        <f aca="false">+VLOOKUP($D178,['file:///home/lab/repositories/luckia.facturador/com.luckia.biller.deploy/src/main/resources/bootstrap/info_presencial_2014.xlsx']ggr_cons!$a$2:$n$1048576,14,0)</f>
        <v>#VALUE!</v>
      </c>
      <c r="BN178" s="53" t="n">
        <f aca="false">+SUM(BB178:BM178)</f>
        <v>67.69</v>
      </c>
      <c r="BO178" s="53"/>
      <c r="BP178" s="53"/>
      <c r="BQ178" s="55" t="n">
        <f aca="false">+$N178*X178</f>
        <v>4.63</v>
      </c>
      <c r="BR178" s="55" t="n">
        <f aca="false">+$N178*Y178</f>
        <v>0</v>
      </c>
      <c r="BS178" s="55" t="n">
        <f aca="false">+$N178*Z178</f>
        <v>0</v>
      </c>
      <c r="BT178" s="55" t="n">
        <f aca="false">+$N178*AA178</f>
        <v>0</v>
      </c>
      <c r="BU178" s="55" t="n">
        <f aca="false">+$N178*AB178</f>
        <v>0</v>
      </c>
      <c r="BV178" s="55" t="n">
        <f aca="false">+$N178*AC178</f>
        <v>0</v>
      </c>
      <c r="BW178" s="55" t="n">
        <f aca="false">+$N178*AD178</f>
        <v>0</v>
      </c>
      <c r="BX178" s="55" t="n">
        <f aca="false">+$N178*AE178</f>
        <v>0</v>
      </c>
      <c r="BY178" s="55" t="n">
        <f aca="false">+$N178*AF178</f>
        <v>0</v>
      </c>
      <c r="BZ178" s="55" t="n">
        <f aca="false">+$N178*AG178</f>
        <v>0</v>
      </c>
      <c r="CA178" s="55" t="n">
        <f aca="false">+$N178*AH178</f>
        <v>0</v>
      </c>
      <c r="CB178" s="55" t="n">
        <f aca="false">+$N178*AI178</f>
        <v>0</v>
      </c>
      <c r="CC178" s="55" t="n">
        <f aca="false">+SUM(BQ178:CB178)</f>
        <v>4.63</v>
      </c>
      <c r="CD178" s="53"/>
      <c r="CE178" s="55"/>
      <c r="CF178" s="55" t="n">
        <f aca="false">+BQ178/$CE$2</f>
        <v>3.82644628099174</v>
      </c>
      <c r="CG178" s="55" t="n">
        <f aca="false">+BR178/$CE$2</f>
        <v>0</v>
      </c>
      <c r="CH178" s="55" t="n">
        <f aca="false">+BS178/$CE$2</f>
        <v>0</v>
      </c>
      <c r="CI178" s="55" t="n">
        <f aca="false">+BT178/$CE$2</f>
        <v>0</v>
      </c>
      <c r="CJ178" s="55" t="n">
        <f aca="false">+BU178/$CE$2</f>
        <v>0</v>
      </c>
      <c r="CK178" s="55" t="n">
        <f aca="false">+BV178/$CE$2</f>
        <v>0</v>
      </c>
      <c r="CL178" s="55" t="n">
        <f aca="false">+BW178/$CE$2</f>
        <v>0</v>
      </c>
      <c r="CM178" s="55" t="n">
        <f aca="false">+BX178/$CE$2</f>
        <v>0</v>
      </c>
      <c r="CN178" s="55" t="n">
        <f aca="false">+BY178/$CE$2</f>
        <v>0</v>
      </c>
      <c r="CO178" s="55" t="n">
        <f aca="false">+BZ178/$CE$2</f>
        <v>0</v>
      </c>
      <c r="CP178" s="55" t="n">
        <f aca="false">+CA178/$CE$2</f>
        <v>0</v>
      </c>
      <c r="CQ178" s="55" t="n">
        <f aca="false">+CB178/$CE$2</f>
        <v>0</v>
      </c>
      <c r="CR178" s="55" t="n">
        <f aca="false">+CC178/$CE$2</f>
        <v>3.82644628099174</v>
      </c>
      <c r="CS178" s="53"/>
      <c r="CT178" s="53"/>
      <c r="CU178" s="56" t="n">
        <f aca="false">+$O178*X178+$P178*BB178+$Q178*(0.9*BB178+$S178)+$R178</f>
        <v>9.26</v>
      </c>
      <c r="CV178" s="56" t="n">
        <f aca="false">+$O178*Y178+$P178*BC178+$Q178*(0.9*BC178+$S178)+$R178</f>
        <v>0</v>
      </c>
      <c r="CW178" s="56" t="n">
        <f aca="false">+$O178*Z178+$P178*BD178+$Q178*(0.9*BD178+$S178)+$R178</f>
        <v>0</v>
      </c>
      <c r="CX178" s="56" t="n">
        <f aca="false">+$O178*AA178+$P178*BE178+$Q178*(0.9*BE178+$S178)+$R178</f>
        <v>0</v>
      </c>
      <c r="CY178" s="56" t="n">
        <f aca="false">+$O178*AB178+$P178*BF178+$Q178*(0.9*BF178+$S178)+$R178</f>
        <v>0</v>
      </c>
      <c r="CZ178" s="56" t="n">
        <f aca="false">+$O178*AC178+$P178*BG178+$Q178*(0.9*BG178+$S178)+$R178</f>
        <v>0</v>
      </c>
      <c r="DA178" s="56" t="n">
        <f aca="false">+$O178*AD178+$P178*BH178+$Q178*(0.9*BH178+$S178)+$R178</f>
        <v>0</v>
      </c>
      <c r="DB178" s="56" t="n">
        <f aca="false">+$O178*AE178+$P178*BI178+$Q178*(0.9*BI178+$S178)+$R178</f>
        <v>0</v>
      </c>
      <c r="DC178" s="56" t="n">
        <f aca="false">+$O178*AF178+$P178*BJ178+$Q178*(0.9*BJ178+$S178)+$R178</f>
        <v>0</v>
      </c>
      <c r="DD178" s="56" t="n">
        <f aca="false">+$O178*AG178+$P178*BK178+$Q178*(0.9*BK178+$S178)+$R178</f>
        <v>0</v>
      </c>
      <c r="DE178" s="56" t="n">
        <f aca="false">+$O178*AH178+$P178*BL178+$Q178*(0.9*BL178+$S178)+$R178</f>
        <v>0</v>
      </c>
      <c r="DF178" s="56" t="n">
        <f aca="false">+$O178*AI178+$P178*BM178+$Q178*(0.9*BM178+$S178)+$R178</f>
        <v>0</v>
      </c>
      <c r="DG178" s="55" t="n">
        <f aca="false">+SUM(CU178:DF178)</f>
        <v>9.26</v>
      </c>
      <c r="DH178" s="53"/>
      <c r="DJ178" s="14" t="n">
        <f aca="false">+IF(X178=0,0,$T178)</f>
        <v>30</v>
      </c>
      <c r="DK178" s="14" t="n">
        <f aca="false">+IF(Y178=0,0,$T178)</f>
        <v>0</v>
      </c>
      <c r="DL178" s="14" t="n">
        <f aca="false">+IF(Z178=0,0,$T178)</f>
        <v>0</v>
      </c>
      <c r="DM178" s="14" t="n">
        <f aca="false">+IF(AA178=0,0,$T178)</f>
        <v>0</v>
      </c>
      <c r="DN178" s="14" t="n">
        <f aca="false">+IF(AB178=0,0,$T178)</f>
        <v>0</v>
      </c>
      <c r="DO178" s="14" t="n">
        <f aca="false">+IF(AC178=0,0,$T178)</f>
        <v>0</v>
      </c>
      <c r="DP178" s="14" t="n">
        <f aca="false">+IF(AD178=0,0,$T178)</f>
        <v>0</v>
      </c>
      <c r="DQ178" s="14" t="n">
        <f aca="false">+IF(AE178=0,0,$T178)</f>
        <v>0</v>
      </c>
      <c r="DR178" s="14" t="n">
        <f aca="false">+IF(AF178=0,0,$T178)</f>
        <v>0</v>
      </c>
      <c r="DS178" s="14" t="n">
        <f aca="false">+IF(AG178=0,0,$T178)</f>
        <v>0</v>
      </c>
      <c r="DT178" s="14" t="n">
        <f aca="false">+IF(AH178=0,0,$T178)</f>
        <v>0</v>
      </c>
      <c r="DU178" s="14" t="n">
        <f aca="false">+IF(AI178=0,0,$T178)</f>
        <v>0</v>
      </c>
      <c r="DV178" s="55" t="n">
        <f aca="false">+SUM(DJ178:DU178)</f>
        <v>30</v>
      </c>
      <c r="DY178" s="14" t="n">
        <v>0</v>
      </c>
      <c r="DZ178" s="14" t="n">
        <v>0</v>
      </c>
      <c r="EA178" s="14" t="n">
        <v>0</v>
      </c>
      <c r="EB178" s="14" t="n">
        <v>0</v>
      </c>
      <c r="EC178" s="14" t="n">
        <v>0</v>
      </c>
      <c r="ED178" s="14" t="n">
        <v>0</v>
      </c>
      <c r="EE178" s="14" t="n">
        <v>0</v>
      </c>
      <c r="EF178" s="14" t="n">
        <v>0</v>
      </c>
      <c r="EG178" s="14" t="n">
        <v>0</v>
      </c>
      <c r="EH178" s="14" t="n">
        <v>0</v>
      </c>
      <c r="EI178" s="14" t="n">
        <v>0</v>
      </c>
      <c r="EJ178" s="14" t="n">
        <v>0</v>
      </c>
      <c r="EK178" s="55" t="n">
        <f aca="false">+SUM(DY178:EJ178)</f>
        <v>0</v>
      </c>
      <c r="EO178" s="53" t="n">
        <f aca="false">+CU178+DJ178-DY178/2</f>
        <v>39.26</v>
      </c>
      <c r="EP178" s="53" t="n">
        <f aca="false">+CV178+DK178-DZ178/2</f>
        <v>0</v>
      </c>
      <c r="EQ178" s="53" t="n">
        <f aca="false">+CW178+DL178-EA178/2</f>
        <v>0</v>
      </c>
      <c r="ER178" s="53" t="n">
        <f aca="false">+CX178+DM178-EB178/2</f>
        <v>0</v>
      </c>
      <c r="ES178" s="53" t="n">
        <f aca="false">+CY178+DN178-EC178/2</f>
        <v>0</v>
      </c>
      <c r="ET178" s="53" t="n">
        <f aca="false">+CZ178+DO178-ED178/2</f>
        <v>0</v>
      </c>
      <c r="EU178" s="53" t="n">
        <f aca="false">+DA178+DP178-EE178/2</f>
        <v>0</v>
      </c>
      <c r="EV178" s="53" t="n">
        <f aca="false">+DB178+DQ178-EF178/2</f>
        <v>0</v>
      </c>
      <c r="EW178" s="53" t="n">
        <f aca="false">+DC178+DR178-EG178/2</f>
        <v>0</v>
      </c>
      <c r="EX178" s="53" t="n">
        <f aca="false">+DD178+DS178-EH178/2</f>
        <v>0</v>
      </c>
      <c r="EY178" s="53" t="n">
        <f aca="false">+DE178+DT178-EI178/2</f>
        <v>0</v>
      </c>
      <c r="EZ178" s="53" t="n">
        <f aca="false">+DF178+DU178-EJ178/2</f>
        <v>0</v>
      </c>
      <c r="FA178" s="55" t="n">
        <f aca="false">+SUM(EO178:EZ178)</f>
        <v>39.26</v>
      </c>
      <c r="FD178" s="53" t="n">
        <f aca="false">+AM178-EO178-DY178</f>
        <v>423.74</v>
      </c>
      <c r="FE178" s="53" t="n">
        <f aca="false">+AN178-EP178-DZ178</f>
        <v>0</v>
      </c>
      <c r="FF178" s="53" t="n">
        <f aca="false">+AO178-EQ178-EA178</f>
        <v>0</v>
      </c>
      <c r="FG178" s="53" t="n">
        <f aca="false">+AP178-ER178-EB178</f>
        <v>0</v>
      </c>
      <c r="FH178" s="53" t="n">
        <f aca="false">+AQ178-ES178-EC178</f>
        <v>0</v>
      </c>
      <c r="FI178" s="53" t="n">
        <f aca="false">+AR178-ET178-ED178</f>
        <v>0</v>
      </c>
      <c r="FJ178" s="53" t="n">
        <f aca="false">+AS178-EU178-EE178</f>
        <v>0</v>
      </c>
      <c r="FK178" s="53" t="n">
        <f aca="false">+AT178-EV178-EF178</f>
        <v>0</v>
      </c>
      <c r="FL178" s="53" t="n">
        <f aca="false">+AU178-EW178-EG178</f>
        <v>0</v>
      </c>
      <c r="FM178" s="53" t="n">
        <f aca="false">+AV178-EX178-EH178</f>
        <v>0</v>
      </c>
      <c r="FN178" s="53" t="n">
        <f aca="false">+AW178-EY178-EI178</f>
        <v>0</v>
      </c>
      <c r="FO178" s="53" t="n">
        <f aca="false">+AX178-EZ178-EJ178</f>
        <v>0</v>
      </c>
      <c r="FP178" s="53" t="n">
        <f aca="false">+AY178-FA178</f>
        <v>423.74</v>
      </c>
    </row>
    <row collapsed="false" customFormat="false" customHeight="true" hidden="false" ht="15" outlineLevel="2" r="179">
      <c r="A179" s="21" t="n">
        <v>12</v>
      </c>
      <c r="B179" s="21" t="s">
        <v>67</v>
      </c>
      <c r="C179" s="21" t="s">
        <v>137</v>
      </c>
      <c r="D179" s="67" t="n">
        <f aca="false">+E179</f>
        <v>16119</v>
      </c>
      <c r="E179" s="69" t="n">
        <v>16119</v>
      </c>
      <c r="F179" s="80" t="s">
        <v>663</v>
      </c>
      <c r="G179" s="21" t="s">
        <v>69</v>
      </c>
      <c r="H179" s="21" t="s">
        <v>69</v>
      </c>
      <c r="I179" s="80" t="s">
        <v>664</v>
      </c>
      <c r="J179" s="80" t="s">
        <v>665</v>
      </c>
      <c r="K179" s="76" t="s">
        <v>75</v>
      </c>
      <c r="L179" s="49" t="s">
        <v>487</v>
      </c>
      <c r="M179" s="50" t="s">
        <v>70</v>
      </c>
      <c r="N179" s="51" t="n">
        <v>0.01</v>
      </c>
      <c r="O179" s="51" t="n">
        <v>0.02</v>
      </c>
      <c r="P179" s="51" t="n">
        <v>0</v>
      </c>
      <c r="Q179" s="51" t="n">
        <v>0</v>
      </c>
      <c r="R179" s="50" t="n">
        <v>0</v>
      </c>
      <c r="S179" s="50" t="n">
        <v>0</v>
      </c>
      <c r="T179" s="50" t="n">
        <v>30</v>
      </c>
      <c r="U179" s="50"/>
      <c r="X179" s="53" t="e">
        <f aca="false">+VLOOKUP($D179,['file:///home/lab/repositories/luckia.facturador/com.luckia.biller.deploy/src/main/resources/bootstrap/info_presencial_2014.xlsx']venta_neta_cons!$a$2:$n$1048576,3,0)</f>
        <v>#VALUE!</v>
      </c>
      <c r="Y179" s="53" t="e">
        <f aca="false">+VLOOKUP($D179,['file:///home/lab/repositories/luckia.facturador/com.luckia.biller.deploy/src/main/resources/bootstrap/info_presencial_2014.xlsx']venta_neta_cons!$a$2:$n$1048576,4,0)</f>
        <v>#VALUE!</v>
      </c>
      <c r="Z179" s="53" t="e">
        <f aca="false">+VLOOKUP($D179,['file:///home/lab/repositories/luckia.facturador/com.luckia.biller.deploy/src/main/resources/bootstrap/info_presencial_2014.xlsx']venta_neta_cons!$a$2:$n$1048576,5,0)</f>
        <v>#VALUE!</v>
      </c>
      <c r="AA179" s="53" t="e">
        <f aca="false">+VLOOKUP($D179,['file:///home/lab/repositories/luckia.facturador/com.luckia.biller.deploy/src/main/resources/bootstrap/info_presencial_2014.xlsx']venta_neta_cons!$a$2:$n$1048576,6,0)</f>
        <v>#VALUE!</v>
      </c>
      <c r="AB179" s="53" t="e">
        <f aca="false">+VLOOKUP($D179,['file:///home/lab/repositories/luckia.facturador/com.luckia.biller.deploy/src/main/resources/bootstrap/info_presencial_2014.xlsx']venta_neta_cons!$a$2:$n$1048576,7,0)</f>
        <v>#VALUE!</v>
      </c>
      <c r="AC179" s="53" t="e">
        <f aca="false">+VLOOKUP($D179,['file:///home/lab/repositories/luckia.facturador/com.luckia.biller.deploy/src/main/resources/bootstrap/info_presencial_2014.xlsx']venta_neta_cons!$a$2:$n$1048576,8,0)</f>
        <v>#VALUE!</v>
      </c>
      <c r="AD179" s="53" t="e">
        <f aca="false">+VLOOKUP($D179,['file:///home/lab/repositories/luckia.facturador/com.luckia.biller.deploy/src/main/resources/bootstrap/info_presencial_2014.xlsx']venta_neta_cons!$a$2:$n$1048576,9,0)</f>
        <v>#VALUE!</v>
      </c>
      <c r="AE179" s="53" t="e">
        <f aca="false">+VLOOKUP($D179,['file:///home/lab/repositories/luckia.facturador/com.luckia.biller.deploy/src/main/resources/bootstrap/info_presencial_2014.xlsx']venta_neta_cons!$a$2:$n$1048576,10,0)</f>
        <v>#VALUE!</v>
      </c>
      <c r="AF179" s="53" t="e">
        <f aca="false">+VLOOKUP($D179,['file:///home/lab/repositories/luckia.facturador/com.luckia.biller.deploy/src/main/resources/bootstrap/info_presencial_2014.xlsx']venta_neta_cons!$a$2:$n$1048576,11,0)</f>
        <v>#VALUE!</v>
      </c>
      <c r="AG179" s="53" t="e">
        <f aca="false">+VLOOKUP($D179,['file:///home/lab/repositories/luckia.facturador/com.luckia.biller.deploy/src/main/resources/bootstrap/info_presencial_2014.xlsx']venta_neta_cons!$a$2:$n$1048576,12,0)</f>
        <v>#VALUE!</v>
      </c>
      <c r="AH179" s="53" t="e">
        <f aca="false">+VLOOKUP($D179,['file:///home/lab/repositories/luckia.facturador/com.luckia.biller.deploy/src/main/resources/bootstrap/info_presencial_2014.xlsx']venta_neta_cons!$a$2:$n$1048576,13,0)</f>
        <v>#VALUE!</v>
      </c>
      <c r="AI179" s="53" t="e">
        <f aca="false">+VLOOKUP($D179,['file:///home/lab/repositories/luckia.facturador/com.luckia.biller.deploy/src/main/resources/bootstrap/info_presencial_2014.xlsx']venta_neta_cons!$a$2:$n$1048576,14,0)</f>
        <v>#VALUE!</v>
      </c>
      <c r="AJ179" s="53" t="n">
        <f aca="false">+SUM(X179:AI179)</f>
        <v>1582</v>
      </c>
      <c r="AK179" s="54" t="n">
        <f aca="false">+BB179/X179</f>
        <v>0.698426042983565</v>
      </c>
      <c r="AL179" s="53"/>
      <c r="AM179" s="53" t="e">
        <f aca="false">+VLOOKUP($D179,['file:///home/lab/repositories/luckia.facturador/com.luckia.biller.deploy/src/main/resources/bootstrap/info_presencial_2014.xlsx']saldo_cons!$a$2:$n$1048576,3,0)</f>
        <v>#VALUE!</v>
      </c>
      <c r="AN179" s="53" t="e">
        <f aca="false">+VLOOKUP($D179,['file:///home/lab/repositories/luckia.facturador/com.luckia.biller.deploy/src/main/resources/bootstrap/info_presencial_2014.xlsx']saldo_cons!$a$2:$n$1048576,4,0)</f>
        <v>#VALUE!</v>
      </c>
      <c r="AO179" s="53" t="e">
        <f aca="false">+VLOOKUP($D179,['file:///home/lab/repositories/luckia.facturador/com.luckia.biller.deploy/src/main/resources/bootstrap/info_presencial_2014.xlsx']saldo_cons!$a$2:$n$1048576,5,0)</f>
        <v>#VALUE!</v>
      </c>
      <c r="AP179" s="53" t="e">
        <f aca="false">+VLOOKUP($D179,['file:///home/lab/repositories/luckia.facturador/com.luckia.biller.deploy/src/main/resources/bootstrap/info_presencial_2014.xlsx']saldo_cons!$a$2:$n$1048576,6,0)</f>
        <v>#VALUE!</v>
      </c>
      <c r="AQ179" s="53" t="e">
        <f aca="false">+VLOOKUP($D179,['file:///home/lab/repositories/luckia.facturador/com.luckia.biller.deploy/src/main/resources/bootstrap/info_presencial_2014.xlsx']saldo_cons!$a$2:$n$1048576,7,0)</f>
        <v>#VALUE!</v>
      </c>
      <c r="AR179" s="53" t="e">
        <f aca="false">+VLOOKUP($D179,['file:///home/lab/repositories/luckia.facturador/com.luckia.biller.deploy/src/main/resources/bootstrap/info_presencial_2014.xlsx']saldo_cons!$a$2:$n$1048576,8,0)</f>
        <v>#VALUE!</v>
      </c>
      <c r="AS179" s="53" t="e">
        <f aca="false">+VLOOKUP($D179,['file:///home/lab/repositories/luckia.facturador/com.luckia.biller.deploy/src/main/resources/bootstrap/info_presencial_2014.xlsx']saldo_cons!$a$2:$n$1048576,9,0)</f>
        <v>#VALUE!</v>
      </c>
      <c r="AT179" s="53" t="e">
        <f aca="false">+VLOOKUP($D179,['file:///home/lab/repositories/luckia.facturador/com.luckia.biller.deploy/src/main/resources/bootstrap/info_presencial_2014.xlsx']saldo_cons!$a$2:$n$1048576,10,0)</f>
        <v>#VALUE!</v>
      </c>
      <c r="AU179" s="53" t="e">
        <f aca="false">+VLOOKUP($D179,['file:///home/lab/repositories/luckia.facturador/com.luckia.biller.deploy/src/main/resources/bootstrap/info_presencial_2014.xlsx']saldo_cons!$a$2:$n$1048576,11,0)</f>
        <v>#VALUE!</v>
      </c>
      <c r="AV179" s="53" t="e">
        <f aca="false">+VLOOKUP($D179,['file:///home/lab/repositories/luckia.facturador/com.luckia.biller.deploy/src/main/resources/bootstrap/info_presencial_2014.xlsx']saldo_cons!$a$2:$n$1048576,12,0)</f>
        <v>#VALUE!</v>
      </c>
      <c r="AW179" s="53" t="e">
        <f aca="false">+VLOOKUP($D179,['file:///home/lab/repositories/luckia.facturador/com.luckia.biller.deploy/src/main/resources/bootstrap/info_presencial_2014.xlsx']saldo_cons!$a$2:$n$1048576,13,0)</f>
        <v>#VALUE!</v>
      </c>
      <c r="AX179" s="53" t="e">
        <f aca="false">+VLOOKUP($D179,['file:///home/lab/repositories/luckia.facturador/com.luckia.biller.deploy/src/main/resources/bootstrap/info_presencial_2014.xlsx']saldo_cons!$a$2:$n$1048576,14,0)</f>
        <v>#VALUE!</v>
      </c>
      <c r="AY179" s="53" t="n">
        <f aca="false">+SUM(AM179:AX179)</f>
        <v>1582</v>
      </c>
      <c r="AZ179" s="53"/>
      <c r="BA179" s="53"/>
      <c r="BB179" s="53" t="e">
        <f aca="false">+VLOOKUP($D179,['file:///home/lab/repositories/luckia.facturador/com.luckia.biller.deploy/src/main/resources/bootstrap/info_presencial_2014.xlsx']ggr_cons!$a$2:$n$1048576,3,0)</f>
        <v>#VALUE!</v>
      </c>
      <c r="BC179" s="53" t="e">
        <f aca="false">+VLOOKUP($D179,['file:///home/lab/repositories/luckia.facturador/com.luckia.biller.deploy/src/main/resources/bootstrap/info_presencial_2014.xlsx']ggr_cons!$a$2:$n$1048576,4,0)</f>
        <v>#VALUE!</v>
      </c>
      <c r="BD179" s="53" t="e">
        <f aca="false">+VLOOKUP($D179,['file:///home/lab/repositories/luckia.facturador/com.luckia.biller.deploy/src/main/resources/bootstrap/info_presencial_2014.xlsx']ggr_cons!$a$2:$n$1048576,5,0)</f>
        <v>#VALUE!</v>
      </c>
      <c r="BE179" s="53" t="e">
        <f aca="false">+VLOOKUP($D179,['file:///home/lab/repositories/luckia.facturador/com.luckia.biller.deploy/src/main/resources/bootstrap/info_presencial_2014.xlsx']ggr_cons!$a$2:$n$1048576,6,0)</f>
        <v>#VALUE!</v>
      </c>
      <c r="BF179" s="53" t="e">
        <f aca="false">+VLOOKUP($D179,['file:///home/lab/repositories/luckia.facturador/com.luckia.biller.deploy/src/main/resources/bootstrap/info_presencial_2014.xlsx']ggr_cons!$a$2:$n$1048576,7,0)</f>
        <v>#VALUE!</v>
      </c>
      <c r="BG179" s="53" t="e">
        <f aca="false">+VLOOKUP($D179,['file:///home/lab/repositories/luckia.facturador/com.luckia.biller.deploy/src/main/resources/bootstrap/info_presencial_2014.xlsx']ggr_cons!$a$2:$n$1048576,8,0)</f>
        <v>#VALUE!</v>
      </c>
      <c r="BH179" s="53" t="e">
        <f aca="false">+VLOOKUP($D179,['file:///home/lab/repositories/luckia.facturador/com.luckia.biller.deploy/src/main/resources/bootstrap/info_presencial_2014.xlsx']ggr_cons!$a$2:$n$1048576,9,0)</f>
        <v>#VALUE!</v>
      </c>
      <c r="BI179" s="53" t="e">
        <f aca="false">+VLOOKUP($D179,['file:///home/lab/repositories/luckia.facturador/com.luckia.biller.deploy/src/main/resources/bootstrap/info_presencial_2014.xlsx']ggr_cons!$a$2:$n$1048576,10,0)</f>
        <v>#VALUE!</v>
      </c>
      <c r="BJ179" s="53" t="e">
        <f aca="false">+VLOOKUP($D179,['file:///home/lab/repositories/luckia.facturador/com.luckia.biller.deploy/src/main/resources/bootstrap/info_presencial_2014.xlsx']ggr_cons!$a$2:$n$1048576,11,0)</f>
        <v>#VALUE!</v>
      </c>
      <c r="BK179" s="53" t="e">
        <f aca="false">+VLOOKUP($D179,['file:///home/lab/repositories/luckia.facturador/com.luckia.biller.deploy/src/main/resources/bootstrap/info_presencial_2014.xlsx']ggr_cons!$a$2:$n$1048576,12,0)</f>
        <v>#VALUE!</v>
      </c>
      <c r="BL179" s="53" t="e">
        <f aca="false">+VLOOKUP($D179,['file:///home/lab/repositories/luckia.facturador/com.luckia.biller.deploy/src/main/resources/bootstrap/info_presencial_2014.xlsx']ggr_cons!$a$2:$n$1048576,13,0)</f>
        <v>#VALUE!</v>
      </c>
      <c r="BM179" s="53" t="e">
        <f aca="false">+VLOOKUP($D179,['file:///home/lab/repositories/luckia.facturador/com.luckia.biller.deploy/src/main/resources/bootstrap/info_presencial_2014.xlsx']ggr_cons!$a$2:$n$1048576,14,0)</f>
        <v>#VALUE!</v>
      </c>
      <c r="BN179" s="53" t="n">
        <f aca="false">+SUM(BB179:BM179)</f>
        <v>1104.91</v>
      </c>
      <c r="BO179" s="53"/>
      <c r="BP179" s="53"/>
      <c r="BQ179" s="55" t="n">
        <f aca="false">+$N179*X179</f>
        <v>15.82</v>
      </c>
      <c r="BR179" s="55" t="n">
        <f aca="false">+$N179*Y179</f>
        <v>0</v>
      </c>
      <c r="BS179" s="55" t="n">
        <f aca="false">+$N179*Z179</f>
        <v>0</v>
      </c>
      <c r="BT179" s="55" t="n">
        <f aca="false">+$N179*AA179</f>
        <v>0</v>
      </c>
      <c r="BU179" s="55" t="n">
        <f aca="false">+$N179*AB179</f>
        <v>0</v>
      </c>
      <c r="BV179" s="55" t="n">
        <f aca="false">+$N179*AC179</f>
        <v>0</v>
      </c>
      <c r="BW179" s="55" t="n">
        <f aca="false">+$N179*AD179</f>
        <v>0</v>
      </c>
      <c r="BX179" s="55" t="n">
        <f aca="false">+$N179*AE179</f>
        <v>0</v>
      </c>
      <c r="BY179" s="55" t="n">
        <f aca="false">+$N179*AF179</f>
        <v>0</v>
      </c>
      <c r="BZ179" s="55" t="n">
        <f aca="false">+$N179*AG179</f>
        <v>0</v>
      </c>
      <c r="CA179" s="55" t="n">
        <f aca="false">+$N179*AH179</f>
        <v>0</v>
      </c>
      <c r="CB179" s="55" t="n">
        <f aca="false">+$N179*AI179</f>
        <v>0</v>
      </c>
      <c r="CC179" s="55" t="n">
        <f aca="false">+SUM(BQ179:CB179)</f>
        <v>15.82</v>
      </c>
      <c r="CD179" s="53"/>
      <c r="CE179" s="55"/>
      <c r="CF179" s="55" t="n">
        <f aca="false">+BQ179/$CE$2</f>
        <v>13.0743801652893</v>
      </c>
      <c r="CG179" s="55" t="n">
        <f aca="false">+BR179/$CE$2</f>
        <v>0</v>
      </c>
      <c r="CH179" s="55" t="n">
        <f aca="false">+BS179/$CE$2</f>
        <v>0</v>
      </c>
      <c r="CI179" s="55" t="n">
        <f aca="false">+BT179/$CE$2</f>
        <v>0</v>
      </c>
      <c r="CJ179" s="55" t="n">
        <f aca="false">+BU179/$CE$2</f>
        <v>0</v>
      </c>
      <c r="CK179" s="55" t="n">
        <f aca="false">+BV179/$CE$2</f>
        <v>0</v>
      </c>
      <c r="CL179" s="55" t="n">
        <f aca="false">+BW179/$CE$2</f>
        <v>0</v>
      </c>
      <c r="CM179" s="55" t="n">
        <f aca="false">+BX179/$CE$2</f>
        <v>0</v>
      </c>
      <c r="CN179" s="55" t="n">
        <f aca="false">+BY179/$CE$2</f>
        <v>0</v>
      </c>
      <c r="CO179" s="55" t="n">
        <f aca="false">+BZ179/$CE$2</f>
        <v>0</v>
      </c>
      <c r="CP179" s="55" t="n">
        <f aca="false">+CA179/$CE$2</f>
        <v>0</v>
      </c>
      <c r="CQ179" s="55" t="n">
        <f aca="false">+CB179/$CE$2</f>
        <v>0</v>
      </c>
      <c r="CR179" s="55" t="n">
        <f aca="false">+CC179/$CE$2</f>
        <v>13.0743801652893</v>
      </c>
      <c r="CS179" s="53"/>
      <c r="CT179" s="53"/>
      <c r="CU179" s="56" t="n">
        <f aca="false">+$O179*X179+$P179*BB179+$Q179*(0.9*BB179+$S179)+$R179</f>
        <v>31.64</v>
      </c>
      <c r="CV179" s="56" t="n">
        <f aca="false">+$O179*Y179+$P179*BC179+$Q179*(0.9*BC179+$S179)+$R179</f>
        <v>0</v>
      </c>
      <c r="CW179" s="56" t="n">
        <f aca="false">+$O179*Z179+$P179*BD179+$Q179*(0.9*BD179+$S179)+$R179</f>
        <v>0</v>
      </c>
      <c r="CX179" s="56" t="n">
        <f aca="false">+$O179*AA179+$P179*BE179+$Q179*(0.9*BE179+$S179)+$R179</f>
        <v>0</v>
      </c>
      <c r="CY179" s="56" t="n">
        <f aca="false">+$O179*AB179+$P179*BF179+$Q179*(0.9*BF179+$S179)+$R179</f>
        <v>0</v>
      </c>
      <c r="CZ179" s="56" t="n">
        <f aca="false">+$O179*AC179+$P179*BG179+$Q179*(0.9*BG179+$S179)+$R179</f>
        <v>0</v>
      </c>
      <c r="DA179" s="56" t="n">
        <f aca="false">+$O179*AD179+$P179*BH179+$Q179*(0.9*BH179+$S179)+$R179</f>
        <v>0</v>
      </c>
      <c r="DB179" s="56" t="n">
        <f aca="false">+$O179*AE179+$P179*BI179+$Q179*(0.9*BI179+$S179)+$R179</f>
        <v>0</v>
      </c>
      <c r="DC179" s="56" t="n">
        <f aca="false">+$O179*AF179+$P179*BJ179+$Q179*(0.9*BJ179+$S179)+$R179</f>
        <v>0</v>
      </c>
      <c r="DD179" s="56" t="n">
        <f aca="false">+$O179*AG179+$P179*BK179+$Q179*(0.9*BK179+$S179)+$R179</f>
        <v>0</v>
      </c>
      <c r="DE179" s="56" t="n">
        <f aca="false">+$O179*AH179+$P179*BL179+$Q179*(0.9*BL179+$S179)+$R179</f>
        <v>0</v>
      </c>
      <c r="DF179" s="56" t="n">
        <f aca="false">+$O179*AI179+$P179*BM179+$Q179*(0.9*BM179+$S179)+$R179</f>
        <v>0</v>
      </c>
      <c r="DG179" s="55" t="n">
        <f aca="false">+SUM(CU179:DF179)</f>
        <v>31.64</v>
      </c>
      <c r="DH179" s="53"/>
      <c r="DJ179" s="14" t="n">
        <f aca="false">+IF(X179=0,0,$T179)</f>
        <v>30</v>
      </c>
      <c r="DK179" s="14" t="n">
        <f aca="false">+IF(Y179=0,0,$T179)</f>
        <v>0</v>
      </c>
      <c r="DL179" s="14" t="n">
        <f aca="false">+IF(Z179=0,0,$T179)</f>
        <v>0</v>
      </c>
      <c r="DM179" s="14" t="n">
        <f aca="false">+IF(AA179=0,0,$T179)</f>
        <v>0</v>
      </c>
      <c r="DN179" s="14" t="n">
        <f aca="false">+IF(AB179=0,0,$T179)</f>
        <v>0</v>
      </c>
      <c r="DO179" s="14" t="n">
        <f aca="false">+IF(AC179=0,0,$T179)</f>
        <v>0</v>
      </c>
      <c r="DP179" s="14" t="n">
        <f aca="false">+IF(AD179=0,0,$T179)</f>
        <v>0</v>
      </c>
      <c r="DQ179" s="14" t="n">
        <f aca="false">+IF(AE179=0,0,$T179)</f>
        <v>0</v>
      </c>
      <c r="DR179" s="14" t="n">
        <f aca="false">+IF(AF179=0,0,$T179)</f>
        <v>0</v>
      </c>
      <c r="DS179" s="14" t="n">
        <f aca="false">+IF(AG179=0,0,$T179)</f>
        <v>0</v>
      </c>
      <c r="DT179" s="14" t="n">
        <f aca="false">+IF(AH179=0,0,$T179)</f>
        <v>0</v>
      </c>
      <c r="DU179" s="14" t="n">
        <f aca="false">+IF(AI179=0,0,$T179)</f>
        <v>0</v>
      </c>
      <c r="DV179" s="55" t="n">
        <f aca="false">+SUM(DJ179:DU179)</f>
        <v>30</v>
      </c>
      <c r="DY179" s="14" t="n">
        <v>0</v>
      </c>
      <c r="DZ179" s="14" t="n">
        <v>0</v>
      </c>
      <c r="EA179" s="14" t="n">
        <v>0</v>
      </c>
      <c r="EB179" s="14" t="n">
        <v>0</v>
      </c>
      <c r="EC179" s="14" t="n">
        <v>0</v>
      </c>
      <c r="ED179" s="14" t="n">
        <v>0</v>
      </c>
      <c r="EE179" s="14" t="n">
        <v>0</v>
      </c>
      <c r="EF179" s="14" t="n">
        <v>0</v>
      </c>
      <c r="EG179" s="14" t="n">
        <v>0</v>
      </c>
      <c r="EH179" s="14" t="n">
        <v>0</v>
      </c>
      <c r="EI179" s="14" t="n">
        <v>0</v>
      </c>
      <c r="EJ179" s="14" t="n">
        <v>0</v>
      </c>
      <c r="EK179" s="55" t="n">
        <f aca="false">+SUM(DY179:EJ179)</f>
        <v>0</v>
      </c>
      <c r="EO179" s="53" t="n">
        <f aca="false">+CU179+DJ179-DY179/2</f>
        <v>61.64</v>
      </c>
      <c r="EP179" s="53" t="n">
        <f aca="false">+CV179+DK179-DZ179/2</f>
        <v>0</v>
      </c>
      <c r="EQ179" s="53" t="n">
        <f aca="false">+CW179+DL179-EA179/2</f>
        <v>0</v>
      </c>
      <c r="ER179" s="53" t="n">
        <f aca="false">+CX179+DM179-EB179/2</f>
        <v>0</v>
      </c>
      <c r="ES179" s="53" t="n">
        <f aca="false">+CY179+DN179-EC179/2</f>
        <v>0</v>
      </c>
      <c r="ET179" s="53" t="n">
        <f aca="false">+CZ179+DO179-ED179/2</f>
        <v>0</v>
      </c>
      <c r="EU179" s="53" t="n">
        <f aca="false">+DA179+DP179-EE179/2</f>
        <v>0</v>
      </c>
      <c r="EV179" s="53" t="n">
        <f aca="false">+DB179+DQ179-EF179/2</f>
        <v>0</v>
      </c>
      <c r="EW179" s="53" t="n">
        <f aca="false">+DC179+DR179-EG179/2</f>
        <v>0</v>
      </c>
      <c r="EX179" s="53" t="n">
        <f aca="false">+DD179+DS179-EH179/2</f>
        <v>0</v>
      </c>
      <c r="EY179" s="53" t="n">
        <f aca="false">+DE179+DT179-EI179/2</f>
        <v>0</v>
      </c>
      <c r="EZ179" s="53" t="n">
        <f aca="false">+DF179+DU179-EJ179/2</f>
        <v>0</v>
      </c>
      <c r="FA179" s="55" t="n">
        <f aca="false">+SUM(EO179:EZ179)</f>
        <v>61.64</v>
      </c>
      <c r="FD179" s="53" t="n">
        <f aca="false">+AM179-EO179-DY179</f>
        <v>1520.36</v>
      </c>
      <c r="FE179" s="53" t="n">
        <f aca="false">+AN179-EP179-DZ179</f>
        <v>0</v>
      </c>
      <c r="FF179" s="53" t="n">
        <f aca="false">+AO179-EQ179-EA179</f>
        <v>0</v>
      </c>
      <c r="FG179" s="53" t="n">
        <f aca="false">+AP179-ER179-EB179</f>
        <v>0</v>
      </c>
      <c r="FH179" s="53" t="n">
        <f aca="false">+AQ179-ES179-EC179</f>
        <v>0</v>
      </c>
      <c r="FI179" s="53" t="n">
        <f aca="false">+AR179-ET179-ED179</f>
        <v>0</v>
      </c>
      <c r="FJ179" s="53" t="n">
        <f aca="false">+AS179-EU179-EE179</f>
        <v>0</v>
      </c>
      <c r="FK179" s="53" t="n">
        <f aca="false">+AT179-EV179-EF179</f>
        <v>0</v>
      </c>
      <c r="FL179" s="53" t="n">
        <f aca="false">+AU179-EW179-EG179</f>
        <v>0</v>
      </c>
      <c r="FM179" s="53" t="n">
        <f aca="false">+AV179-EX179-EH179</f>
        <v>0</v>
      </c>
      <c r="FN179" s="53" t="n">
        <f aca="false">+AW179-EY179-EI179</f>
        <v>0</v>
      </c>
      <c r="FO179" s="53" t="n">
        <f aca="false">+AX179-EZ179-EJ179</f>
        <v>0</v>
      </c>
      <c r="FP179" s="53" t="n">
        <f aca="false">+AY179-FA179</f>
        <v>1520.36</v>
      </c>
    </row>
    <row collapsed="false" customFormat="false" customHeight="true" hidden="false" ht="15" outlineLevel="2" r="180">
      <c r="A180" s="21" t="n">
        <v>12</v>
      </c>
      <c r="B180" s="21" t="s">
        <v>67</v>
      </c>
      <c r="C180" s="21" t="s">
        <v>137</v>
      </c>
      <c r="D180" s="67" t="n">
        <f aca="false">+E180</f>
        <v>16120</v>
      </c>
      <c r="E180" s="69" t="n">
        <v>16120</v>
      </c>
      <c r="F180" s="80" t="s">
        <v>666</v>
      </c>
      <c r="G180" s="21" t="s">
        <v>69</v>
      </c>
      <c r="H180" s="21" t="s">
        <v>69</v>
      </c>
      <c r="I180" s="80" t="s">
        <v>667</v>
      </c>
      <c r="J180" s="80" t="s">
        <v>668</v>
      </c>
      <c r="K180" s="76" t="s">
        <v>75</v>
      </c>
      <c r="L180" s="49" t="s">
        <v>487</v>
      </c>
      <c r="M180" s="50" t="s">
        <v>70</v>
      </c>
      <c r="N180" s="51" t="n">
        <v>0.01</v>
      </c>
      <c r="O180" s="51" t="n">
        <v>0.02</v>
      </c>
      <c r="P180" s="51" t="n">
        <v>0</v>
      </c>
      <c r="Q180" s="51" t="n">
        <v>0</v>
      </c>
      <c r="R180" s="50" t="n">
        <v>0</v>
      </c>
      <c r="S180" s="50" t="n">
        <v>0</v>
      </c>
      <c r="T180" s="50" t="n">
        <v>30</v>
      </c>
      <c r="U180" s="50"/>
      <c r="X180" s="53" t="e">
        <f aca="false">+VLOOKUP($D180,['file:///home/lab/repositories/luckia.facturador/com.luckia.biller.deploy/src/main/resources/bootstrap/info_presencial_2014.xlsx']venta_neta_cons!$a$2:$n$1048576,3,0)</f>
        <v>#VALUE!</v>
      </c>
      <c r="Y180" s="53" t="e">
        <f aca="false">+VLOOKUP($D180,['file:///home/lab/repositories/luckia.facturador/com.luckia.biller.deploy/src/main/resources/bootstrap/info_presencial_2014.xlsx']venta_neta_cons!$a$2:$n$1048576,4,0)</f>
        <v>#VALUE!</v>
      </c>
      <c r="Z180" s="53" t="e">
        <f aca="false">+VLOOKUP($D180,['file:///home/lab/repositories/luckia.facturador/com.luckia.biller.deploy/src/main/resources/bootstrap/info_presencial_2014.xlsx']venta_neta_cons!$a$2:$n$1048576,5,0)</f>
        <v>#VALUE!</v>
      </c>
      <c r="AA180" s="53" t="e">
        <f aca="false">+VLOOKUP($D180,['file:///home/lab/repositories/luckia.facturador/com.luckia.biller.deploy/src/main/resources/bootstrap/info_presencial_2014.xlsx']venta_neta_cons!$a$2:$n$1048576,6,0)</f>
        <v>#VALUE!</v>
      </c>
      <c r="AB180" s="53" t="e">
        <f aca="false">+VLOOKUP($D180,['file:///home/lab/repositories/luckia.facturador/com.luckia.biller.deploy/src/main/resources/bootstrap/info_presencial_2014.xlsx']venta_neta_cons!$a$2:$n$1048576,7,0)</f>
        <v>#VALUE!</v>
      </c>
      <c r="AC180" s="53" t="e">
        <f aca="false">+VLOOKUP($D180,['file:///home/lab/repositories/luckia.facturador/com.luckia.biller.deploy/src/main/resources/bootstrap/info_presencial_2014.xlsx']venta_neta_cons!$a$2:$n$1048576,8,0)</f>
        <v>#VALUE!</v>
      </c>
      <c r="AD180" s="53" t="e">
        <f aca="false">+VLOOKUP($D180,['file:///home/lab/repositories/luckia.facturador/com.luckia.biller.deploy/src/main/resources/bootstrap/info_presencial_2014.xlsx']venta_neta_cons!$a$2:$n$1048576,9,0)</f>
        <v>#VALUE!</v>
      </c>
      <c r="AE180" s="53" t="e">
        <f aca="false">+VLOOKUP($D180,['file:///home/lab/repositories/luckia.facturador/com.luckia.biller.deploy/src/main/resources/bootstrap/info_presencial_2014.xlsx']venta_neta_cons!$a$2:$n$1048576,10,0)</f>
        <v>#VALUE!</v>
      </c>
      <c r="AF180" s="53" t="e">
        <f aca="false">+VLOOKUP($D180,['file:///home/lab/repositories/luckia.facturador/com.luckia.biller.deploy/src/main/resources/bootstrap/info_presencial_2014.xlsx']venta_neta_cons!$a$2:$n$1048576,11,0)</f>
        <v>#VALUE!</v>
      </c>
      <c r="AG180" s="53" t="e">
        <f aca="false">+VLOOKUP($D180,['file:///home/lab/repositories/luckia.facturador/com.luckia.biller.deploy/src/main/resources/bootstrap/info_presencial_2014.xlsx']venta_neta_cons!$a$2:$n$1048576,12,0)</f>
        <v>#VALUE!</v>
      </c>
      <c r="AH180" s="53" t="e">
        <f aca="false">+VLOOKUP($D180,['file:///home/lab/repositories/luckia.facturador/com.luckia.biller.deploy/src/main/resources/bootstrap/info_presencial_2014.xlsx']venta_neta_cons!$a$2:$n$1048576,13,0)</f>
        <v>#VALUE!</v>
      </c>
      <c r="AI180" s="53" t="e">
        <f aca="false">+VLOOKUP($D180,['file:///home/lab/repositories/luckia.facturador/com.luckia.biller.deploy/src/main/resources/bootstrap/info_presencial_2014.xlsx']venta_neta_cons!$a$2:$n$1048576,14,0)</f>
        <v>#VALUE!</v>
      </c>
      <c r="AJ180" s="53" t="n">
        <f aca="false">+SUM(X180:AI180)</f>
        <v>352</v>
      </c>
      <c r="AK180" s="54" t="n">
        <f aca="false">+BB180/X180</f>
        <v>-0.120823863636364</v>
      </c>
      <c r="AL180" s="53"/>
      <c r="AM180" s="53" t="e">
        <f aca="false">+VLOOKUP($D180,['file:///home/lab/repositories/luckia.facturador/com.luckia.biller.deploy/src/main/resources/bootstrap/info_presencial_2014.xlsx']saldo_cons!$a$2:$n$1048576,3,0)</f>
        <v>#VALUE!</v>
      </c>
      <c r="AN180" s="53" t="e">
        <f aca="false">+VLOOKUP($D180,['file:///home/lab/repositories/luckia.facturador/com.luckia.biller.deploy/src/main/resources/bootstrap/info_presencial_2014.xlsx']saldo_cons!$a$2:$n$1048576,4,0)</f>
        <v>#VALUE!</v>
      </c>
      <c r="AO180" s="53" t="e">
        <f aca="false">+VLOOKUP($D180,['file:///home/lab/repositories/luckia.facturador/com.luckia.biller.deploy/src/main/resources/bootstrap/info_presencial_2014.xlsx']saldo_cons!$a$2:$n$1048576,5,0)</f>
        <v>#VALUE!</v>
      </c>
      <c r="AP180" s="53" t="e">
        <f aca="false">+VLOOKUP($D180,['file:///home/lab/repositories/luckia.facturador/com.luckia.biller.deploy/src/main/resources/bootstrap/info_presencial_2014.xlsx']saldo_cons!$a$2:$n$1048576,6,0)</f>
        <v>#VALUE!</v>
      </c>
      <c r="AQ180" s="53" t="e">
        <f aca="false">+VLOOKUP($D180,['file:///home/lab/repositories/luckia.facturador/com.luckia.biller.deploy/src/main/resources/bootstrap/info_presencial_2014.xlsx']saldo_cons!$a$2:$n$1048576,7,0)</f>
        <v>#VALUE!</v>
      </c>
      <c r="AR180" s="53" t="e">
        <f aca="false">+VLOOKUP($D180,['file:///home/lab/repositories/luckia.facturador/com.luckia.biller.deploy/src/main/resources/bootstrap/info_presencial_2014.xlsx']saldo_cons!$a$2:$n$1048576,8,0)</f>
        <v>#VALUE!</v>
      </c>
      <c r="AS180" s="53" t="e">
        <f aca="false">+VLOOKUP($D180,['file:///home/lab/repositories/luckia.facturador/com.luckia.biller.deploy/src/main/resources/bootstrap/info_presencial_2014.xlsx']saldo_cons!$a$2:$n$1048576,9,0)</f>
        <v>#VALUE!</v>
      </c>
      <c r="AT180" s="53" t="e">
        <f aca="false">+VLOOKUP($D180,['file:///home/lab/repositories/luckia.facturador/com.luckia.biller.deploy/src/main/resources/bootstrap/info_presencial_2014.xlsx']saldo_cons!$a$2:$n$1048576,10,0)</f>
        <v>#VALUE!</v>
      </c>
      <c r="AU180" s="53" t="e">
        <f aca="false">+VLOOKUP($D180,['file:///home/lab/repositories/luckia.facturador/com.luckia.biller.deploy/src/main/resources/bootstrap/info_presencial_2014.xlsx']saldo_cons!$a$2:$n$1048576,11,0)</f>
        <v>#VALUE!</v>
      </c>
      <c r="AV180" s="53" t="e">
        <f aca="false">+VLOOKUP($D180,['file:///home/lab/repositories/luckia.facturador/com.luckia.biller.deploy/src/main/resources/bootstrap/info_presencial_2014.xlsx']saldo_cons!$a$2:$n$1048576,12,0)</f>
        <v>#VALUE!</v>
      </c>
      <c r="AW180" s="53" t="e">
        <f aca="false">+VLOOKUP($D180,['file:///home/lab/repositories/luckia.facturador/com.luckia.biller.deploy/src/main/resources/bootstrap/info_presencial_2014.xlsx']saldo_cons!$a$2:$n$1048576,13,0)</f>
        <v>#VALUE!</v>
      </c>
      <c r="AX180" s="53" t="e">
        <f aca="false">+VLOOKUP($D180,['file:///home/lab/repositories/luckia.facturador/com.luckia.biller.deploy/src/main/resources/bootstrap/info_presencial_2014.xlsx']saldo_cons!$a$2:$n$1048576,14,0)</f>
        <v>#VALUE!</v>
      </c>
      <c r="AY180" s="53" t="n">
        <f aca="false">+SUM(AM180:AX180)</f>
        <v>352</v>
      </c>
      <c r="AZ180" s="53"/>
      <c r="BA180" s="53"/>
      <c r="BB180" s="53" t="e">
        <f aca="false">+VLOOKUP($D180,['file:///home/lab/repositories/luckia.facturador/com.luckia.biller.deploy/src/main/resources/bootstrap/info_presencial_2014.xlsx']ggr_cons!$a$2:$n$1048576,3,0)</f>
        <v>#VALUE!</v>
      </c>
      <c r="BC180" s="53" t="e">
        <f aca="false">+VLOOKUP($D180,['file:///home/lab/repositories/luckia.facturador/com.luckia.biller.deploy/src/main/resources/bootstrap/info_presencial_2014.xlsx']ggr_cons!$a$2:$n$1048576,4,0)</f>
        <v>#VALUE!</v>
      </c>
      <c r="BD180" s="53" t="e">
        <f aca="false">+VLOOKUP($D180,['file:///home/lab/repositories/luckia.facturador/com.luckia.biller.deploy/src/main/resources/bootstrap/info_presencial_2014.xlsx']ggr_cons!$a$2:$n$1048576,5,0)</f>
        <v>#VALUE!</v>
      </c>
      <c r="BE180" s="53" t="e">
        <f aca="false">+VLOOKUP($D180,['file:///home/lab/repositories/luckia.facturador/com.luckia.biller.deploy/src/main/resources/bootstrap/info_presencial_2014.xlsx']ggr_cons!$a$2:$n$1048576,6,0)</f>
        <v>#VALUE!</v>
      </c>
      <c r="BF180" s="53" t="e">
        <f aca="false">+VLOOKUP($D180,['file:///home/lab/repositories/luckia.facturador/com.luckia.biller.deploy/src/main/resources/bootstrap/info_presencial_2014.xlsx']ggr_cons!$a$2:$n$1048576,7,0)</f>
        <v>#VALUE!</v>
      </c>
      <c r="BG180" s="53" t="e">
        <f aca="false">+VLOOKUP($D180,['file:///home/lab/repositories/luckia.facturador/com.luckia.biller.deploy/src/main/resources/bootstrap/info_presencial_2014.xlsx']ggr_cons!$a$2:$n$1048576,8,0)</f>
        <v>#VALUE!</v>
      </c>
      <c r="BH180" s="53" t="e">
        <f aca="false">+VLOOKUP($D180,['file:///home/lab/repositories/luckia.facturador/com.luckia.biller.deploy/src/main/resources/bootstrap/info_presencial_2014.xlsx']ggr_cons!$a$2:$n$1048576,9,0)</f>
        <v>#VALUE!</v>
      </c>
      <c r="BI180" s="53" t="e">
        <f aca="false">+VLOOKUP($D180,['file:///home/lab/repositories/luckia.facturador/com.luckia.biller.deploy/src/main/resources/bootstrap/info_presencial_2014.xlsx']ggr_cons!$a$2:$n$1048576,10,0)</f>
        <v>#VALUE!</v>
      </c>
      <c r="BJ180" s="53" t="e">
        <f aca="false">+VLOOKUP($D180,['file:///home/lab/repositories/luckia.facturador/com.luckia.biller.deploy/src/main/resources/bootstrap/info_presencial_2014.xlsx']ggr_cons!$a$2:$n$1048576,11,0)</f>
        <v>#VALUE!</v>
      </c>
      <c r="BK180" s="53" t="e">
        <f aca="false">+VLOOKUP($D180,['file:///home/lab/repositories/luckia.facturador/com.luckia.biller.deploy/src/main/resources/bootstrap/info_presencial_2014.xlsx']ggr_cons!$a$2:$n$1048576,12,0)</f>
        <v>#VALUE!</v>
      </c>
      <c r="BL180" s="53" t="e">
        <f aca="false">+VLOOKUP($D180,['file:///home/lab/repositories/luckia.facturador/com.luckia.biller.deploy/src/main/resources/bootstrap/info_presencial_2014.xlsx']ggr_cons!$a$2:$n$1048576,13,0)</f>
        <v>#VALUE!</v>
      </c>
      <c r="BM180" s="53" t="e">
        <f aca="false">+VLOOKUP($D180,['file:///home/lab/repositories/luckia.facturador/com.luckia.biller.deploy/src/main/resources/bootstrap/info_presencial_2014.xlsx']ggr_cons!$a$2:$n$1048576,14,0)</f>
        <v>#VALUE!</v>
      </c>
      <c r="BN180" s="53" t="n">
        <f aca="false">+SUM(BB180:BM180)</f>
        <v>-42.53</v>
      </c>
      <c r="BO180" s="53"/>
      <c r="BP180" s="53"/>
      <c r="BQ180" s="55" t="n">
        <f aca="false">+$N180*X180</f>
        <v>3.52</v>
      </c>
      <c r="BR180" s="55" t="n">
        <f aca="false">+$N180*Y180</f>
        <v>0</v>
      </c>
      <c r="BS180" s="55" t="n">
        <f aca="false">+$N180*Z180</f>
        <v>0</v>
      </c>
      <c r="BT180" s="55" t="n">
        <f aca="false">+$N180*AA180</f>
        <v>0</v>
      </c>
      <c r="BU180" s="55" t="n">
        <f aca="false">+$N180*AB180</f>
        <v>0</v>
      </c>
      <c r="BV180" s="55" t="n">
        <f aca="false">+$N180*AC180</f>
        <v>0</v>
      </c>
      <c r="BW180" s="55" t="n">
        <f aca="false">+$N180*AD180</f>
        <v>0</v>
      </c>
      <c r="BX180" s="55" t="n">
        <f aca="false">+$N180*AE180</f>
        <v>0</v>
      </c>
      <c r="BY180" s="55" t="n">
        <f aca="false">+$N180*AF180</f>
        <v>0</v>
      </c>
      <c r="BZ180" s="55" t="n">
        <f aca="false">+$N180*AG180</f>
        <v>0</v>
      </c>
      <c r="CA180" s="55" t="n">
        <f aca="false">+$N180*AH180</f>
        <v>0</v>
      </c>
      <c r="CB180" s="55" t="n">
        <f aca="false">+$N180*AI180</f>
        <v>0</v>
      </c>
      <c r="CC180" s="55" t="n">
        <f aca="false">+SUM(BQ180:CB180)</f>
        <v>3.52</v>
      </c>
      <c r="CD180" s="53"/>
      <c r="CE180" s="55"/>
      <c r="CF180" s="55" t="n">
        <f aca="false">+BQ180/$CE$2</f>
        <v>2.90909090909091</v>
      </c>
      <c r="CG180" s="55" t="n">
        <f aca="false">+BR180/$CE$2</f>
        <v>0</v>
      </c>
      <c r="CH180" s="55" t="n">
        <f aca="false">+BS180/$CE$2</f>
        <v>0</v>
      </c>
      <c r="CI180" s="55" t="n">
        <f aca="false">+BT180/$CE$2</f>
        <v>0</v>
      </c>
      <c r="CJ180" s="55" t="n">
        <f aca="false">+BU180/$CE$2</f>
        <v>0</v>
      </c>
      <c r="CK180" s="55" t="n">
        <f aca="false">+BV180/$CE$2</f>
        <v>0</v>
      </c>
      <c r="CL180" s="55" t="n">
        <f aca="false">+BW180/$CE$2</f>
        <v>0</v>
      </c>
      <c r="CM180" s="55" t="n">
        <f aca="false">+BX180/$CE$2</f>
        <v>0</v>
      </c>
      <c r="CN180" s="55" t="n">
        <f aca="false">+BY180/$CE$2</f>
        <v>0</v>
      </c>
      <c r="CO180" s="55" t="n">
        <f aca="false">+BZ180/$CE$2</f>
        <v>0</v>
      </c>
      <c r="CP180" s="55" t="n">
        <f aca="false">+CA180/$CE$2</f>
        <v>0</v>
      </c>
      <c r="CQ180" s="55" t="n">
        <f aca="false">+CB180/$CE$2</f>
        <v>0</v>
      </c>
      <c r="CR180" s="55" t="n">
        <f aca="false">+CC180/$CE$2</f>
        <v>2.90909090909091</v>
      </c>
      <c r="CS180" s="53"/>
      <c r="CT180" s="53"/>
      <c r="CU180" s="56" t="n">
        <f aca="false">+$O180*X180+$P180*BB180+$Q180*(0.9*BB180+$S180)+$R180</f>
        <v>7.04</v>
      </c>
      <c r="CV180" s="56" t="n">
        <f aca="false">+$O180*Y180+$P180*BC180+$Q180*(0.9*BC180+$S180)+$R180</f>
        <v>0</v>
      </c>
      <c r="CW180" s="56" t="n">
        <f aca="false">+$O180*Z180+$P180*BD180+$Q180*(0.9*BD180+$S180)+$R180</f>
        <v>0</v>
      </c>
      <c r="CX180" s="56" t="n">
        <f aca="false">+$O180*AA180+$P180*BE180+$Q180*(0.9*BE180+$S180)+$R180</f>
        <v>0</v>
      </c>
      <c r="CY180" s="56" t="n">
        <f aca="false">+$O180*AB180+$P180*BF180+$Q180*(0.9*BF180+$S180)+$R180</f>
        <v>0</v>
      </c>
      <c r="CZ180" s="56" t="n">
        <f aca="false">+$O180*AC180+$P180*BG180+$Q180*(0.9*BG180+$S180)+$R180</f>
        <v>0</v>
      </c>
      <c r="DA180" s="56" t="n">
        <f aca="false">+$O180*AD180+$P180*BH180+$Q180*(0.9*BH180+$S180)+$R180</f>
        <v>0</v>
      </c>
      <c r="DB180" s="56" t="n">
        <f aca="false">+$O180*AE180+$P180*BI180+$Q180*(0.9*BI180+$S180)+$R180</f>
        <v>0</v>
      </c>
      <c r="DC180" s="56" t="n">
        <f aca="false">+$O180*AF180+$P180*BJ180+$Q180*(0.9*BJ180+$S180)+$R180</f>
        <v>0</v>
      </c>
      <c r="DD180" s="56" t="n">
        <f aca="false">+$O180*AG180+$P180*BK180+$Q180*(0.9*BK180+$S180)+$R180</f>
        <v>0</v>
      </c>
      <c r="DE180" s="56" t="n">
        <f aca="false">+$O180*AH180+$P180*BL180+$Q180*(0.9*BL180+$S180)+$R180</f>
        <v>0</v>
      </c>
      <c r="DF180" s="56" t="n">
        <f aca="false">+$O180*AI180+$P180*BM180+$Q180*(0.9*BM180+$S180)+$R180</f>
        <v>0</v>
      </c>
      <c r="DG180" s="55" t="n">
        <f aca="false">+SUM(CU180:DF180)</f>
        <v>7.04</v>
      </c>
      <c r="DH180" s="53"/>
      <c r="DJ180" s="14" t="n">
        <f aca="false">+IF(X180=0,0,$T180)</f>
        <v>30</v>
      </c>
      <c r="DK180" s="14" t="n">
        <f aca="false">+IF(Y180=0,0,$T180)</f>
        <v>0</v>
      </c>
      <c r="DL180" s="14" t="n">
        <f aca="false">+IF(Z180=0,0,$T180)</f>
        <v>0</v>
      </c>
      <c r="DM180" s="14" t="n">
        <f aca="false">+IF(AA180=0,0,$T180)</f>
        <v>0</v>
      </c>
      <c r="DN180" s="14" t="n">
        <f aca="false">+IF(AB180=0,0,$T180)</f>
        <v>0</v>
      </c>
      <c r="DO180" s="14" t="n">
        <f aca="false">+IF(AC180=0,0,$T180)</f>
        <v>0</v>
      </c>
      <c r="DP180" s="14" t="n">
        <f aca="false">+IF(AD180=0,0,$T180)</f>
        <v>0</v>
      </c>
      <c r="DQ180" s="14" t="n">
        <f aca="false">+IF(AE180=0,0,$T180)</f>
        <v>0</v>
      </c>
      <c r="DR180" s="14" t="n">
        <f aca="false">+IF(AF180=0,0,$T180)</f>
        <v>0</v>
      </c>
      <c r="DS180" s="14" t="n">
        <f aca="false">+IF(AG180=0,0,$T180)</f>
        <v>0</v>
      </c>
      <c r="DT180" s="14" t="n">
        <f aca="false">+IF(AH180=0,0,$T180)</f>
        <v>0</v>
      </c>
      <c r="DU180" s="14" t="n">
        <f aca="false">+IF(AI180=0,0,$T180)</f>
        <v>0</v>
      </c>
      <c r="DV180" s="55" t="n">
        <f aca="false">+SUM(DJ180:DU180)</f>
        <v>30</v>
      </c>
      <c r="DY180" s="14" t="n">
        <v>0</v>
      </c>
      <c r="DZ180" s="14" t="n">
        <v>0</v>
      </c>
      <c r="EA180" s="14" t="n">
        <v>0</v>
      </c>
      <c r="EB180" s="14" t="n">
        <v>0</v>
      </c>
      <c r="EC180" s="14" t="n">
        <v>0</v>
      </c>
      <c r="ED180" s="14" t="n">
        <v>0</v>
      </c>
      <c r="EE180" s="14" t="n">
        <v>0</v>
      </c>
      <c r="EF180" s="14" t="n">
        <v>0</v>
      </c>
      <c r="EG180" s="14" t="n">
        <v>0</v>
      </c>
      <c r="EH180" s="14" t="n">
        <v>0</v>
      </c>
      <c r="EI180" s="14" t="n">
        <v>0</v>
      </c>
      <c r="EJ180" s="14" t="n">
        <v>0</v>
      </c>
      <c r="EK180" s="55" t="n">
        <f aca="false">+SUM(DY180:EJ180)</f>
        <v>0</v>
      </c>
      <c r="EO180" s="53" t="n">
        <f aca="false">+CU180+DJ180-DY180/2</f>
        <v>37.04</v>
      </c>
      <c r="EP180" s="53" t="n">
        <f aca="false">+CV180+DK180-DZ180/2</f>
        <v>0</v>
      </c>
      <c r="EQ180" s="53" t="n">
        <f aca="false">+CW180+DL180-EA180/2</f>
        <v>0</v>
      </c>
      <c r="ER180" s="53" t="n">
        <f aca="false">+CX180+DM180-EB180/2</f>
        <v>0</v>
      </c>
      <c r="ES180" s="53" t="n">
        <f aca="false">+CY180+DN180-EC180/2</f>
        <v>0</v>
      </c>
      <c r="ET180" s="53" t="n">
        <f aca="false">+CZ180+DO180-ED180/2</f>
        <v>0</v>
      </c>
      <c r="EU180" s="53" t="n">
        <f aca="false">+DA180+DP180-EE180/2</f>
        <v>0</v>
      </c>
      <c r="EV180" s="53" t="n">
        <f aca="false">+DB180+DQ180-EF180/2</f>
        <v>0</v>
      </c>
      <c r="EW180" s="53" t="n">
        <f aca="false">+DC180+DR180-EG180/2</f>
        <v>0</v>
      </c>
      <c r="EX180" s="53" t="n">
        <f aca="false">+DD180+DS180-EH180/2</f>
        <v>0</v>
      </c>
      <c r="EY180" s="53" t="n">
        <f aca="false">+DE180+DT180-EI180/2</f>
        <v>0</v>
      </c>
      <c r="EZ180" s="53" t="n">
        <f aca="false">+DF180+DU180-EJ180/2</f>
        <v>0</v>
      </c>
      <c r="FA180" s="55" t="n">
        <f aca="false">+SUM(EO180:EZ180)</f>
        <v>37.04</v>
      </c>
      <c r="FD180" s="53" t="n">
        <f aca="false">+AM180-EO180-DY180</f>
        <v>314.96</v>
      </c>
      <c r="FE180" s="53" t="n">
        <f aca="false">+AN180-EP180-DZ180</f>
        <v>0</v>
      </c>
      <c r="FF180" s="53" t="n">
        <f aca="false">+AO180-EQ180-EA180</f>
        <v>0</v>
      </c>
      <c r="FG180" s="53" t="n">
        <f aca="false">+AP180-ER180-EB180</f>
        <v>0</v>
      </c>
      <c r="FH180" s="53" t="n">
        <f aca="false">+AQ180-ES180-EC180</f>
        <v>0</v>
      </c>
      <c r="FI180" s="53" t="n">
        <f aca="false">+AR180-ET180-ED180</f>
        <v>0</v>
      </c>
      <c r="FJ180" s="53" t="n">
        <f aca="false">+AS180-EU180-EE180</f>
        <v>0</v>
      </c>
      <c r="FK180" s="53" t="n">
        <f aca="false">+AT180-EV180-EF180</f>
        <v>0</v>
      </c>
      <c r="FL180" s="53" t="n">
        <f aca="false">+AU180-EW180-EG180</f>
        <v>0</v>
      </c>
      <c r="FM180" s="53" t="n">
        <f aca="false">+AV180-EX180-EH180</f>
        <v>0</v>
      </c>
      <c r="FN180" s="53" t="n">
        <f aca="false">+AW180-EY180-EI180</f>
        <v>0</v>
      </c>
      <c r="FO180" s="53" t="n">
        <f aca="false">+AX180-EZ180-EJ180</f>
        <v>0</v>
      </c>
      <c r="FP180" s="53" t="n">
        <f aca="false">+AY180-FA180</f>
        <v>314.96</v>
      </c>
    </row>
    <row collapsed="false" customFormat="false" customHeight="true" hidden="false" ht="15" outlineLevel="2" r="181">
      <c r="A181" s="21" t="n">
        <v>12</v>
      </c>
      <c r="B181" s="21" t="s">
        <v>67</v>
      </c>
      <c r="C181" s="21" t="s">
        <v>137</v>
      </c>
      <c r="D181" s="67" t="n">
        <f aca="false">+E181</f>
        <v>16121</v>
      </c>
      <c r="E181" s="69" t="n">
        <v>16121</v>
      </c>
      <c r="F181" s="72" t="s">
        <v>669</v>
      </c>
      <c r="G181" s="21" t="s">
        <v>69</v>
      </c>
      <c r="H181" s="21" t="s">
        <v>69</v>
      </c>
      <c r="I181" s="72" t="s">
        <v>670</v>
      </c>
      <c r="J181" s="76" t="s">
        <v>538</v>
      </c>
      <c r="K181" s="76" t="s">
        <v>486</v>
      </c>
      <c r="L181" s="49" t="s">
        <v>487</v>
      </c>
      <c r="M181" s="50" t="s">
        <v>70</v>
      </c>
      <c r="N181" s="51" t="n">
        <v>0.01</v>
      </c>
      <c r="O181" s="51" t="n">
        <v>0.02</v>
      </c>
      <c r="P181" s="51" t="n">
        <v>0</v>
      </c>
      <c r="Q181" s="51" t="n">
        <v>0</v>
      </c>
      <c r="R181" s="50" t="n">
        <v>0</v>
      </c>
      <c r="S181" s="50" t="n">
        <v>0</v>
      </c>
      <c r="T181" s="50" t="n">
        <v>30</v>
      </c>
      <c r="U181" s="50"/>
      <c r="X181" s="53" t="e">
        <f aca="false">+VLOOKUP($D181,['file:///home/lab/repositories/luckia.facturador/com.luckia.biller.deploy/src/main/resources/bootstrap/info_presencial_2014.xlsx']venta_neta_cons!$a$2:$n$1048576,3,0)</f>
        <v>#VALUE!</v>
      </c>
      <c r="Y181" s="53" t="e">
        <f aca="false">+VLOOKUP($D181,['file:///home/lab/repositories/luckia.facturador/com.luckia.biller.deploy/src/main/resources/bootstrap/info_presencial_2014.xlsx']venta_neta_cons!$a$2:$n$1048576,4,0)</f>
        <v>#VALUE!</v>
      </c>
      <c r="Z181" s="53" t="e">
        <f aca="false">+VLOOKUP($D181,['file:///home/lab/repositories/luckia.facturador/com.luckia.biller.deploy/src/main/resources/bootstrap/info_presencial_2014.xlsx']venta_neta_cons!$a$2:$n$1048576,5,0)</f>
        <v>#VALUE!</v>
      </c>
      <c r="AA181" s="53" t="e">
        <f aca="false">+VLOOKUP($D181,['file:///home/lab/repositories/luckia.facturador/com.luckia.biller.deploy/src/main/resources/bootstrap/info_presencial_2014.xlsx']venta_neta_cons!$a$2:$n$1048576,6,0)</f>
        <v>#VALUE!</v>
      </c>
      <c r="AB181" s="53" t="e">
        <f aca="false">+VLOOKUP($D181,['file:///home/lab/repositories/luckia.facturador/com.luckia.biller.deploy/src/main/resources/bootstrap/info_presencial_2014.xlsx']venta_neta_cons!$a$2:$n$1048576,7,0)</f>
        <v>#VALUE!</v>
      </c>
      <c r="AC181" s="53" t="e">
        <f aca="false">+VLOOKUP($D181,['file:///home/lab/repositories/luckia.facturador/com.luckia.biller.deploy/src/main/resources/bootstrap/info_presencial_2014.xlsx']venta_neta_cons!$a$2:$n$1048576,8,0)</f>
        <v>#VALUE!</v>
      </c>
      <c r="AD181" s="53" t="e">
        <f aca="false">+VLOOKUP($D181,['file:///home/lab/repositories/luckia.facturador/com.luckia.biller.deploy/src/main/resources/bootstrap/info_presencial_2014.xlsx']venta_neta_cons!$a$2:$n$1048576,9,0)</f>
        <v>#VALUE!</v>
      </c>
      <c r="AE181" s="53" t="e">
        <f aca="false">+VLOOKUP($D181,['file:///home/lab/repositories/luckia.facturador/com.luckia.biller.deploy/src/main/resources/bootstrap/info_presencial_2014.xlsx']venta_neta_cons!$a$2:$n$1048576,10,0)</f>
        <v>#VALUE!</v>
      </c>
      <c r="AF181" s="53" t="e">
        <f aca="false">+VLOOKUP($D181,['file:///home/lab/repositories/luckia.facturador/com.luckia.biller.deploy/src/main/resources/bootstrap/info_presencial_2014.xlsx']venta_neta_cons!$a$2:$n$1048576,11,0)</f>
        <v>#VALUE!</v>
      </c>
      <c r="AG181" s="53" t="e">
        <f aca="false">+VLOOKUP($D181,['file:///home/lab/repositories/luckia.facturador/com.luckia.biller.deploy/src/main/resources/bootstrap/info_presencial_2014.xlsx']venta_neta_cons!$a$2:$n$1048576,12,0)</f>
        <v>#VALUE!</v>
      </c>
      <c r="AH181" s="53" t="e">
        <f aca="false">+VLOOKUP($D181,['file:///home/lab/repositories/luckia.facturador/com.luckia.biller.deploy/src/main/resources/bootstrap/info_presencial_2014.xlsx']venta_neta_cons!$a$2:$n$1048576,13,0)</f>
        <v>#VALUE!</v>
      </c>
      <c r="AI181" s="53" t="e">
        <f aca="false">+VLOOKUP($D181,['file:///home/lab/repositories/luckia.facturador/com.luckia.biller.deploy/src/main/resources/bootstrap/info_presencial_2014.xlsx']venta_neta_cons!$a$2:$n$1048576,14,0)</f>
        <v>#VALUE!</v>
      </c>
      <c r="AJ181" s="53" t="n">
        <f aca="false">+SUM(X181:AI181)</f>
        <v>4335</v>
      </c>
      <c r="AK181" s="54" t="n">
        <f aca="false">+BB181/X181</f>
        <v>0.173155709342561</v>
      </c>
      <c r="AL181" s="53"/>
      <c r="AM181" s="53" t="e">
        <f aca="false">+VLOOKUP($D181,['file:///home/lab/repositories/luckia.facturador/com.luckia.biller.deploy/src/main/resources/bootstrap/info_presencial_2014.xlsx']saldo_cons!$a$2:$n$1048576,3,0)</f>
        <v>#VALUE!</v>
      </c>
      <c r="AN181" s="53" t="e">
        <f aca="false">+VLOOKUP($D181,['file:///home/lab/repositories/luckia.facturador/com.luckia.biller.deploy/src/main/resources/bootstrap/info_presencial_2014.xlsx']saldo_cons!$a$2:$n$1048576,4,0)</f>
        <v>#VALUE!</v>
      </c>
      <c r="AO181" s="53" t="e">
        <f aca="false">+VLOOKUP($D181,['file:///home/lab/repositories/luckia.facturador/com.luckia.biller.deploy/src/main/resources/bootstrap/info_presencial_2014.xlsx']saldo_cons!$a$2:$n$1048576,5,0)</f>
        <v>#VALUE!</v>
      </c>
      <c r="AP181" s="53" t="e">
        <f aca="false">+VLOOKUP($D181,['file:///home/lab/repositories/luckia.facturador/com.luckia.biller.deploy/src/main/resources/bootstrap/info_presencial_2014.xlsx']saldo_cons!$a$2:$n$1048576,6,0)</f>
        <v>#VALUE!</v>
      </c>
      <c r="AQ181" s="53" t="e">
        <f aca="false">+VLOOKUP($D181,['file:///home/lab/repositories/luckia.facturador/com.luckia.biller.deploy/src/main/resources/bootstrap/info_presencial_2014.xlsx']saldo_cons!$a$2:$n$1048576,7,0)</f>
        <v>#VALUE!</v>
      </c>
      <c r="AR181" s="53" t="e">
        <f aca="false">+VLOOKUP($D181,['file:///home/lab/repositories/luckia.facturador/com.luckia.biller.deploy/src/main/resources/bootstrap/info_presencial_2014.xlsx']saldo_cons!$a$2:$n$1048576,8,0)</f>
        <v>#VALUE!</v>
      </c>
      <c r="AS181" s="53" t="e">
        <f aca="false">+VLOOKUP($D181,['file:///home/lab/repositories/luckia.facturador/com.luckia.biller.deploy/src/main/resources/bootstrap/info_presencial_2014.xlsx']saldo_cons!$a$2:$n$1048576,9,0)</f>
        <v>#VALUE!</v>
      </c>
      <c r="AT181" s="53" t="e">
        <f aca="false">+VLOOKUP($D181,['file:///home/lab/repositories/luckia.facturador/com.luckia.biller.deploy/src/main/resources/bootstrap/info_presencial_2014.xlsx']saldo_cons!$a$2:$n$1048576,10,0)</f>
        <v>#VALUE!</v>
      </c>
      <c r="AU181" s="53" t="e">
        <f aca="false">+VLOOKUP($D181,['file:///home/lab/repositories/luckia.facturador/com.luckia.biller.deploy/src/main/resources/bootstrap/info_presencial_2014.xlsx']saldo_cons!$a$2:$n$1048576,11,0)</f>
        <v>#VALUE!</v>
      </c>
      <c r="AV181" s="53" t="e">
        <f aca="false">+VLOOKUP($D181,['file:///home/lab/repositories/luckia.facturador/com.luckia.biller.deploy/src/main/resources/bootstrap/info_presencial_2014.xlsx']saldo_cons!$a$2:$n$1048576,12,0)</f>
        <v>#VALUE!</v>
      </c>
      <c r="AW181" s="53" t="e">
        <f aca="false">+VLOOKUP($D181,['file:///home/lab/repositories/luckia.facturador/com.luckia.biller.deploy/src/main/resources/bootstrap/info_presencial_2014.xlsx']saldo_cons!$a$2:$n$1048576,13,0)</f>
        <v>#VALUE!</v>
      </c>
      <c r="AX181" s="53" t="e">
        <f aca="false">+VLOOKUP($D181,['file:///home/lab/repositories/luckia.facturador/com.luckia.biller.deploy/src/main/resources/bootstrap/info_presencial_2014.xlsx']saldo_cons!$a$2:$n$1048576,14,0)</f>
        <v>#VALUE!</v>
      </c>
      <c r="AY181" s="53" t="n">
        <f aca="false">+SUM(AM181:AX181)</f>
        <v>4335</v>
      </c>
      <c r="AZ181" s="53"/>
      <c r="BA181" s="53"/>
      <c r="BB181" s="53" t="e">
        <f aca="false">+VLOOKUP($D181,['file:///home/lab/repositories/luckia.facturador/com.luckia.biller.deploy/src/main/resources/bootstrap/info_presencial_2014.xlsx']ggr_cons!$a$2:$n$1048576,3,0)</f>
        <v>#VALUE!</v>
      </c>
      <c r="BC181" s="53" t="e">
        <f aca="false">+VLOOKUP($D181,['file:///home/lab/repositories/luckia.facturador/com.luckia.biller.deploy/src/main/resources/bootstrap/info_presencial_2014.xlsx']ggr_cons!$a$2:$n$1048576,4,0)</f>
        <v>#VALUE!</v>
      </c>
      <c r="BD181" s="53" t="e">
        <f aca="false">+VLOOKUP($D181,['file:///home/lab/repositories/luckia.facturador/com.luckia.biller.deploy/src/main/resources/bootstrap/info_presencial_2014.xlsx']ggr_cons!$a$2:$n$1048576,5,0)</f>
        <v>#VALUE!</v>
      </c>
      <c r="BE181" s="53" t="e">
        <f aca="false">+VLOOKUP($D181,['file:///home/lab/repositories/luckia.facturador/com.luckia.biller.deploy/src/main/resources/bootstrap/info_presencial_2014.xlsx']ggr_cons!$a$2:$n$1048576,6,0)</f>
        <v>#VALUE!</v>
      </c>
      <c r="BF181" s="53" t="e">
        <f aca="false">+VLOOKUP($D181,['file:///home/lab/repositories/luckia.facturador/com.luckia.biller.deploy/src/main/resources/bootstrap/info_presencial_2014.xlsx']ggr_cons!$a$2:$n$1048576,7,0)</f>
        <v>#VALUE!</v>
      </c>
      <c r="BG181" s="53" t="e">
        <f aca="false">+VLOOKUP($D181,['file:///home/lab/repositories/luckia.facturador/com.luckia.biller.deploy/src/main/resources/bootstrap/info_presencial_2014.xlsx']ggr_cons!$a$2:$n$1048576,8,0)</f>
        <v>#VALUE!</v>
      </c>
      <c r="BH181" s="53" t="e">
        <f aca="false">+VLOOKUP($D181,['file:///home/lab/repositories/luckia.facturador/com.luckia.biller.deploy/src/main/resources/bootstrap/info_presencial_2014.xlsx']ggr_cons!$a$2:$n$1048576,9,0)</f>
        <v>#VALUE!</v>
      </c>
      <c r="BI181" s="53" t="e">
        <f aca="false">+VLOOKUP($D181,['file:///home/lab/repositories/luckia.facturador/com.luckia.biller.deploy/src/main/resources/bootstrap/info_presencial_2014.xlsx']ggr_cons!$a$2:$n$1048576,10,0)</f>
        <v>#VALUE!</v>
      </c>
      <c r="BJ181" s="53" t="e">
        <f aca="false">+VLOOKUP($D181,['file:///home/lab/repositories/luckia.facturador/com.luckia.biller.deploy/src/main/resources/bootstrap/info_presencial_2014.xlsx']ggr_cons!$a$2:$n$1048576,11,0)</f>
        <v>#VALUE!</v>
      </c>
      <c r="BK181" s="53" t="e">
        <f aca="false">+VLOOKUP($D181,['file:///home/lab/repositories/luckia.facturador/com.luckia.biller.deploy/src/main/resources/bootstrap/info_presencial_2014.xlsx']ggr_cons!$a$2:$n$1048576,12,0)</f>
        <v>#VALUE!</v>
      </c>
      <c r="BL181" s="53" t="e">
        <f aca="false">+VLOOKUP($D181,['file:///home/lab/repositories/luckia.facturador/com.luckia.biller.deploy/src/main/resources/bootstrap/info_presencial_2014.xlsx']ggr_cons!$a$2:$n$1048576,13,0)</f>
        <v>#VALUE!</v>
      </c>
      <c r="BM181" s="53" t="e">
        <f aca="false">+VLOOKUP($D181,['file:///home/lab/repositories/luckia.facturador/com.luckia.biller.deploy/src/main/resources/bootstrap/info_presencial_2014.xlsx']ggr_cons!$a$2:$n$1048576,14,0)</f>
        <v>#VALUE!</v>
      </c>
      <c r="BN181" s="53" t="n">
        <f aca="false">+SUM(BB181:BM181)</f>
        <v>750.63</v>
      </c>
      <c r="BO181" s="53"/>
      <c r="BP181" s="53"/>
      <c r="BQ181" s="55" t="n">
        <f aca="false">+$N181*X181</f>
        <v>43.35</v>
      </c>
      <c r="BR181" s="55" t="n">
        <f aca="false">+$N181*Y181</f>
        <v>0</v>
      </c>
      <c r="BS181" s="55" t="n">
        <f aca="false">+$N181*Z181</f>
        <v>0</v>
      </c>
      <c r="BT181" s="55" t="n">
        <f aca="false">+$N181*AA181</f>
        <v>0</v>
      </c>
      <c r="BU181" s="55" t="n">
        <f aca="false">+$N181*AB181</f>
        <v>0</v>
      </c>
      <c r="BV181" s="55" t="n">
        <f aca="false">+$N181*AC181</f>
        <v>0</v>
      </c>
      <c r="BW181" s="55" t="n">
        <f aca="false">+$N181*AD181</f>
        <v>0</v>
      </c>
      <c r="BX181" s="55" t="n">
        <f aca="false">+$N181*AE181</f>
        <v>0</v>
      </c>
      <c r="BY181" s="55" t="n">
        <f aca="false">+$N181*AF181</f>
        <v>0</v>
      </c>
      <c r="BZ181" s="55" t="n">
        <f aca="false">+$N181*AG181</f>
        <v>0</v>
      </c>
      <c r="CA181" s="55" t="n">
        <f aca="false">+$N181*AH181</f>
        <v>0</v>
      </c>
      <c r="CB181" s="55" t="n">
        <f aca="false">+$N181*AI181</f>
        <v>0</v>
      </c>
      <c r="CC181" s="55" t="n">
        <f aca="false">+SUM(BQ181:CB181)</f>
        <v>43.35</v>
      </c>
      <c r="CD181" s="53"/>
      <c r="CE181" s="55"/>
      <c r="CF181" s="55" t="n">
        <f aca="false">+BQ181/$CE$2</f>
        <v>35.8264462809917</v>
      </c>
      <c r="CG181" s="55" t="n">
        <f aca="false">+BR181/$CE$2</f>
        <v>0</v>
      </c>
      <c r="CH181" s="55" t="n">
        <f aca="false">+BS181/$CE$2</f>
        <v>0</v>
      </c>
      <c r="CI181" s="55" t="n">
        <f aca="false">+BT181/$CE$2</f>
        <v>0</v>
      </c>
      <c r="CJ181" s="55" t="n">
        <f aca="false">+BU181/$CE$2</f>
        <v>0</v>
      </c>
      <c r="CK181" s="55" t="n">
        <f aca="false">+BV181/$CE$2</f>
        <v>0</v>
      </c>
      <c r="CL181" s="55" t="n">
        <f aca="false">+BW181/$CE$2</f>
        <v>0</v>
      </c>
      <c r="CM181" s="55" t="n">
        <f aca="false">+BX181/$CE$2</f>
        <v>0</v>
      </c>
      <c r="CN181" s="55" t="n">
        <f aca="false">+BY181/$CE$2</f>
        <v>0</v>
      </c>
      <c r="CO181" s="55" t="n">
        <f aca="false">+BZ181/$CE$2</f>
        <v>0</v>
      </c>
      <c r="CP181" s="55" t="n">
        <f aca="false">+CA181/$CE$2</f>
        <v>0</v>
      </c>
      <c r="CQ181" s="55" t="n">
        <f aca="false">+CB181/$CE$2</f>
        <v>0</v>
      </c>
      <c r="CR181" s="55" t="n">
        <f aca="false">+CC181/$CE$2</f>
        <v>35.8264462809917</v>
      </c>
      <c r="CS181" s="53"/>
      <c r="CT181" s="53"/>
      <c r="CU181" s="56" t="n">
        <f aca="false">+$O181*X181+$P181*BB181+$Q181*(0.9*BB181+$S181)+$R181</f>
        <v>86.7</v>
      </c>
      <c r="CV181" s="56" t="n">
        <f aca="false">+$O181*Y181+$P181*BC181+$Q181*(0.9*BC181+$S181)+$R181</f>
        <v>0</v>
      </c>
      <c r="CW181" s="56" t="n">
        <f aca="false">+$O181*Z181+$P181*BD181+$Q181*(0.9*BD181+$S181)+$R181</f>
        <v>0</v>
      </c>
      <c r="CX181" s="56" t="n">
        <f aca="false">+$O181*AA181+$P181*BE181+$Q181*(0.9*BE181+$S181)+$R181</f>
        <v>0</v>
      </c>
      <c r="CY181" s="56" t="n">
        <f aca="false">+$O181*AB181+$P181*BF181+$Q181*(0.9*BF181+$S181)+$R181</f>
        <v>0</v>
      </c>
      <c r="CZ181" s="56" t="n">
        <f aca="false">+$O181*AC181+$P181*BG181+$Q181*(0.9*BG181+$S181)+$R181</f>
        <v>0</v>
      </c>
      <c r="DA181" s="56" t="n">
        <f aca="false">+$O181*AD181+$P181*BH181+$Q181*(0.9*BH181+$S181)+$R181</f>
        <v>0</v>
      </c>
      <c r="DB181" s="56" t="n">
        <f aca="false">+$O181*AE181+$P181*BI181+$Q181*(0.9*BI181+$S181)+$R181</f>
        <v>0</v>
      </c>
      <c r="DC181" s="56" t="n">
        <f aca="false">+$O181*AF181+$P181*BJ181+$Q181*(0.9*BJ181+$S181)+$R181</f>
        <v>0</v>
      </c>
      <c r="DD181" s="56" t="n">
        <f aca="false">+$O181*AG181+$P181*BK181+$Q181*(0.9*BK181+$S181)+$R181</f>
        <v>0</v>
      </c>
      <c r="DE181" s="56" t="n">
        <f aca="false">+$O181*AH181+$P181*BL181+$Q181*(0.9*BL181+$S181)+$R181</f>
        <v>0</v>
      </c>
      <c r="DF181" s="56" t="n">
        <f aca="false">+$O181*AI181+$P181*BM181+$Q181*(0.9*BM181+$S181)+$R181</f>
        <v>0</v>
      </c>
      <c r="DG181" s="55" t="n">
        <f aca="false">+SUM(CU181:DF181)</f>
        <v>86.7</v>
      </c>
      <c r="DH181" s="53"/>
      <c r="DJ181" s="14" t="n">
        <f aca="false">+IF(X181=0,0,$T181)</f>
        <v>30</v>
      </c>
      <c r="DK181" s="14" t="n">
        <f aca="false">+IF(Y181=0,0,$T181)</f>
        <v>0</v>
      </c>
      <c r="DL181" s="14" t="n">
        <f aca="false">+IF(Z181=0,0,$T181)</f>
        <v>0</v>
      </c>
      <c r="DM181" s="14" t="n">
        <f aca="false">+IF(AA181=0,0,$T181)</f>
        <v>0</v>
      </c>
      <c r="DN181" s="14" t="n">
        <f aca="false">+IF(AB181=0,0,$T181)</f>
        <v>0</v>
      </c>
      <c r="DO181" s="14" t="n">
        <f aca="false">+IF(AC181=0,0,$T181)</f>
        <v>0</v>
      </c>
      <c r="DP181" s="14" t="n">
        <f aca="false">+IF(AD181=0,0,$T181)</f>
        <v>0</v>
      </c>
      <c r="DQ181" s="14" t="n">
        <f aca="false">+IF(AE181=0,0,$T181)</f>
        <v>0</v>
      </c>
      <c r="DR181" s="14" t="n">
        <f aca="false">+IF(AF181=0,0,$T181)</f>
        <v>0</v>
      </c>
      <c r="DS181" s="14" t="n">
        <f aca="false">+IF(AG181=0,0,$T181)</f>
        <v>0</v>
      </c>
      <c r="DT181" s="14" t="n">
        <f aca="false">+IF(AH181=0,0,$T181)</f>
        <v>0</v>
      </c>
      <c r="DU181" s="14" t="n">
        <f aca="false">+IF(AI181=0,0,$T181)</f>
        <v>0</v>
      </c>
      <c r="DV181" s="55" t="n">
        <f aca="false">+SUM(DJ181:DU181)</f>
        <v>30</v>
      </c>
      <c r="DY181" s="14" t="n">
        <v>0</v>
      </c>
      <c r="DZ181" s="14" t="n">
        <v>0</v>
      </c>
      <c r="EA181" s="14" t="n">
        <v>0</v>
      </c>
      <c r="EB181" s="14" t="n">
        <v>0</v>
      </c>
      <c r="EC181" s="14" t="n">
        <v>0</v>
      </c>
      <c r="ED181" s="14" t="n">
        <v>0</v>
      </c>
      <c r="EE181" s="14" t="n">
        <v>0</v>
      </c>
      <c r="EF181" s="14" t="n">
        <v>0</v>
      </c>
      <c r="EG181" s="14" t="n">
        <v>0</v>
      </c>
      <c r="EH181" s="14" t="n">
        <v>0</v>
      </c>
      <c r="EI181" s="14" t="n">
        <v>0</v>
      </c>
      <c r="EJ181" s="14" t="n">
        <v>0</v>
      </c>
      <c r="EK181" s="55" t="n">
        <f aca="false">+SUM(DY181:EJ181)</f>
        <v>0</v>
      </c>
      <c r="EO181" s="53" t="n">
        <f aca="false">+CU181+DJ181-DY181/2</f>
        <v>116.7</v>
      </c>
      <c r="EP181" s="53" t="n">
        <f aca="false">+CV181+DK181-DZ181/2</f>
        <v>0</v>
      </c>
      <c r="EQ181" s="53" t="n">
        <f aca="false">+CW181+DL181-EA181/2</f>
        <v>0</v>
      </c>
      <c r="ER181" s="53" t="n">
        <f aca="false">+CX181+DM181-EB181/2</f>
        <v>0</v>
      </c>
      <c r="ES181" s="53" t="n">
        <f aca="false">+CY181+DN181-EC181/2</f>
        <v>0</v>
      </c>
      <c r="ET181" s="53" t="n">
        <f aca="false">+CZ181+DO181-ED181/2</f>
        <v>0</v>
      </c>
      <c r="EU181" s="53" t="n">
        <f aca="false">+DA181+DP181-EE181/2</f>
        <v>0</v>
      </c>
      <c r="EV181" s="53" t="n">
        <f aca="false">+DB181+DQ181-EF181/2</f>
        <v>0</v>
      </c>
      <c r="EW181" s="53" t="n">
        <f aca="false">+DC181+DR181-EG181/2</f>
        <v>0</v>
      </c>
      <c r="EX181" s="53" t="n">
        <f aca="false">+DD181+DS181-EH181/2</f>
        <v>0</v>
      </c>
      <c r="EY181" s="53" t="n">
        <f aca="false">+DE181+DT181-EI181/2</f>
        <v>0</v>
      </c>
      <c r="EZ181" s="53" t="n">
        <f aca="false">+DF181+DU181-EJ181/2</f>
        <v>0</v>
      </c>
      <c r="FA181" s="55" t="n">
        <f aca="false">+SUM(EO181:EZ181)</f>
        <v>116.7</v>
      </c>
      <c r="FD181" s="53" t="n">
        <f aca="false">+AM181-EO181-DY181</f>
        <v>4218.3</v>
      </c>
      <c r="FE181" s="53" t="n">
        <f aca="false">+AN181-EP181-DZ181</f>
        <v>0</v>
      </c>
      <c r="FF181" s="53" t="n">
        <f aca="false">+AO181-EQ181-EA181</f>
        <v>0</v>
      </c>
      <c r="FG181" s="53" t="n">
        <f aca="false">+AP181-ER181-EB181</f>
        <v>0</v>
      </c>
      <c r="FH181" s="53" t="n">
        <f aca="false">+AQ181-ES181-EC181</f>
        <v>0</v>
      </c>
      <c r="FI181" s="53" t="n">
        <f aca="false">+AR181-ET181-ED181</f>
        <v>0</v>
      </c>
      <c r="FJ181" s="53" t="n">
        <f aca="false">+AS181-EU181-EE181</f>
        <v>0</v>
      </c>
      <c r="FK181" s="53" t="n">
        <f aca="false">+AT181-EV181-EF181</f>
        <v>0</v>
      </c>
      <c r="FL181" s="53" t="n">
        <f aca="false">+AU181-EW181-EG181</f>
        <v>0</v>
      </c>
      <c r="FM181" s="53" t="n">
        <f aca="false">+AV181-EX181-EH181</f>
        <v>0</v>
      </c>
      <c r="FN181" s="53" t="n">
        <f aca="false">+AW181-EY181-EI181</f>
        <v>0</v>
      </c>
      <c r="FO181" s="53" t="n">
        <f aca="false">+AX181-EZ181-EJ181</f>
        <v>0</v>
      </c>
      <c r="FP181" s="53" t="n">
        <f aca="false">+AY181-FA181</f>
        <v>4218.3</v>
      </c>
    </row>
    <row collapsed="false" customFormat="false" customHeight="true" hidden="false" ht="15" outlineLevel="2" r="182">
      <c r="A182" s="21" t="n">
        <v>12</v>
      </c>
      <c r="B182" s="21" t="s">
        <v>67</v>
      </c>
      <c r="C182" s="21" t="s">
        <v>137</v>
      </c>
      <c r="D182" s="67" t="n">
        <f aca="false">+E182</f>
        <v>16122</v>
      </c>
      <c r="E182" s="69" t="n">
        <v>16122</v>
      </c>
      <c r="F182" s="72" t="s">
        <v>671</v>
      </c>
      <c r="G182" s="21" t="s">
        <v>69</v>
      </c>
      <c r="H182" s="21" t="s">
        <v>69</v>
      </c>
      <c r="I182" s="72" t="s">
        <v>672</v>
      </c>
      <c r="J182" s="76" t="s">
        <v>673</v>
      </c>
      <c r="K182" s="76" t="s">
        <v>486</v>
      </c>
      <c r="L182" s="49" t="s">
        <v>487</v>
      </c>
      <c r="M182" s="50" t="s">
        <v>70</v>
      </c>
      <c r="N182" s="51" t="n">
        <v>0.01</v>
      </c>
      <c r="O182" s="51" t="n">
        <v>0.02</v>
      </c>
      <c r="P182" s="51" t="n">
        <v>0</v>
      </c>
      <c r="Q182" s="51" t="n">
        <v>0</v>
      </c>
      <c r="R182" s="50" t="n">
        <v>0</v>
      </c>
      <c r="S182" s="50" t="n">
        <v>0</v>
      </c>
      <c r="T182" s="50" t="n">
        <v>30</v>
      </c>
      <c r="U182" s="50"/>
      <c r="X182" s="53" t="e">
        <f aca="false">+VLOOKUP($D182,['file:///home/lab/repositories/luckia.facturador/com.luckia.biller.deploy/src/main/resources/bootstrap/info_presencial_2014.xlsx']venta_neta_cons!$a$2:$n$1048576,3,0)</f>
        <v>#VALUE!</v>
      </c>
      <c r="Y182" s="53" t="e">
        <f aca="false">+VLOOKUP($D182,['file:///home/lab/repositories/luckia.facturador/com.luckia.biller.deploy/src/main/resources/bootstrap/info_presencial_2014.xlsx']venta_neta_cons!$a$2:$n$1048576,4,0)</f>
        <v>#VALUE!</v>
      </c>
      <c r="Z182" s="53" t="e">
        <f aca="false">+VLOOKUP($D182,['file:///home/lab/repositories/luckia.facturador/com.luckia.biller.deploy/src/main/resources/bootstrap/info_presencial_2014.xlsx']venta_neta_cons!$a$2:$n$1048576,5,0)</f>
        <v>#VALUE!</v>
      </c>
      <c r="AA182" s="53" t="e">
        <f aca="false">+VLOOKUP($D182,['file:///home/lab/repositories/luckia.facturador/com.luckia.biller.deploy/src/main/resources/bootstrap/info_presencial_2014.xlsx']venta_neta_cons!$a$2:$n$1048576,6,0)</f>
        <v>#VALUE!</v>
      </c>
      <c r="AB182" s="53" t="e">
        <f aca="false">+VLOOKUP($D182,['file:///home/lab/repositories/luckia.facturador/com.luckia.biller.deploy/src/main/resources/bootstrap/info_presencial_2014.xlsx']venta_neta_cons!$a$2:$n$1048576,7,0)</f>
        <v>#VALUE!</v>
      </c>
      <c r="AC182" s="53" t="e">
        <f aca="false">+VLOOKUP($D182,['file:///home/lab/repositories/luckia.facturador/com.luckia.biller.deploy/src/main/resources/bootstrap/info_presencial_2014.xlsx']venta_neta_cons!$a$2:$n$1048576,8,0)</f>
        <v>#VALUE!</v>
      </c>
      <c r="AD182" s="53" t="e">
        <f aca="false">+VLOOKUP($D182,['file:///home/lab/repositories/luckia.facturador/com.luckia.biller.deploy/src/main/resources/bootstrap/info_presencial_2014.xlsx']venta_neta_cons!$a$2:$n$1048576,9,0)</f>
        <v>#VALUE!</v>
      </c>
      <c r="AE182" s="53" t="e">
        <f aca="false">+VLOOKUP($D182,['file:///home/lab/repositories/luckia.facturador/com.luckia.biller.deploy/src/main/resources/bootstrap/info_presencial_2014.xlsx']venta_neta_cons!$a$2:$n$1048576,10,0)</f>
        <v>#VALUE!</v>
      </c>
      <c r="AF182" s="53" t="e">
        <f aca="false">+VLOOKUP($D182,['file:///home/lab/repositories/luckia.facturador/com.luckia.biller.deploy/src/main/resources/bootstrap/info_presencial_2014.xlsx']venta_neta_cons!$a$2:$n$1048576,11,0)</f>
        <v>#VALUE!</v>
      </c>
      <c r="AG182" s="53" t="e">
        <f aca="false">+VLOOKUP($D182,['file:///home/lab/repositories/luckia.facturador/com.luckia.biller.deploy/src/main/resources/bootstrap/info_presencial_2014.xlsx']venta_neta_cons!$a$2:$n$1048576,12,0)</f>
        <v>#VALUE!</v>
      </c>
      <c r="AH182" s="53" t="e">
        <f aca="false">+VLOOKUP($D182,['file:///home/lab/repositories/luckia.facturador/com.luckia.biller.deploy/src/main/resources/bootstrap/info_presencial_2014.xlsx']venta_neta_cons!$a$2:$n$1048576,13,0)</f>
        <v>#VALUE!</v>
      </c>
      <c r="AI182" s="53" t="e">
        <f aca="false">+VLOOKUP($D182,['file:///home/lab/repositories/luckia.facturador/com.luckia.biller.deploy/src/main/resources/bootstrap/info_presencial_2014.xlsx']venta_neta_cons!$a$2:$n$1048576,14,0)</f>
        <v>#VALUE!</v>
      </c>
      <c r="AJ182" s="53" t="n">
        <f aca="false">+SUM(X182:AI182)</f>
        <v>7321</v>
      </c>
      <c r="AK182" s="54" t="n">
        <f aca="false">+BB182/X182</f>
        <v>0.388218822565223</v>
      </c>
      <c r="AL182" s="53"/>
      <c r="AM182" s="53" t="e">
        <f aca="false">+VLOOKUP($D182,['file:///home/lab/repositories/luckia.facturador/com.luckia.biller.deploy/src/main/resources/bootstrap/info_presencial_2014.xlsx']saldo_cons!$a$2:$n$1048576,3,0)</f>
        <v>#VALUE!</v>
      </c>
      <c r="AN182" s="53" t="e">
        <f aca="false">+VLOOKUP($D182,['file:///home/lab/repositories/luckia.facturador/com.luckia.biller.deploy/src/main/resources/bootstrap/info_presencial_2014.xlsx']saldo_cons!$a$2:$n$1048576,4,0)</f>
        <v>#VALUE!</v>
      </c>
      <c r="AO182" s="53" t="e">
        <f aca="false">+VLOOKUP($D182,['file:///home/lab/repositories/luckia.facturador/com.luckia.biller.deploy/src/main/resources/bootstrap/info_presencial_2014.xlsx']saldo_cons!$a$2:$n$1048576,5,0)</f>
        <v>#VALUE!</v>
      </c>
      <c r="AP182" s="53" t="e">
        <f aca="false">+VLOOKUP($D182,['file:///home/lab/repositories/luckia.facturador/com.luckia.biller.deploy/src/main/resources/bootstrap/info_presencial_2014.xlsx']saldo_cons!$a$2:$n$1048576,6,0)</f>
        <v>#VALUE!</v>
      </c>
      <c r="AQ182" s="53" t="e">
        <f aca="false">+VLOOKUP($D182,['file:///home/lab/repositories/luckia.facturador/com.luckia.biller.deploy/src/main/resources/bootstrap/info_presencial_2014.xlsx']saldo_cons!$a$2:$n$1048576,7,0)</f>
        <v>#VALUE!</v>
      </c>
      <c r="AR182" s="53" t="e">
        <f aca="false">+VLOOKUP($D182,['file:///home/lab/repositories/luckia.facturador/com.luckia.biller.deploy/src/main/resources/bootstrap/info_presencial_2014.xlsx']saldo_cons!$a$2:$n$1048576,8,0)</f>
        <v>#VALUE!</v>
      </c>
      <c r="AS182" s="53" t="e">
        <f aca="false">+VLOOKUP($D182,['file:///home/lab/repositories/luckia.facturador/com.luckia.biller.deploy/src/main/resources/bootstrap/info_presencial_2014.xlsx']saldo_cons!$a$2:$n$1048576,9,0)</f>
        <v>#VALUE!</v>
      </c>
      <c r="AT182" s="53" t="e">
        <f aca="false">+VLOOKUP($D182,['file:///home/lab/repositories/luckia.facturador/com.luckia.biller.deploy/src/main/resources/bootstrap/info_presencial_2014.xlsx']saldo_cons!$a$2:$n$1048576,10,0)</f>
        <v>#VALUE!</v>
      </c>
      <c r="AU182" s="53" t="e">
        <f aca="false">+VLOOKUP($D182,['file:///home/lab/repositories/luckia.facturador/com.luckia.biller.deploy/src/main/resources/bootstrap/info_presencial_2014.xlsx']saldo_cons!$a$2:$n$1048576,11,0)</f>
        <v>#VALUE!</v>
      </c>
      <c r="AV182" s="53" t="e">
        <f aca="false">+VLOOKUP($D182,['file:///home/lab/repositories/luckia.facturador/com.luckia.biller.deploy/src/main/resources/bootstrap/info_presencial_2014.xlsx']saldo_cons!$a$2:$n$1048576,12,0)</f>
        <v>#VALUE!</v>
      </c>
      <c r="AW182" s="53" t="e">
        <f aca="false">+VLOOKUP($D182,['file:///home/lab/repositories/luckia.facturador/com.luckia.biller.deploy/src/main/resources/bootstrap/info_presencial_2014.xlsx']saldo_cons!$a$2:$n$1048576,13,0)</f>
        <v>#VALUE!</v>
      </c>
      <c r="AX182" s="53" t="e">
        <f aca="false">+VLOOKUP($D182,['file:///home/lab/repositories/luckia.facturador/com.luckia.biller.deploy/src/main/resources/bootstrap/info_presencial_2014.xlsx']saldo_cons!$a$2:$n$1048576,14,0)</f>
        <v>#VALUE!</v>
      </c>
      <c r="AY182" s="53" t="n">
        <f aca="false">+SUM(AM182:AX182)</f>
        <v>7321</v>
      </c>
      <c r="AZ182" s="53"/>
      <c r="BA182" s="53"/>
      <c r="BB182" s="53" t="e">
        <f aca="false">+VLOOKUP($D182,['file:///home/lab/repositories/luckia.facturador/com.luckia.biller.deploy/src/main/resources/bootstrap/info_presencial_2014.xlsx']ggr_cons!$a$2:$n$1048576,3,0)</f>
        <v>#VALUE!</v>
      </c>
      <c r="BC182" s="53" t="e">
        <f aca="false">+VLOOKUP($D182,['file:///home/lab/repositories/luckia.facturador/com.luckia.biller.deploy/src/main/resources/bootstrap/info_presencial_2014.xlsx']ggr_cons!$a$2:$n$1048576,4,0)</f>
        <v>#VALUE!</v>
      </c>
      <c r="BD182" s="53" t="e">
        <f aca="false">+VLOOKUP($D182,['file:///home/lab/repositories/luckia.facturador/com.luckia.biller.deploy/src/main/resources/bootstrap/info_presencial_2014.xlsx']ggr_cons!$a$2:$n$1048576,5,0)</f>
        <v>#VALUE!</v>
      </c>
      <c r="BE182" s="53" t="e">
        <f aca="false">+VLOOKUP($D182,['file:///home/lab/repositories/luckia.facturador/com.luckia.biller.deploy/src/main/resources/bootstrap/info_presencial_2014.xlsx']ggr_cons!$a$2:$n$1048576,6,0)</f>
        <v>#VALUE!</v>
      </c>
      <c r="BF182" s="53" t="e">
        <f aca="false">+VLOOKUP($D182,['file:///home/lab/repositories/luckia.facturador/com.luckia.biller.deploy/src/main/resources/bootstrap/info_presencial_2014.xlsx']ggr_cons!$a$2:$n$1048576,7,0)</f>
        <v>#VALUE!</v>
      </c>
      <c r="BG182" s="53" t="e">
        <f aca="false">+VLOOKUP($D182,['file:///home/lab/repositories/luckia.facturador/com.luckia.biller.deploy/src/main/resources/bootstrap/info_presencial_2014.xlsx']ggr_cons!$a$2:$n$1048576,8,0)</f>
        <v>#VALUE!</v>
      </c>
      <c r="BH182" s="53" t="e">
        <f aca="false">+VLOOKUP($D182,['file:///home/lab/repositories/luckia.facturador/com.luckia.biller.deploy/src/main/resources/bootstrap/info_presencial_2014.xlsx']ggr_cons!$a$2:$n$1048576,9,0)</f>
        <v>#VALUE!</v>
      </c>
      <c r="BI182" s="53" t="e">
        <f aca="false">+VLOOKUP($D182,['file:///home/lab/repositories/luckia.facturador/com.luckia.biller.deploy/src/main/resources/bootstrap/info_presencial_2014.xlsx']ggr_cons!$a$2:$n$1048576,10,0)</f>
        <v>#VALUE!</v>
      </c>
      <c r="BJ182" s="53" t="e">
        <f aca="false">+VLOOKUP($D182,['file:///home/lab/repositories/luckia.facturador/com.luckia.biller.deploy/src/main/resources/bootstrap/info_presencial_2014.xlsx']ggr_cons!$a$2:$n$1048576,11,0)</f>
        <v>#VALUE!</v>
      </c>
      <c r="BK182" s="53" t="e">
        <f aca="false">+VLOOKUP($D182,['file:///home/lab/repositories/luckia.facturador/com.luckia.biller.deploy/src/main/resources/bootstrap/info_presencial_2014.xlsx']ggr_cons!$a$2:$n$1048576,12,0)</f>
        <v>#VALUE!</v>
      </c>
      <c r="BL182" s="53" t="e">
        <f aca="false">+VLOOKUP($D182,['file:///home/lab/repositories/luckia.facturador/com.luckia.biller.deploy/src/main/resources/bootstrap/info_presencial_2014.xlsx']ggr_cons!$a$2:$n$1048576,13,0)</f>
        <v>#VALUE!</v>
      </c>
      <c r="BM182" s="53" t="e">
        <f aca="false">+VLOOKUP($D182,['file:///home/lab/repositories/luckia.facturador/com.luckia.biller.deploy/src/main/resources/bootstrap/info_presencial_2014.xlsx']ggr_cons!$a$2:$n$1048576,14,0)</f>
        <v>#VALUE!</v>
      </c>
      <c r="BN182" s="53" t="n">
        <f aca="false">+SUM(BB182:BM182)</f>
        <v>2842.15</v>
      </c>
      <c r="BO182" s="53"/>
      <c r="BP182" s="53"/>
      <c r="BQ182" s="55" t="n">
        <f aca="false">+$N182*X182</f>
        <v>73.21</v>
      </c>
      <c r="BR182" s="55" t="n">
        <f aca="false">+$N182*Y182</f>
        <v>0</v>
      </c>
      <c r="BS182" s="55" t="n">
        <f aca="false">+$N182*Z182</f>
        <v>0</v>
      </c>
      <c r="BT182" s="55" t="n">
        <f aca="false">+$N182*AA182</f>
        <v>0</v>
      </c>
      <c r="BU182" s="55" t="n">
        <f aca="false">+$N182*AB182</f>
        <v>0</v>
      </c>
      <c r="BV182" s="55" t="n">
        <f aca="false">+$N182*AC182</f>
        <v>0</v>
      </c>
      <c r="BW182" s="55" t="n">
        <f aca="false">+$N182*AD182</f>
        <v>0</v>
      </c>
      <c r="BX182" s="55" t="n">
        <f aca="false">+$N182*AE182</f>
        <v>0</v>
      </c>
      <c r="BY182" s="55" t="n">
        <f aca="false">+$N182*AF182</f>
        <v>0</v>
      </c>
      <c r="BZ182" s="55" t="n">
        <f aca="false">+$N182*AG182</f>
        <v>0</v>
      </c>
      <c r="CA182" s="55" t="n">
        <f aca="false">+$N182*AH182</f>
        <v>0</v>
      </c>
      <c r="CB182" s="55" t="n">
        <f aca="false">+$N182*AI182</f>
        <v>0</v>
      </c>
      <c r="CC182" s="55" t="n">
        <f aca="false">+SUM(BQ182:CB182)</f>
        <v>73.21</v>
      </c>
      <c r="CD182" s="53"/>
      <c r="CE182" s="55"/>
      <c r="CF182" s="55" t="n">
        <f aca="false">+BQ182/$CE$2</f>
        <v>60.504132231405</v>
      </c>
      <c r="CG182" s="55" t="n">
        <f aca="false">+BR182/$CE$2</f>
        <v>0</v>
      </c>
      <c r="CH182" s="55" t="n">
        <f aca="false">+BS182/$CE$2</f>
        <v>0</v>
      </c>
      <c r="CI182" s="55" t="n">
        <f aca="false">+BT182/$CE$2</f>
        <v>0</v>
      </c>
      <c r="CJ182" s="55" t="n">
        <f aca="false">+BU182/$CE$2</f>
        <v>0</v>
      </c>
      <c r="CK182" s="55" t="n">
        <f aca="false">+BV182/$CE$2</f>
        <v>0</v>
      </c>
      <c r="CL182" s="55" t="n">
        <f aca="false">+BW182/$CE$2</f>
        <v>0</v>
      </c>
      <c r="CM182" s="55" t="n">
        <f aca="false">+BX182/$CE$2</f>
        <v>0</v>
      </c>
      <c r="CN182" s="55" t="n">
        <f aca="false">+BY182/$CE$2</f>
        <v>0</v>
      </c>
      <c r="CO182" s="55" t="n">
        <f aca="false">+BZ182/$CE$2</f>
        <v>0</v>
      </c>
      <c r="CP182" s="55" t="n">
        <f aca="false">+CA182/$CE$2</f>
        <v>0</v>
      </c>
      <c r="CQ182" s="55" t="n">
        <f aca="false">+CB182/$CE$2</f>
        <v>0</v>
      </c>
      <c r="CR182" s="55" t="n">
        <f aca="false">+CC182/$CE$2</f>
        <v>60.504132231405</v>
      </c>
      <c r="CS182" s="53"/>
      <c r="CT182" s="53"/>
      <c r="CU182" s="56" t="n">
        <f aca="false">+$O182*X182+$P182*BB182+$Q182*(0.9*BB182+$S182)+$R182</f>
        <v>146.42</v>
      </c>
      <c r="CV182" s="56" t="n">
        <f aca="false">+$O182*Y182+$P182*BC182+$Q182*(0.9*BC182+$S182)+$R182</f>
        <v>0</v>
      </c>
      <c r="CW182" s="56" t="n">
        <f aca="false">+$O182*Z182+$P182*BD182+$Q182*(0.9*BD182+$S182)+$R182</f>
        <v>0</v>
      </c>
      <c r="CX182" s="56" t="n">
        <f aca="false">+$O182*AA182+$P182*BE182+$Q182*(0.9*BE182+$S182)+$R182</f>
        <v>0</v>
      </c>
      <c r="CY182" s="56" t="n">
        <f aca="false">+$O182*AB182+$P182*BF182+$Q182*(0.9*BF182+$S182)+$R182</f>
        <v>0</v>
      </c>
      <c r="CZ182" s="56" t="n">
        <f aca="false">+$O182*AC182+$P182*BG182+$Q182*(0.9*BG182+$S182)+$R182</f>
        <v>0</v>
      </c>
      <c r="DA182" s="56" t="n">
        <f aca="false">+$O182*AD182+$P182*BH182+$Q182*(0.9*BH182+$S182)+$R182</f>
        <v>0</v>
      </c>
      <c r="DB182" s="56" t="n">
        <f aca="false">+$O182*AE182+$P182*BI182+$Q182*(0.9*BI182+$S182)+$R182</f>
        <v>0</v>
      </c>
      <c r="DC182" s="56" t="n">
        <f aca="false">+$O182*AF182+$P182*BJ182+$Q182*(0.9*BJ182+$S182)+$R182</f>
        <v>0</v>
      </c>
      <c r="DD182" s="56" t="n">
        <f aca="false">+$O182*AG182+$P182*BK182+$Q182*(0.9*BK182+$S182)+$R182</f>
        <v>0</v>
      </c>
      <c r="DE182" s="56" t="n">
        <f aca="false">+$O182*AH182+$P182*BL182+$Q182*(0.9*BL182+$S182)+$R182</f>
        <v>0</v>
      </c>
      <c r="DF182" s="56" t="n">
        <f aca="false">+$O182*AI182+$P182*BM182+$Q182*(0.9*BM182+$S182)+$R182</f>
        <v>0</v>
      </c>
      <c r="DG182" s="55" t="n">
        <f aca="false">+SUM(CU182:DF182)</f>
        <v>146.42</v>
      </c>
      <c r="DH182" s="53"/>
      <c r="DJ182" s="14" t="n">
        <f aca="false">+IF(X182=0,0,$T182)</f>
        <v>30</v>
      </c>
      <c r="DK182" s="14" t="n">
        <f aca="false">+IF(Y182=0,0,$T182)</f>
        <v>0</v>
      </c>
      <c r="DL182" s="14" t="n">
        <f aca="false">+IF(Z182=0,0,$T182)</f>
        <v>0</v>
      </c>
      <c r="DM182" s="14" t="n">
        <f aca="false">+IF(AA182=0,0,$T182)</f>
        <v>0</v>
      </c>
      <c r="DN182" s="14" t="n">
        <f aca="false">+IF(AB182=0,0,$T182)</f>
        <v>0</v>
      </c>
      <c r="DO182" s="14" t="n">
        <f aca="false">+IF(AC182=0,0,$T182)</f>
        <v>0</v>
      </c>
      <c r="DP182" s="14" t="n">
        <f aca="false">+IF(AD182=0,0,$T182)</f>
        <v>0</v>
      </c>
      <c r="DQ182" s="14" t="n">
        <f aca="false">+IF(AE182=0,0,$T182)</f>
        <v>0</v>
      </c>
      <c r="DR182" s="14" t="n">
        <f aca="false">+IF(AF182=0,0,$T182)</f>
        <v>0</v>
      </c>
      <c r="DS182" s="14" t="n">
        <f aca="false">+IF(AG182=0,0,$T182)</f>
        <v>0</v>
      </c>
      <c r="DT182" s="14" t="n">
        <f aca="false">+IF(AH182=0,0,$T182)</f>
        <v>0</v>
      </c>
      <c r="DU182" s="14" t="n">
        <f aca="false">+IF(AI182=0,0,$T182)</f>
        <v>0</v>
      </c>
      <c r="DV182" s="55" t="n">
        <f aca="false">+SUM(DJ182:DU182)</f>
        <v>30</v>
      </c>
      <c r="DY182" s="14" t="n">
        <v>0</v>
      </c>
      <c r="DZ182" s="14" t="n">
        <v>0</v>
      </c>
      <c r="EA182" s="14" t="n">
        <v>0</v>
      </c>
      <c r="EB182" s="14" t="n">
        <v>0</v>
      </c>
      <c r="EC182" s="14" t="n">
        <v>0</v>
      </c>
      <c r="ED182" s="14" t="n">
        <v>0</v>
      </c>
      <c r="EE182" s="14" t="n">
        <v>0</v>
      </c>
      <c r="EF182" s="14" t="n">
        <v>0</v>
      </c>
      <c r="EG182" s="14" t="n">
        <v>0</v>
      </c>
      <c r="EH182" s="14" t="n">
        <v>0</v>
      </c>
      <c r="EI182" s="14" t="n">
        <v>0</v>
      </c>
      <c r="EJ182" s="14" t="n">
        <v>0</v>
      </c>
      <c r="EK182" s="55" t="n">
        <f aca="false">+SUM(DY182:EJ182)</f>
        <v>0</v>
      </c>
      <c r="EO182" s="53" t="n">
        <f aca="false">+CU182+DJ182-DY182/2</f>
        <v>176.42</v>
      </c>
      <c r="EP182" s="53" t="n">
        <f aca="false">+CV182+DK182-DZ182/2</f>
        <v>0</v>
      </c>
      <c r="EQ182" s="53" t="n">
        <f aca="false">+CW182+DL182-EA182/2</f>
        <v>0</v>
      </c>
      <c r="ER182" s="53" t="n">
        <f aca="false">+CX182+DM182-EB182/2</f>
        <v>0</v>
      </c>
      <c r="ES182" s="53" t="n">
        <f aca="false">+CY182+DN182-EC182/2</f>
        <v>0</v>
      </c>
      <c r="ET182" s="53" t="n">
        <f aca="false">+CZ182+DO182-ED182/2</f>
        <v>0</v>
      </c>
      <c r="EU182" s="53" t="n">
        <f aca="false">+DA182+DP182-EE182/2</f>
        <v>0</v>
      </c>
      <c r="EV182" s="53" t="n">
        <f aca="false">+DB182+DQ182-EF182/2</f>
        <v>0</v>
      </c>
      <c r="EW182" s="53" t="n">
        <f aca="false">+DC182+DR182-EG182/2</f>
        <v>0</v>
      </c>
      <c r="EX182" s="53" t="n">
        <f aca="false">+DD182+DS182-EH182/2</f>
        <v>0</v>
      </c>
      <c r="EY182" s="53" t="n">
        <f aca="false">+DE182+DT182-EI182/2</f>
        <v>0</v>
      </c>
      <c r="EZ182" s="53" t="n">
        <f aca="false">+DF182+DU182-EJ182/2</f>
        <v>0</v>
      </c>
      <c r="FA182" s="55" t="n">
        <f aca="false">+SUM(EO182:EZ182)</f>
        <v>176.42</v>
      </c>
      <c r="FD182" s="53" t="n">
        <f aca="false">+AM182-EO182-DY182</f>
        <v>7144.58</v>
      </c>
      <c r="FE182" s="53" t="n">
        <f aca="false">+AN182-EP182-DZ182</f>
        <v>0</v>
      </c>
      <c r="FF182" s="53" t="n">
        <f aca="false">+AO182-EQ182-EA182</f>
        <v>0</v>
      </c>
      <c r="FG182" s="53" t="n">
        <f aca="false">+AP182-ER182-EB182</f>
        <v>0</v>
      </c>
      <c r="FH182" s="53" t="n">
        <f aca="false">+AQ182-ES182-EC182</f>
        <v>0</v>
      </c>
      <c r="FI182" s="53" t="n">
        <f aca="false">+AR182-ET182-ED182</f>
        <v>0</v>
      </c>
      <c r="FJ182" s="53" t="n">
        <f aca="false">+AS182-EU182-EE182</f>
        <v>0</v>
      </c>
      <c r="FK182" s="53" t="n">
        <f aca="false">+AT182-EV182-EF182</f>
        <v>0</v>
      </c>
      <c r="FL182" s="53" t="n">
        <f aca="false">+AU182-EW182-EG182</f>
        <v>0</v>
      </c>
      <c r="FM182" s="53" t="n">
        <f aca="false">+AV182-EX182-EH182</f>
        <v>0</v>
      </c>
      <c r="FN182" s="53" t="n">
        <f aca="false">+AW182-EY182-EI182</f>
        <v>0</v>
      </c>
      <c r="FO182" s="53" t="n">
        <f aca="false">+AX182-EZ182-EJ182</f>
        <v>0</v>
      </c>
      <c r="FP182" s="53" t="n">
        <f aca="false">+AY182-FA182</f>
        <v>7144.58</v>
      </c>
    </row>
    <row collapsed="false" customFormat="false" customHeight="true" hidden="false" ht="15" outlineLevel="2" r="183">
      <c r="A183" s="21" t="n">
        <v>12</v>
      </c>
      <c r="B183" s="21" t="s">
        <v>67</v>
      </c>
      <c r="C183" s="21" t="s">
        <v>137</v>
      </c>
      <c r="D183" s="67" t="n">
        <f aca="false">+E183</f>
        <v>16124</v>
      </c>
      <c r="E183" s="69" t="n">
        <v>16124</v>
      </c>
      <c r="F183" s="72" t="s">
        <v>674</v>
      </c>
      <c r="G183" s="21" t="s">
        <v>69</v>
      </c>
      <c r="H183" s="21" t="s">
        <v>69</v>
      </c>
      <c r="I183" s="21" t="s">
        <v>675</v>
      </c>
      <c r="J183" s="76" t="s">
        <v>101</v>
      </c>
      <c r="K183" s="76" t="s">
        <v>75</v>
      </c>
      <c r="L183" s="49" t="s">
        <v>487</v>
      </c>
      <c r="M183" s="50" t="s">
        <v>70</v>
      </c>
      <c r="N183" s="51" t="n">
        <v>0.01</v>
      </c>
      <c r="O183" s="51" t="n">
        <v>0.02</v>
      </c>
      <c r="P183" s="51" t="n">
        <v>0</v>
      </c>
      <c r="Q183" s="51" t="n">
        <v>0</v>
      </c>
      <c r="R183" s="50" t="n">
        <v>0</v>
      </c>
      <c r="S183" s="50" t="n">
        <v>0</v>
      </c>
      <c r="T183" s="50" t="n">
        <v>30</v>
      </c>
      <c r="U183" s="50"/>
      <c r="X183" s="53" t="e">
        <f aca="false">+VLOOKUP($D183,['file:///home/lab/repositories/luckia.facturador/com.luckia.biller.deploy/src/main/resources/bootstrap/info_presencial_2014.xlsx']venta_neta_cons!$a$2:$n$1048576,3,0)</f>
        <v>#VALUE!</v>
      </c>
      <c r="Y183" s="53" t="e">
        <f aca="false">+VLOOKUP($D183,['file:///home/lab/repositories/luckia.facturador/com.luckia.biller.deploy/src/main/resources/bootstrap/info_presencial_2014.xlsx']venta_neta_cons!$a$2:$n$1048576,4,0)</f>
        <v>#VALUE!</v>
      </c>
      <c r="Z183" s="53" t="e">
        <f aca="false">+VLOOKUP($D183,['file:///home/lab/repositories/luckia.facturador/com.luckia.biller.deploy/src/main/resources/bootstrap/info_presencial_2014.xlsx']venta_neta_cons!$a$2:$n$1048576,5,0)</f>
        <v>#VALUE!</v>
      </c>
      <c r="AA183" s="53" t="e">
        <f aca="false">+VLOOKUP($D183,['file:///home/lab/repositories/luckia.facturador/com.luckia.biller.deploy/src/main/resources/bootstrap/info_presencial_2014.xlsx']venta_neta_cons!$a$2:$n$1048576,6,0)</f>
        <v>#VALUE!</v>
      </c>
      <c r="AB183" s="53" t="e">
        <f aca="false">+VLOOKUP($D183,['file:///home/lab/repositories/luckia.facturador/com.luckia.biller.deploy/src/main/resources/bootstrap/info_presencial_2014.xlsx']venta_neta_cons!$a$2:$n$1048576,7,0)</f>
        <v>#VALUE!</v>
      </c>
      <c r="AC183" s="53" t="e">
        <f aca="false">+VLOOKUP($D183,['file:///home/lab/repositories/luckia.facturador/com.luckia.biller.deploy/src/main/resources/bootstrap/info_presencial_2014.xlsx']venta_neta_cons!$a$2:$n$1048576,8,0)</f>
        <v>#VALUE!</v>
      </c>
      <c r="AD183" s="53" t="e">
        <f aca="false">+VLOOKUP($D183,['file:///home/lab/repositories/luckia.facturador/com.luckia.biller.deploy/src/main/resources/bootstrap/info_presencial_2014.xlsx']venta_neta_cons!$a$2:$n$1048576,9,0)</f>
        <v>#VALUE!</v>
      </c>
      <c r="AE183" s="53" t="e">
        <f aca="false">+VLOOKUP($D183,['file:///home/lab/repositories/luckia.facturador/com.luckia.biller.deploy/src/main/resources/bootstrap/info_presencial_2014.xlsx']venta_neta_cons!$a$2:$n$1048576,10,0)</f>
        <v>#VALUE!</v>
      </c>
      <c r="AF183" s="53" t="e">
        <f aca="false">+VLOOKUP($D183,['file:///home/lab/repositories/luckia.facturador/com.luckia.biller.deploy/src/main/resources/bootstrap/info_presencial_2014.xlsx']venta_neta_cons!$a$2:$n$1048576,11,0)</f>
        <v>#VALUE!</v>
      </c>
      <c r="AG183" s="53" t="e">
        <f aca="false">+VLOOKUP($D183,['file:///home/lab/repositories/luckia.facturador/com.luckia.biller.deploy/src/main/resources/bootstrap/info_presencial_2014.xlsx']venta_neta_cons!$a$2:$n$1048576,12,0)</f>
        <v>#VALUE!</v>
      </c>
      <c r="AH183" s="53" t="e">
        <f aca="false">+VLOOKUP($D183,['file:///home/lab/repositories/luckia.facturador/com.luckia.biller.deploy/src/main/resources/bootstrap/info_presencial_2014.xlsx']venta_neta_cons!$a$2:$n$1048576,13,0)</f>
        <v>#VALUE!</v>
      </c>
      <c r="AI183" s="53" t="e">
        <f aca="false">+VLOOKUP($D183,['file:///home/lab/repositories/luckia.facturador/com.luckia.biller.deploy/src/main/resources/bootstrap/info_presencial_2014.xlsx']venta_neta_cons!$a$2:$n$1048576,14,0)</f>
        <v>#VALUE!</v>
      </c>
      <c r="AJ183" s="53" t="n">
        <f aca="false">+SUM(X183:AI183)</f>
        <v>2669</v>
      </c>
      <c r="AK183" s="54" t="n">
        <f aca="false">+BB183/X183</f>
        <v>0.0184713375796179</v>
      </c>
      <c r="AL183" s="53"/>
      <c r="AM183" s="53" t="e">
        <f aca="false">+VLOOKUP($D183,['file:///home/lab/repositories/luckia.facturador/com.luckia.biller.deploy/src/main/resources/bootstrap/info_presencial_2014.xlsx']saldo_cons!$a$2:$n$1048576,3,0)</f>
        <v>#VALUE!</v>
      </c>
      <c r="AN183" s="53" t="e">
        <f aca="false">+VLOOKUP($D183,['file:///home/lab/repositories/luckia.facturador/com.luckia.biller.deploy/src/main/resources/bootstrap/info_presencial_2014.xlsx']saldo_cons!$a$2:$n$1048576,4,0)</f>
        <v>#VALUE!</v>
      </c>
      <c r="AO183" s="53" t="e">
        <f aca="false">+VLOOKUP($D183,['file:///home/lab/repositories/luckia.facturador/com.luckia.biller.deploy/src/main/resources/bootstrap/info_presencial_2014.xlsx']saldo_cons!$a$2:$n$1048576,5,0)</f>
        <v>#VALUE!</v>
      </c>
      <c r="AP183" s="53" t="e">
        <f aca="false">+VLOOKUP($D183,['file:///home/lab/repositories/luckia.facturador/com.luckia.biller.deploy/src/main/resources/bootstrap/info_presencial_2014.xlsx']saldo_cons!$a$2:$n$1048576,6,0)</f>
        <v>#VALUE!</v>
      </c>
      <c r="AQ183" s="53" t="e">
        <f aca="false">+VLOOKUP($D183,['file:///home/lab/repositories/luckia.facturador/com.luckia.biller.deploy/src/main/resources/bootstrap/info_presencial_2014.xlsx']saldo_cons!$a$2:$n$1048576,7,0)</f>
        <v>#VALUE!</v>
      </c>
      <c r="AR183" s="53" t="e">
        <f aca="false">+VLOOKUP($D183,['file:///home/lab/repositories/luckia.facturador/com.luckia.biller.deploy/src/main/resources/bootstrap/info_presencial_2014.xlsx']saldo_cons!$a$2:$n$1048576,8,0)</f>
        <v>#VALUE!</v>
      </c>
      <c r="AS183" s="53" t="e">
        <f aca="false">+VLOOKUP($D183,['file:///home/lab/repositories/luckia.facturador/com.luckia.biller.deploy/src/main/resources/bootstrap/info_presencial_2014.xlsx']saldo_cons!$a$2:$n$1048576,9,0)</f>
        <v>#VALUE!</v>
      </c>
      <c r="AT183" s="53" t="e">
        <f aca="false">+VLOOKUP($D183,['file:///home/lab/repositories/luckia.facturador/com.luckia.biller.deploy/src/main/resources/bootstrap/info_presencial_2014.xlsx']saldo_cons!$a$2:$n$1048576,10,0)</f>
        <v>#VALUE!</v>
      </c>
      <c r="AU183" s="53" t="e">
        <f aca="false">+VLOOKUP($D183,['file:///home/lab/repositories/luckia.facturador/com.luckia.biller.deploy/src/main/resources/bootstrap/info_presencial_2014.xlsx']saldo_cons!$a$2:$n$1048576,11,0)</f>
        <v>#VALUE!</v>
      </c>
      <c r="AV183" s="53" t="e">
        <f aca="false">+VLOOKUP($D183,['file:///home/lab/repositories/luckia.facturador/com.luckia.biller.deploy/src/main/resources/bootstrap/info_presencial_2014.xlsx']saldo_cons!$a$2:$n$1048576,12,0)</f>
        <v>#VALUE!</v>
      </c>
      <c r="AW183" s="53" t="e">
        <f aca="false">+VLOOKUP($D183,['file:///home/lab/repositories/luckia.facturador/com.luckia.biller.deploy/src/main/resources/bootstrap/info_presencial_2014.xlsx']saldo_cons!$a$2:$n$1048576,13,0)</f>
        <v>#VALUE!</v>
      </c>
      <c r="AX183" s="53" t="e">
        <f aca="false">+VLOOKUP($D183,['file:///home/lab/repositories/luckia.facturador/com.luckia.biller.deploy/src/main/resources/bootstrap/info_presencial_2014.xlsx']saldo_cons!$a$2:$n$1048576,14,0)</f>
        <v>#VALUE!</v>
      </c>
      <c r="AY183" s="53" t="n">
        <f aca="false">+SUM(AM183:AX183)</f>
        <v>2669</v>
      </c>
      <c r="AZ183" s="53"/>
      <c r="BA183" s="53"/>
      <c r="BB183" s="53" t="e">
        <f aca="false">+VLOOKUP($D183,['file:///home/lab/repositories/luckia.facturador/com.luckia.biller.deploy/src/main/resources/bootstrap/info_presencial_2014.xlsx']ggr_cons!$a$2:$n$1048576,3,0)</f>
        <v>#VALUE!</v>
      </c>
      <c r="BC183" s="53" t="e">
        <f aca="false">+VLOOKUP($D183,['file:///home/lab/repositories/luckia.facturador/com.luckia.biller.deploy/src/main/resources/bootstrap/info_presencial_2014.xlsx']ggr_cons!$a$2:$n$1048576,4,0)</f>
        <v>#VALUE!</v>
      </c>
      <c r="BD183" s="53" t="e">
        <f aca="false">+VLOOKUP($D183,['file:///home/lab/repositories/luckia.facturador/com.luckia.biller.deploy/src/main/resources/bootstrap/info_presencial_2014.xlsx']ggr_cons!$a$2:$n$1048576,5,0)</f>
        <v>#VALUE!</v>
      </c>
      <c r="BE183" s="53" t="e">
        <f aca="false">+VLOOKUP($D183,['file:///home/lab/repositories/luckia.facturador/com.luckia.biller.deploy/src/main/resources/bootstrap/info_presencial_2014.xlsx']ggr_cons!$a$2:$n$1048576,6,0)</f>
        <v>#VALUE!</v>
      </c>
      <c r="BF183" s="53" t="e">
        <f aca="false">+VLOOKUP($D183,['file:///home/lab/repositories/luckia.facturador/com.luckia.biller.deploy/src/main/resources/bootstrap/info_presencial_2014.xlsx']ggr_cons!$a$2:$n$1048576,7,0)</f>
        <v>#VALUE!</v>
      </c>
      <c r="BG183" s="53" t="e">
        <f aca="false">+VLOOKUP($D183,['file:///home/lab/repositories/luckia.facturador/com.luckia.biller.deploy/src/main/resources/bootstrap/info_presencial_2014.xlsx']ggr_cons!$a$2:$n$1048576,8,0)</f>
        <v>#VALUE!</v>
      </c>
      <c r="BH183" s="53" t="e">
        <f aca="false">+VLOOKUP($D183,['file:///home/lab/repositories/luckia.facturador/com.luckia.biller.deploy/src/main/resources/bootstrap/info_presencial_2014.xlsx']ggr_cons!$a$2:$n$1048576,9,0)</f>
        <v>#VALUE!</v>
      </c>
      <c r="BI183" s="53" t="e">
        <f aca="false">+VLOOKUP($D183,['file:///home/lab/repositories/luckia.facturador/com.luckia.biller.deploy/src/main/resources/bootstrap/info_presencial_2014.xlsx']ggr_cons!$a$2:$n$1048576,10,0)</f>
        <v>#VALUE!</v>
      </c>
      <c r="BJ183" s="53" t="e">
        <f aca="false">+VLOOKUP($D183,['file:///home/lab/repositories/luckia.facturador/com.luckia.biller.deploy/src/main/resources/bootstrap/info_presencial_2014.xlsx']ggr_cons!$a$2:$n$1048576,11,0)</f>
        <v>#VALUE!</v>
      </c>
      <c r="BK183" s="53" t="e">
        <f aca="false">+VLOOKUP($D183,['file:///home/lab/repositories/luckia.facturador/com.luckia.biller.deploy/src/main/resources/bootstrap/info_presencial_2014.xlsx']ggr_cons!$a$2:$n$1048576,12,0)</f>
        <v>#VALUE!</v>
      </c>
      <c r="BL183" s="53" t="e">
        <f aca="false">+VLOOKUP($D183,['file:///home/lab/repositories/luckia.facturador/com.luckia.biller.deploy/src/main/resources/bootstrap/info_presencial_2014.xlsx']ggr_cons!$a$2:$n$1048576,13,0)</f>
        <v>#VALUE!</v>
      </c>
      <c r="BM183" s="53" t="e">
        <f aca="false">+VLOOKUP($D183,['file:///home/lab/repositories/luckia.facturador/com.luckia.biller.deploy/src/main/resources/bootstrap/info_presencial_2014.xlsx']ggr_cons!$a$2:$n$1048576,14,0)</f>
        <v>#VALUE!</v>
      </c>
      <c r="BN183" s="53" t="n">
        <f aca="false">+SUM(BB183:BM183)</f>
        <v>49.3000000000002</v>
      </c>
      <c r="BO183" s="53"/>
      <c r="BP183" s="53"/>
      <c r="BQ183" s="55" t="n">
        <f aca="false">+$N183*X183</f>
        <v>26.69</v>
      </c>
      <c r="BR183" s="55" t="n">
        <f aca="false">+$N183*Y183</f>
        <v>0</v>
      </c>
      <c r="BS183" s="55" t="n">
        <f aca="false">+$N183*Z183</f>
        <v>0</v>
      </c>
      <c r="BT183" s="55" t="n">
        <f aca="false">+$N183*AA183</f>
        <v>0</v>
      </c>
      <c r="BU183" s="55" t="n">
        <f aca="false">+$N183*AB183</f>
        <v>0</v>
      </c>
      <c r="BV183" s="55" t="n">
        <f aca="false">+$N183*AC183</f>
        <v>0</v>
      </c>
      <c r="BW183" s="55" t="n">
        <f aca="false">+$N183*AD183</f>
        <v>0</v>
      </c>
      <c r="BX183" s="55" t="n">
        <f aca="false">+$N183*AE183</f>
        <v>0</v>
      </c>
      <c r="BY183" s="55" t="n">
        <f aca="false">+$N183*AF183</f>
        <v>0</v>
      </c>
      <c r="BZ183" s="55" t="n">
        <f aca="false">+$N183*AG183</f>
        <v>0</v>
      </c>
      <c r="CA183" s="55" t="n">
        <f aca="false">+$N183*AH183</f>
        <v>0</v>
      </c>
      <c r="CB183" s="55" t="n">
        <f aca="false">+$N183*AI183</f>
        <v>0</v>
      </c>
      <c r="CC183" s="55" t="n">
        <f aca="false">+SUM(BQ183:CB183)</f>
        <v>26.69</v>
      </c>
      <c r="CD183" s="53"/>
      <c r="CE183" s="55"/>
      <c r="CF183" s="55" t="n">
        <f aca="false">+BQ183/$CE$2</f>
        <v>22.0578512396694</v>
      </c>
      <c r="CG183" s="55" t="n">
        <f aca="false">+BR183/$CE$2</f>
        <v>0</v>
      </c>
      <c r="CH183" s="55" t="n">
        <f aca="false">+BS183/$CE$2</f>
        <v>0</v>
      </c>
      <c r="CI183" s="55" t="n">
        <f aca="false">+BT183/$CE$2</f>
        <v>0</v>
      </c>
      <c r="CJ183" s="55" t="n">
        <f aca="false">+BU183/$CE$2</f>
        <v>0</v>
      </c>
      <c r="CK183" s="55" t="n">
        <f aca="false">+BV183/$CE$2</f>
        <v>0</v>
      </c>
      <c r="CL183" s="55" t="n">
        <f aca="false">+BW183/$CE$2</f>
        <v>0</v>
      </c>
      <c r="CM183" s="55" t="n">
        <f aca="false">+BX183/$CE$2</f>
        <v>0</v>
      </c>
      <c r="CN183" s="55" t="n">
        <f aca="false">+BY183/$CE$2</f>
        <v>0</v>
      </c>
      <c r="CO183" s="55" t="n">
        <f aca="false">+BZ183/$CE$2</f>
        <v>0</v>
      </c>
      <c r="CP183" s="55" t="n">
        <f aca="false">+CA183/$CE$2</f>
        <v>0</v>
      </c>
      <c r="CQ183" s="55" t="n">
        <f aca="false">+CB183/$CE$2</f>
        <v>0</v>
      </c>
      <c r="CR183" s="55" t="n">
        <f aca="false">+CC183/$CE$2</f>
        <v>22.0578512396694</v>
      </c>
      <c r="CS183" s="53"/>
      <c r="CT183" s="53"/>
      <c r="CU183" s="56" t="n">
        <f aca="false">+$O183*X183+$P183*BB183+$Q183*(0.9*BB183+$S183)+$R183</f>
        <v>53.38</v>
      </c>
      <c r="CV183" s="56" t="n">
        <f aca="false">+$O183*Y183+$P183*BC183+$Q183*(0.9*BC183+$S183)+$R183</f>
        <v>0</v>
      </c>
      <c r="CW183" s="56" t="n">
        <f aca="false">+$O183*Z183+$P183*BD183+$Q183*(0.9*BD183+$S183)+$R183</f>
        <v>0</v>
      </c>
      <c r="CX183" s="56" t="n">
        <f aca="false">+$O183*AA183+$P183*BE183+$Q183*(0.9*BE183+$S183)+$R183</f>
        <v>0</v>
      </c>
      <c r="CY183" s="56" t="n">
        <f aca="false">+$O183*AB183+$P183*BF183+$Q183*(0.9*BF183+$S183)+$R183</f>
        <v>0</v>
      </c>
      <c r="CZ183" s="56" t="n">
        <f aca="false">+$O183*AC183+$P183*BG183+$Q183*(0.9*BG183+$S183)+$R183</f>
        <v>0</v>
      </c>
      <c r="DA183" s="56" t="n">
        <f aca="false">+$O183*AD183+$P183*BH183+$Q183*(0.9*BH183+$S183)+$R183</f>
        <v>0</v>
      </c>
      <c r="DB183" s="56" t="n">
        <f aca="false">+$O183*AE183+$P183*BI183+$Q183*(0.9*BI183+$S183)+$R183</f>
        <v>0</v>
      </c>
      <c r="DC183" s="56" t="n">
        <f aca="false">+$O183*AF183+$P183*BJ183+$Q183*(0.9*BJ183+$S183)+$R183</f>
        <v>0</v>
      </c>
      <c r="DD183" s="56" t="n">
        <f aca="false">+$O183*AG183+$P183*BK183+$Q183*(0.9*BK183+$S183)+$R183</f>
        <v>0</v>
      </c>
      <c r="DE183" s="56" t="n">
        <f aca="false">+$O183*AH183+$P183*BL183+$Q183*(0.9*BL183+$S183)+$R183</f>
        <v>0</v>
      </c>
      <c r="DF183" s="56" t="n">
        <f aca="false">+$O183*AI183+$P183*BM183+$Q183*(0.9*BM183+$S183)+$R183</f>
        <v>0</v>
      </c>
      <c r="DG183" s="55" t="n">
        <f aca="false">+SUM(CU183:DF183)</f>
        <v>53.38</v>
      </c>
      <c r="DH183" s="53"/>
      <c r="DJ183" s="14" t="n">
        <f aca="false">+IF(X183=0,0,$T183)</f>
        <v>30</v>
      </c>
      <c r="DK183" s="14" t="n">
        <f aca="false">+IF(Y183=0,0,$T183)</f>
        <v>0</v>
      </c>
      <c r="DL183" s="14" t="n">
        <f aca="false">+IF(Z183=0,0,$T183)</f>
        <v>0</v>
      </c>
      <c r="DM183" s="14" t="n">
        <f aca="false">+IF(AA183=0,0,$T183)</f>
        <v>0</v>
      </c>
      <c r="DN183" s="14" t="n">
        <f aca="false">+IF(AB183=0,0,$T183)</f>
        <v>0</v>
      </c>
      <c r="DO183" s="14" t="n">
        <f aca="false">+IF(AC183=0,0,$T183)</f>
        <v>0</v>
      </c>
      <c r="DP183" s="14" t="n">
        <f aca="false">+IF(AD183=0,0,$T183)</f>
        <v>0</v>
      </c>
      <c r="DQ183" s="14" t="n">
        <f aca="false">+IF(AE183=0,0,$T183)</f>
        <v>0</v>
      </c>
      <c r="DR183" s="14" t="n">
        <f aca="false">+IF(AF183=0,0,$T183)</f>
        <v>0</v>
      </c>
      <c r="DS183" s="14" t="n">
        <f aca="false">+IF(AG183=0,0,$T183)</f>
        <v>0</v>
      </c>
      <c r="DT183" s="14" t="n">
        <f aca="false">+IF(AH183=0,0,$T183)</f>
        <v>0</v>
      </c>
      <c r="DU183" s="14" t="n">
        <f aca="false">+IF(AI183=0,0,$T183)</f>
        <v>0</v>
      </c>
      <c r="DV183" s="55" t="n">
        <f aca="false">+SUM(DJ183:DU183)</f>
        <v>30</v>
      </c>
      <c r="DY183" s="14" t="n">
        <v>0</v>
      </c>
      <c r="DZ183" s="14" t="n">
        <v>0</v>
      </c>
      <c r="EA183" s="14" t="n">
        <v>0</v>
      </c>
      <c r="EB183" s="14" t="n">
        <v>0</v>
      </c>
      <c r="EC183" s="14" t="n">
        <v>0</v>
      </c>
      <c r="ED183" s="14" t="n">
        <v>0</v>
      </c>
      <c r="EE183" s="14" t="n">
        <v>0</v>
      </c>
      <c r="EF183" s="14" t="n">
        <v>0</v>
      </c>
      <c r="EG183" s="14" t="n">
        <v>0</v>
      </c>
      <c r="EH183" s="14" t="n">
        <v>0</v>
      </c>
      <c r="EI183" s="14" t="n">
        <v>0</v>
      </c>
      <c r="EJ183" s="14" t="n">
        <v>0</v>
      </c>
      <c r="EK183" s="55" t="n">
        <f aca="false">+SUM(DY183:EJ183)</f>
        <v>0</v>
      </c>
      <c r="EO183" s="53" t="n">
        <f aca="false">+CU183+DJ183-DY183/2</f>
        <v>83.38</v>
      </c>
      <c r="EP183" s="53" t="n">
        <f aca="false">+CV183+DK183-DZ183/2</f>
        <v>0</v>
      </c>
      <c r="EQ183" s="53" t="n">
        <f aca="false">+CW183+DL183-EA183/2</f>
        <v>0</v>
      </c>
      <c r="ER183" s="53" t="n">
        <f aca="false">+CX183+DM183-EB183/2</f>
        <v>0</v>
      </c>
      <c r="ES183" s="53" t="n">
        <f aca="false">+CY183+DN183-EC183/2</f>
        <v>0</v>
      </c>
      <c r="ET183" s="53" t="n">
        <f aca="false">+CZ183+DO183-ED183/2</f>
        <v>0</v>
      </c>
      <c r="EU183" s="53" t="n">
        <f aca="false">+DA183+DP183-EE183/2</f>
        <v>0</v>
      </c>
      <c r="EV183" s="53" t="n">
        <f aca="false">+DB183+DQ183-EF183/2</f>
        <v>0</v>
      </c>
      <c r="EW183" s="53" t="n">
        <f aca="false">+DC183+DR183-EG183/2</f>
        <v>0</v>
      </c>
      <c r="EX183" s="53" t="n">
        <f aca="false">+DD183+DS183-EH183/2</f>
        <v>0</v>
      </c>
      <c r="EY183" s="53" t="n">
        <f aca="false">+DE183+DT183-EI183/2</f>
        <v>0</v>
      </c>
      <c r="EZ183" s="53" t="n">
        <f aca="false">+DF183+DU183-EJ183/2</f>
        <v>0</v>
      </c>
      <c r="FA183" s="55" t="n">
        <f aca="false">+SUM(EO183:EZ183)</f>
        <v>83.38</v>
      </c>
      <c r="FD183" s="53" t="n">
        <f aca="false">+AM183-EO183-DY183</f>
        <v>2585.62</v>
      </c>
      <c r="FE183" s="53" t="n">
        <f aca="false">+AN183-EP183-DZ183</f>
        <v>0</v>
      </c>
      <c r="FF183" s="53" t="n">
        <f aca="false">+AO183-EQ183-EA183</f>
        <v>0</v>
      </c>
      <c r="FG183" s="53" t="n">
        <f aca="false">+AP183-ER183-EB183</f>
        <v>0</v>
      </c>
      <c r="FH183" s="53" t="n">
        <f aca="false">+AQ183-ES183-EC183</f>
        <v>0</v>
      </c>
      <c r="FI183" s="53" t="n">
        <f aca="false">+AR183-ET183-ED183</f>
        <v>0</v>
      </c>
      <c r="FJ183" s="53" t="n">
        <f aca="false">+AS183-EU183-EE183</f>
        <v>0</v>
      </c>
      <c r="FK183" s="53" t="n">
        <f aca="false">+AT183-EV183-EF183</f>
        <v>0</v>
      </c>
      <c r="FL183" s="53" t="n">
        <f aca="false">+AU183-EW183-EG183</f>
        <v>0</v>
      </c>
      <c r="FM183" s="53" t="n">
        <f aca="false">+AV183-EX183-EH183</f>
        <v>0</v>
      </c>
      <c r="FN183" s="53" t="n">
        <f aca="false">+AW183-EY183-EI183</f>
        <v>0</v>
      </c>
      <c r="FO183" s="53" t="n">
        <f aca="false">+AX183-EZ183-EJ183</f>
        <v>0</v>
      </c>
      <c r="FP183" s="53" t="n">
        <f aca="false">+AY183-FA183</f>
        <v>2585.62</v>
      </c>
    </row>
    <row collapsed="false" customFormat="false" customHeight="true" hidden="false" ht="15" outlineLevel="2" r="184">
      <c r="A184" s="21" t="n">
        <v>12</v>
      </c>
      <c r="B184" s="21" t="s">
        <v>67</v>
      </c>
      <c r="C184" s="21" t="s">
        <v>137</v>
      </c>
      <c r="D184" s="67" t="n">
        <f aca="false">+E184</f>
        <v>16125</v>
      </c>
      <c r="E184" s="69" t="n">
        <v>16125</v>
      </c>
      <c r="F184" s="72" t="s">
        <v>676</v>
      </c>
      <c r="G184" s="21" t="s">
        <v>69</v>
      </c>
      <c r="H184" s="21" t="s">
        <v>69</v>
      </c>
      <c r="I184" s="72" t="s">
        <v>677</v>
      </c>
      <c r="J184" s="76" t="s">
        <v>587</v>
      </c>
      <c r="K184" s="76" t="s">
        <v>587</v>
      </c>
      <c r="L184" s="49" t="s">
        <v>487</v>
      </c>
      <c r="M184" s="50" t="s">
        <v>70</v>
      </c>
      <c r="N184" s="51" t="n">
        <v>0.01</v>
      </c>
      <c r="O184" s="51" t="n">
        <v>0.02</v>
      </c>
      <c r="P184" s="51" t="n">
        <v>0</v>
      </c>
      <c r="Q184" s="51" t="n">
        <v>0</v>
      </c>
      <c r="R184" s="50" t="n">
        <v>0</v>
      </c>
      <c r="S184" s="50" t="n">
        <v>0</v>
      </c>
      <c r="T184" s="50" t="n">
        <v>30</v>
      </c>
      <c r="U184" s="50"/>
      <c r="X184" s="53" t="e">
        <f aca="false">+VLOOKUP($D184,['file:///home/lab/repositories/luckia.facturador/com.luckia.biller.deploy/src/main/resources/bootstrap/info_presencial_2014.xlsx']venta_neta_cons!$a$2:$n$1048576,3,0)</f>
        <v>#VALUE!</v>
      </c>
      <c r="Y184" s="53" t="e">
        <f aca="false">+VLOOKUP($D184,['file:///home/lab/repositories/luckia.facturador/com.luckia.biller.deploy/src/main/resources/bootstrap/info_presencial_2014.xlsx']venta_neta_cons!$a$2:$n$1048576,4,0)</f>
        <v>#VALUE!</v>
      </c>
      <c r="Z184" s="53" t="e">
        <f aca="false">+VLOOKUP($D184,['file:///home/lab/repositories/luckia.facturador/com.luckia.biller.deploy/src/main/resources/bootstrap/info_presencial_2014.xlsx']venta_neta_cons!$a$2:$n$1048576,5,0)</f>
        <v>#VALUE!</v>
      </c>
      <c r="AA184" s="53" t="e">
        <f aca="false">+VLOOKUP($D184,['file:///home/lab/repositories/luckia.facturador/com.luckia.biller.deploy/src/main/resources/bootstrap/info_presencial_2014.xlsx']venta_neta_cons!$a$2:$n$1048576,6,0)</f>
        <v>#VALUE!</v>
      </c>
      <c r="AB184" s="53" t="e">
        <f aca="false">+VLOOKUP($D184,['file:///home/lab/repositories/luckia.facturador/com.luckia.biller.deploy/src/main/resources/bootstrap/info_presencial_2014.xlsx']venta_neta_cons!$a$2:$n$1048576,7,0)</f>
        <v>#VALUE!</v>
      </c>
      <c r="AC184" s="53" t="e">
        <f aca="false">+VLOOKUP($D184,['file:///home/lab/repositories/luckia.facturador/com.luckia.biller.deploy/src/main/resources/bootstrap/info_presencial_2014.xlsx']venta_neta_cons!$a$2:$n$1048576,8,0)</f>
        <v>#VALUE!</v>
      </c>
      <c r="AD184" s="53" t="e">
        <f aca="false">+VLOOKUP($D184,['file:///home/lab/repositories/luckia.facturador/com.luckia.biller.deploy/src/main/resources/bootstrap/info_presencial_2014.xlsx']venta_neta_cons!$a$2:$n$1048576,9,0)</f>
        <v>#VALUE!</v>
      </c>
      <c r="AE184" s="53" t="e">
        <f aca="false">+VLOOKUP($D184,['file:///home/lab/repositories/luckia.facturador/com.luckia.biller.deploy/src/main/resources/bootstrap/info_presencial_2014.xlsx']venta_neta_cons!$a$2:$n$1048576,10,0)</f>
        <v>#VALUE!</v>
      </c>
      <c r="AF184" s="53" t="e">
        <f aca="false">+VLOOKUP($D184,['file:///home/lab/repositories/luckia.facturador/com.luckia.biller.deploy/src/main/resources/bootstrap/info_presencial_2014.xlsx']venta_neta_cons!$a$2:$n$1048576,11,0)</f>
        <v>#VALUE!</v>
      </c>
      <c r="AG184" s="53" t="e">
        <f aca="false">+VLOOKUP($D184,['file:///home/lab/repositories/luckia.facturador/com.luckia.biller.deploy/src/main/resources/bootstrap/info_presencial_2014.xlsx']venta_neta_cons!$a$2:$n$1048576,12,0)</f>
        <v>#VALUE!</v>
      </c>
      <c r="AH184" s="53" t="e">
        <f aca="false">+VLOOKUP($D184,['file:///home/lab/repositories/luckia.facturador/com.luckia.biller.deploy/src/main/resources/bootstrap/info_presencial_2014.xlsx']venta_neta_cons!$a$2:$n$1048576,13,0)</f>
        <v>#VALUE!</v>
      </c>
      <c r="AI184" s="53" t="e">
        <f aca="false">+VLOOKUP($D184,['file:///home/lab/repositories/luckia.facturador/com.luckia.biller.deploy/src/main/resources/bootstrap/info_presencial_2014.xlsx']venta_neta_cons!$a$2:$n$1048576,14,0)</f>
        <v>#VALUE!</v>
      </c>
      <c r="AJ184" s="53" t="n">
        <f aca="false">+SUM(X184:AI184)</f>
        <v>1757</v>
      </c>
      <c r="AK184" s="54" t="n">
        <f aca="false">+BB184/X184</f>
        <v>-0.0420261809903244</v>
      </c>
      <c r="AL184" s="53"/>
      <c r="AM184" s="53" t="e">
        <f aca="false">+VLOOKUP($D184,['file:///home/lab/repositories/luckia.facturador/com.luckia.biller.deploy/src/main/resources/bootstrap/info_presencial_2014.xlsx']saldo_cons!$a$2:$n$1048576,3,0)</f>
        <v>#VALUE!</v>
      </c>
      <c r="AN184" s="53" t="e">
        <f aca="false">+VLOOKUP($D184,['file:///home/lab/repositories/luckia.facturador/com.luckia.biller.deploy/src/main/resources/bootstrap/info_presencial_2014.xlsx']saldo_cons!$a$2:$n$1048576,4,0)</f>
        <v>#VALUE!</v>
      </c>
      <c r="AO184" s="53" t="e">
        <f aca="false">+VLOOKUP($D184,['file:///home/lab/repositories/luckia.facturador/com.luckia.biller.deploy/src/main/resources/bootstrap/info_presencial_2014.xlsx']saldo_cons!$a$2:$n$1048576,5,0)</f>
        <v>#VALUE!</v>
      </c>
      <c r="AP184" s="53" t="e">
        <f aca="false">+VLOOKUP($D184,['file:///home/lab/repositories/luckia.facturador/com.luckia.biller.deploy/src/main/resources/bootstrap/info_presencial_2014.xlsx']saldo_cons!$a$2:$n$1048576,6,0)</f>
        <v>#VALUE!</v>
      </c>
      <c r="AQ184" s="53" t="e">
        <f aca="false">+VLOOKUP($D184,['file:///home/lab/repositories/luckia.facturador/com.luckia.biller.deploy/src/main/resources/bootstrap/info_presencial_2014.xlsx']saldo_cons!$a$2:$n$1048576,7,0)</f>
        <v>#VALUE!</v>
      </c>
      <c r="AR184" s="53" t="e">
        <f aca="false">+VLOOKUP($D184,['file:///home/lab/repositories/luckia.facturador/com.luckia.biller.deploy/src/main/resources/bootstrap/info_presencial_2014.xlsx']saldo_cons!$a$2:$n$1048576,8,0)</f>
        <v>#VALUE!</v>
      </c>
      <c r="AS184" s="53" t="e">
        <f aca="false">+VLOOKUP($D184,['file:///home/lab/repositories/luckia.facturador/com.luckia.biller.deploy/src/main/resources/bootstrap/info_presencial_2014.xlsx']saldo_cons!$a$2:$n$1048576,9,0)</f>
        <v>#VALUE!</v>
      </c>
      <c r="AT184" s="53" t="e">
        <f aca="false">+VLOOKUP($D184,['file:///home/lab/repositories/luckia.facturador/com.luckia.biller.deploy/src/main/resources/bootstrap/info_presencial_2014.xlsx']saldo_cons!$a$2:$n$1048576,10,0)</f>
        <v>#VALUE!</v>
      </c>
      <c r="AU184" s="53" t="e">
        <f aca="false">+VLOOKUP($D184,['file:///home/lab/repositories/luckia.facturador/com.luckia.biller.deploy/src/main/resources/bootstrap/info_presencial_2014.xlsx']saldo_cons!$a$2:$n$1048576,11,0)</f>
        <v>#VALUE!</v>
      </c>
      <c r="AV184" s="53" t="e">
        <f aca="false">+VLOOKUP($D184,['file:///home/lab/repositories/luckia.facturador/com.luckia.biller.deploy/src/main/resources/bootstrap/info_presencial_2014.xlsx']saldo_cons!$a$2:$n$1048576,12,0)</f>
        <v>#VALUE!</v>
      </c>
      <c r="AW184" s="53" t="e">
        <f aca="false">+VLOOKUP($D184,['file:///home/lab/repositories/luckia.facturador/com.luckia.biller.deploy/src/main/resources/bootstrap/info_presencial_2014.xlsx']saldo_cons!$a$2:$n$1048576,13,0)</f>
        <v>#VALUE!</v>
      </c>
      <c r="AX184" s="53" t="e">
        <f aca="false">+VLOOKUP($D184,['file:///home/lab/repositories/luckia.facturador/com.luckia.biller.deploy/src/main/resources/bootstrap/info_presencial_2014.xlsx']saldo_cons!$a$2:$n$1048576,14,0)</f>
        <v>#VALUE!</v>
      </c>
      <c r="AY184" s="53" t="n">
        <f aca="false">+SUM(AM184:AX184)</f>
        <v>1757</v>
      </c>
      <c r="AZ184" s="53"/>
      <c r="BA184" s="53"/>
      <c r="BB184" s="53" t="e">
        <f aca="false">+VLOOKUP($D184,['file:///home/lab/repositories/luckia.facturador/com.luckia.biller.deploy/src/main/resources/bootstrap/info_presencial_2014.xlsx']ggr_cons!$a$2:$n$1048576,3,0)</f>
        <v>#VALUE!</v>
      </c>
      <c r="BC184" s="53" t="e">
        <f aca="false">+VLOOKUP($D184,['file:///home/lab/repositories/luckia.facturador/com.luckia.biller.deploy/src/main/resources/bootstrap/info_presencial_2014.xlsx']ggr_cons!$a$2:$n$1048576,4,0)</f>
        <v>#VALUE!</v>
      </c>
      <c r="BD184" s="53" t="e">
        <f aca="false">+VLOOKUP($D184,['file:///home/lab/repositories/luckia.facturador/com.luckia.biller.deploy/src/main/resources/bootstrap/info_presencial_2014.xlsx']ggr_cons!$a$2:$n$1048576,5,0)</f>
        <v>#VALUE!</v>
      </c>
      <c r="BE184" s="53" t="e">
        <f aca="false">+VLOOKUP($D184,['file:///home/lab/repositories/luckia.facturador/com.luckia.biller.deploy/src/main/resources/bootstrap/info_presencial_2014.xlsx']ggr_cons!$a$2:$n$1048576,6,0)</f>
        <v>#VALUE!</v>
      </c>
      <c r="BF184" s="53" t="e">
        <f aca="false">+VLOOKUP($D184,['file:///home/lab/repositories/luckia.facturador/com.luckia.biller.deploy/src/main/resources/bootstrap/info_presencial_2014.xlsx']ggr_cons!$a$2:$n$1048576,7,0)</f>
        <v>#VALUE!</v>
      </c>
      <c r="BG184" s="53" t="e">
        <f aca="false">+VLOOKUP($D184,['file:///home/lab/repositories/luckia.facturador/com.luckia.biller.deploy/src/main/resources/bootstrap/info_presencial_2014.xlsx']ggr_cons!$a$2:$n$1048576,8,0)</f>
        <v>#VALUE!</v>
      </c>
      <c r="BH184" s="53" t="e">
        <f aca="false">+VLOOKUP($D184,['file:///home/lab/repositories/luckia.facturador/com.luckia.biller.deploy/src/main/resources/bootstrap/info_presencial_2014.xlsx']ggr_cons!$a$2:$n$1048576,9,0)</f>
        <v>#VALUE!</v>
      </c>
      <c r="BI184" s="53" t="e">
        <f aca="false">+VLOOKUP($D184,['file:///home/lab/repositories/luckia.facturador/com.luckia.biller.deploy/src/main/resources/bootstrap/info_presencial_2014.xlsx']ggr_cons!$a$2:$n$1048576,10,0)</f>
        <v>#VALUE!</v>
      </c>
      <c r="BJ184" s="53" t="e">
        <f aca="false">+VLOOKUP($D184,['file:///home/lab/repositories/luckia.facturador/com.luckia.biller.deploy/src/main/resources/bootstrap/info_presencial_2014.xlsx']ggr_cons!$a$2:$n$1048576,11,0)</f>
        <v>#VALUE!</v>
      </c>
      <c r="BK184" s="53" t="e">
        <f aca="false">+VLOOKUP($D184,['file:///home/lab/repositories/luckia.facturador/com.luckia.biller.deploy/src/main/resources/bootstrap/info_presencial_2014.xlsx']ggr_cons!$a$2:$n$1048576,12,0)</f>
        <v>#VALUE!</v>
      </c>
      <c r="BL184" s="53" t="e">
        <f aca="false">+VLOOKUP($D184,['file:///home/lab/repositories/luckia.facturador/com.luckia.biller.deploy/src/main/resources/bootstrap/info_presencial_2014.xlsx']ggr_cons!$a$2:$n$1048576,13,0)</f>
        <v>#VALUE!</v>
      </c>
      <c r="BM184" s="53" t="e">
        <f aca="false">+VLOOKUP($D184,['file:///home/lab/repositories/luckia.facturador/com.luckia.biller.deploy/src/main/resources/bootstrap/info_presencial_2014.xlsx']ggr_cons!$a$2:$n$1048576,14,0)</f>
        <v>#VALUE!</v>
      </c>
      <c r="BN184" s="53" t="n">
        <f aca="false">+SUM(BB184:BM184)</f>
        <v>-73.8399999999999</v>
      </c>
      <c r="BO184" s="53"/>
      <c r="BP184" s="53"/>
      <c r="BQ184" s="55" t="n">
        <f aca="false">+$N184*X184</f>
        <v>17.57</v>
      </c>
      <c r="BR184" s="55" t="n">
        <f aca="false">+$N184*Y184</f>
        <v>0</v>
      </c>
      <c r="BS184" s="55" t="n">
        <f aca="false">+$N184*Z184</f>
        <v>0</v>
      </c>
      <c r="BT184" s="55" t="n">
        <f aca="false">+$N184*AA184</f>
        <v>0</v>
      </c>
      <c r="BU184" s="55" t="n">
        <f aca="false">+$N184*AB184</f>
        <v>0</v>
      </c>
      <c r="BV184" s="55" t="n">
        <f aca="false">+$N184*AC184</f>
        <v>0</v>
      </c>
      <c r="BW184" s="55" t="n">
        <f aca="false">+$N184*AD184</f>
        <v>0</v>
      </c>
      <c r="BX184" s="55" t="n">
        <f aca="false">+$N184*AE184</f>
        <v>0</v>
      </c>
      <c r="BY184" s="55" t="n">
        <f aca="false">+$N184*AF184</f>
        <v>0</v>
      </c>
      <c r="BZ184" s="55" t="n">
        <f aca="false">+$N184*AG184</f>
        <v>0</v>
      </c>
      <c r="CA184" s="55" t="n">
        <f aca="false">+$N184*AH184</f>
        <v>0</v>
      </c>
      <c r="CB184" s="55" t="n">
        <f aca="false">+$N184*AI184</f>
        <v>0</v>
      </c>
      <c r="CC184" s="55" t="n">
        <f aca="false">+SUM(BQ184:CB184)</f>
        <v>17.57</v>
      </c>
      <c r="CD184" s="53"/>
      <c r="CE184" s="55"/>
      <c r="CF184" s="55" t="n">
        <f aca="false">+BQ184/$CE$2</f>
        <v>14.5206611570248</v>
      </c>
      <c r="CG184" s="55" t="n">
        <f aca="false">+BR184/$CE$2</f>
        <v>0</v>
      </c>
      <c r="CH184" s="55" t="n">
        <f aca="false">+BS184/$CE$2</f>
        <v>0</v>
      </c>
      <c r="CI184" s="55" t="n">
        <f aca="false">+BT184/$CE$2</f>
        <v>0</v>
      </c>
      <c r="CJ184" s="55" t="n">
        <f aca="false">+BU184/$CE$2</f>
        <v>0</v>
      </c>
      <c r="CK184" s="55" t="n">
        <f aca="false">+BV184/$CE$2</f>
        <v>0</v>
      </c>
      <c r="CL184" s="55" t="n">
        <f aca="false">+BW184/$CE$2</f>
        <v>0</v>
      </c>
      <c r="CM184" s="55" t="n">
        <f aca="false">+BX184/$CE$2</f>
        <v>0</v>
      </c>
      <c r="CN184" s="55" t="n">
        <f aca="false">+BY184/$CE$2</f>
        <v>0</v>
      </c>
      <c r="CO184" s="55" t="n">
        <f aca="false">+BZ184/$CE$2</f>
        <v>0</v>
      </c>
      <c r="CP184" s="55" t="n">
        <f aca="false">+CA184/$CE$2</f>
        <v>0</v>
      </c>
      <c r="CQ184" s="55" t="n">
        <f aca="false">+CB184/$CE$2</f>
        <v>0</v>
      </c>
      <c r="CR184" s="55" t="n">
        <f aca="false">+CC184/$CE$2</f>
        <v>14.5206611570248</v>
      </c>
      <c r="CS184" s="53"/>
      <c r="CT184" s="53"/>
      <c r="CU184" s="56" t="n">
        <f aca="false">+$O184*X184+$P184*BB184+$Q184*(0.9*BB184+$S184)+$R184</f>
        <v>35.14</v>
      </c>
      <c r="CV184" s="56" t="n">
        <f aca="false">+$O184*Y184+$P184*BC184+$Q184*(0.9*BC184+$S184)+$R184</f>
        <v>0</v>
      </c>
      <c r="CW184" s="56" t="n">
        <f aca="false">+$O184*Z184+$P184*BD184+$Q184*(0.9*BD184+$S184)+$R184</f>
        <v>0</v>
      </c>
      <c r="CX184" s="56" t="n">
        <f aca="false">+$O184*AA184+$P184*BE184+$Q184*(0.9*BE184+$S184)+$R184</f>
        <v>0</v>
      </c>
      <c r="CY184" s="56" t="n">
        <f aca="false">+$O184*AB184+$P184*BF184+$Q184*(0.9*BF184+$S184)+$R184</f>
        <v>0</v>
      </c>
      <c r="CZ184" s="56" t="n">
        <f aca="false">+$O184*AC184+$P184*BG184+$Q184*(0.9*BG184+$S184)+$R184</f>
        <v>0</v>
      </c>
      <c r="DA184" s="56" t="n">
        <f aca="false">+$O184*AD184+$P184*BH184+$Q184*(0.9*BH184+$S184)+$R184</f>
        <v>0</v>
      </c>
      <c r="DB184" s="56" t="n">
        <f aca="false">+$O184*AE184+$P184*BI184+$Q184*(0.9*BI184+$S184)+$R184</f>
        <v>0</v>
      </c>
      <c r="DC184" s="56" t="n">
        <f aca="false">+$O184*AF184+$P184*BJ184+$Q184*(0.9*BJ184+$S184)+$R184</f>
        <v>0</v>
      </c>
      <c r="DD184" s="56" t="n">
        <f aca="false">+$O184*AG184+$P184*BK184+$Q184*(0.9*BK184+$S184)+$R184</f>
        <v>0</v>
      </c>
      <c r="DE184" s="56" t="n">
        <f aca="false">+$O184*AH184+$P184*BL184+$Q184*(0.9*BL184+$S184)+$R184</f>
        <v>0</v>
      </c>
      <c r="DF184" s="56" t="n">
        <f aca="false">+$O184*AI184+$P184*BM184+$Q184*(0.9*BM184+$S184)+$R184</f>
        <v>0</v>
      </c>
      <c r="DG184" s="55" t="n">
        <f aca="false">+SUM(CU184:DF184)</f>
        <v>35.14</v>
      </c>
      <c r="DH184" s="53"/>
      <c r="DJ184" s="14" t="n">
        <f aca="false">+IF(X184=0,0,$T184)</f>
        <v>30</v>
      </c>
      <c r="DK184" s="14" t="n">
        <f aca="false">+IF(Y184=0,0,$T184)</f>
        <v>0</v>
      </c>
      <c r="DL184" s="14" t="n">
        <f aca="false">+IF(Z184=0,0,$T184)</f>
        <v>0</v>
      </c>
      <c r="DM184" s="14" t="n">
        <f aca="false">+IF(AA184=0,0,$T184)</f>
        <v>0</v>
      </c>
      <c r="DN184" s="14" t="n">
        <f aca="false">+IF(AB184=0,0,$T184)</f>
        <v>0</v>
      </c>
      <c r="DO184" s="14" t="n">
        <f aca="false">+IF(AC184=0,0,$T184)</f>
        <v>0</v>
      </c>
      <c r="DP184" s="14" t="n">
        <f aca="false">+IF(AD184=0,0,$T184)</f>
        <v>0</v>
      </c>
      <c r="DQ184" s="14" t="n">
        <f aca="false">+IF(AE184=0,0,$T184)</f>
        <v>0</v>
      </c>
      <c r="DR184" s="14" t="n">
        <f aca="false">+IF(AF184=0,0,$T184)</f>
        <v>0</v>
      </c>
      <c r="DS184" s="14" t="n">
        <f aca="false">+IF(AG184=0,0,$T184)</f>
        <v>0</v>
      </c>
      <c r="DT184" s="14" t="n">
        <f aca="false">+IF(AH184=0,0,$T184)</f>
        <v>0</v>
      </c>
      <c r="DU184" s="14" t="n">
        <f aca="false">+IF(AI184=0,0,$T184)</f>
        <v>0</v>
      </c>
      <c r="DV184" s="55" t="n">
        <f aca="false">+SUM(DJ184:DU184)</f>
        <v>30</v>
      </c>
      <c r="DY184" s="14" t="n">
        <v>0</v>
      </c>
      <c r="DZ184" s="14" t="n">
        <v>0</v>
      </c>
      <c r="EA184" s="14" t="n">
        <v>0</v>
      </c>
      <c r="EB184" s="14" t="n">
        <v>0</v>
      </c>
      <c r="EC184" s="14" t="n">
        <v>0</v>
      </c>
      <c r="ED184" s="14" t="n">
        <v>0</v>
      </c>
      <c r="EE184" s="14" t="n">
        <v>0</v>
      </c>
      <c r="EF184" s="14" t="n">
        <v>0</v>
      </c>
      <c r="EG184" s="14" t="n">
        <v>0</v>
      </c>
      <c r="EH184" s="14" t="n">
        <v>0</v>
      </c>
      <c r="EI184" s="14" t="n">
        <v>0</v>
      </c>
      <c r="EJ184" s="14" t="n">
        <v>0</v>
      </c>
      <c r="EK184" s="55" t="n">
        <f aca="false">+SUM(DY184:EJ184)</f>
        <v>0</v>
      </c>
      <c r="EO184" s="53" t="n">
        <f aca="false">+CU184+DJ184-DY184/2</f>
        <v>65.14</v>
      </c>
      <c r="EP184" s="53" t="n">
        <f aca="false">+CV184+DK184-DZ184/2</f>
        <v>0</v>
      </c>
      <c r="EQ184" s="53" t="n">
        <f aca="false">+CW184+DL184-EA184/2</f>
        <v>0</v>
      </c>
      <c r="ER184" s="53" t="n">
        <f aca="false">+CX184+DM184-EB184/2</f>
        <v>0</v>
      </c>
      <c r="ES184" s="53" t="n">
        <f aca="false">+CY184+DN184-EC184/2</f>
        <v>0</v>
      </c>
      <c r="ET184" s="53" t="n">
        <f aca="false">+CZ184+DO184-ED184/2</f>
        <v>0</v>
      </c>
      <c r="EU184" s="53" t="n">
        <f aca="false">+DA184+DP184-EE184/2</f>
        <v>0</v>
      </c>
      <c r="EV184" s="53" t="n">
        <f aca="false">+DB184+DQ184-EF184/2</f>
        <v>0</v>
      </c>
      <c r="EW184" s="53" t="n">
        <f aca="false">+DC184+DR184-EG184/2</f>
        <v>0</v>
      </c>
      <c r="EX184" s="53" t="n">
        <f aca="false">+DD184+DS184-EH184/2</f>
        <v>0</v>
      </c>
      <c r="EY184" s="53" t="n">
        <f aca="false">+DE184+DT184-EI184/2</f>
        <v>0</v>
      </c>
      <c r="EZ184" s="53" t="n">
        <f aca="false">+DF184+DU184-EJ184/2</f>
        <v>0</v>
      </c>
      <c r="FA184" s="55" t="n">
        <f aca="false">+SUM(EO184:EZ184)</f>
        <v>65.14</v>
      </c>
      <c r="FD184" s="53" t="n">
        <f aca="false">+AM184-EO184-DY184</f>
        <v>1691.86</v>
      </c>
      <c r="FE184" s="53" t="n">
        <f aca="false">+AN184-EP184-DZ184</f>
        <v>0</v>
      </c>
      <c r="FF184" s="53" t="n">
        <f aca="false">+AO184-EQ184-EA184</f>
        <v>0</v>
      </c>
      <c r="FG184" s="53" t="n">
        <f aca="false">+AP184-ER184-EB184</f>
        <v>0</v>
      </c>
      <c r="FH184" s="53" t="n">
        <f aca="false">+AQ184-ES184-EC184</f>
        <v>0</v>
      </c>
      <c r="FI184" s="53" t="n">
        <f aca="false">+AR184-ET184-ED184</f>
        <v>0</v>
      </c>
      <c r="FJ184" s="53" t="n">
        <f aca="false">+AS184-EU184-EE184</f>
        <v>0</v>
      </c>
      <c r="FK184" s="53" t="n">
        <f aca="false">+AT184-EV184-EF184</f>
        <v>0</v>
      </c>
      <c r="FL184" s="53" t="n">
        <f aca="false">+AU184-EW184-EG184</f>
        <v>0</v>
      </c>
      <c r="FM184" s="53" t="n">
        <f aca="false">+AV184-EX184-EH184</f>
        <v>0</v>
      </c>
      <c r="FN184" s="53" t="n">
        <f aca="false">+AW184-EY184-EI184</f>
        <v>0</v>
      </c>
      <c r="FO184" s="53" t="n">
        <f aca="false">+AX184-EZ184-EJ184</f>
        <v>0</v>
      </c>
      <c r="FP184" s="53" t="n">
        <f aca="false">+AY184-FA184</f>
        <v>1691.86</v>
      </c>
    </row>
    <row collapsed="false" customFormat="false" customHeight="true" hidden="false" ht="15" outlineLevel="2" r="185">
      <c r="A185" s="21" t="n">
        <v>12</v>
      </c>
      <c r="B185" s="21" t="s">
        <v>67</v>
      </c>
      <c r="C185" s="21" t="s">
        <v>137</v>
      </c>
      <c r="D185" s="67" t="n">
        <f aca="false">+E185</f>
        <v>16126</v>
      </c>
      <c r="E185" s="69" t="n">
        <v>16126</v>
      </c>
      <c r="F185" s="72" t="s">
        <v>678</v>
      </c>
      <c r="G185" s="21" t="s">
        <v>69</v>
      </c>
      <c r="H185" s="21" t="s">
        <v>69</v>
      </c>
      <c r="I185" s="72" t="s">
        <v>679</v>
      </c>
      <c r="J185" s="76" t="s">
        <v>680</v>
      </c>
      <c r="K185" s="76" t="s">
        <v>105</v>
      </c>
      <c r="L185" s="49" t="s">
        <v>487</v>
      </c>
      <c r="M185" s="50" t="s">
        <v>70</v>
      </c>
      <c r="N185" s="51" t="n">
        <v>0.01</v>
      </c>
      <c r="O185" s="51" t="n">
        <v>0.02</v>
      </c>
      <c r="P185" s="51" t="n">
        <v>0</v>
      </c>
      <c r="Q185" s="51" t="n">
        <v>0</v>
      </c>
      <c r="R185" s="50" t="n">
        <v>0</v>
      </c>
      <c r="S185" s="50" t="n">
        <v>0</v>
      </c>
      <c r="T185" s="50" t="n">
        <v>30</v>
      </c>
      <c r="U185" s="50"/>
      <c r="X185" s="53" t="e">
        <f aca="false">+VLOOKUP($D185,['file:///home/lab/repositories/luckia.facturador/com.luckia.biller.deploy/src/main/resources/bootstrap/info_presencial_2014.xlsx']venta_neta_cons!$a$2:$n$1048576,3,0)</f>
        <v>#VALUE!</v>
      </c>
      <c r="Y185" s="53" t="e">
        <f aca="false">+VLOOKUP($D185,['file:///home/lab/repositories/luckia.facturador/com.luckia.biller.deploy/src/main/resources/bootstrap/info_presencial_2014.xlsx']venta_neta_cons!$a$2:$n$1048576,4,0)</f>
        <v>#VALUE!</v>
      </c>
      <c r="Z185" s="53" t="e">
        <f aca="false">+VLOOKUP($D185,['file:///home/lab/repositories/luckia.facturador/com.luckia.biller.deploy/src/main/resources/bootstrap/info_presencial_2014.xlsx']venta_neta_cons!$a$2:$n$1048576,5,0)</f>
        <v>#VALUE!</v>
      </c>
      <c r="AA185" s="53" t="e">
        <f aca="false">+VLOOKUP($D185,['file:///home/lab/repositories/luckia.facturador/com.luckia.biller.deploy/src/main/resources/bootstrap/info_presencial_2014.xlsx']venta_neta_cons!$a$2:$n$1048576,6,0)</f>
        <v>#VALUE!</v>
      </c>
      <c r="AB185" s="53" t="e">
        <f aca="false">+VLOOKUP($D185,['file:///home/lab/repositories/luckia.facturador/com.luckia.biller.deploy/src/main/resources/bootstrap/info_presencial_2014.xlsx']venta_neta_cons!$a$2:$n$1048576,7,0)</f>
        <v>#VALUE!</v>
      </c>
      <c r="AC185" s="53" t="e">
        <f aca="false">+VLOOKUP($D185,['file:///home/lab/repositories/luckia.facturador/com.luckia.biller.deploy/src/main/resources/bootstrap/info_presencial_2014.xlsx']venta_neta_cons!$a$2:$n$1048576,8,0)</f>
        <v>#VALUE!</v>
      </c>
      <c r="AD185" s="53" t="e">
        <f aca="false">+VLOOKUP($D185,['file:///home/lab/repositories/luckia.facturador/com.luckia.biller.deploy/src/main/resources/bootstrap/info_presencial_2014.xlsx']venta_neta_cons!$a$2:$n$1048576,9,0)</f>
        <v>#VALUE!</v>
      </c>
      <c r="AE185" s="53" t="e">
        <f aca="false">+VLOOKUP($D185,['file:///home/lab/repositories/luckia.facturador/com.luckia.biller.deploy/src/main/resources/bootstrap/info_presencial_2014.xlsx']venta_neta_cons!$a$2:$n$1048576,10,0)</f>
        <v>#VALUE!</v>
      </c>
      <c r="AF185" s="53" t="e">
        <f aca="false">+VLOOKUP($D185,['file:///home/lab/repositories/luckia.facturador/com.luckia.biller.deploy/src/main/resources/bootstrap/info_presencial_2014.xlsx']venta_neta_cons!$a$2:$n$1048576,11,0)</f>
        <v>#VALUE!</v>
      </c>
      <c r="AG185" s="53" t="e">
        <f aca="false">+VLOOKUP($D185,['file:///home/lab/repositories/luckia.facturador/com.luckia.biller.deploy/src/main/resources/bootstrap/info_presencial_2014.xlsx']venta_neta_cons!$a$2:$n$1048576,12,0)</f>
        <v>#VALUE!</v>
      </c>
      <c r="AH185" s="53" t="e">
        <f aca="false">+VLOOKUP($D185,['file:///home/lab/repositories/luckia.facturador/com.luckia.biller.deploy/src/main/resources/bootstrap/info_presencial_2014.xlsx']venta_neta_cons!$a$2:$n$1048576,13,0)</f>
        <v>#VALUE!</v>
      </c>
      <c r="AI185" s="53" t="e">
        <f aca="false">+VLOOKUP($D185,['file:///home/lab/repositories/luckia.facturador/com.luckia.biller.deploy/src/main/resources/bootstrap/info_presencial_2014.xlsx']venta_neta_cons!$a$2:$n$1048576,14,0)</f>
        <v>#VALUE!</v>
      </c>
      <c r="AJ185" s="53" t="n">
        <f aca="false">+SUM(X185:AI185)</f>
        <v>3151</v>
      </c>
      <c r="AK185" s="54" t="n">
        <f aca="false">+BB185/X185</f>
        <v>0.26337670580768</v>
      </c>
      <c r="AL185" s="53"/>
      <c r="AM185" s="53" t="e">
        <f aca="false">+VLOOKUP($D185,['file:///home/lab/repositories/luckia.facturador/com.luckia.biller.deploy/src/main/resources/bootstrap/info_presencial_2014.xlsx']saldo_cons!$a$2:$n$1048576,3,0)</f>
        <v>#VALUE!</v>
      </c>
      <c r="AN185" s="53" t="e">
        <f aca="false">+VLOOKUP($D185,['file:///home/lab/repositories/luckia.facturador/com.luckia.biller.deploy/src/main/resources/bootstrap/info_presencial_2014.xlsx']saldo_cons!$a$2:$n$1048576,4,0)</f>
        <v>#VALUE!</v>
      </c>
      <c r="AO185" s="53" t="e">
        <f aca="false">+VLOOKUP($D185,['file:///home/lab/repositories/luckia.facturador/com.luckia.biller.deploy/src/main/resources/bootstrap/info_presencial_2014.xlsx']saldo_cons!$a$2:$n$1048576,5,0)</f>
        <v>#VALUE!</v>
      </c>
      <c r="AP185" s="53" t="e">
        <f aca="false">+VLOOKUP($D185,['file:///home/lab/repositories/luckia.facturador/com.luckia.biller.deploy/src/main/resources/bootstrap/info_presencial_2014.xlsx']saldo_cons!$a$2:$n$1048576,6,0)</f>
        <v>#VALUE!</v>
      </c>
      <c r="AQ185" s="53" t="e">
        <f aca="false">+VLOOKUP($D185,['file:///home/lab/repositories/luckia.facturador/com.luckia.biller.deploy/src/main/resources/bootstrap/info_presencial_2014.xlsx']saldo_cons!$a$2:$n$1048576,7,0)</f>
        <v>#VALUE!</v>
      </c>
      <c r="AR185" s="53" t="e">
        <f aca="false">+VLOOKUP($D185,['file:///home/lab/repositories/luckia.facturador/com.luckia.biller.deploy/src/main/resources/bootstrap/info_presencial_2014.xlsx']saldo_cons!$a$2:$n$1048576,8,0)</f>
        <v>#VALUE!</v>
      </c>
      <c r="AS185" s="53" t="e">
        <f aca="false">+VLOOKUP($D185,['file:///home/lab/repositories/luckia.facturador/com.luckia.biller.deploy/src/main/resources/bootstrap/info_presencial_2014.xlsx']saldo_cons!$a$2:$n$1048576,9,0)</f>
        <v>#VALUE!</v>
      </c>
      <c r="AT185" s="53" t="e">
        <f aca="false">+VLOOKUP($D185,['file:///home/lab/repositories/luckia.facturador/com.luckia.biller.deploy/src/main/resources/bootstrap/info_presencial_2014.xlsx']saldo_cons!$a$2:$n$1048576,10,0)</f>
        <v>#VALUE!</v>
      </c>
      <c r="AU185" s="53" t="e">
        <f aca="false">+VLOOKUP($D185,['file:///home/lab/repositories/luckia.facturador/com.luckia.biller.deploy/src/main/resources/bootstrap/info_presencial_2014.xlsx']saldo_cons!$a$2:$n$1048576,11,0)</f>
        <v>#VALUE!</v>
      </c>
      <c r="AV185" s="53" t="e">
        <f aca="false">+VLOOKUP($D185,['file:///home/lab/repositories/luckia.facturador/com.luckia.biller.deploy/src/main/resources/bootstrap/info_presencial_2014.xlsx']saldo_cons!$a$2:$n$1048576,12,0)</f>
        <v>#VALUE!</v>
      </c>
      <c r="AW185" s="53" t="e">
        <f aca="false">+VLOOKUP($D185,['file:///home/lab/repositories/luckia.facturador/com.luckia.biller.deploy/src/main/resources/bootstrap/info_presencial_2014.xlsx']saldo_cons!$a$2:$n$1048576,13,0)</f>
        <v>#VALUE!</v>
      </c>
      <c r="AX185" s="53" t="e">
        <f aca="false">+VLOOKUP($D185,['file:///home/lab/repositories/luckia.facturador/com.luckia.biller.deploy/src/main/resources/bootstrap/info_presencial_2014.xlsx']saldo_cons!$a$2:$n$1048576,14,0)</f>
        <v>#VALUE!</v>
      </c>
      <c r="AY185" s="53" t="n">
        <f aca="false">+SUM(AM185:AX185)</f>
        <v>3151</v>
      </c>
      <c r="AZ185" s="53"/>
      <c r="BA185" s="53"/>
      <c r="BB185" s="53" t="e">
        <f aca="false">+VLOOKUP($D185,['file:///home/lab/repositories/luckia.facturador/com.luckia.biller.deploy/src/main/resources/bootstrap/info_presencial_2014.xlsx']ggr_cons!$a$2:$n$1048576,3,0)</f>
        <v>#VALUE!</v>
      </c>
      <c r="BC185" s="53" t="e">
        <f aca="false">+VLOOKUP($D185,['file:///home/lab/repositories/luckia.facturador/com.luckia.biller.deploy/src/main/resources/bootstrap/info_presencial_2014.xlsx']ggr_cons!$a$2:$n$1048576,4,0)</f>
        <v>#VALUE!</v>
      </c>
      <c r="BD185" s="53" t="e">
        <f aca="false">+VLOOKUP($D185,['file:///home/lab/repositories/luckia.facturador/com.luckia.biller.deploy/src/main/resources/bootstrap/info_presencial_2014.xlsx']ggr_cons!$a$2:$n$1048576,5,0)</f>
        <v>#VALUE!</v>
      </c>
      <c r="BE185" s="53" t="e">
        <f aca="false">+VLOOKUP($D185,['file:///home/lab/repositories/luckia.facturador/com.luckia.biller.deploy/src/main/resources/bootstrap/info_presencial_2014.xlsx']ggr_cons!$a$2:$n$1048576,6,0)</f>
        <v>#VALUE!</v>
      </c>
      <c r="BF185" s="53" t="e">
        <f aca="false">+VLOOKUP($D185,['file:///home/lab/repositories/luckia.facturador/com.luckia.biller.deploy/src/main/resources/bootstrap/info_presencial_2014.xlsx']ggr_cons!$a$2:$n$1048576,7,0)</f>
        <v>#VALUE!</v>
      </c>
      <c r="BG185" s="53" t="e">
        <f aca="false">+VLOOKUP($D185,['file:///home/lab/repositories/luckia.facturador/com.luckia.biller.deploy/src/main/resources/bootstrap/info_presencial_2014.xlsx']ggr_cons!$a$2:$n$1048576,8,0)</f>
        <v>#VALUE!</v>
      </c>
      <c r="BH185" s="53" t="e">
        <f aca="false">+VLOOKUP($D185,['file:///home/lab/repositories/luckia.facturador/com.luckia.biller.deploy/src/main/resources/bootstrap/info_presencial_2014.xlsx']ggr_cons!$a$2:$n$1048576,9,0)</f>
        <v>#VALUE!</v>
      </c>
      <c r="BI185" s="53" t="e">
        <f aca="false">+VLOOKUP($D185,['file:///home/lab/repositories/luckia.facturador/com.luckia.biller.deploy/src/main/resources/bootstrap/info_presencial_2014.xlsx']ggr_cons!$a$2:$n$1048576,10,0)</f>
        <v>#VALUE!</v>
      </c>
      <c r="BJ185" s="53" t="e">
        <f aca="false">+VLOOKUP($D185,['file:///home/lab/repositories/luckia.facturador/com.luckia.biller.deploy/src/main/resources/bootstrap/info_presencial_2014.xlsx']ggr_cons!$a$2:$n$1048576,11,0)</f>
        <v>#VALUE!</v>
      </c>
      <c r="BK185" s="53" t="e">
        <f aca="false">+VLOOKUP($D185,['file:///home/lab/repositories/luckia.facturador/com.luckia.biller.deploy/src/main/resources/bootstrap/info_presencial_2014.xlsx']ggr_cons!$a$2:$n$1048576,12,0)</f>
        <v>#VALUE!</v>
      </c>
      <c r="BL185" s="53" t="e">
        <f aca="false">+VLOOKUP($D185,['file:///home/lab/repositories/luckia.facturador/com.luckia.biller.deploy/src/main/resources/bootstrap/info_presencial_2014.xlsx']ggr_cons!$a$2:$n$1048576,13,0)</f>
        <v>#VALUE!</v>
      </c>
      <c r="BM185" s="53" t="e">
        <f aca="false">+VLOOKUP($D185,['file:///home/lab/repositories/luckia.facturador/com.luckia.biller.deploy/src/main/resources/bootstrap/info_presencial_2014.xlsx']ggr_cons!$a$2:$n$1048576,14,0)</f>
        <v>#VALUE!</v>
      </c>
      <c r="BN185" s="53" t="n">
        <f aca="false">+SUM(BB185:BM185)</f>
        <v>829.9</v>
      </c>
      <c r="BO185" s="53"/>
      <c r="BP185" s="53"/>
      <c r="BQ185" s="55" t="n">
        <f aca="false">+$N185*X185</f>
        <v>31.51</v>
      </c>
      <c r="BR185" s="55" t="n">
        <f aca="false">+$N185*Y185</f>
        <v>0</v>
      </c>
      <c r="BS185" s="55" t="n">
        <f aca="false">+$N185*Z185</f>
        <v>0</v>
      </c>
      <c r="BT185" s="55" t="n">
        <f aca="false">+$N185*AA185</f>
        <v>0</v>
      </c>
      <c r="BU185" s="55" t="n">
        <f aca="false">+$N185*AB185</f>
        <v>0</v>
      </c>
      <c r="BV185" s="55" t="n">
        <f aca="false">+$N185*AC185</f>
        <v>0</v>
      </c>
      <c r="BW185" s="55" t="n">
        <f aca="false">+$N185*AD185</f>
        <v>0</v>
      </c>
      <c r="BX185" s="55" t="n">
        <f aca="false">+$N185*AE185</f>
        <v>0</v>
      </c>
      <c r="BY185" s="55" t="n">
        <f aca="false">+$N185*AF185</f>
        <v>0</v>
      </c>
      <c r="BZ185" s="55" t="n">
        <f aca="false">+$N185*AG185</f>
        <v>0</v>
      </c>
      <c r="CA185" s="55" t="n">
        <f aca="false">+$N185*AH185</f>
        <v>0</v>
      </c>
      <c r="CB185" s="55" t="n">
        <f aca="false">+$N185*AI185</f>
        <v>0</v>
      </c>
      <c r="CC185" s="55" t="n">
        <f aca="false">+SUM(BQ185:CB185)</f>
        <v>31.51</v>
      </c>
      <c r="CD185" s="53"/>
      <c r="CE185" s="55"/>
      <c r="CF185" s="55" t="n">
        <f aca="false">+BQ185/$CE$2</f>
        <v>26.0413223140496</v>
      </c>
      <c r="CG185" s="55" t="n">
        <f aca="false">+BR185/$CE$2</f>
        <v>0</v>
      </c>
      <c r="CH185" s="55" t="n">
        <f aca="false">+BS185/$CE$2</f>
        <v>0</v>
      </c>
      <c r="CI185" s="55" t="n">
        <f aca="false">+BT185/$CE$2</f>
        <v>0</v>
      </c>
      <c r="CJ185" s="55" t="n">
        <f aca="false">+BU185/$CE$2</f>
        <v>0</v>
      </c>
      <c r="CK185" s="55" t="n">
        <f aca="false">+BV185/$CE$2</f>
        <v>0</v>
      </c>
      <c r="CL185" s="55" t="n">
        <f aca="false">+BW185/$CE$2</f>
        <v>0</v>
      </c>
      <c r="CM185" s="55" t="n">
        <f aca="false">+BX185/$CE$2</f>
        <v>0</v>
      </c>
      <c r="CN185" s="55" t="n">
        <f aca="false">+BY185/$CE$2</f>
        <v>0</v>
      </c>
      <c r="CO185" s="55" t="n">
        <f aca="false">+BZ185/$CE$2</f>
        <v>0</v>
      </c>
      <c r="CP185" s="55" t="n">
        <f aca="false">+CA185/$CE$2</f>
        <v>0</v>
      </c>
      <c r="CQ185" s="55" t="n">
        <f aca="false">+CB185/$CE$2</f>
        <v>0</v>
      </c>
      <c r="CR185" s="55" t="n">
        <f aca="false">+CC185/$CE$2</f>
        <v>26.0413223140496</v>
      </c>
      <c r="CS185" s="53"/>
      <c r="CT185" s="53"/>
      <c r="CU185" s="56" t="n">
        <f aca="false">+$O185*X185+$P185*BB185+$Q185*(0.9*BB185+$S185)+$R185</f>
        <v>63.02</v>
      </c>
      <c r="CV185" s="56" t="n">
        <f aca="false">+$O185*Y185+$P185*BC185+$Q185*(0.9*BC185+$S185)+$R185</f>
        <v>0</v>
      </c>
      <c r="CW185" s="56" t="n">
        <f aca="false">+$O185*Z185+$P185*BD185+$Q185*(0.9*BD185+$S185)+$R185</f>
        <v>0</v>
      </c>
      <c r="CX185" s="56" t="n">
        <f aca="false">+$O185*AA185+$P185*BE185+$Q185*(0.9*BE185+$S185)+$R185</f>
        <v>0</v>
      </c>
      <c r="CY185" s="56" t="n">
        <f aca="false">+$O185*AB185+$P185*BF185+$Q185*(0.9*BF185+$S185)+$R185</f>
        <v>0</v>
      </c>
      <c r="CZ185" s="56" t="n">
        <f aca="false">+$O185*AC185+$P185*BG185+$Q185*(0.9*BG185+$S185)+$R185</f>
        <v>0</v>
      </c>
      <c r="DA185" s="56" t="n">
        <f aca="false">+$O185*AD185+$P185*BH185+$Q185*(0.9*BH185+$S185)+$R185</f>
        <v>0</v>
      </c>
      <c r="DB185" s="56" t="n">
        <f aca="false">+$O185*AE185+$P185*BI185+$Q185*(0.9*BI185+$S185)+$R185</f>
        <v>0</v>
      </c>
      <c r="DC185" s="56" t="n">
        <f aca="false">+$O185*AF185+$P185*BJ185+$Q185*(0.9*BJ185+$S185)+$R185</f>
        <v>0</v>
      </c>
      <c r="DD185" s="56" t="n">
        <f aca="false">+$O185*AG185+$P185*BK185+$Q185*(0.9*BK185+$S185)+$R185</f>
        <v>0</v>
      </c>
      <c r="DE185" s="56" t="n">
        <f aca="false">+$O185*AH185+$P185*BL185+$Q185*(0.9*BL185+$S185)+$R185</f>
        <v>0</v>
      </c>
      <c r="DF185" s="56" t="n">
        <f aca="false">+$O185*AI185+$P185*BM185+$Q185*(0.9*BM185+$S185)+$R185</f>
        <v>0</v>
      </c>
      <c r="DG185" s="55" t="n">
        <f aca="false">+SUM(CU185:DF185)</f>
        <v>63.02</v>
      </c>
      <c r="DH185" s="53"/>
      <c r="DJ185" s="14" t="n">
        <f aca="false">+IF(X185=0,0,$T185)</f>
        <v>30</v>
      </c>
      <c r="DK185" s="14" t="n">
        <f aca="false">+IF(Y185=0,0,$T185)</f>
        <v>0</v>
      </c>
      <c r="DL185" s="14" t="n">
        <f aca="false">+IF(Z185=0,0,$T185)</f>
        <v>0</v>
      </c>
      <c r="DM185" s="14" t="n">
        <f aca="false">+IF(AA185=0,0,$T185)</f>
        <v>0</v>
      </c>
      <c r="DN185" s="14" t="n">
        <f aca="false">+IF(AB185=0,0,$T185)</f>
        <v>0</v>
      </c>
      <c r="DO185" s="14" t="n">
        <f aca="false">+IF(AC185=0,0,$T185)</f>
        <v>0</v>
      </c>
      <c r="DP185" s="14" t="n">
        <f aca="false">+IF(AD185=0,0,$T185)</f>
        <v>0</v>
      </c>
      <c r="DQ185" s="14" t="n">
        <f aca="false">+IF(AE185=0,0,$T185)</f>
        <v>0</v>
      </c>
      <c r="DR185" s="14" t="n">
        <f aca="false">+IF(AF185=0,0,$T185)</f>
        <v>0</v>
      </c>
      <c r="DS185" s="14" t="n">
        <f aca="false">+IF(AG185=0,0,$T185)</f>
        <v>0</v>
      </c>
      <c r="DT185" s="14" t="n">
        <f aca="false">+IF(AH185=0,0,$T185)</f>
        <v>0</v>
      </c>
      <c r="DU185" s="14" t="n">
        <f aca="false">+IF(AI185=0,0,$T185)</f>
        <v>0</v>
      </c>
      <c r="DV185" s="55" t="n">
        <f aca="false">+SUM(DJ185:DU185)</f>
        <v>30</v>
      </c>
      <c r="DY185" s="14" t="n">
        <v>0</v>
      </c>
      <c r="DZ185" s="14" t="n">
        <v>0</v>
      </c>
      <c r="EA185" s="14" t="n">
        <v>0</v>
      </c>
      <c r="EB185" s="14" t="n">
        <v>0</v>
      </c>
      <c r="EC185" s="14" t="n">
        <v>0</v>
      </c>
      <c r="ED185" s="14" t="n">
        <v>0</v>
      </c>
      <c r="EE185" s="14" t="n">
        <v>0</v>
      </c>
      <c r="EF185" s="14" t="n">
        <v>0</v>
      </c>
      <c r="EG185" s="14" t="n">
        <v>0</v>
      </c>
      <c r="EH185" s="14" t="n">
        <v>0</v>
      </c>
      <c r="EI185" s="14" t="n">
        <v>0</v>
      </c>
      <c r="EJ185" s="14" t="n">
        <v>0</v>
      </c>
      <c r="EK185" s="55" t="n">
        <f aca="false">+SUM(DY185:EJ185)</f>
        <v>0</v>
      </c>
      <c r="EO185" s="53" t="n">
        <f aca="false">+CU185+DJ185-DY185/2</f>
        <v>93.02</v>
      </c>
      <c r="EP185" s="53" t="n">
        <f aca="false">+CV185+DK185-DZ185/2</f>
        <v>0</v>
      </c>
      <c r="EQ185" s="53" t="n">
        <f aca="false">+CW185+DL185-EA185/2</f>
        <v>0</v>
      </c>
      <c r="ER185" s="53" t="n">
        <f aca="false">+CX185+DM185-EB185/2</f>
        <v>0</v>
      </c>
      <c r="ES185" s="53" t="n">
        <f aca="false">+CY185+DN185-EC185/2</f>
        <v>0</v>
      </c>
      <c r="ET185" s="53" t="n">
        <f aca="false">+CZ185+DO185-ED185/2</f>
        <v>0</v>
      </c>
      <c r="EU185" s="53" t="n">
        <f aca="false">+DA185+DP185-EE185/2</f>
        <v>0</v>
      </c>
      <c r="EV185" s="53" t="n">
        <f aca="false">+DB185+DQ185-EF185/2</f>
        <v>0</v>
      </c>
      <c r="EW185" s="53" t="n">
        <f aca="false">+DC185+DR185-EG185/2</f>
        <v>0</v>
      </c>
      <c r="EX185" s="53" t="n">
        <f aca="false">+DD185+DS185-EH185/2</f>
        <v>0</v>
      </c>
      <c r="EY185" s="53" t="n">
        <f aca="false">+DE185+DT185-EI185/2</f>
        <v>0</v>
      </c>
      <c r="EZ185" s="53" t="n">
        <f aca="false">+DF185+DU185-EJ185/2</f>
        <v>0</v>
      </c>
      <c r="FA185" s="55" t="n">
        <f aca="false">+SUM(EO185:EZ185)</f>
        <v>93.02</v>
      </c>
      <c r="FD185" s="53" t="n">
        <f aca="false">+AM185-EO185-DY185</f>
        <v>3057.98</v>
      </c>
      <c r="FE185" s="53" t="n">
        <f aca="false">+AN185-EP185-DZ185</f>
        <v>0</v>
      </c>
      <c r="FF185" s="53" t="n">
        <f aca="false">+AO185-EQ185-EA185</f>
        <v>0</v>
      </c>
      <c r="FG185" s="53" t="n">
        <f aca="false">+AP185-ER185-EB185</f>
        <v>0</v>
      </c>
      <c r="FH185" s="53" t="n">
        <f aca="false">+AQ185-ES185-EC185</f>
        <v>0</v>
      </c>
      <c r="FI185" s="53" t="n">
        <f aca="false">+AR185-ET185-ED185</f>
        <v>0</v>
      </c>
      <c r="FJ185" s="53" t="n">
        <f aca="false">+AS185-EU185-EE185</f>
        <v>0</v>
      </c>
      <c r="FK185" s="53" t="n">
        <f aca="false">+AT185-EV185-EF185</f>
        <v>0</v>
      </c>
      <c r="FL185" s="53" t="n">
        <f aca="false">+AU185-EW185-EG185</f>
        <v>0</v>
      </c>
      <c r="FM185" s="53" t="n">
        <f aca="false">+AV185-EX185-EH185</f>
        <v>0</v>
      </c>
      <c r="FN185" s="53" t="n">
        <f aca="false">+AW185-EY185-EI185</f>
        <v>0</v>
      </c>
      <c r="FO185" s="53" t="n">
        <f aca="false">+AX185-EZ185-EJ185</f>
        <v>0</v>
      </c>
      <c r="FP185" s="53" t="n">
        <f aca="false">+AY185-FA185</f>
        <v>3057.98</v>
      </c>
    </row>
    <row collapsed="false" customFormat="false" customHeight="true" hidden="false" ht="15" outlineLevel="2" r="186">
      <c r="A186" s="21" t="n">
        <v>12</v>
      </c>
      <c r="B186" s="21" t="s">
        <v>67</v>
      </c>
      <c r="C186" s="21" t="s">
        <v>137</v>
      </c>
      <c r="D186" s="67" t="n">
        <f aca="false">+E186</f>
        <v>16127</v>
      </c>
      <c r="E186" s="69" t="n">
        <v>16127</v>
      </c>
      <c r="F186" s="72" t="s">
        <v>681</v>
      </c>
      <c r="G186" s="21" t="s">
        <v>69</v>
      </c>
      <c r="H186" s="21" t="s">
        <v>69</v>
      </c>
      <c r="I186" s="72" t="s">
        <v>682</v>
      </c>
      <c r="J186" s="76" t="s">
        <v>683</v>
      </c>
      <c r="K186" s="76" t="s">
        <v>75</v>
      </c>
      <c r="L186" s="49" t="s">
        <v>487</v>
      </c>
      <c r="M186" s="50" t="s">
        <v>70</v>
      </c>
      <c r="N186" s="51" t="n">
        <v>0.01</v>
      </c>
      <c r="O186" s="51" t="n">
        <v>0.02</v>
      </c>
      <c r="P186" s="51" t="n">
        <v>0</v>
      </c>
      <c r="Q186" s="51" t="n">
        <v>0</v>
      </c>
      <c r="R186" s="50" t="n">
        <v>0</v>
      </c>
      <c r="S186" s="50" t="n">
        <v>0</v>
      </c>
      <c r="T186" s="50" t="n">
        <v>30</v>
      </c>
      <c r="U186" s="50"/>
      <c r="X186" s="53" t="e">
        <f aca="false">+VLOOKUP($D186,['file:///home/lab/repositories/luckia.facturador/com.luckia.biller.deploy/src/main/resources/bootstrap/info_presencial_2014.xlsx']venta_neta_cons!$a$2:$n$1048576,3,0)</f>
        <v>#VALUE!</v>
      </c>
      <c r="Y186" s="53" t="e">
        <f aca="false">+VLOOKUP($D186,['file:///home/lab/repositories/luckia.facturador/com.luckia.biller.deploy/src/main/resources/bootstrap/info_presencial_2014.xlsx']venta_neta_cons!$a$2:$n$1048576,4,0)</f>
        <v>#VALUE!</v>
      </c>
      <c r="Z186" s="53" t="e">
        <f aca="false">+VLOOKUP($D186,['file:///home/lab/repositories/luckia.facturador/com.luckia.biller.deploy/src/main/resources/bootstrap/info_presencial_2014.xlsx']venta_neta_cons!$a$2:$n$1048576,5,0)</f>
        <v>#VALUE!</v>
      </c>
      <c r="AA186" s="53" t="e">
        <f aca="false">+VLOOKUP($D186,['file:///home/lab/repositories/luckia.facturador/com.luckia.biller.deploy/src/main/resources/bootstrap/info_presencial_2014.xlsx']venta_neta_cons!$a$2:$n$1048576,6,0)</f>
        <v>#VALUE!</v>
      </c>
      <c r="AB186" s="53" t="e">
        <f aca="false">+VLOOKUP($D186,['file:///home/lab/repositories/luckia.facturador/com.luckia.biller.deploy/src/main/resources/bootstrap/info_presencial_2014.xlsx']venta_neta_cons!$a$2:$n$1048576,7,0)</f>
        <v>#VALUE!</v>
      </c>
      <c r="AC186" s="53" t="e">
        <f aca="false">+VLOOKUP($D186,['file:///home/lab/repositories/luckia.facturador/com.luckia.biller.deploy/src/main/resources/bootstrap/info_presencial_2014.xlsx']venta_neta_cons!$a$2:$n$1048576,8,0)</f>
        <v>#VALUE!</v>
      </c>
      <c r="AD186" s="53" t="e">
        <f aca="false">+VLOOKUP($D186,['file:///home/lab/repositories/luckia.facturador/com.luckia.biller.deploy/src/main/resources/bootstrap/info_presencial_2014.xlsx']venta_neta_cons!$a$2:$n$1048576,9,0)</f>
        <v>#VALUE!</v>
      </c>
      <c r="AE186" s="53" t="e">
        <f aca="false">+VLOOKUP($D186,['file:///home/lab/repositories/luckia.facturador/com.luckia.biller.deploy/src/main/resources/bootstrap/info_presencial_2014.xlsx']venta_neta_cons!$a$2:$n$1048576,10,0)</f>
        <v>#VALUE!</v>
      </c>
      <c r="AF186" s="53" t="e">
        <f aca="false">+VLOOKUP($D186,['file:///home/lab/repositories/luckia.facturador/com.luckia.biller.deploy/src/main/resources/bootstrap/info_presencial_2014.xlsx']venta_neta_cons!$a$2:$n$1048576,11,0)</f>
        <v>#VALUE!</v>
      </c>
      <c r="AG186" s="53" t="e">
        <f aca="false">+VLOOKUP($D186,['file:///home/lab/repositories/luckia.facturador/com.luckia.biller.deploy/src/main/resources/bootstrap/info_presencial_2014.xlsx']venta_neta_cons!$a$2:$n$1048576,12,0)</f>
        <v>#VALUE!</v>
      </c>
      <c r="AH186" s="53" t="e">
        <f aca="false">+VLOOKUP($D186,['file:///home/lab/repositories/luckia.facturador/com.luckia.biller.deploy/src/main/resources/bootstrap/info_presencial_2014.xlsx']venta_neta_cons!$a$2:$n$1048576,13,0)</f>
        <v>#VALUE!</v>
      </c>
      <c r="AI186" s="53" t="e">
        <f aca="false">+VLOOKUP($D186,['file:///home/lab/repositories/luckia.facturador/com.luckia.biller.deploy/src/main/resources/bootstrap/info_presencial_2014.xlsx']venta_neta_cons!$a$2:$n$1048576,14,0)</f>
        <v>#VALUE!</v>
      </c>
      <c r="AJ186" s="53" t="n">
        <f aca="false">+SUM(X186:AI186)</f>
        <v>3123</v>
      </c>
      <c r="AK186" s="54" t="n">
        <f aca="false">+BB186/X186</f>
        <v>0.428731988472623</v>
      </c>
      <c r="AL186" s="53"/>
      <c r="AM186" s="53" t="e">
        <f aca="false">+VLOOKUP($D186,['file:///home/lab/repositories/luckia.facturador/com.luckia.biller.deploy/src/main/resources/bootstrap/info_presencial_2014.xlsx']saldo_cons!$a$2:$n$1048576,3,0)</f>
        <v>#VALUE!</v>
      </c>
      <c r="AN186" s="53" t="e">
        <f aca="false">+VLOOKUP($D186,['file:///home/lab/repositories/luckia.facturador/com.luckia.biller.deploy/src/main/resources/bootstrap/info_presencial_2014.xlsx']saldo_cons!$a$2:$n$1048576,4,0)</f>
        <v>#VALUE!</v>
      </c>
      <c r="AO186" s="53" t="e">
        <f aca="false">+VLOOKUP($D186,['file:///home/lab/repositories/luckia.facturador/com.luckia.biller.deploy/src/main/resources/bootstrap/info_presencial_2014.xlsx']saldo_cons!$a$2:$n$1048576,5,0)</f>
        <v>#VALUE!</v>
      </c>
      <c r="AP186" s="53" t="e">
        <f aca="false">+VLOOKUP($D186,['file:///home/lab/repositories/luckia.facturador/com.luckia.biller.deploy/src/main/resources/bootstrap/info_presencial_2014.xlsx']saldo_cons!$a$2:$n$1048576,6,0)</f>
        <v>#VALUE!</v>
      </c>
      <c r="AQ186" s="53" t="e">
        <f aca="false">+VLOOKUP($D186,['file:///home/lab/repositories/luckia.facturador/com.luckia.biller.deploy/src/main/resources/bootstrap/info_presencial_2014.xlsx']saldo_cons!$a$2:$n$1048576,7,0)</f>
        <v>#VALUE!</v>
      </c>
      <c r="AR186" s="53" t="e">
        <f aca="false">+VLOOKUP($D186,['file:///home/lab/repositories/luckia.facturador/com.luckia.biller.deploy/src/main/resources/bootstrap/info_presencial_2014.xlsx']saldo_cons!$a$2:$n$1048576,8,0)</f>
        <v>#VALUE!</v>
      </c>
      <c r="AS186" s="53" t="e">
        <f aca="false">+VLOOKUP($D186,['file:///home/lab/repositories/luckia.facturador/com.luckia.biller.deploy/src/main/resources/bootstrap/info_presencial_2014.xlsx']saldo_cons!$a$2:$n$1048576,9,0)</f>
        <v>#VALUE!</v>
      </c>
      <c r="AT186" s="53" t="e">
        <f aca="false">+VLOOKUP($D186,['file:///home/lab/repositories/luckia.facturador/com.luckia.biller.deploy/src/main/resources/bootstrap/info_presencial_2014.xlsx']saldo_cons!$a$2:$n$1048576,10,0)</f>
        <v>#VALUE!</v>
      </c>
      <c r="AU186" s="53" t="e">
        <f aca="false">+VLOOKUP($D186,['file:///home/lab/repositories/luckia.facturador/com.luckia.biller.deploy/src/main/resources/bootstrap/info_presencial_2014.xlsx']saldo_cons!$a$2:$n$1048576,11,0)</f>
        <v>#VALUE!</v>
      </c>
      <c r="AV186" s="53" t="e">
        <f aca="false">+VLOOKUP($D186,['file:///home/lab/repositories/luckia.facturador/com.luckia.biller.deploy/src/main/resources/bootstrap/info_presencial_2014.xlsx']saldo_cons!$a$2:$n$1048576,12,0)</f>
        <v>#VALUE!</v>
      </c>
      <c r="AW186" s="53" t="e">
        <f aca="false">+VLOOKUP($D186,['file:///home/lab/repositories/luckia.facturador/com.luckia.biller.deploy/src/main/resources/bootstrap/info_presencial_2014.xlsx']saldo_cons!$a$2:$n$1048576,13,0)</f>
        <v>#VALUE!</v>
      </c>
      <c r="AX186" s="53" t="e">
        <f aca="false">+VLOOKUP($D186,['file:///home/lab/repositories/luckia.facturador/com.luckia.biller.deploy/src/main/resources/bootstrap/info_presencial_2014.xlsx']saldo_cons!$a$2:$n$1048576,14,0)</f>
        <v>#VALUE!</v>
      </c>
      <c r="AY186" s="53" t="n">
        <f aca="false">+SUM(AM186:AX186)</f>
        <v>3123</v>
      </c>
      <c r="AZ186" s="53"/>
      <c r="BA186" s="53"/>
      <c r="BB186" s="53" t="e">
        <f aca="false">+VLOOKUP($D186,['file:///home/lab/repositories/luckia.facturador/com.luckia.biller.deploy/src/main/resources/bootstrap/info_presencial_2014.xlsx']ggr_cons!$a$2:$n$1048576,3,0)</f>
        <v>#VALUE!</v>
      </c>
      <c r="BC186" s="53" t="e">
        <f aca="false">+VLOOKUP($D186,['file:///home/lab/repositories/luckia.facturador/com.luckia.biller.deploy/src/main/resources/bootstrap/info_presencial_2014.xlsx']ggr_cons!$a$2:$n$1048576,4,0)</f>
        <v>#VALUE!</v>
      </c>
      <c r="BD186" s="53" t="e">
        <f aca="false">+VLOOKUP($D186,['file:///home/lab/repositories/luckia.facturador/com.luckia.biller.deploy/src/main/resources/bootstrap/info_presencial_2014.xlsx']ggr_cons!$a$2:$n$1048576,5,0)</f>
        <v>#VALUE!</v>
      </c>
      <c r="BE186" s="53" t="e">
        <f aca="false">+VLOOKUP($D186,['file:///home/lab/repositories/luckia.facturador/com.luckia.biller.deploy/src/main/resources/bootstrap/info_presencial_2014.xlsx']ggr_cons!$a$2:$n$1048576,6,0)</f>
        <v>#VALUE!</v>
      </c>
      <c r="BF186" s="53" t="e">
        <f aca="false">+VLOOKUP($D186,['file:///home/lab/repositories/luckia.facturador/com.luckia.biller.deploy/src/main/resources/bootstrap/info_presencial_2014.xlsx']ggr_cons!$a$2:$n$1048576,7,0)</f>
        <v>#VALUE!</v>
      </c>
      <c r="BG186" s="53" t="e">
        <f aca="false">+VLOOKUP($D186,['file:///home/lab/repositories/luckia.facturador/com.luckia.biller.deploy/src/main/resources/bootstrap/info_presencial_2014.xlsx']ggr_cons!$a$2:$n$1048576,8,0)</f>
        <v>#VALUE!</v>
      </c>
      <c r="BH186" s="53" t="e">
        <f aca="false">+VLOOKUP($D186,['file:///home/lab/repositories/luckia.facturador/com.luckia.biller.deploy/src/main/resources/bootstrap/info_presencial_2014.xlsx']ggr_cons!$a$2:$n$1048576,9,0)</f>
        <v>#VALUE!</v>
      </c>
      <c r="BI186" s="53" t="e">
        <f aca="false">+VLOOKUP($D186,['file:///home/lab/repositories/luckia.facturador/com.luckia.biller.deploy/src/main/resources/bootstrap/info_presencial_2014.xlsx']ggr_cons!$a$2:$n$1048576,10,0)</f>
        <v>#VALUE!</v>
      </c>
      <c r="BJ186" s="53" t="e">
        <f aca="false">+VLOOKUP($D186,['file:///home/lab/repositories/luckia.facturador/com.luckia.biller.deploy/src/main/resources/bootstrap/info_presencial_2014.xlsx']ggr_cons!$a$2:$n$1048576,11,0)</f>
        <v>#VALUE!</v>
      </c>
      <c r="BK186" s="53" t="e">
        <f aca="false">+VLOOKUP($D186,['file:///home/lab/repositories/luckia.facturador/com.luckia.biller.deploy/src/main/resources/bootstrap/info_presencial_2014.xlsx']ggr_cons!$a$2:$n$1048576,12,0)</f>
        <v>#VALUE!</v>
      </c>
      <c r="BL186" s="53" t="e">
        <f aca="false">+VLOOKUP($D186,['file:///home/lab/repositories/luckia.facturador/com.luckia.biller.deploy/src/main/resources/bootstrap/info_presencial_2014.xlsx']ggr_cons!$a$2:$n$1048576,13,0)</f>
        <v>#VALUE!</v>
      </c>
      <c r="BM186" s="53" t="e">
        <f aca="false">+VLOOKUP($D186,['file:///home/lab/repositories/luckia.facturador/com.luckia.biller.deploy/src/main/resources/bootstrap/info_presencial_2014.xlsx']ggr_cons!$a$2:$n$1048576,14,0)</f>
        <v>#VALUE!</v>
      </c>
      <c r="BN186" s="53" t="n">
        <f aca="false">+SUM(BB186:BM186)</f>
        <v>1338.93</v>
      </c>
      <c r="BO186" s="53"/>
      <c r="BP186" s="53"/>
      <c r="BQ186" s="55" t="n">
        <f aca="false">+$N186*X186</f>
        <v>31.23</v>
      </c>
      <c r="BR186" s="55" t="n">
        <f aca="false">+$N186*Y186</f>
        <v>0</v>
      </c>
      <c r="BS186" s="55" t="n">
        <f aca="false">+$N186*Z186</f>
        <v>0</v>
      </c>
      <c r="BT186" s="55" t="n">
        <f aca="false">+$N186*AA186</f>
        <v>0</v>
      </c>
      <c r="BU186" s="55" t="n">
        <f aca="false">+$N186*AB186</f>
        <v>0</v>
      </c>
      <c r="BV186" s="55" t="n">
        <f aca="false">+$N186*AC186</f>
        <v>0</v>
      </c>
      <c r="BW186" s="55" t="n">
        <f aca="false">+$N186*AD186</f>
        <v>0</v>
      </c>
      <c r="BX186" s="55" t="n">
        <f aca="false">+$N186*AE186</f>
        <v>0</v>
      </c>
      <c r="BY186" s="55" t="n">
        <f aca="false">+$N186*AF186</f>
        <v>0</v>
      </c>
      <c r="BZ186" s="55" t="n">
        <f aca="false">+$N186*AG186</f>
        <v>0</v>
      </c>
      <c r="CA186" s="55" t="n">
        <f aca="false">+$N186*AH186</f>
        <v>0</v>
      </c>
      <c r="CB186" s="55" t="n">
        <f aca="false">+$N186*AI186</f>
        <v>0</v>
      </c>
      <c r="CC186" s="55" t="n">
        <f aca="false">+SUM(BQ186:CB186)</f>
        <v>31.23</v>
      </c>
      <c r="CD186" s="53"/>
      <c r="CE186" s="55"/>
      <c r="CF186" s="55" t="n">
        <f aca="false">+BQ186/$CE$2</f>
        <v>25.8099173553719</v>
      </c>
      <c r="CG186" s="55" t="n">
        <f aca="false">+BR186/$CE$2</f>
        <v>0</v>
      </c>
      <c r="CH186" s="55" t="n">
        <f aca="false">+BS186/$CE$2</f>
        <v>0</v>
      </c>
      <c r="CI186" s="55" t="n">
        <f aca="false">+BT186/$CE$2</f>
        <v>0</v>
      </c>
      <c r="CJ186" s="55" t="n">
        <f aca="false">+BU186/$CE$2</f>
        <v>0</v>
      </c>
      <c r="CK186" s="55" t="n">
        <f aca="false">+BV186/$CE$2</f>
        <v>0</v>
      </c>
      <c r="CL186" s="55" t="n">
        <f aca="false">+BW186/$CE$2</f>
        <v>0</v>
      </c>
      <c r="CM186" s="55" t="n">
        <f aca="false">+BX186/$CE$2</f>
        <v>0</v>
      </c>
      <c r="CN186" s="55" t="n">
        <f aca="false">+BY186/$CE$2</f>
        <v>0</v>
      </c>
      <c r="CO186" s="55" t="n">
        <f aca="false">+BZ186/$CE$2</f>
        <v>0</v>
      </c>
      <c r="CP186" s="55" t="n">
        <f aca="false">+CA186/$CE$2</f>
        <v>0</v>
      </c>
      <c r="CQ186" s="55" t="n">
        <f aca="false">+CB186/$CE$2</f>
        <v>0</v>
      </c>
      <c r="CR186" s="55" t="n">
        <f aca="false">+CC186/$CE$2</f>
        <v>25.8099173553719</v>
      </c>
      <c r="CS186" s="53"/>
      <c r="CT186" s="53"/>
      <c r="CU186" s="56" t="n">
        <f aca="false">+$O186*X186+$P186*BB186+$Q186*(0.9*BB186+$S186)+$R186</f>
        <v>62.46</v>
      </c>
      <c r="CV186" s="56" t="n">
        <f aca="false">+$O186*Y186+$P186*BC186+$Q186*(0.9*BC186+$S186)+$R186</f>
        <v>0</v>
      </c>
      <c r="CW186" s="56" t="n">
        <f aca="false">+$O186*Z186+$P186*BD186+$Q186*(0.9*BD186+$S186)+$R186</f>
        <v>0</v>
      </c>
      <c r="CX186" s="56" t="n">
        <f aca="false">+$O186*AA186+$P186*BE186+$Q186*(0.9*BE186+$S186)+$R186</f>
        <v>0</v>
      </c>
      <c r="CY186" s="56" t="n">
        <f aca="false">+$O186*AB186+$P186*BF186+$Q186*(0.9*BF186+$S186)+$R186</f>
        <v>0</v>
      </c>
      <c r="CZ186" s="56" t="n">
        <f aca="false">+$O186*AC186+$P186*BG186+$Q186*(0.9*BG186+$S186)+$R186</f>
        <v>0</v>
      </c>
      <c r="DA186" s="56" t="n">
        <f aca="false">+$O186*AD186+$P186*BH186+$Q186*(0.9*BH186+$S186)+$R186</f>
        <v>0</v>
      </c>
      <c r="DB186" s="56" t="n">
        <f aca="false">+$O186*AE186+$P186*BI186+$Q186*(0.9*BI186+$S186)+$R186</f>
        <v>0</v>
      </c>
      <c r="DC186" s="56" t="n">
        <f aca="false">+$O186*AF186+$P186*BJ186+$Q186*(0.9*BJ186+$S186)+$R186</f>
        <v>0</v>
      </c>
      <c r="DD186" s="56" t="n">
        <f aca="false">+$O186*AG186+$P186*BK186+$Q186*(0.9*BK186+$S186)+$R186</f>
        <v>0</v>
      </c>
      <c r="DE186" s="56" t="n">
        <f aca="false">+$O186*AH186+$P186*BL186+$Q186*(0.9*BL186+$S186)+$R186</f>
        <v>0</v>
      </c>
      <c r="DF186" s="56" t="n">
        <f aca="false">+$O186*AI186+$P186*BM186+$Q186*(0.9*BM186+$S186)+$R186</f>
        <v>0</v>
      </c>
      <c r="DG186" s="55" t="n">
        <f aca="false">+SUM(CU186:DF186)</f>
        <v>62.46</v>
      </c>
      <c r="DH186" s="53"/>
      <c r="DJ186" s="14" t="n">
        <f aca="false">+IF(X186=0,0,$T186)</f>
        <v>30</v>
      </c>
      <c r="DK186" s="14" t="n">
        <f aca="false">+IF(Y186=0,0,$T186)</f>
        <v>0</v>
      </c>
      <c r="DL186" s="14" t="n">
        <f aca="false">+IF(Z186=0,0,$T186)</f>
        <v>0</v>
      </c>
      <c r="DM186" s="14" t="n">
        <f aca="false">+IF(AA186=0,0,$T186)</f>
        <v>0</v>
      </c>
      <c r="DN186" s="14" t="n">
        <f aca="false">+IF(AB186=0,0,$T186)</f>
        <v>0</v>
      </c>
      <c r="DO186" s="14" t="n">
        <f aca="false">+IF(AC186=0,0,$T186)</f>
        <v>0</v>
      </c>
      <c r="DP186" s="14" t="n">
        <f aca="false">+IF(AD186=0,0,$T186)</f>
        <v>0</v>
      </c>
      <c r="DQ186" s="14" t="n">
        <f aca="false">+IF(AE186=0,0,$T186)</f>
        <v>0</v>
      </c>
      <c r="DR186" s="14" t="n">
        <f aca="false">+IF(AF186=0,0,$T186)</f>
        <v>0</v>
      </c>
      <c r="DS186" s="14" t="n">
        <f aca="false">+IF(AG186=0,0,$T186)</f>
        <v>0</v>
      </c>
      <c r="DT186" s="14" t="n">
        <f aca="false">+IF(AH186=0,0,$T186)</f>
        <v>0</v>
      </c>
      <c r="DU186" s="14" t="n">
        <f aca="false">+IF(AI186=0,0,$T186)</f>
        <v>0</v>
      </c>
      <c r="DV186" s="55" t="n">
        <f aca="false">+SUM(DJ186:DU186)</f>
        <v>30</v>
      </c>
      <c r="DY186" s="14" t="n">
        <v>0</v>
      </c>
      <c r="DZ186" s="14" t="n">
        <v>0</v>
      </c>
      <c r="EA186" s="14" t="n">
        <v>0</v>
      </c>
      <c r="EB186" s="14" t="n">
        <v>0</v>
      </c>
      <c r="EC186" s="14" t="n">
        <v>0</v>
      </c>
      <c r="ED186" s="14" t="n">
        <v>0</v>
      </c>
      <c r="EE186" s="14" t="n">
        <v>0</v>
      </c>
      <c r="EF186" s="14" t="n">
        <v>0</v>
      </c>
      <c r="EG186" s="14" t="n">
        <v>0</v>
      </c>
      <c r="EH186" s="14" t="n">
        <v>0</v>
      </c>
      <c r="EI186" s="14" t="n">
        <v>0</v>
      </c>
      <c r="EJ186" s="14" t="n">
        <v>0</v>
      </c>
      <c r="EK186" s="55" t="n">
        <f aca="false">+SUM(DY186:EJ186)</f>
        <v>0</v>
      </c>
      <c r="EO186" s="53" t="n">
        <f aca="false">+CU186+DJ186-DY186/2</f>
        <v>92.46</v>
      </c>
      <c r="EP186" s="53" t="n">
        <f aca="false">+CV186+DK186-DZ186/2</f>
        <v>0</v>
      </c>
      <c r="EQ186" s="53" t="n">
        <f aca="false">+CW186+DL186-EA186/2</f>
        <v>0</v>
      </c>
      <c r="ER186" s="53" t="n">
        <f aca="false">+CX186+DM186-EB186/2</f>
        <v>0</v>
      </c>
      <c r="ES186" s="53" t="n">
        <f aca="false">+CY186+DN186-EC186/2</f>
        <v>0</v>
      </c>
      <c r="ET186" s="53" t="n">
        <f aca="false">+CZ186+DO186-ED186/2</f>
        <v>0</v>
      </c>
      <c r="EU186" s="53" t="n">
        <f aca="false">+DA186+DP186-EE186/2</f>
        <v>0</v>
      </c>
      <c r="EV186" s="53" t="n">
        <f aca="false">+DB186+DQ186-EF186/2</f>
        <v>0</v>
      </c>
      <c r="EW186" s="53" t="n">
        <f aca="false">+DC186+DR186-EG186/2</f>
        <v>0</v>
      </c>
      <c r="EX186" s="53" t="n">
        <f aca="false">+DD186+DS186-EH186/2</f>
        <v>0</v>
      </c>
      <c r="EY186" s="53" t="n">
        <f aca="false">+DE186+DT186-EI186/2</f>
        <v>0</v>
      </c>
      <c r="EZ186" s="53" t="n">
        <f aca="false">+DF186+DU186-EJ186/2</f>
        <v>0</v>
      </c>
      <c r="FA186" s="55" t="n">
        <f aca="false">+SUM(EO186:EZ186)</f>
        <v>92.46</v>
      </c>
      <c r="FD186" s="53" t="n">
        <f aca="false">+AM186-EO186-DY186</f>
        <v>3030.54</v>
      </c>
      <c r="FE186" s="53" t="n">
        <f aca="false">+AN186-EP186-DZ186</f>
        <v>0</v>
      </c>
      <c r="FF186" s="53" t="n">
        <f aca="false">+AO186-EQ186-EA186</f>
        <v>0</v>
      </c>
      <c r="FG186" s="53" t="n">
        <f aca="false">+AP186-ER186-EB186</f>
        <v>0</v>
      </c>
      <c r="FH186" s="53" t="n">
        <f aca="false">+AQ186-ES186-EC186</f>
        <v>0</v>
      </c>
      <c r="FI186" s="53" t="n">
        <f aca="false">+AR186-ET186-ED186</f>
        <v>0</v>
      </c>
      <c r="FJ186" s="53" t="n">
        <f aca="false">+AS186-EU186-EE186</f>
        <v>0</v>
      </c>
      <c r="FK186" s="53" t="n">
        <f aca="false">+AT186-EV186-EF186</f>
        <v>0</v>
      </c>
      <c r="FL186" s="53" t="n">
        <f aca="false">+AU186-EW186-EG186</f>
        <v>0</v>
      </c>
      <c r="FM186" s="53" t="n">
        <f aca="false">+AV186-EX186-EH186</f>
        <v>0</v>
      </c>
      <c r="FN186" s="53" t="n">
        <f aca="false">+AW186-EY186-EI186</f>
        <v>0</v>
      </c>
      <c r="FO186" s="53" t="n">
        <f aca="false">+AX186-EZ186-EJ186</f>
        <v>0</v>
      </c>
      <c r="FP186" s="53" t="n">
        <f aca="false">+AY186-FA186</f>
        <v>3030.54</v>
      </c>
    </row>
    <row collapsed="false" customFormat="false" customHeight="true" hidden="false" ht="15" outlineLevel="2" r="187">
      <c r="A187" s="21" t="n">
        <v>12</v>
      </c>
      <c r="B187" s="21" t="s">
        <v>67</v>
      </c>
      <c r="C187" s="21" t="s">
        <v>137</v>
      </c>
      <c r="D187" s="67" t="n">
        <f aca="false">+E187</f>
        <v>16128</v>
      </c>
      <c r="E187" s="69" t="n">
        <v>16128</v>
      </c>
      <c r="F187" s="72" t="s">
        <v>684</v>
      </c>
      <c r="G187" s="21" t="s">
        <v>69</v>
      </c>
      <c r="H187" s="21" t="s">
        <v>69</v>
      </c>
      <c r="I187" s="72" t="s">
        <v>685</v>
      </c>
      <c r="J187" s="76" t="s">
        <v>74</v>
      </c>
      <c r="K187" s="76" t="s">
        <v>75</v>
      </c>
      <c r="L187" s="49" t="s">
        <v>487</v>
      </c>
      <c r="M187" s="50" t="s">
        <v>70</v>
      </c>
      <c r="N187" s="51" t="n">
        <v>0.01</v>
      </c>
      <c r="O187" s="51" t="n">
        <v>0.02</v>
      </c>
      <c r="P187" s="51" t="n">
        <v>0</v>
      </c>
      <c r="Q187" s="51" t="n">
        <v>0</v>
      </c>
      <c r="R187" s="50" t="n">
        <v>0</v>
      </c>
      <c r="S187" s="50" t="n">
        <v>0</v>
      </c>
      <c r="T187" s="50" t="n">
        <v>30</v>
      </c>
      <c r="U187" s="50"/>
      <c r="X187" s="53" t="e">
        <f aca="false">+VLOOKUP($D187,['file:///home/lab/repositories/luckia.facturador/com.luckia.biller.deploy/src/main/resources/bootstrap/info_presencial_2014.xlsx']venta_neta_cons!$a$2:$n$1048576,3,0)</f>
        <v>#VALUE!</v>
      </c>
      <c r="Y187" s="53" t="e">
        <f aca="false">+VLOOKUP($D187,['file:///home/lab/repositories/luckia.facturador/com.luckia.biller.deploy/src/main/resources/bootstrap/info_presencial_2014.xlsx']venta_neta_cons!$a$2:$n$1048576,4,0)</f>
        <v>#VALUE!</v>
      </c>
      <c r="Z187" s="53" t="e">
        <f aca="false">+VLOOKUP($D187,['file:///home/lab/repositories/luckia.facturador/com.luckia.biller.deploy/src/main/resources/bootstrap/info_presencial_2014.xlsx']venta_neta_cons!$a$2:$n$1048576,5,0)</f>
        <v>#VALUE!</v>
      </c>
      <c r="AA187" s="53" t="e">
        <f aca="false">+VLOOKUP($D187,['file:///home/lab/repositories/luckia.facturador/com.luckia.biller.deploy/src/main/resources/bootstrap/info_presencial_2014.xlsx']venta_neta_cons!$a$2:$n$1048576,6,0)</f>
        <v>#VALUE!</v>
      </c>
      <c r="AB187" s="53" t="e">
        <f aca="false">+VLOOKUP($D187,['file:///home/lab/repositories/luckia.facturador/com.luckia.biller.deploy/src/main/resources/bootstrap/info_presencial_2014.xlsx']venta_neta_cons!$a$2:$n$1048576,7,0)</f>
        <v>#VALUE!</v>
      </c>
      <c r="AC187" s="53" t="e">
        <f aca="false">+VLOOKUP($D187,['file:///home/lab/repositories/luckia.facturador/com.luckia.biller.deploy/src/main/resources/bootstrap/info_presencial_2014.xlsx']venta_neta_cons!$a$2:$n$1048576,8,0)</f>
        <v>#VALUE!</v>
      </c>
      <c r="AD187" s="53" t="e">
        <f aca="false">+VLOOKUP($D187,['file:///home/lab/repositories/luckia.facturador/com.luckia.biller.deploy/src/main/resources/bootstrap/info_presencial_2014.xlsx']venta_neta_cons!$a$2:$n$1048576,9,0)</f>
        <v>#VALUE!</v>
      </c>
      <c r="AE187" s="53" t="e">
        <f aca="false">+VLOOKUP($D187,['file:///home/lab/repositories/luckia.facturador/com.luckia.biller.deploy/src/main/resources/bootstrap/info_presencial_2014.xlsx']venta_neta_cons!$a$2:$n$1048576,10,0)</f>
        <v>#VALUE!</v>
      </c>
      <c r="AF187" s="53" t="e">
        <f aca="false">+VLOOKUP($D187,['file:///home/lab/repositories/luckia.facturador/com.luckia.biller.deploy/src/main/resources/bootstrap/info_presencial_2014.xlsx']venta_neta_cons!$a$2:$n$1048576,11,0)</f>
        <v>#VALUE!</v>
      </c>
      <c r="AG187" s="53" t="e">
        <f aca="false">+VLOOKUP($D187,['file:///home/lab/repositories/luckia.facturador/com.luckia.biller.deploy/src/main/resources/bootstrap/info_presencial_2014.xlsx']venta_neta_cons!$a$2:$n$1048576,12,0)</f>
        <v>#VALUE!</v>
      </c>
      <c r="AH187" s="53" t="e">
        <f aca="false">+VLOOKUP($D187,['file:///home/lab/repositories/luckia.facturador/com.luckia.biller.deploy/src/main/resources/bootstrap/info_presencial_2014.xlsx']venta_neta_cons!$a$2:$n$1048576,13,0)</f>
        <v>#VALUE!</v>
      </c>
      <c r="AI187" s="53" t="e">
        <f aca="false">+VLOOKUP($D187,['file:///home/lab/repositories/luckia.facturador/com.luckia.biller.deploy/src/main/resources/bootstrap/info_presencial_2014.xlsx']venta_neta_cons!$a$2:$n$1048576,14,0)</f>
        <v>#VALUE!</v>
      </c>
      <c r="AJ187" s="53" t="n">
        <f aca="false">+SUM(X187:AI187)</f>
        <v>669</v>
      </c>
      <c r="AK187" s="54" t="n">
        <f aca="false">+BB187/X187</f>
        <v>0.635695067264574</v>
      </c>
      <c r="AL187" s="53"/>
      <c r="AM187" s="53" t="e">
        <f aca="false">+VLOOKUP($D187,['file:///home/lab/repositories/luckia.facturador/com.luckia.biller.deploy/src/main/resources/bootstrap/info_presencial_2014.xlsx']saldo_cons!$a$2:$n$1048576,3,0)</f>
        <v>#VALUE!</v>
      </c>
      <c r="AN187" s="53" t="e">
        <f aca="false">+VLOOKUP($D187,['file:///home/lab/repositories/luckia.facturador/com.luckia.biller.deploy/src/main/resources/bootstrap/info_presencial_2014.xlsx']saldo_cons!$a$2:$n$1048576,4,0)</f>
        <v>#VALUE!</v>
      </c>
      <c r="AO187" s="53" t="e">
        <f aca="false">+VLOOKUP($D187,['file:///home/lab/repositories/luckia.facturador/com.luckia.biller.deploy/src/main/resources/bootstrap/info_presencial_2014.xlsx']saldo_cons!$a$2:$n$1048576,5,0)</f>
        <v>#VALUE!</v>
      </c>
      <c r="AP187" s="53" t="e">
        <f aca="false">+VLOOKUP($D187,['file:///home/lab/repositories/luckia.facturador/com.luckia.biller.deploy/src/main/resources/bootstrap/info_presencial_2014.xlsx']saldo_cons!$a$2:$n$1048576,6,0)</f>
        <v>#VALUE!</v>
      </c>
      <c r="AQ187" s="53" t="e">
        <f aca="false">+VLOOKUP($D187,['file:///home/lab/repositories/luckia.facturador/com.luckia.biller.deploy/src/main/resources/bootstrap/info_presencial_2014.xlsx']saldo_cons!$a$2:$n$1048576,7,0)</f>
        <v>#VALUE!</v>
      </c>
      <c r="AR187" s="53" t="e">
        <f aca="false">+VLOOKUP($D187,['file:///home/lab/repositories/luckia.facturador/com.luckia.biller.deploy/src/main/resources/bootstrap/info_presencial_2014.xlsx']saldo_cons!$a$2:$n$1048576,8,0)</f>
        <v>#VALUE!</v>
      </c>
      <c r="AS187" s="53" t="e">
        <f aca="false">+VLOOKUP($D187,['file:///home/lab/repositories/luckia.facturador/com.luckia.biller.deploy/src/main/resources/bootstrap/info_presencial_2014.xlsx']saldo_cons!$a$2:$n$1048576,9,0)</f>
        <v>#VALUE!</v>
      </c>
      <c r="AT187" s="53" t="e">
        <f aca="false">+VLOOKUP($D187,['file:///home/lab/repositories/luckia.facturador/com.luckia.biller.deploy/src/main/resources/bootstrap/info_presencial_2014.xlsx']saldo_cons!$a$2:$n$1048576,10,0)</f>
        <v>#VALUE!</v>
      </c>
      <c r="AU187" s="53" t="e">
        <f aca="false">+VLOOKUP($D187,['file:///home/lab/repositories/luckia.facturador/com.luckia.biller.deploy/src/main/resources/bootstrap/info_presencial_2014.xlsx']saldo_cons!$a$2:$n$1048576,11,0)</f>
        <v>#VALUE!</v>
      </c>
      <c r="AV187" s="53" t="e">
        <f aca="false">+VLOOKUP($D187,['file:///home/lab/repositories/luckia.facturador/com.luckia.biller.deploy/src/main/resources/bootstrap/info_presencial_2014.xlsx']saldo_cons!$a$2:$n$1048576,12,0)</f>
        <v>#VALUE!</v>
      </c>
      <c r="AW187" s="53" t="e">
        <f aca="false">+VLOOKUP($D187,['file:///home/lab/repositories/luckia.facturador/com.luckia.biller.deploy/src/main/resources/bootstrap/info_presencial_2014.xlsx']saldo_cons!$a$2:$n$1048576,13,0)</f>
        <v>#VALUE!</v>
      </c>
      <c r="AX187" s="53" t="e">
        <f aca="false">+VLOOKUP($D187,['file:///home/lab/repositories/luckia.facturador/com.luckia.biller.deploy/src/main/resources/bootstrap/info_presencial_2014.xlsx']saldo_cons!$a$2:$n$1048576,14,0)</f>
        <v>#VALUE!</v>
      </c>
      <c r="AY187" s="53" t="n">
        <f aca="false">+SUM(AM187:AX187)</f>
        <v>669</v>
      </c>
      <c r="AZ187" s="53"/>
      <c r="BA187" s="53"/>
      <c r="BB187" s="53" t="e">
        <f aca="false">+VLOOKUP($D187,['file:///home/lab/repositories/luckia.facturador/com.luckia.biller.deploy/src/main/resources/bootstrap/info_presencial_2014.xlsx']ggr_cons!$a$2:$n$1048576,3,0)</f>
        <v>#VALUE!</v>
      </c>
      <c r="BC187" s="53" t="e">
        <f aca="false">+VLOOKUP($D187,['file:///home/lab/repositories/luckia.facturador/com.luckia.biller.deploy/src/main/resources/bootstrap/info_presencial_2014.xlsx']ggr_cons!$a$2:$n$1048576,4,0)</f>
        <v>#VALUE!</v>
      </c>
      <c r="BD187" s="53" t="e">
        <f aca="false">+VLOOKUP($D187,['file:///home/lab/repositories/luckia.facturador/com.luckia.biller.deploy/src/main/resources/bootstrap/info_presencial_2014.xlsx']ggr_cons!$a$2:$n$1048576,5,0)</f>
        <v>#VALUE!</v>
      </c>
      <c r="BE187" s="53" t="e">
        <f aca="false">+VLOOKUP($D187,['file:///home/lab/repositories/luckia.facturador/com.luckia.biller.deploy/src/main/resources/bootstrap/info_presencial_2014.xlsx']ggr_cons!$a$2:$n$1048576,6,0)</f>
        <v>#VALUE!</v>
      </c>
      <c r="BF187" s="53" t="e">
        <f aca="false">+VLOOKUP($D187,['file:///home/lab/repositories/luckia.facturador/com.luckia.biller.deploy/src/main/resources/bootstrap/info_presencial_2014.xlsx']ggr_cons!$a$2:$n$1048576,7,0)</f>
        <v>#VALUE!</v>
      </c>
      <c r="BG187" s="53" t="e">
        <f aca="false">+VLOOKUP($D187,['file:///home/lab/repositories/luckia.facturador/com.luckia.biller.deploy/src/main/resources/bootstrap/info_presencial_2014.xlsx']ggr_cons!$a$2:$n$1048576,8,0)</f>
        <v>#VALUE!</v>
      </c>
      <c r="BH187" s="53" t="e">
        <f aca="false">+VLOOKUP($D187,['file:///home/lab/repositories/luckia.facturador/com.luckia.biller.deploy/src/main/resources/bootstrap/info_presencial_2014.xlsx']ggr_cons!$a$2:$n$1048576,9,0)</f>
        <v>#VALUE!</v>
      </c>
      <c r="BI187" s="53" t="e">
        <f aca="false">+VLOOKUP($D187,['file:///home/lab/repositories/luckia.facturador/com.luckia.biller.deploy/src/main/resources/bootstrap/info_presencial_2014.xlsx']ggr_cons!$a$2:$n$1048576,10,0)</f>
        <v>#VALUE!</v>
      </c>
      <c r="BJ187" s="53" t="e">
        <f aca="false">+VLOOKUP($D187,['file:///home/lab/repositories/luckia.facturador/com.luckia.biller.deploy/src/main/resources/bootstrap/info_presencial_2014.xlsx']ggr_cons!$a$2:$n$1048576,11,0)</f>
        <v>#VALUE!</v>
      </c>
      <c r="BK187" s="53" t="e">
        <f aca="false">+VLOOKUP($D187,['file:///home/lab/repositories/luckia.facturador/com.luckia.biller.deploy/src/main/resources/bootstrap/info_presencial_2014.xlsx']ggr_cons!$a$2:$n$1048576,12,0)</f>
        <v>#VALUE!</v>
      </c>
      <c r="BL187" s="53" t="e">
        <f aca="false">+VLOOKUP($D187,['file:///home/lab/repositories/luckia.facturador/com.luckia.biller.deploy/src/main/resources/bootstrap/info_presencial_2014.xlsx']ggr_cons!$a$2:$n$1048576,13,0)</f>
        <v>#VALUE!</v>
      </c>
      <c r="BM187" s="53" t="e">
        <f aca="false">+VLOOKUP($D187,['file:///home/lab/repositories/luckia.facturador/com.luckia.biller.deploy/src/main/resources/bootstrap/info_presencial_2014.xlsx']ggr_cons!$a$2:$n$1048576,14,0)</f>
        <v>#VALUE!</v>
      </c>
      <c r="BN187" s="53" t="n">
        <f aca="false">+SUM(BB187:BM187)</f>
        <v>425.28</v>
      </c>
      <c r="BO187" s="53"/>
      <c r="BP187" s="53"/>
      <c r="BQ187" s="55" t="n">
        <f aca="false">+$N187*X187</f>
        <v>6.69</v>
      </c>
      <c r="BR187" s="55" t="n">
        <f aca="false">+$N187*Y187</f>
        <v>0</v>
      </c>
      <c r="BS187" s="55" t="n">
        <f aca="false">+$N187*Z187</f>
        <v>0</v>
      </c>
      <c r="BT187" s="55" t="n">
        <f aca="false">+$N187*AA187</f>
        <v>0</v>
      </c>
      <c r="BU187" s="55" t="n">
        <f aca="false">+$N187*AB187</f>
        <v>0</v>
      </c>
      <c r="BV187" s="55" t="n">
        <f aca="false">+$N187*AC187</f>
        <v>0</v>
      </c>
      <c r="BW187" s="55" t="n">
        <f aca="false">+$N187*AD187</f>
        <v>0</v>
      </c>
      <c r="BX187" s="55" t="n">
        <f aca="false">+$N187*AE187</f>
        <v>0</v>
      </c>
      <c r="BY187" s="55" t="n">
        <f aca="false">+$N187*AF187</f>
        <v>0</v>
      </c>
      <c r="BZ187" s="55" t="n">
        <f aca="false">+$N187*AG187</f>
        <v>0</v>
      </c>
      <c r="CA187" s="55" t="n">
        <f aca="false">+$N187*AH187</f>
        <v>0</v>
      </c>
      <c r="CB187" s="55" t="n">
        <f aca="false">+$N187*AI187</f>
        <v>0</v>
      </c>
      <c r="CC187" s="55" t="n">
        <f aca="false">+SUM(BQ187:CB187)</f>
        <v>6.69</v>
      </c>
      <c r="CD187" s="53"/>
      <c r="CE187" s="55"/>
      <c r="CF187" s="55" t="n">
        <f aca="false">+BQ187/$CE$2</f>
        <v>5.52892561983471</v>
      </c>
      <c r="CG187" s="55" t="n">
        <f aca="false">+BR187/$CE$2</f>
        <v>0</v>
      </c>
      <c r="CH187" s="55" t="n">
        <f aca="false">+BS187/$CE$2</f>
        <v>0</v>
      </c>
      <c r="CI187" s="55" t="n">
        <f aca="false">+BT187/$CE$2</f>
        <v>0</v>
      </c>
      <c r="CJ187" s="55" t="n">
        <f aca="false">+BU187/$CE$2</f>
        <v>0</v>
      </c>
      <c r="CK187" s="55" t="n">
        <f aca="false">+BV187/$CE$2</f>
        <v>0</v>
      </c>
      <c r="CL187" s="55" t="n">
        <f aca="false">+BW187/$CE$2</f>
        <v>0</v>
      </c>
      <c r="CM187" s="55" t="n">
        <f aca="false">+BX187/$CE$2</f>
        <v>0</v>
      </c>
      <c r="CN187" s="55" t="n">
        <f aca="false">+BY187/$CE$2</f>
        <v>0</v>
      </c>
      <c r="CO187" s="55" t="n">
        <f aca="false">+BZ187/$CE$2</f>
        <v>0</v>
      </c>
      <c r="CP187" s="55" t="n">
        <f aca="false">+CA187/$CE$2</f>
        <v>0</v>
      </c>
      <c r="CQ187" s="55" t="n">
        <f aca="false">+CB187/$CE$2</f>
        <v>0</v>
      </c>
      <c r="CR187" s="55" t="n">
        <f aca="false">+CC187/$CE$2</f>
        <v>5.52892561983471</v>
      </c>
      <c r="CS187" s="53"/>
      <c r="CT187" s="53"/>
      <c r="CU187" s="56" t="n">
        <f aca="false">+$O187*X187+$P187*BB187+$Q187*(0.9*BB187+$S187)+$R187</f>
        <v>13.38</v>
      </c>
      <c r="CV187" s="56" t="n">
        <f aca="false">+$O187*Y187+$P187*BC187+$Q187*(0.9*BC187+$S187)+$R187</f>
        <v>0</v>
      </c>
      <c r="CW187" s="56" t="n">
        <f aca="false">+$O187*Z187+$P187*BD187+$Q187*(0.9*BD187+$S187)+$R187</f>
        <v>0</v>
      </c>
      <c r="CX187" s="56" t="n">
        <f aca="false">+$O187*AA187+$P187*BE187+$Q187*(0.9*BE187+$S187)+$R187</f>
        <v>0</v>
      </c>
      <c r="CY187" s="56" t="n">
        <f aca="false">+$O187*AB187+$P187*BF187+$Q187*(0.9*BF187+$S187)+$R187</f>
        <v>0</v>
      </c>
      <c r="CZ187" s="56" t="n">
        <f aca="false">+$O187*AC187+$P187*BG187+$Q187*(0.9*BG187+$S187)+$R187</f>
        <v>0</v>
      </c>
      <c r="DA187" s="56" t="n">
        <f aca="false">+$O187*AD187+$P187*BH187+$Q187*(0.9*BH187+$S187)+$R187</f>
        <v>0</v>
      </c>
      <c r="DB187" s="56" t="n">
        <f aca="false">+$O187*AE187+$P187*BI187+$Q187*(0.9*BI187+$S187)+$R187</f>
        <v>0</v>
      </c>
      <c r="DC187" s="56" t="n">
        <f aca="false">+$O187*AF187+$P187*BJ187+$Q187*(0.9*BJ187+$S187)+$R187</f>
        <v>0</v>
      </c>
      <c r="DD187" s="56" t="n">
        <f aca="false">+$O187*AG187+$P187*BK187+$Q187*(0.9*BK187+$S187)+$R187</f>
        <v>0</v>
      </c>
      <c r="DE187" s="56" t="n">
        <f aca="false">+$O187*AH187+$P187*BL187+$Q187*(0.9*BL187+$S187)+$R187</f>
        <v>0</v>
      </c>
      <c r="DF187" s="56" t="n">
        <f aca="false">+$O187*AI187+$P187*BM187+$Q187*(0.9*BM187+$S187)+$R187</f>
        <v>0</v>
      </c>
      <c r="DG187" s="55" t="n">
        <f aca="false">+SUM(CU187:DF187)</f>
        <v>13.38</v>
      </c>
      <c r="DH187" s="53"/>
      <c r="DJ187" s="14" t="n">
        <f aca="false">+IF(X187=0,0,$T187)</f>
        <v>30</v>
      </c>
      <c r="DK187" s="14" t="n">
        <f aca="false">+IF(Y187=0,0,$T187)</f>
        <v>0</v>
      </c>
      <c r="DL187" s="14" t="n">
        <f aca="false">+IF(Z187=0,0,$T187)</f>
        <v>0</v>
      </c>
      <c r="DM187" s="14" t="n">
        <f aca="false">+IF(AA187=0,0,$T187)</f>
        <v>0</v>
      </c>
      <c r="DN187" s="14" t="n">
        <f aca="false">+IF(AB187=0,0,$T187)</f>
        <v>0</v>
      </c>
      <c r="DO187" s="14" t="n">
        <f aca="false">+IF(AC187=0,0,$T187)</f>
        <v>0</v>
      </c>
      <c r="DP187" s="14" t="n">
        <f aca="false">+IF(AD187=0,0,$T187)</f>
        <v>0</v>
      </c>
      <c r="DQ187" s="14" t="n">
        <f aca="false">+IF(AE187=0,0,$T187)</f>
        <v>0</v>
      </c>
      <c r="DR187" s="14" t="n">
        <f aca="false">+IF(AF187=0,0,$T187)</f>
        <v>0</v>
      </c>
      <c r="DS187" s="14" t="n">
        <f aca="false">+IF(AG187=0,0,$T187)</f>
        <v>0</v>
      </c>
      <c r="DT187" s="14" t="n">
        <f aca="false">+IF(AH187=0,0,$T187)</f>
        <v>0</v>
      </c>
      <c r="DU187" s="14" t="n">
        <f aca="false">+IF(AI187=0,0,$T187)</f>
        <v>0</v>
      </c>
      <c r="DV187" s="55" t="n">
        <f aca="false">+SUM(DJ187:DU187)</f>
        <v>30</v>
      </c>
      <c r="DY187" s="14" t="n">
        <v>0</v>
      </c>
      <c r="DZ187" s="14" t="n">
        <v>0</v>
      </c>
      <c r="EA187" s="14" t="n">
        <v>0</v>
      </c>
      <c r="EB187" s="14" t="n">
        <v>0</v>
      </c>
      <c r="EC187" s="14" t="n">
        <v>0</v>
      </c>
      <c r="ED187" s="14" t="n">
        <v>0</v>
      </c>
      <c r="EE187" s="14" t="n">
        <v>0</v>
      </c>
      <c r="EF187" s="14" t="n">
        <v>0</v>
      </c>
      <c r="EG187" s="14" t="n">
        <v>0</v>
      </c>
      <c r="EH187" s="14" t="n">
        <v>0</v>
      </c>
      <c r="EI187" s="14" t="n">
        <v>0</v>
      </c>
      <c r="EJ187" s="14" t="n">
        <v>0</v>
      </c>
      <c r="EK187" s="55" t="n">
        <f aca="false">+SUM(DY187:EJ187)</f>
        <v>0</v>
      </c>
      <c r="EO187" s="53" t="n">
        <f aca="false">+CU187+DJ187-DY187/2</f>
        <v>43.38</v>
      </c>
      <c r="EP187" s="53" t="n">
        <f aca="false">+CV187+DK187-DZ187/2</f>
        <v>0</v>
      </c>
      <c r="EQ187" s="53" t="n">
        <f aca="false">+CW187+DL187-EA187/2</f>
        <v>0</v>
      </c>
      <c r="ER187" s="53" t="n">
        <f aca="false">+CX187+DM187-EB187/2</f>
        <v>0</v>
      </c>
      <c r="ES187" s="53" t="n">
        <f aca="false">+CY187+DN187-EC187/2</f>
        <v>0</v>
      </c>
      <c r="ET187" s="53" t="n">
        <f aca="false">+CZ187+DO187-ED187/2</f>
        <v>0</v>
      </c>
      <c r="EU187" s="53" t="n">
        <f aca="false">+DA187+DP187-EE187/2</f>
        <v>0</v>
      </c>
      <c r="EV187" s="53" t="n">
        <f aca="false">+DB187+DQ187-EF187/2</f>
        <v>0</v>
      </c>
      <c r="EW187" s="53" t="n">
        <f aca="false">+DC187+DR187-EG187/2</f>
        <v>0</v>
      </c>
      <c r="EX187" s="53" t="n">
        <f aca="false">+DD187+DS187-EH187/2</f>
        <v>0</v>
      </c>
      <c r="EY187" s="53" t="n">
        <f aca="false">+DE187+DT187-EI187/2</f>
        <v>0</v>
      </c>
      <c r="EZ187" s="53" t="n">
        <f aca="false">+DF187+DU187-EJ187/2</f>
        <v>0</v>
      </c>
      <c r="FA187" s="55" t="n">
        <f aca="false">+SUM(EO187:EZ187)</f>
        <v>43.38</v>
      </c>
      <c r="FD187" s="53" t="n">
        <f aca="false">+AM187-EO187-DY187</f>
        <v>625.62</v>
      </c>
      <c r="FE187" s="53" t="n">
        <f aca="false">+AN187-EP187-DZ187</f>
        <v>0</v>
      </c>
      <c r="FF187" s="53" t="n">
        <f aca="false">+AO187-EQ187-EA187</f>
        <v>0</v>
      </c>
      <c r="FG187" s="53" t="n">
        <f aca="false">+AP187-ER187-EB187</f>
        <v>0</v>
      </c>
      <c r="FH187" s="53" t="n">
        <f aca="false">+AQ187-ES187-EC187</f>
        <v>0</v>
      </c>
      <c r="FI187" s="53" t="n">
        <f aca="false">+AR187-ET187-ED187</f>
        <v>0</v>
      </c>
      <c r="FJ187" s="53" t="n">
        <f aca="false">+AS187-EU187-EE187</f>
        <v>0</v>
      </c>
      <c r="FK187" s="53" t="n">
        <f aca="false">+AT187-EV187-EF187</f>
        <v>0</v>
      </c>
      <c r="FL187" s="53" t="n">
        <f aca="false">+AU187-EW187-EG187</f>
        <v>0</v>
      </c>
      <c r="FM187" s="53" t="n">
        <f aca="false">+AV187-EX187-EH187</f>
        <v>0</v>
      </c>
      <c r="FN187" s="53" t="n">
        <f aca="false">+AW187-EY187-EI187</f>
        <v>0</v>
      </c>
      <c r="FO187" s="53" t="n">
        <f aca="false">+AX187-EZ187-EJ187</f>
        <v>0</v>
      </c>
      <c r="FP187" s="53" t="n">
        <f aca="false">+AY187-FA187</f>
        <v>625.62</v>
      </c>
    </row>
    <row collapsed="false" customFormat="false" customHeight="true" hidden="false" ht="15" outlineLevel="2" r="188">
      <c r="A188" s="21" t="n">
        <v>12</v>
      </c>
      <c r="B188" s="21" t="s">
        <v>67</v>
      </c>
      <c r="C188" s="21" t="s">
        <v>137</v>
      </c>
      <c r="D188" s="67" t="n">
        <f aca="false">+E188</f>
        <v>16129</v>
      </c>
      <c r="E188" s="69" t="n">
        <v>16129</v>
      </c>
      <c r="F188" s="72" t="s">
        <v>686</v>
      </c>
      <c r="G188" s="21" t="s">
        <v>69</v>
      </c>
      <c r="H188" s="21" t="s">
        <v>69</v>
      </c>
      <c r="I188" s="72" t="s">
        <v>687</v>
      </c>
      <c r="J188" s="76" t="s">
        <v>688</v>
      </c>
      <c r="K188" s="76" t="s">
        <v>486</v>
      </c>
      <c r="L188" s="49" t="s">
        <v>487</v>
      </c>
      <c r="M188" s="50" t="s">
        <v>70</v>
      </c>
      <c r="N188" s="51" t="n">
        <v>0.01</v>
      </c>
      <c r="O188" s="51" t="n">
        <v>0.02</v>
      </c>
      <c r="P188" s="51" t="n">
        <v>0</v>
      </c>
      <c r="Q188" s="51" t="n">
        <v>0</v>
      </c>
      <c r="R188" s="50" t="n">
        <v>0</v>
      </c>
      <c r="S188" s="50" t="n">
        <v>0</v>
      </c>
      <c r="T188" s="50" t="n">
        <v>30</v>
      </c>
      <c r="U188" s="50"/>
      <c r="X188" s="53" t="e">
        <f aca="false">+VLOOKUP($D188,['file:///home/lab/repositories/luckia.facturador/com.luckia.biller.deploy/src/main/resources/bootstrap/info_presencial_2014.xlsx']venta_neta_cons!$a$2:$n$1048576,3,0)</f>
        <v>#VALUE!</v>
      </c>
      <c r="Y188" s="53" t="e">
        <f aca="false">+VLOOKUP($D188,['file:///home/lab/repositories/luckia.facturador/com.luckia.biller.deploy/src/main/resources/bootstrap/info_presencial_2014.xlsx']venta_neta_cons!$a$2:$n$1048576,4,0)</f>
        <v>#VALUE!</v>
      </c>
      <c r="Z188" s="53" t="e">
        <f aca="false">+VLOOKUP($D188,['file:///home/lab/repositories/luckia.facturador/com.luckia.biller.deploy/src/main/resources/bootstrap/info_presencial_2014.xlsx']venta_neta_cons!$a$2:$n$1048576,5,0)</f>
        <v>#VALUE!</v>
      </c>
      <c r="AA188" s="53" t="e">
        <f aca="false">+VLOOKUP($D188,['file:///home/lab/repositories/luckia.facturador/com.luckia.biller.deploy/src/main/resources/bootstrap/info_presencial_2014.xlsx']venta_neta_cons!$a$2:$n$1048576,6,0)</f>
        <v>#VALUE!</v>
      </c>
      <c r="AB188" s="53" t="e">
        <f aca="false">+VLOOKUP($D188,['file:///home/lab/repositories/luckia.facturador/com.luckia.biller.deploy/src/main/resources/bootstrap/info_presencial_2014.xlsx']venta_neta_cons!$a$2:$n$1048576,7,0)</f>
        <v>#VALUE!</v>
      </c>
      <c r="AC188" s="53" t="e">
        <f aca="false">+VLOOKUP($D188,['file:///home/lab/repositories/luckia.facturador/com.luckia.biller.deploy/src/main/resources/bootstrap/info_presencial_2014.xlsx']venta_neta_cons!$a$2:$n$1048576,8,0)</f>
        <v>#VALUE!</v>
      </c>
      <c r="AD188" s="53" t="e">
        <f aca="false">+VLOOKUP($D188,['file:///home/lab/repositories/luckia.facturador/com.luckia.biller.deploy/src/main/resources/bootstrap/info_presencial_2014.xlsx']venta_neta_cons!$a$2:$n$1048576,9,0)</f>
        <v>#VALUE!</v>
      </c>
      <c r="AE188" s="53" t="e">
        <f aca="false">+VLOOKUP($D188,['file:///home/lab/repositories/luckia.facturador/com.luckia.biller.deploy/src/main/resources/bootstrap/info_presencial_2014.xlsx']venta_neta_cons!$a$2:$n$1048576,10,0)</f>
        <v>#VALUE!</v>
      </c>
      <c r="AF188" s="53" t="e">
        <f aca="false">+VLOOKUP($D188,['file:///home/lab/repositories/luckia.facturador/com.luckia.biller.deploy/src/main/resources/bootstrap/info_presencial_2014.xlsx']venta_neta_cons!$a$2:$n$1048576,11,0)</f>
        <v>#VALUE!</v>
      </c>
      <c r="AG188" s="53" t="e">
        <f aca="false">+VLOOKUP($D188,['file:///home/lab/repositories/luckia.facturador/com.luckia.biller.deploy/src/main/resources/bootstrap/info_presencial_2014.xlsx']venta_neta_cons!$a$2:$n$1048576,12,0)</f>
        <v>#VALUE!</v>
      </c>
      <c r="AH188" s="53" t="e">
        <f aca="false">+VLOOKUP($D188,['file:///home/lab/repositories/luckia.facturador/com.luckia.biller.deploy/src/main/resources/bootstrap/info_presencial_2014.xlsx']venta_neta_cons!$a$2:$n$1048576,13,0)</f>
        <v>#VALUE!</v>
      </c>
      <c r="AI188" s="53" t="e">
        <f aca="false">+VLOOKUP($D188,['file:///home/lab/repositories/luckia.facturador/com.luckia.biller.deploy/src/main/resources/bootstrap/info_presencial_2014.xlsx']venta_neta_cons!$a$2:$n$1048576,14,0)</f>
        <v>#VALUE!</v>
      </c>
      <c r="AJ188" s="53" t="n">
        <f aca="false">+SUM(X188:AI188)</f>
        <v>4197</v>
      </c>
      <c r="AK188" s="54" t="n">
        <f aca="false">+BB188/X188</f>
        <v>0.200262091970455</v>
      </c>
      <c r="AL188" s="53"/>
      <c r="AM188" s="53" t="e">
        <f aca="false">+VLOOKUP($D188,['file:///home/lab/repositories/luckia.facturador/com.luckia.biller.deploy/src/main/resources/bootstrap/info_presencial_2014.xlsx']saldo_cons!$a$2:$n$1048576,3,0)</f>
        <v>#VALUE!</v>
      </c>
      <c r="AN188" s="53" t="e">
        <f aca="false">+VLOOKUP($D188,['file:///home/lab/repositories/luckia.facturador/com.luckia.biller.deploy/src/main/resources/bootstrap/info_presencial_2014.xlsx']saldo_cons!$a$2:$n$1048576,4,0)</f>
        <v>#VALUE!</v>
      </c>
      <c r="AO188" s="53" t="e">
        <f aca="false">+VLOOKUP($D188,['file:///home/lab/repositories/luckia.facturador/com.luckia.biller.deploy/src/main/resources/bootstrap/info_presencial_2014.xlsx']saldo_cons!$a$2:$n$1048576,5,0)</f>
        <v>#VALUE!</v>
      </c>
      <c r="AP188" s="53" t="e">
        <f aca="false">+VLOOKUP($D188,['file:///home/lab/repositories/luckia.facturador/com.luckia.biller.deploy/src/main/resources/bootstrap/info_presencial_2014.xlsx']saldo_cons!$a$2:$n$1048576,6,0)</f>
        <v>#VALUE!</v>
      </c>
      <c r="AQ188" s="53" t="e">
        <f aca="false">+VLOOKUP($D188,['file:///home/lab/repositories/luckia.facturador/com.luckia.biller.deploy/src/main/resources/bootstrap/info_presencial_2014.xlsx']saldo_cons!$a$2:$n$1048576,7,0)</f>
        <v>#VALUE!</v>
      </c>
      <c r="AR188" s="53" t="e">
        <f aca="false">+VLOOKUP($D188,['file:///home/lab/repositories/luckia.facturador/com.luckia.biller.deploy/src/main/resources/bootstrap/info_presencial_2014.xlsx']saldo_cons!$a$2:$n$1048576,8,0)</f>
        <v>#VALUE!</v>
      </c>
      <c r="AS188" s="53" t="e">
        <f aca="false">+VLOOKUP($D188,['file:///home/lab/repositories/luckia.facturador/com.luckia.biller.deploy/src/main/resources/bootstrap/info_presencial_2014.xlsx']saldo_cons!$a$2:$n$1048576,9,0)</f>
        <v>#VALUE!</v>
      </c>
      <c r="AT188" s="53" t="e">
        <f aca="false">+VLOOKUP($D188,['file:///home/lab/repositories/luckia.facturador/com.luckia.biller.deploy/src/main/resources/bootstrap/info_presencial_2014.xlsx']saldo_cons!$a$2:$n$1048576,10,0)</f>
        <v>#VALUE!</v>
      </c>
      <c r="AU188" s="53" t="e">
        <f aca="false">+VLOOKUP($D188,['file:///home/lab/repositories/luckia.facturador/com.luckia.biller.deploy/src/main/resources/bootstrap/info_presencial_2014.xlsx']saldo_cons!$a$2:$n$1048576,11,0)</f>
        <v>#VALUE!</v>
      </c>
      <c r="AV188" s="53" t="e">
        <f aca="false">+VLOOKUP($D188,['file:///home/lab/repositories/luckia.facturador/com.luckia.biller.deploy/src/main/resources/bootstrap/info_presencial_2014.xlsx']saldo_cons!$a$2:$n$1048576,12,0)</f>
        <v>#VALUE!</v>
      </c>
      <c r="AW188" s="53" t="e">
        <f aca="false">+VLOOKUP($D188,['file:///home/lab/repositories/luckia.facturador/com.luckia.biller.deploy/src/main/resources/bootstrap/info_presencial_2014.xlsx']saldo_cons!$a$2:$n$1048576,13,0)</f>
        <v>#VALUE!</v>
      </c>
      <c r="AX188" s="53" t="e">
        <f aca="false">+VLOOKUP($D188,['file:///home/lab/repositories/luckia.facturador/com.luckia.biller.deploy/src/main/resources/bootstrap/info_presencial_2014.xlsx']saldo_cons!$a$2:$n$1048576,14,0)</f>
        <v>#VALUE!</v>
      </c>
      <c r="AY188" s="53" t="n">
        <f aca="false">+SUM(AM188:AX188)</f>
        <v>4197</v>
      </c>
      <c r="AZ188" s="53"/>
      <c r="BA188" s="53"/>
      <c r="BB188" s="53" t="e">
        <f aca="false">+VLOOKUP($D188,['file:///home/lab/repositories/luckia.facturador/com.luckia.biller.deploy/src/main/resources/bootstrap/info_presencial_2014.xlsx']ggr_cons!$a$2:$n$1048576,3,0)</f>
        <v>#VALUE!</v>
      </c>
      <c r="BC188" s="53" t="e">
        <f aca="false">+VLOOKUP($D188,['file:///home/lab/repositories/luckia.facturador/com.luckia.biller.deploy/src/main/resources/bootstrap/info_presencial_2014.xlsx']ggr_cons!$a$2:$n$1048576,4,0)</f>
        <v>#VALUE!</v>
      </c>
      <c r="BD188" s="53" t="e">
        <f aca="false">+VLOOKUP($D188,['file:///home/lab/repositories/luckia.facturador/com.luckia.biller.deploy/src/main/resources/bootstrap/info_presencial_2014.xlsx']ggr_cons!$a$2:$n$1048576,5,0)</f>
        <v>#VALUE!</v>
      </c>
      <c r="BE188" s="53" t="e">
        <f aca="false">+VLOOKUP($D188,['file:///home/lab/repositories/luckia.facturador/com.luckia.biller.deploy/src/main/resources/bootstrap/info_presencial_2014.xlsx']ggr_cons!$a$2:$n$1048576,6,0)</f>
        <v>#VALUE!</v>
      </c>
      <c r="BF188" s="53" t="e">
        <f aca="false">+VLOOKUP($D188,['file:///home/lab/repositories/luckia.facturador/com.luckia.biller.deploy/src/main/resources/bootstrap/info_presencial_2014.xlsx']ggr_cons!$a$2:$n$1048576,7,0)</f>
        <v>#VALUE!</v>
      </c>
      <c r="BG188" s="53" t="e">
        <f aca="false">+VLOOKUP($D188,['file:///home/lab/repositories/luckia.facturador/com.luckia.biller.deploy/src/main/resources/bootstrap/info_presencial_2014.xlsx']ggr_cons!$a$2:$n$1048576,8,0)</f>
        <v>#VALUE!</v>
      </c>
      <c r="BH188" s="53" t="e">
        <f aca="false">+VLOOKUP($D188,['file:///home/lab/repositories/luckia.facturador/com.luckia.biller.deploy/src/main/resources/bootstrap/info_presencial_2014.xlsx']ggr_cons!$a$2:$n$1048576,9,0)</f>
        <v>#VALUE!</v>
      </c>
      <c r="BI188" s="53" t="e">
        <f aca="false">+VLOOKUP($D188,['file:///home/lab/repositories/luckia.facturador/com.luckia.biller.deploy/src/main/resources/bootstrap/info_presencial_2014.xlsx']ggr_cons!$a$2:$n$1048576,10,0)</f>
        <v>#VALUE!</v>
      </c>
      <c r="BJ188" s="53" t="e">
        <f aca="false">+VLOOKUP($D188,['file:///home/lab/repositories/luckia.facturador/com.luckia.biller.deploy/src/main/resources/bootstrap/info_presencial_2014.xlsx']ggr_cons!$a$2:$n$1048576,11,0)</f>
        <v>#VALUE!</v>
      </c>
      <c r="BK188" s="53" t="e">
        <f aca="false">+VLOOKUP($D188,['file:///home/lab/repositories/luckia.facturador/com.luckia.biller.deploy/src/main/resources/bootstrap/info_presencial_2014.xlsx']ggr_cons!$a$2:$n$1048576,12,0)</f>
        <v>#VALUE!</v>
      </c>
      <c r="BL188" s="53" t="e">
        <f aca="false">+VLOOKUP($D188,['file:///home/lab/repositories/luckia.facturador/com.luckia.biller.deploy/src/main/resources/bootstrap/info_presencial_2014.xlsx']ggr_cons!$a$2:$n$1048576,13,0)</f>
        <v>#VALUE!</v>
      </c>
      <c r="BM188" s="53" t="e">
        <f aca="false">+VLOOKUP($D188,['file:///home/lab/repositories/luckia.facturador/com.luckia.biller.deploy/src/main/resources/bootstrap/info_presencial_2014.xlsx']ggr_cons!$a$2:$n$1048576,14,0)</f>
        <v>#VALUE!</v>
      </c>
      <c r="BN188" s="53" t="n">
        <f aca="false">+SUM(BB188:BM188)</f>
        <v>840.5</v>
      </c>
      <c r="BO188" s="53"/>
      <c r="BP188" s="53"/>
      <c r="BQ188" s="55" t="n">
        <f aca="false">+$N188*X188</f>
        <v>41.97</v>
      </c>
      <c r="BR188" s="55" t="n">
        <f aca="false">+$N188*Y188</f>
        <v>0</v>
      </c>
      <c r="BS188" s="55" t="n">
        <f aca="false">+$N188*Z188</f>
        <v>0</v>
      </c>
      <c r="BT188" s="55" t="n">
        <f aca="false">+$N188*AA188</f>
        <v>0</v>
      </c>
      <c r="BU188" s="55" t="n">
        <f aca="false">+$N188*AB188</f>
        <v>0</v>
      </c>
      <c r="BV188" s="55" t="n">
        <f aca="false">+$N188*AC188</f>
        <v>0</v>
      </c>
      <c r="BW188" s="55" t="n">
        <f aca="false">+$N188*AD188</f>
        <v>0</v>
      </c>
      <c r="BX188" s="55" t="n">
        <f aca="false">+$N188*AE188</f>
        <v>0</v>
      </c>
      <c r="BY188" s="55" t="n">
        <f aca="false">+$N188*AF188</f>
        <v>0</v>
      </c>
      <c r="BZ188" s="55" t="n">
        <f aca="false">+$N188*AG188</f>
        <v>0</v>
      </c>
      <c r="CA188" s="55" t="n">
        <f aca="false">+$N188*AH188</f>
        <v>0</v>
      </c>
      <c r="CB188" s="55" t="n">
        <f aca="false">+$N188*AI188</f>
        <v>0</v>
      </c>
      <c r="CC188" s="55" t="n">
        <f aca="false">+SUM(BQ188:CB188)</f>
        <v>41.97</v>
      </c>
      <c r="CD188" s="53"/>
      <c r="CE188" s="55"/>
      <c r="CF188" s="55" t="n">
        <f aca="false">+BQ188/$CE$2</f>
        <v>34.6859504132231</v>
      </c>
      <c r="CG188" s="55" t="n">
        <f aca="false">+BR188/$CE$2</f>
        <v>0</v>
      </c>
      <c r="CH188" s="55" t="n">
        <f aca="false">+BS188/$CE$2</f>
        <v>0</v>
      </c>
      <c r="CI188" s="55" t="n">
        <f aca="false">+BT188/$CE$2</f>
        <v>0</v>
      </c>
      <c r="CJ188" s="55" t="n">
        <f aca="false">+BU188/$CE$2</f>
        <v>0</v>
      </c>
      <c r="CK188" s="55" t="n">
        <f aca="false">+BV188/$CE$2</f>
        <v>0</v>
      </c>
      <c r="CL188" s="55" t="n">
        <f aca="false">+BW188/$CE$2</f>
        <v>0</v>
      </c>
      <c r="CM188" s="55" t="n">
        <f aca="false">+BX188/$CE$2</f>
        <v>0</v>
      </c>
      <c r="CN188" s="55" t="n">
        <f aca="false">+BY188/$CE$2</f>
        <v>0</v>
      </c>
      <c r="CO188" s="55" t="n">
        <f aca="false">+BZ188/$CE$2</f>
        <v>0</v>
      </c>
      <c r="CP188" s="55" t="n">
        <f aca="false">+CA188/$CE$2</f>
        <v>0</v>
      </c>
      <c r="CQ188" s="55" t="n">
        <f aca="false">+CB188/$CE$2</f>
        <v>0</v>
      </c>
      <c r="CR188" s="55" t="n">
        <f aca="false">+CC188/$CE$2</f>
        <v>34.6859504132231</v>
      </c>
      <c r="CS188" s="53"/>
      <c r="CT188" s="53"/>
      <c r="CU188" s="56" t="n">
        <f aca="false">+$O188*X188+$P188*BB188+$Q188*(0.9*BB188+$S188)+$R188</f>
        <v>83.94</v>
      </c>
      <c r="CV188" s="56" t="n">
        <f aca="false">+$O188*Y188+$P188*BC188+$Q188*(0.9*BC188+$S188)+$R188</f>
        <v>0</v>
      </c>
      <c r="CW188" s="56" t="n">
        <f aca="false">+$O188*Z188+$P188*BD188+$Q188*(0.9*BD188+$S188)+$R188</f>
        <v>0</v>
      </c>
      <c r="CX188" s="56" t="n">
        <f aca="false">+$O188*AA188+$P188*BE188+$Q188*(0.9*BE188+$S188)+$R188</f>
        <v>0</v>
      </c>
      <c r="CY188" s="56" t="n">
        <f aca="false">+$O188*AB188+$P188*BF188+$Q188*(0.9*BF188+$S188)+$R188</f>
        <v>0</v>
      </c>
      <c r="CZ188" s="56" t="n">
        <f aca="false">+$O188*AC188+$P188*BG188+$Q188*(0.9*BG188+$S188)+$R188</f>
        <v>0</v>
      </c>
      <c r="DA188" s="56" t="n">
        <f aca="false">+$O188*AD188+$P188*BH188+$Q188*(0.9*BH188+$S188)+$R188</f>
        <v>0</v>
      </c>
      <c r="DB188" s="56" t="n">
        <f aca="false">+$O188*AE188+$P188*BI188+$Q188*(0.9*BI188+$S188)+$R188</f>
        <v>0</v>
      </c>
      <c r="DC188" s="56" t="n">
        <f aca="false">+$O188*AF188+$P188*BJ188+$Q188*(0.9*BJ188+$S188)+$R188</f>
        <v>0</v>
      </c>
      <c r="DD188" s="56" t="n">
        <f aca="false">+$O188*AG188+$P188*BK188+$Q188*(0.9*BK188+$S188)+$R188</f>
        <v>0</v>
      </c>
      <c r="DE188" s="56" t="n">
        <f aca="false">+$O188*AH188+$P188*BL188+$Q188*(0.9*BL188+$S188)+$R188</f>
        <v>0</v>
      </c>
      <c r="DF188" s="56" t="n">
        <f aca="false">+$O188*AI188+$P188*BM188+$Q188*(0.9*BM188+$S188)+$R188</f>
        <v>0</v>
      </c>
      <c r="DG188" s="55" t="n">
        <f aca="false">+SUM(CU188:DF188)</f>
        <v>83.94</v>
      </c>
      <c r="DH188" s="53"/>
      <c r="DJ188" s="14" t="n">
        <f aca="false">+IF(X188=0,0,$T188)</f>
        <v>30</v>
      </c>
      <c r="DK188" s="14" t="n">
        <f aca="false">+IF(Y188=0,0,$T188)</f>
        <v>0</v>
      </c>
      <c r="DL188" s="14" t="n">
        <f aca="false">+IF(Z188=0,0,$T188)</f>
        <v>0</v>
      </c>
      <c r="DM188" s="14" t="n">
        <f aca="false">+IF(AA188=0,0,$T188)</f>
        <v>0</v>
      </c>
      <c r="DN188" s="14" t="n">
        <f aca="false">+IF(AB188=0,0,$T188)</f>
        <v>0</v>
      </c>
      <c r="DO188" s="14" t="n">
        <f aca="false">+IF(AC188=0,0,$T188)</f>
        <v>0</v>
      </c>
      <c r="DP188" s="14" t="n">
        <f aca="false">+IF(AD188=0,0,$T188)</f>
        <v>0</v>
      </c>
      <c r="DQ188" s="14" t="n">
        <f aca="false">+IF(AE188=0,0,$T188)</f>
        <v>0</v>
      </c>
      <c r="DR188" s="14" t="n">
        <f aca="false">+IF(AF188=0,0,$T188)</f>
        <v>0</v>
      </c>
      <c r="DS188" s="14" t="n">
        <f aca="false">+IF(AG188=0,0,$T188)</f>
        <v>0</v>
      </c>
      <c r="DT188" s="14" t="n">
        <f aca="false">+IF(AH188=0,0,$T188)</f>
        <v>0</v>
      </c>
      <c r="DU188" s="14" t="n">
        <f aca="false">+IF(AI188=0,0,$T188)</f>
        <v>0</v>
      </c>
      <c r="DV188" s="55" t="n">
        <f aca="false">+SUM(DJ188:DU188)</f>
        <v>30</v>
      </c>
      <c r="DY188" s="14" t="n">
        <v>0</v>
      </c>
      <c r="DZ188" s="14" t="n">
        <v>0</v>
      </c>
      <c r="EA188" s="14" t="n">
        <v>0</v>
      </c>
      <c r="EB188" s="14" t="n">
        <v>0</v>
      </c>
      <c r="EC188" s="14" t="n">
        <v>0</v>
      </c>
      <c r="ED188" s="14" t="n">
        <v>0</v>
      </c>
      <c r="EE188" s="14" t="n">
        <v>0</v>
      </c>
      <c r="EF188" s="14" t="n">
        <v>0</v>
      </c>
      <c r="EG188" s="14" t="n">
        <v>0</v>
      </c>
      <c r="EH188" s="14" t="n">
        <v>0</v>
      </c>
      <c r="EI188" s="14" t="n">
        <v>0</v>
      </c>
      <c r="EJ188" s="14" t="n">
        <v>0</v>
      </c>
      <c r="EK188" s="55" t="n">
        <f aca="false">+SUM(DY188:EJ188)</f>
        <v>0</v>
      </c>
      <c r="EO188" s="53" t="n">
        <f aca="false">+CU188+DJ188-DY188/2</f>
        <v>113.94</v>
      </c>
      <c r="EP188" s="53" t="n">
        <f aca="false">+CV188+DK188-DZ188/2</f>
        <v>0</v>
      </c>
      <c r="EQ188" s="53" t="n">
        <f aca="false">+CW188+DL188-EA188/2</f>
        <v>0</v>
      </c>
      <c r="ER188" s="53" t="n">
        <f aca="false">+CX188+DM188-EB188/2</f>
        <v>0</v>
      </c>
      <c r="ES188" s="53" t="n">
        <f aca="false">+CY188+DN188-EC188/2</f>
        <v>0</v>
      </c>
      <c r="ET188" s="53" t="n">
        <f aca="false">+CZ188+DO188-ED188/2</f>
        <v>0</v>
      </c>
      <c r="EU188" s="53" t="n">
        <f aca="false">+DA188+DP188-EE188/2</f>
        <v>0</v>
      </c>
      <c r="EV188" s="53" t="n">
        <f aca="false">+DB188+DQ188-EF188/2</f>
        <v>0</v>
      </c>
      <c r="EW188" s="53" t="n">
        <f aca="false">+DC188+DR188-EG188/2</f>
        <v>0</v>
      </c>
      <c r="EX188" s="53" t="n">
        <f aca="false">+DD188+DS188-EH188/2</f>
        <v>0</v>
      </c>
      <c r="EY188" s="53" t="n">
        <f aca="false">+DE188+DT188-EI188/2</f>
        <v>0</v>
      </c>
      <c r="EZ188" s="53" t="n">
        <f aca="false">+DF188+DU188-EJ188/2</f>
        <v>0</v>
      </c>
      <c r="FA188" s="55" t="n">
        <f aca="false">+SUM(EO188:EZ188)</f>
        <v>113.94</v>
      </c>
      <c r="FD188" s="53" t="n">
        <f aca="false">+AM188-EO188-DY188</f>
        <v>4083.06</v>
      </c>
      <c r="FE188" s="53" t="n">
        <f aca="false">+AN188-EP188-DZ188</f>
        <v>0</v>
      </c>
      <c r="FF188" s="53" t="n">
        <f aca="false">+AO188-EQ188-EA188</f>
        <v>0</v>
      </c>
      <c r="FG188" s="53" t="n">
        <f aca="false">+AP188-ER188-EB188</f>
        <v>0</v>
      </c>
      <c r="FH188" s="53" t="n">
        <f aca="false">+AQ188-ES188-EC188</f>
        <v>0</v>
      </c>
      <c r="FI188" s="53" t="n">
        <f aca="false">+AR188-ET188-ED188</f>
        <v>0</v>
      </c>
      <c r="FJ188" s="53" t="n">
        <f aca="false">+AS188-EU188-EE188</f>
        <v>0</v>
      </c>
      <c r="FK188" s="53" t="n">
        <f aca="false">+AT188-EV188-EF188</f>
        <v>0</v>
      </c>
      <c r="FL188" s="53" t="n">
        <f aca="false">+AU188-EW188-EG188</f>
        <v>0</v>
      </c>
      <c r="FM188" s="53" t="n">
        <f aca="false">+AV188-EX188-EH188</f>
        <v>0</v>
      </c>
      <c r="FN188" s="53" t="n">
        <f aca="false">+AW188-EY188-EI188</f>
        <v>0</v>
      </c>
      <c r="FO188" s="53" t="n">
        <f aca="false">+AX188-EZ188-EJ188</f>
        <v>0</v>
      </c>
      <c r="FP188" s="53" t="n">
        <f aca="false">+AY188-FA188</f>
        <v>4083.06</v>
      </c>
    </row>
    <row collapsed="false" customFormat="false" customHeight="true" hidden="false" ht="15" outlineLevel="2" r="189">
      <c r="A189" s="21" t="n">
        <v>12</v>
      </c>
      <c r="B189" s="21" t="s">
        <v>67</v>
      </c>
      <c r="C189" s="21" t="s">
        <v>137</v>
      </c>
      <c r="D189" s="67" t="n">
        <f aca="false">+E189</f>
        <v>16130</v>
      </c>
      <c r="E189" s="69" t="n">
        <v>16130</v>
      </c>
      <c r="F189" s="72" t="s">
        <v>689</v>
      </c>
      <c r="G189" s="21" t="s">
        <v>69</v>
      </c>
      <c r="H189" s="21" t="s">
        <v>69</v>
      </c>
      <c r="I189" s="72" t="s">
        <v>690</v>
      </c>
      <c r="J189" s="76" t="s">
        <v>74</v>
      </c>
      <c r="K189" s="76" t="s">
        <v>75</v>
      </c>
      <c r="L189" s="49" t="s">
        <v>487</v>
      </c>
      <c r="M189" s="50" t="s">
        <v>70</v>
      </c>
      <c r="N189" s="51" t="n">
        <v>0.01</v>
      </c>
      <c r="O189" s="51" t="n">
        <v>0.02</v>
      </c>
      <c r="P189" s="51" t="n">
        <v>0</v>
      </c>
      <c r="Q189" s="51" t="n">
        <v>0</v>
      </c>
      <c r="R189" s="50" t="n">
        <v>0</v>
      </c>
      <c r="S189" s="50" t="n">
        <v>0</v>
      </c>
      <c r="T189" s="50" t="n">
        <v>30</v>
      </c>
      <c r="U189" s="50"/>
      <c r="X189" s="53" t="e">
        <f aca="false">+VLOOKUP($D189,['file:///home/lab/repositories/luckia.facturador/com.luckia.biller.deploy/src/main/resources/bootstrap/info_presencial_2014.xlsx']venta_neta_cons!$a$2:$n$1048576,3,0)</f>
        <v>#VALUE!</v>
      </c>
      <c r="Y189" s="53" t="e">
        <f aca="false">+VLOOKUP($D189,['file:///home/lab/repositories/luckia.facturador/com.luckia.biller.deploy/src/main/resources/bootstrap/info_presencial_2014.xlsx']venta_neta_cons!$a$2:$n$1048576,4,0)</f>
        <v>#VALUE!</v>
      </c>
      <c r="Z189" s="53" t="e">
        <f aca="false">+VLOOKUP($D189,['file:///home/lab/repositories/luckia.facturador/com.luckia.biller.deploy/src/main/resources/bootstrap/info_presencial_2014.xlsx']venta_neta_cons!$a$2:$n$1048576,5,0)</f>
        <v>#VALUE!</v>
      </c>
      <c r="AA189" s="53" t="e">
        <f aca="false">+VLOOKUP($D189,['file:///home/lab/repositories/luckia.facturador/com.luckia.biller.deploy/src/main/resources/bootstrap/info_presencial_2014.xlsx']venta_neta_cons!$a$2:$n$1048576,6,0)</f>
        <v>#VALUE!</v>
      </c>
      <c r="AB189" s="53" t="e">
        <f aca="false">+VLOOKUP($D189,['file:///home/lab/repositories/luckia.facturador/com.luckia.biller.deploy/src/main/resources/bootstrap/info_presencial_2014.xlsx']venta_neta_cons!$a$2:$n$1048576,7,0)</f>
        <v>#VALUE!</v>
      </c>
      <c r="AC189" s="53" t="e">
        <f aca="false">+VLOOKUP($D189,['file:///home/lab/repositories/luckia.facturador/com.luckia.biller.deploy/src/main/resources/bootstrap/info_presencial_2014.xlsx']venta_neta_cons!$a$2:$n$1048576,8,0)</f>
        <v>#VALUE!</v>
      </c>
      <c r="AD189" s="53" t="e">
        <f aca="false">+VLOOKUP($D189,['file:///home/lab/repositories/luckia.facturador/com.luckia.biller.deploy/src/main/resources/bootstrap/info_presencial_2014.xlsx']venta_neta_cons!$a$2:$n$1048576,9,0)</f>
        <v>#VALUE!</v>
      </c>
      <c r="AE189" s="53" t="e">
        <f aca="false">+VLOOKUP($D189,['file:///home/lab/repositories/luckia.facturador/com.luckia.biller.deploy/src/main/resources/bootstrap/info_presencial_2014.xlsx']venta_neta_cons!$a$2:$n$1048576,10,0)</f>
        <v>#VALUE!</v>
      </c>
      <c r="AF189" s="53" t="e">
        <f aca="false">+VLOOKUP($D189,['file:///home/lab/repositories/luckia.facturador/com.luckia.biller.deploy/src/main/resources/bootstrap/info_presencial_2014.xlsx']venta_neta_cons!$a$2:$n$1048576,11,0)</f>
        <v>#VALUE!</v>
      </c>
      <c r="AG189" s="53" t="e">
        <f aca="false">+VLOOKUP($D189,['file:///home/lab/repositories/luckia.facturador/com.luckia.biller.deploy/src/main/resources/bootstrap/info_presencial_2014.xlsx']venta_neta_cons!$a$2:$n$1048576,12,0)</f>
        <v>#VALUE!</v>
      </c>
      <c r="AH189" s="53" t="e">
        <f aca="false">+VLOOKUP($D189,['file:///home/lab/repositories/luckia.facturador/com.luckia.biller.deploy/src/main/resources/bootstrap/info_presencial_2014.xlsx']venta_neta_cons!$a$2:$n$1048576,13,0)</f>
        <v>#VALUE!</v>
      </c>
      <c r="AI189" s="53" t="e">
        <f aca="false">+VLOOKUP($D189,['file:///home/lab/repositories/luckia.facturador/com.luckia.biller.deploy/src/main/resources/bootstrap/info_presencial_2014.xlsx']venta_neta_cons!$a$2:$n$1048576,14,0)</f>
        <v>#VALUE!</v>
      </c>
      <c r="AJ189" s="53" t="n">
        <f aca="false">+SUM(X189:AI189)</f>
        <v>500</v>
      </c>
      <c r="AK189" s="54" t="n">
        <f aca="false">+BB189/X189</f>
        <v>0.58726</v>
      </c>
      <c r="AL189" s="53"/>
      <c r="AM189" s="53" t="e">
        <f aca="false">+VLOOKUP($D189,['file:///home/lab/repositories/luckia.facturador/com.luckia.biller.deploy/src/main/resources/bootstrap/info_presencial_2014.xlsx']saldo_cons!$a$2:$n$1048576,3,0)</f>
        <v>#VALUE!</v>
      </c>
      <c r="AN189" s="53" t="e">
        <f aca="false">+VLOOKUP($D189,['file:///home/lab/repositories/luckia.facturador/com.luckia.biller.deploy/src/main/resources/bootstrap/info_presencial_2014.xlsx']saldo_cons!$a$2:$n$1048576,4,0)</f>
        <v>#VALUE!</v>
      </c>
      <c r="AO189" s="53" t="e">
        <f aca="false">+VLOOKUP($D189,['file:///home/lab/repositories/luckia.facturador/com.luckia.biller.deploy/src/main/resources/bootstrap/info_presencial_2014.xlsx']saldo_cons!$a$2:$n$1048576,5,0)</f>
        <v>#VALUE!</v>
      </c>
      <c r="AP189" s="53" t="e">
        <f aca="false">+VLOOKUP($D189,['file:///home/lab/repositories/luckia.facturador/com.luckia.biller.deploy/src/main/resources/bootstrap/info_presencial_2014.xlsx']saldo_cons!$a$2:$n$1048576,6,0)</f>
        <v>#VALUE!</v>
      </c>
      <c r="AQ189" s="53" t="e">
        <f aca="false">+VLOOKUP($D189,['file:///home/lab/repositories/luckia.facturador/com.luckia.biller.deploy/src/main/resources/bootstrap/info_presencial_2014.xlsx']saldo_cons!$a$2:$n$1048576,7,0)</f>
        <v>#VALUE!</v>
      </c>
      <c r="AR189" s="53" t="e">
        <f aca="false">+VLOOKUP($D189,['file:///home/lab/repositories/luckia.facturador/com.luckia.biller.deploy/src/main/resources/bootstrap/info_presencial_2014.xlsx']saldo_cons!$a$2:$n$1048576,8,0)</f>
        <v>#VALUE!</v>
      </c>
      <c r="AS189" s="53" t="e">
        <f aca="false">+VLOOKUP($D189,['file:///home/lab/repositories/luckia.facturador/com.luckia.biller.deploy/src/main/resources/bootstrap/info_presencial_2014.xlsx']saldo_cons!$a$2:$n$1048576,9,0)</f>
        <v>#VALUE!</v>
      </c>
      <c r="AT189" s="53" t="e">
        <f aca="false">+VLOOKUP($D189,['file:///home/lab/repositories/luckia.facturador/com.luckia.biller.deploy/src/main/resources/bootstrap/info_presencial_2014.xlsx']saldo_cons!$a$2:$n$1048576,10,0)</f>
        <v>#VALUE!</v>
      </c>
      <c r="AU189" s="53" t="e">
        <f aca="false">+VLOOKUP($D189,['file:///home/lab/repositories/luckia.facturador/com.luckia.biller.deploy/src/main/resources/bootstrap/info_presencial_2014.xlsx']saldo_cons!$a$2:$n$1048576,11,0)</f>
        <v>#VALUE!</v>
      </c>
      <c r="AV189" s="53" t="e">
        <f aca="false">+VLOOKUP($D189,['file:///home/lab/repositories/luckia.facturador/com.luckia.biller.deploy/src/main/resources/bootstrap/info_presencial_2014.xlsx']saldo_cons!$a$2:$n$1048576,12,0)</f>
        <v>#VALUE!</v>
      </c>
      <c r="AW189" s="53" t="e">
        <f aca="false">+VLOOKUP($D189,['file:///home/lab/repositories/luckia.facturador/com.luckia.biller.deploy/src/main/resources/bootstrap/info_presencial_2014.xlsx']saldo_cons!$a$2:$n$1048576,13,0)</f>
        <v>#VALUE!</v>
      </c>
      <c r="AX189" s="53" t="e">
        <f aca="false">+VLOOKUP($D189,['file:///home/lab/repositories/luckia.facturador/com.luckia.biller.deploy/src/main/resources/bootstrap/info_presencial_2014.xlsx']saldo_cons!$a$2:$n$1048576,14,0)</f>
        <v>#VALUE!</v>
      </c>
      <c r="AY189" s="53" t="n">
        <f aca="false">+SUM(AM189:AX189)</f>
        <v>500</v>
      </c>
      <c r="AZ189" s="53"/>
      <c r="BA189" s="53"/>
      <c r="BB189" s="53" t="e">
        <f aca="false">+VLOOKUP($D189,['file:///home/lab/repositories/luckia.facturador/com.luckia.biller.deploy/src/main/resources/bootstrap/info_presencial_2014.xlsx']ggr_cons!$a$2:$n$1048576,3,0)</f>
        <v>#VALUE!</v>
      </c>
      <c r="BC189" s="53" t="e">
        <f aca="false">+VLOOKUP($D189,['file:///home/lab/repositories/luckia.facturador/com.luckia.biller.deploy/src/main/resources/bootstrap/info_presencial_2014.xlsx']ggr_cons!$a$2:$n$1048576,4,0)</f>
        <v>#VALUE!</v>
      </c>
      <c r="BD189" s="53" t="e">
        <f aca="false">+VLOOKUP($D189,['file:///home/lab/repositories/luckia.facturador/com.luckia.biller.deploy/src/main/resources/bootstrap/info_presencial_2014.xlsx']ggr_cons!$a$2:$n$1048576,5,0)</f>
        <v>#VALUE!</v>
      </c>
      <c r="BE189" s="53" t="e">
        <f aca="false">+VLOOKUP($D189,['file:///home/lab/repositories/luckia.facturador/com.luckia.biller.deploy/src/main/resources/bootstrap/info_presencial_2014.xlsx']ggr_cons!$a$2:$n$1048576,6,0)</f>
        <v>#VALUE!</v>
      </c>
      <c r="BF189" s="53" t="e">
        <f aca="false">+VLOOKUP($D189,['file:///home/lab/repositories/luckia.facturador/com.luckia.biller.deploy/src/main/resources/bootstrap/info_presencial_2014.xlsx']ggr_cons!$a$2:$n$1048576,7,0)</f>
        <v>#VALUE!</v>
      </c>
      <c r="BG189" s="53" t="e">
        <f aca="false">+VLOOKUP($D189,['file:///home/lab/repositories/luckia.facturador/com.luckia.biller.deploy/src/main/resources/bootstrap/info_presencial_2014.xlsx']ggr_cons!$a$2:$n$1048576,8,0)</f>
        <v>#VALUE!</v>
      </c>
      <c r="BH189" s="53" t="e">
        <f aca="false">+VLOOKUP($D189,['file:///home/lab/repositories/luckia.facturador/com.luckia.biller.deploy/src/main/resources/bootstrap/info_presencial_2014.xlsx']ggr_cons!$a$2:$n$1048576,9,0)</f>
        <v>#VALUE!</v>
      </c>
      <c r="BI189" s="53" t="e">
        <f aca="false">+VLOOKUP($D189,['file:///home/lab/repositories/luckia.facturador/com.luckia.biller.deploy/src/main/resources/bootstrap/info_presencial_2014.xlsx']ggr_cons!$a$2:$n$1048576,10,0)</f>
        <v>#VALUE!</v>
      </c>
      <c r="BJ189" s="53" t="e">
        <f aca="false">+VLOOKUP($D189,['file:///home/lab/repositories/luckia.facturador/com.luckia.biller.deploy/src/main/resources/bootstrap/info_presencial_2014.xlsx']ggr_cons!$a$2:$n$1048576,11,0)</f>
        <v>#VALUE!</v>
      </c>
      <c r="BK189" s="53" t="e">
        <f aca="false">+VLOOKUP($D189,['file:///home/lab/repositories/luckia.facturador/com.luckia.biller.deploy/src/main/resources/bootstrap/info_presencial_2014.xlsx']ggr_cons!$a$2:$n$1048576,12,0)</f>
        <v>#VALUE!</v>
      </c>
      <c r="BL189" s="53" t="e">
        <f aca="false">+VLOOKUP($D189,['file:///home/lab/repositories/luckia.facturador/com.luckia.biller.deploy/src/main/resources/bootstrap/info_presencial_2014.xlsx']ggr_cons!$a$2:$n$1048576,13,0)</f>
        <v>#VALUE!</v>
      </c>
      <c r="BM189" s="53" t="e">
        <f aca="false">+VLOOKUP($D189,['file:///home/lab/repositories/luckia.facturador/com.luckia.biller.deploy/src/main/resources/bootstrap/info_presencial_2014.xlsx']ggr_cons!$a$2:$n$1048576,14,0)</f>
        <v>#VALUE!</v>
      </c>
      <c r="BN189" s="53" t="n">
        <f aca="false">+SUM(BB189:BM189)</f>
        <v>293.63</v>
      </c>
      <c r="BO189" s="53"/>
      <c r="BP189" s="53"/>
      <c r="BQ189" s="55" t="n">
        <f aca="false">+$N189*X189</f>
        <v>5</v>
      </c>
      <c r="BR189" s="55" t="n">
        <f aca="false">+$N189*Y189</f>
        <v>0</v>
      </c>
      <c r="BS189" s="55" t="n">
        <f aca="false">+$N189*Z189</f>
        <v>0</v>
      </c>
      <c r="BT189" s="55" t="n">
        <f aca="false">+$N189*AA189</f>
        <v>0</v>
      </c>
      <c r="BU189" s="55" t="n">
        <f aca="false">+$N189*AB189</f>
        <v>0</v>
      </c>
      <c r="BV189" s="55" t="n">
        <f aca="false">+$N189*AC189</f>
        <v>0</v>
      </c>
      <c r="BW189" s="55" t="n">
        <f aca="false">+$N189*AD189</f>
        <v>0</v>
      </c>
      <c r="BX189" s="55" t="n">
        <f aca="false">+$N189*AE189</f>
        <v>0</v>
      </c>
      <c r="BY189" s="55" t="n">
        <f aca="false">+$N189*AF189</f>
        <v>0</v>
      </c>
      <c r="BZ189" s="55" t="n">
        <f aca="false">+$N189*AG189</f>
        <v>0</v>
      </c>
      <c r="CA189" s="55" t="n">
        <f aca="false">+$N189*AH189</f>
        <v>0</v>
      </c>
      <c r="CB189" s="55" t="n">
        <f aca="false">+$N189*AI189</f>
        <v>0</v>
      </c>
      <c r="CC189" s="55" t="n">
        <f aca="false">+SUM(BQ189:CB189)</f>
        <v>5</v>
      </c>
      <c r="CD189" s="53"/>
      <c r="CE189" s="55"/>
      <c r="CF189" s="55" t="n">
        <f aca="false">+BQ189/$CE$2</f>
        <v>4.13223140495868</v>
      </c>
      <c r="CG189" s="55" t="n">
        <f aca="false">+BR189/$CE$2</f>
        <v>0</v>
      </c>
      <c r="CH189" s="55" t="n">
        <f aca="false">+BS189/$CE$2</f>
        <v>0</v>
      </c>
      <c r="CI189" s="55" t="n">
        <f aca="false">+BT189/$CE$2</f>
        <v>0</v>
      </c>
      <c r="CJ189" s="55" t="n">
        <f aca="false">+BU189/$CE$2</f>
        <v>0</v>
      </c>
      <c r="CK189" s="55" t="n">
        <f aca="false">+BV189/$CE$2</f>
        <v>0</v>
      </c>
      <c r="CL189" s="55" t="n">
        <f aca="false">+BW189/$CE$2</f>
        <v>0</v>
      </c>
      <c r="CM189" s="55" t="n">
        <f aca="false">+BX189/$CE$2</f>
        <v>0</v>
      </c>
      <c r="CN189" s="55" t="n">
        <f aca="false">+BY189/$CE$2</f>
        <v>0</v>
      </c>
      <c r="CO189" s="55" t="n">
        <f aca="false">+BZ189/$CE$2</f>
        <v>0</v>
      </c>
      <c r="CP189" s="55" t="n">
        <f aca="false">+CA189/$CE$2</f>
        <v>0</v>
      </c>
      <c r="CQ189" s="55" t="n">
        <f aca="false">+CB189/$CE$2</f>
        <v>0</v>
      </c>
      <c r="CR189" s="55" t="n">
        <f aca="false">+CC189/$CE$2</f>
        <v>4.13223140495868</v>
      </c>
      <c r="CS189" s="53"/>
      <c r="CT189" s="53"/>
      <c r="CU189" s="56" t="n">
        <f aca="false">+$O189*X189+$P189*BB189+$Q189*(0.9*BB189+$S189)+$R189</f>
        <v>10</v>
      </c>
      <c r="CV189" s="56" t="n">
        <f aca="false">+$O189*Y189+$P189*BC189+$Q189*(0.9*BC189+$S189)+$R189</f>
        <v>0</v>
      </c>
      <c r="CW189" s="56" t="n">
        <f aca="false">+$O189*Z189+$P189*BD189+$Q189*(0.9*BD189+$S189)+$R189</f>
        <v>0</v>
      </c>
      <c r="CX189" s="56" t="n">
        <f aca="false">+$O189*AA189+$P189*BE189+$Q189*(0.9*BE189+$S189)+$R189</f>
        <v>0</v>
      </c>
      <c r="CY189" s="56" t="n">
        <f aca="false">+$O189*AB189+$P189*BF189+$Q189*(0.9*BF189+$S189)+$R189</f>
        <v>0</v>
      </c>
      <c r="CZ189" s="56" t="n">
        <f aca="false">+$O189*AC189+$P189*BG189+$Q189*(0.9*BG189+$S189)+$R189</f>
        <v>0</v>
      </c>
      <c r="DA189" s="56" t="n">
        <f aca="false">+$O189*AD189+$P189*BH189+$Q189*(0.9*BH189+$S189)+$R189</f>
        <v>0</v>
      </c>
      <c r="DB189" s="56" t="n">
        <f aca="false">+$O189*AE189+$P189*BI189+$Q189*(0.9*BI189+$S189)+$R189</f>
        <v>0</v>
      </c>
      <c r="DC189" s="56" t="n">
        <f aca="false">+$O189*AF189+$P189*BJ189+$Q189*(0.9*BJ189+$S189)+$R189</f>
        <v>0</v>
      </c>
      <c r="DD189" s="56" t="n">
        <f aca="false">+$O189*AG189+$P189*BK189+$Q189*(0.9*BK189+$S189)+$R189</f>
        <v>0</v>
      </c>
      <c r="DE189" s="56" t="n">
        <f aca="false">+$O189*AH189+$P189*BL189+$Q189*(0.9*BL189+$S189)+$R189</f>
        <v>0</v>
      </c>
      <c r="DF189" s="56" t="n">
        <f aca="false">+$O189*AI189+$P189*BM189+$Q189*(0.9*BM189+$S189)+$R189</f>
        <v>0</v>
      </c>
      <c r="DG189" s="55" t="n">
        <f aca="false">+SUM(CU189:DF189)</f>
        <v>10</v>
      </c>
      <c r="DH189" s="53"/>
      <c r="DJ189" s="14" t="n">
        <f aca="false">+IF(X189=0,0,$T189)</f>
        <v>30</v>
      </c>
      <c r="DK189" s="14" t="n">
        <f aca="false">+IF(Y189=0,0,$T189)</f>
        <v>0</v>
      </c>
      <c r="DL189" s="14" t="n">
        <f aca="false">+IF(Z189=0,0,$T189)</f>
        <v>0</v>
      </c>
      <c r="DM189" s="14" t="n">
        <f aca="false">+IF(AA189=0,0,$T189)</f>
        <v>0</v>
      </c>
      <c r="DN189" s="14" t="n">
        <f aca="false">+IF(AB189=0,0,$T189)</f>
        <v>0</v>
      </c>
      <c r="DO189" s="14" t="n">
        <f aca="false">+IF(AC189=0,0,$T189)</f>
        <v>0</v>
      </c>
      <c r="DP189" s="14" t="n">
        <f aca="false">+IF(AD189=0,0,$T189)</f>
        <v>0</v>
      </c>
      <c r="DQ189" s="14" t="n">
        <f aca="false">+IF(AE189=0,0,$T189)</f>
        <v>0</v>
      </c>
      <c r="DR189" s="14" t="n">
        <f aca="false">+IF(AF189=0,0,$T189)</f>
        <v>0</v>
      </c>
      <c r="DS189" s="14" t="n">
        <f aca="false">+IF(AG189=0,0,$T189)</f>
        <v>0</v>
      </c>
      <c r="DT189" s="14" t="n">
        <f aca="false">+IF(AH189=0,0,$T189)</f>
        <v>0</v>
      </c>
      <c r="DU189" s="14" t="n">
        <f aca="false">+IF(AI189=0,0,$T189)</f>
        <v>0</v>
      </c>
      <c r="DV189" s="55" t="n">
        <f aca="false">+SUM(DJ189:DU189)</f>
        <v>30</v>
      </c>
      <c r="DY189" s="14" t="n">
        <v>0</v>
      </c>
      <c r="DZ189" s="14" t="n">
        <v>0</v>
      </c>
      <c r="EA189" s="14" t="n">
        <v>0</v>
      </c>
      <c r="EB189" s="14" t="n">
        <v>0</v>
      </c>
      <c r="EC189" s="14" t="n">
        <v>0</v>
      </c>
      <c r="ED189" s="14" t="n">
        <v>0</v>
      </c>
      <c r="EE189" s="14" t="n">
        <v>0</v>
      </c>
      <c r="EF189" s="14" t="n">
        <v>0</v>
      </c>
      <c r="EG189" s="14" t="n">
        <v>0</v>
      </c>
      <c r="EH189" s="14" t="n">
        <v>0</v>
      </c>
      <c r="EI189" s="14" t="n">
        <v>0</v>
      </c>
      <c r="EJ189" s="14" t="n">
        <v>0</v>
      </c>
      <c r="EK189" s="55" t="n">
        <f aca="false">+SUM(DY189:EJ189)</f>
        <v>0</v>
      </c>
      <c r="EO189" s="53" t="n">
        <f aca="false">+CU189+DJ189-DY189/2</f>
        <v>40</v>
      </c>
      <c r="EP189" s="53" t="n">
        <f aca="false">+CV189+DK189-DZ189/2</f>
        <v>0</v>
      </c>
      <c r="EQ189" s="53" t="n">
        <f aca="false">+CW189+DL189-EA189/2</f>
        <v>0</v>
      </c>
      <c r="ER189" s="53" t="n">
        <f aca="false">+CX189+DM189-EB189/2</f>
        <v>0</v>
      </c>
      <c r="ES189" s="53" t="n">
        <f aca="false">+CY189+DN189-EC189/2</f>
        <v>0</v>
      </c>
      <c r="ET189" s="53" t="n">
        <f aca="false">+CZ189+DO189-ED189/2</f>
        <v>0</v>
      </c>
      <c r="EU189" s="53" t="n">
        <f aca="false">+DA189+DP189-EE189/2</f>
        <v>0</v>
      </c>
      <c r="EV189" s="53" t="n">
        <f aca="false">+DB189+DQ189-EF189/2</f>
        <v>0</v>
      </c>
      <c r="EW189" s="53" t="n">
        <f aca="false">+DC189+DR189-EG189/2</f>
        <v>0</v>
      </c>
      <c r="EX189" s="53" t="n">
        <f aca="false">+DD189+DS189-EH189/2</f>
        <v>0</v>
      </c>
      <c r="EY189" s="53" t="n">
        <f aca="false">+DE189+DT189-EI189/2</f>
        <v>0</v>
      </c>
      <c r="EZ189" s="53" t="n">
        <f aca="false">+DF189+DU189-EJ189/2</f>
        <v>0</v>
      </c>
      <c r="FA189" s="55" t="n">
        <f aca="false">+SUM(EO189:EZ189)</f>
        <v>40</v>
      </c>
      <c r="FD189" s="53" t="n">
        <f aca="false">+AM189-EO189-DY189</f>
        <v>460</v>
      </c>
      <c r="FE189" s="53" t="n">
        <f aca="false">+AN189-EP189-DZ189</f>
        <v>0</v>
      </c>
      <c r="FF189" s="53" t="n">
        <f aca="false">+AO189-EQ189-EA189</f>
        <v>0</v>
      </c>
      <c r="FG189" s="53" t="n">
        <f aca="false">+AP189-ER189-EB189</f>
        <v>0</v>
      </c>
      <c r="FH189" s="53" t="n">
        <f aca="false">+AQ189-ES189-EC189</f>
        <v>0</v>
      </c>
      <c r="FI189" s="53" t="n">
        <f aca="false">+AR189-ET189-ED189</f>
        <v>0</v>
      </c>
      <c r="FJ189" s="53" t="n">
        <f aca="false">+AS189-EU189-EE189</f>
        <v>0</v>
      </c>
      <c r="FK189" s="53" t="n">
        <f aca="false">+AT189-EV189-EF189</f>
        <v>0</v>
      </c>
      <c r="FL189" s="53" t="n">
        <f aca="false">+AU189-EW189-EG189</f>
        <v>0</v>
      </c>
      <c r="FM189" s="53" t="n">
        <f aca="false">+AV189-EX189-EH189</f>
        <v>0</v>
      </c>
      <c r="FN189" s="53" t="n">
        <f aca="false">+AW189-EY189-EI189</f>
        <v>0</v>
      </c>
      <c r="FO189" s="53" t="n">
        <f aca="false">+AX189-EZ189-EJ189</f>
        <v>0</v>
      </c>
      <c r="FP189" s="53" t="n">
        <f aca="false">+AY189-FA189</f>
        <v>460</v>
      </c>
    </row>
    <row collapsed="false" customFormat="false" customHeight="true" hidden="false" ht="15" outlineLevel="2" r="190">
      <c r="A190" s="21" t="n">
        <v>12</v>
      </c>
      <c r="B190" s="21" t="s">
        <v>67</v>
      </c>
      <c r="C190" s="21" t="s">
        <v>137</v>
      </c>
      <c r="D190" s="67" t="n">
        <f aca="false">+E190</f>
        <v>16131</v>
      </c>
      <c r="E190" s="69" t="n">
        <v>16131</v>
      </c>
      <c r="F190" s="72" t="s">
        <v>691</v>
      </c>
      <c r="G190" s="21" t="s">
        <v>69</v>
      </c>
      <c r="H190" s="21" t="s">
        <v>69</v>
      </c>
      <c r="I190" s="72" t="s">
        <v>692</v>
      </c>
      <c r="J190" s="76" t="s">
        <v>693</v>
      </c>
      <c r="K190" s="76" t="s">
        <v>105</v>
      </c>
      <c r="L190" s="49" t="s">
        <v>487</v>
      </c>
      <c r="M190" s="50" t="s">
        <v>70</v>
      </c>
      <c r="N190" s="51" t="n">
        <v>0.01</v>
      </c>
      <c r="O190" s="51" t="n">
        <v>0.02</v>
      </c>
      <c r="P190" s="51" t="n">
        <v>0</v>
      </c>
      <c r="Q190" s="51" t="n">
        <v>0</v>
      </c>
      <c r="R190" s="50" t="n">
        <v>0</v>
      </c>
      <c r="S190" s="50" t="n">
        <v>0</v>
      </c>
      <c r="T190" s="50" t="n">
        <v>30</v>
      </c>
      <c r="U190" s="50"/>
      <c r="X190" s="53" t="e">
        <f aca="false">+VLOOKUP($D190,['file:///home/lab/repositories/luckia.facturador/com.luckia.biller.deploy/src/main/resources/bootstrap/info_presencial_2014.xlsx']venta_neta_cons!$a$2:$n$1048576,3,0)</f>
        <v>#VALUE!</v>
      </c>
      <c r="Y190" s="53" t="e">
        <f aca="false">+VLOOKUP($D190,['file:///home/lab/repositories/luckia.facturador/com.luckia.biller.deploy/src/main/resources/bootstrap/info_presencial_2014.xlsx']venta_neta_cons!$a$2:$n$1048576,4,0)</f>
        <v>#VALUE!</v>
      </c>
      <c r="Z190" s="53" t="e">
        <f aca="false">+VLOOKUP($D190,['file:///home/lab/repositories/luckia.facturador/com.luckia.biller.deploy/src/main/resources/bootstrap/info_presencial_2014.xlsx']venta_neta_cons!$a$2:$n$1048576,5,0)</f>
        <v>#VALUE!</v>
      </c>
      <c r="AA190" s="53" t="e">
        <f aca="false">+VLOOKUP($D190,['file:///home/lab/repositories/luckia.facturador/com.luckia.biller.deploy/src/main/resources/bootstrap/info_presencial_2014.xlsx']venta_neta_cons!$a$2:$n$1048576,6,0)</f>
        <v>#VALUE!</v>
      </c>
      <c r="AB190" s="53" t="e">
        <f aca="false">+VLOOKUP($D190,['file:///home/lab/repositories/luckia.facturador/com.luckia.biller.deploy/src/main/resources/bootstrap/info_presencial_2014.xlsx']venta_neta_cons!$a$2:$n$1048576,7,0)</f>
        <v>#VALUE!</v>
      </c>
      <c r="AC190" s="53" t="e">
        <f aca="false">+VLOOKUP($D190,['file:///home/lab/repositories/luckia.facturador/com.luckia.biller.deploy/src/main/resources/bootstrap/info_presencial_2014.xlsx']venta_neta_cons!$a$2:$n$1048576,8,0)</f>
        <v>#VALUE!</v>
      </c>
      <c r="AD190" s="53" t="e">
        <f aca="false">+VLOOKUP($D190,['file:///home/lab/repositories/luckia.facturador/com.luckia.biller.deploy/src/main/resources/bootstrap/info_presencial_2014.xlsx']venta_neta_cons!$a$2:$n$1048576,9,0)</f>
        <v>#VALUE!</v>
      </c>
      <c r="AE190" s="53" t="e">
        <f aca="false">+VLOOKUP($D190,['file:///home/lab/repositories/luckia.facturador/com.luckia.biller.deploy/src/main/resources/bootstrap/info_presencial_2014.xlsx']venta_neta_cons!$a$2:$n$1048576,10,0)</f>
        <v>#VALUE!</v>
      </c>
      <c r="AF190" s="53" t="e">
        <f aca="false">+VLOOKUP($D190,['file:///home/lab/repositories/luckia.facturador/com.luckia.biller.deploy/src/main/resources/bootstrap/info_presencial_2014.xlsx']venta_neta_cons!$a$2:$n$1048576,11,0)</f>
        <v>#VALUE!</v>
      </c>
      <c r="AG190" s="53" t="e">
        <f aca="false">+VLOOKUP($D190,['file:///home/lab/repositories/luckia.facturador/com.luckia.biller.deploy/src/main/resources/bootstrap/info_presencial_2014.xlsx']venta_neta_cons!$a$2:$n$1048576,12,0)</f>
        <v>#VALUE!</v>
      </c>
      <c r="AH190" s="53" t="e">
        <f aca="false">+VLOOKUP($D190,['file:///home/lab/repositories/luckia.facturador/com.luckia.biller.deploy/src/main/resources/bootstrap/info_presencial_2014.xlsx']venta_neta_cons!$a$2:$n$1048576,13,0)</f>
        <v>#VALUE!</v>
      </c>
      <c r="AI190" s="53" t="e">
        <f aca="false">+VLOOKUP($D190,['file:///home/lab/repositories/luckia.facturador/com.luckia.biller.deploy/src/main/resources/bootstrap/info_presencial_2014.xlsx']venta_neta_cons!$a$2:$n$1048576,14,0)</f>
        <v>#VALUE!</v>
      </c>
      <c r="AJ190" s="53" t="n">
        <f aca="false">+SUM(X190:AI190)</f>
        <v>1806</v>
      </c>
      <c r="AK190" s="54" t="n">
        <f aca="false">+BB190/X190</f>
        <v>0.296279069767442</v>
      </c>
      <c r="AL190" s="53"/>
      <c r="AM190" s="53" t="e">
        <f aca="false">+VLOOKUP($D190,['file:///home/lab/repositories/luckia.facturador/com.luckia.biller.deploy/src/main/resources/bootstrap/info_presencial_2014.xlsx']saldo_cons!$a$2:$n$1048576,3,0)</f>
        <v>#VALUE!</v>
      </c>
      <c r="AN190" s="53" t="e">
        <f aca="false">+VLOOKUP($D190,['file:///home/lab/repositories/luckia.facturador/com.luckia.biller.deploy/src/main/resources/bootstrap/info_presencial_2014.xlsx']saldo_cons!$a$2:$n$1048576,4,0)</f>
        <v>#VALUE!</v>
      </c>
      <c r="AO190" s="53" t="e">
        <f aca="false">+VLOOKUP($D190,['file:///home/lab/repositories/luckia.facturador/com.luckia.biller.deploy/src/main/resources/bootstrap/info_presencial_2014.xlsx']saldo_cons!$a$2:$n$1048576,5,0)</f>
        <v>#VALUE!</v>
      </c>
      <c r="AP190" s="53" t="e">
        <f aca="false">+VLOOKUP($D190,['file:///home/lab/repositories/luckia.facturador/com.luckia.biller.deploy/src/main/resources/bootstrap/info_presencial_2014.xlsx']saldo_cons!$a$2:$n$1048576,6,0)</f>
        <v>#VALUE!</v>
      </c>
      <c r="AQ190" s="53" t="e">
        <f aca="false">+VLOOKUP($D190,['file:///home/lab/repositories/luckia.facturador/com.luckia.biller.deploy/src/main/resources/bootstrap/info_presencial_2014.xlsx']saldo_cons!$a$2:$n$1048576,7,0)</f>
        <v>#VALUE!</v>
      </c>
      <c r="AR190" s="53" t="e">
        <f aca="false">+VLOOKUP($D190,['file:///home/lab/repositories/luckia.facturador/com.luckia.biller.deploy/src/main/resources/bootstrap/info_presencial_2014.xlsx']saldo_cons!$a$2:$n$1048576,8,0)</f>
        <v>#VALUE!</v>
      </c>
      <c r="AS190" s="53" t="e">
        <f aca="false">+VLOOKUP($D190,['file:///home/lab/repositories/luckia.facturador/com.luckia.biller.deploy/src/main/resources/bootstrap/info_presencial_2014.xlsx']saldo_cons!$a$2:$n$1048576,9,0)</f>
        <v>#VALUE!</v>
      </c>
      <c r="AT190" s="53" t="e">
        <f aca="false">+VLOOKUP($D190,['file:///home/lab/repositories/luckia.facturador/com.luckia.biller.deploy/src/main/resources/bootstrap/info_presencial_2014.xlsx']saldo_cons!$a$2:$n$1048576,10,0)</f>
        <v>#VALUE!</v>
      </c>
      <c r="AU190" s="53" t="e">
        <f aca="false">+VLOOKUP($D190,['file:///home/lab/repositories/luckia.facturador/com.luckia.biller.deploy/src/main/resources/bootstrap/info_presencial_2014.xlsx']saldo_cons!$a$2:$n$1048576,11,0)</f>
        <v>#VALUE!</v>
      </c>
      <c r="AV190" s="53" t="e">
        <f aca="false">+VLOOKUP($D190,['file:///home/lab/repositories/luckia.facturador/com.luckia.biller.deploy/src/main/resources/bootstrap/info_presencial_2014.xlsx']saldo_cons!$a$2:$n$1048576,12,0)</f>
        <v>#VALUE!</v>
      </c>
      <c r="AW190" s="53" t="e">
        <f aca="false">+VLOOKUP($D190,['file:///home/lab/repositories/luckia.facturador/com.luckia.biller.deploy/src/main/resources/bootstrap/info_presencial_2014.xlsx']saldo_cons!$a$2:$n$1048576,13,0)</f>
        <v>#VALUE!</v>
      </c>
      <c r="AX190" s="53" t="e">
        <f aca="false">+VLOOKUP($D190,['file:///home/lab/repositories/luckia.facturador/com.luckia.biller.deploy/src/main/resources/bootstrap/info_presencial_2014.xlsx']saldo_cons!$a$2:$n$1048576,14,0)</f>
        <v>#VALUE!</v>
      </c>
      <c r="AY190" s="53" t="n">
        <f aca="false">+SUM(AM190:AX190)</f>
        <v>1806</v>
      </c>
      <c r="AZ190" s="53"/>
      <c r="BA190" s="53"/>
      <c r="BB190" s="53" t="e">
        <f aca="false">+VLOOKUP($D190,['file:///home/lab/repositories/luckia.facturador/com.luckia.biller.deploy/src/main/resources/bootstrap/info_presencial_2014.xlsx']ggr_cons!$a$2:$n$1048576,3,0)</f>
        <v>#VALUE!</v>
      </c>
      <c r="BC190" s="53" t="e">
        <f aca="false">+VLOOKUP($D190,['file:///home/lab/repositories/luckia.facturador/com.luckia.biller.deploy/src/main/resources/bootstrap/info_presencial_2014.xlsx']ggr_cons!$a$2:$n$1048576,4,0)</f>
        <v>#VALUE!</v>
      </c>
      <c r="BD190" s="53" t="e">
        <f aca="false">+VLOOKUP($D190,['file:///home/lab/repositories/luckia.facturador/com.luckia.biller.deploy/src/main/resources/bootstrap/info_presencial_2014.xlsx']ggr_cons!$a$2:$n$1048576,5,0)</f>
        <v>#VALUE!</v>
      </c>
      <c r="BE190" s="53" t="e">
        <f aca="false">+VLOOKUP($D190,['file:///home/lab/repositories/luckia.facturador/com.luckia.biller.deploy/src/main/resources/bootstrap/info_presencial_2014.xlsx']ggr_cons!$a$2:$n$1048576,6,0)</f>
        <v>#VALUE!</v>
      </c>
      <c r="BF190" s="53" t="e">
        <f aca="false">+VLOOKUP($D190,['file:///home/lab/repositories/luckia.facturador/com.luckia.biller.deploy/src/main/resources/bootstrap/info_presencial_2014.xlsx']ggr_cons!$a$2:$n$1048576,7,0)</f>
        <v>#VALUE!</v>
      </c>
      <c r="BG190" s="53" t="e">
        <f aca="false">+VLOOKUP($D190,['file:///home/lab/repositories/luckia.facturador/com.luckia.biller.deploy/src/main/resources/bootstrap/info_presencial_2014.xlsx']ggr_cons!$a$2:$n$1048576,8,0)</f>
        <v>#VALUE!</v>
      </c>
      <c r="BH190" s="53" t="e">
        <f aca="false">+VLOOKUP($D190,['file:///home/lab/repositories/luckia.facturador/com.luckia.biller.deploy/src/main/resources/bootstrap/info_presencial_2014.xlsx']ggr_cons!$a$2:$n$1048576,9,0)</f>
        <v>#VALUE!</v>
      </c>
      <c r="BI190" s="53" t="e">
        <f aca="false">+VLOOKUP($D190,['file:///home/lab/repositories/luckia.facturador/com.luckia.biller.deploy/src/main/resources/bootstrap/info_presencial_2014.xlsx']ggr_cons!$a$2:$n$1048576,10,0)</f>
        <v>#VALUE!</v>
      </c>
      <c r="BJ190" s="53" t="e">
        <f aca="false">+VLOOKUP($D190,['file:///home/lab/repositories/luckia.facturador/com.luckia.biller.deploy/src/main/resources/bootstrap/info_presencial_2014.xlsx']ggr_cons!$a$2:$n$1048576,11,0)</f>
        <v>#VALUE!</v>
      </c>
      <c r="BK190" s="53" t="e">
        <f aca="false">+VLOOKUP($D190,['file:///home/lab/repositories/luckia.facturador/com.luckia.biller.deploy/src/main/resources/bootstrap/info_presencial_2014.xlsx']ggr_cons!$a$2:$n$1048576,12,0)</f>
        <v>#VALUE!</v>
      </c>
      <c r="BL190" s="53" t="e">
        <f aca="false">+VLOOKUP($D190,['file:///home/lab/repositories/luckia.facturador/com.luckia.biller.deploy/src/main/resources/bootstrap/info_presencial_2014.xlsx']ggr_cons!$a$2:$n$1048576,13,0)</f>
        <v>#VALUE!</v>
      </c>
      <c r="BM190" s="53" t="e">
        <f aca="false">+VLOOKUP($D190,['file:///home/lab/repositories/luckia.facturador/com.luckia.biller.deploy/src/main/resources/bootstrap/info_presencial_2014.xlsx']ggr_cons!$a$2:$n$1048576,14,0)</f>
        <v>#VALUE!</v>
      </c>
      <c r="BN190" s="53" t="n">
        <f aca="false">+SUM(BB190:BM190)</f>
        <v>535.08</v>
      </c>
      <c r="BO190" s="53"/>
      <c r="BP190" s="53"/>
      <c r="BQ190" s="55" t="n">
        <f aca="false">+$N190*X190</f>
        <v>18.06</v>
      </c>
      <c r="BR190" s="55" t="n">
        <f aca="false">+$N190*Y190</f>
        <v>0</v>
      </c>
      <c r="BS190" s="55" t="n">
        <f aca="false">+$N190*Z190</f>
        <v>0</v>
      </c>
      <c r="BT190" s="55" t="n">
        <f aca="false">+$N190*AA190</f>
        <v>0</v>
      </c>
      <c r="BU190" s="55" t="n">
        <f aca="false">+$N190*AB190</f>
        <v>0</v>
      </c>
      <c r="BV190" s="55" t="n">
        <f aca="false">+$N190*AC190</f>
        <v>0</v>
      </c>
      <c r="BW190" s="55" t="n">
        <f aca="false">+$N190*AD190</f>
        <v>0</v>
      </c>
      <c r="BX190" s="55" t="n">
        <f aca="false">+$N190*AE190</f>
        <v>0</v>
      </c>
      <c r="BY190" s="55" t="n">
        <f aca="false">+$N190*AF190</f>
        <v>0</v>
      </c>
      <c r="BZ190" s="55" t="n">
        <f aca="false">+$N190*AG190</f>
        <v>0</v>
      </c>
      <c r="CA190" s="55" t="n">
        <f aca="false">+$N190*AH190</f>
        <v>0</v>
      </c>
      <c r="CB190" s="55" t="n">
        <f aca="false">+$N190*AI190</f>
        <v>0</v>
      </c>
      <c r="CC190" s="55" t="n">
        <f aca="false">+SUM(BQ190:CB190)</f>
        <v>18.06</v>
      </c>
      <c r="CD190" s="53"/>
      <c r="CE190" s="55"/>
      <c r="CF190" s="55" t="n">
        <f aca="false">+BQ190/$CE$2</f>
        <v>14.9256198347107</v>
      </c>
      <c r="CG190" s="55" t="n">
        <f aca="false">+BR190/$CE$2</f>
        <v>0</v>
      </c>
      <c r="CH190" s="55" t="n">
        <f aca="false">+BS190/$CE$2</f>
        <v>0</v>
      </c>
      <c r="CI190" s="55" t="n">
        <f aca="false">+BT190/$CE$2</f>
        <v>0</v>
      </c>
      <c r="CJ190" s="55" t="n">
        <f aca="false">+BU190/$CE$2</f>
        <v>0</v>
      </c>
      <c r="CK190" s="55" t="n">
        <f aca="false">+BV190/$CE$2</f>
        <v>0</v>
      </c>
      <c r="CL190" s="55" t="n">
        <f aca="false">+BW190/$CE$2</f>
        <v>0</v>
      </c>
      <c r="CM190" s="55" t="n">
        <f aca="false">+BX190/$CE$2</f>
        <v>0</v>
      </c>
      <c r="CN190" s="55" t="n">
        <f aca="false">+BY190/$CE$2</f>
        <v>0</v>
      </c>
      <c r="CO190" s="55" t="n">
        <f aca="false">+BZ190/$CE$2</f>
        <v>0</v>
      </c>
      <c r="CP190" s="55" t="n">
        <f aca="false">+CA190/$CE$2</f>
        <v>0</v>
      </c>
      <c r="CQ190" s="55" t="n">
        <f aca="false">+CB190/$CE$2</f>
        <v>0</v>
      </c>
      <c r="CR190" s="55" t="n">
        <f aca="false">+CC190/$CE$2</f>
        <v>14.9256198347107</v>
      </c>
      <c r="CS190" s="53"/>
      <c r="CT190" s="53"/>
      <c r="CU190" s="56" t="n">
        <f aca="false">+$O190*X190+$P190*BB190+$Q190*(0.9*BB190+$S190)+$R190</f>
        <v>36.12</v>
      </c>
      <c r="CV190" s="56" t="n">
        <f aca="false">+$O190*Y190+$P190*BC190+$Q190*(0.9*BC190+$S190)+$R190</f>
        <v>0</v>
      </c>
      <c r="CW190" s="56" t="n">
        <f aca="false">+$O190*Z190+$P190*BD190+$Q190*(0.9*BD190+$S190)+$R190</f>
        <v>0</v>
      </c>
      <c r="CX190" s="56" t="n">
        <f aca="false">+$O190*AA190+$P190*BE190+$Q190*(0.9*BE190+$S190)+$R190</f>
        <v>0</v>
      </c>
      <c r="CY190" s="56" t="n">
        <f aca="false">+$O190*AB190+$P190*BF190+$Q190*(0.9*BF190+$S190)+$R190</f>
        <v>0</v>
      </c>
      <c r="CZ190" s="56" t="n">
        <f aca="false">+$O190*AC190+$P190*BG190+$Q190*(0.9*BG190+$S190)+$R190</f>
        <v>0</v>
      </c>
      <c r="DA190" s="56" t="n">
        <f aca="false">+$O190*AD190+$P190*BH190+$Q190*(0.9*BH190+$S190)+$R190</f>
        <v>0</v>
      </c>
      <c r="DB190" s="56" t="n">
        <f aca="false">+$O190*AE190+$P190*BI190+$Q190*(0.9*BI190+$S190)+$R190</f>
        <v>0</v>
      </c>
      <c r="DC190" s="56" t="n">
        <f aca="false">+$O190*AF190+$P190*BJ190+$Q190*(0.9*BJ190+$S190)+$R190</f>
        <v>0</v>
      </c>
      <c r="DD190" s="56" t="n">
        <f aca="false">+$O190*AG190+$P190*BK190+$Q190*(0.9*BK190+$S190)+$R190</f>
        <v>0</v>
      </c>
      <c r="DE190" s="56" t="n">
        <f aca="false">+$O190*AH190+$P190*BL190+$Q190*(0.9*BL190+$S190)+$R190</f>
        <v>0</v>
      </c>
      <c r="DF190" s="56" t="n">
        <f aca="false">+$O190*AI190+$P190*BM190+$Q190*(0.9*BM190+$S190)+$R190</f>
        <v>0</v>
      </c>
      <c r="DG190" s="55" t="n">
        <f aca="false">+SUM(CU190:DF190)</f>
        <v>36.12</v>
      </c>
      <c r="DH190" s="53"/>
      <c r="DJ190" s="14" t="n">
        <f aca="false">+IF(X190=0,0,$T190)</f>
        <v>30</v>
      </c>
      <c r="DK190" s="14" t="n">
        <f aca="false">+IF(Y190=0,0,$T190)</f>
        <v>0</v>
      </c>
      <c r="DL190" s="14" t="n">
        <f aca="false">+IF(Z190=0,0,$T190)</f>
        <v>0</v>
      </c>
      <c r="DM190" s="14" t="n">
        <f aca="false">+IF(AA190=0,0,$T190)</f>
        <v>0</v>
      </c>
      <c r="DN190" s="14" t="n">
        <f aca="false">+IF(AB190=0,0,$T190)</f>
        <v>0</v>
      </c>
      <c r="DO190" s="14" t="n">
        <f aca="false">+IF(AC190=0,0,$T190)</f>
        <v>0</v>
      </c>
      <c r="DP190" s="14" t="n">
        <f aca="false">+IF(AD190=0,0,$T190)</f>
        <v>0</v>
      </c>
      <c r="DQ190" s="14" t="n">
        <f aca="false">+IF(AE190=0,0,$T190)</f>
        <v>0</v>
      </c>
      <c r="DR190" s="14" t="n">
        <f aca="false">+IF(AF190=0,0,$T190)</f>
        <v>0</v>
      </c>
      <c r="DS190" s="14" t="n">
        <f aca="false">+IF(AG190=0,0,$T190)</f>
        <v>0</v>
      </c>
      <c r="DT190" s="14" t="n">
        <f aca="false">+IF(AH190=0,0,$T190)</f>
        <v>0</v>
      </c>
      <c r="DU190" s="14" t="n">
        <f aca="false">+IF(AI190=0,0,$T190)</f>
        <v>0</v>
      </c>
      <c r="DV190" s="55" t="n">
        <f aca="false">+SUM(DJ190:DU190)</f>
        <v>30</v>
      </c>
      <c r="DY190" s="14" t="n">
        <v>0</v>
      </c>
      <c r="DZ190" s="14" t="n">
        <v>0</v>
      </c>
      <c r="EA190" s="14" t="n">
        <v>0</v>
      </c>
      <c r="EB190" s="14" t="n">
        <v>0</v>
      </c>
      <c r="EC190" s="14" t="n">
        <v>0</v>
      </c>
      <c r="ED190" s="14" t="n">
        <v>0</v>
      </c>
      <c r="EE190" s="14" t="n">
        <v>0</v>
      </c>
      <c r="EF190" s="14" t="n">
        <v>0</v>
      </c>
      <c r="EG190" s="14" t="n">
        <v>0</v>
      </c>
      <c r="EH190" s="14" t="n">
        <v>0</v>
      </c>
      <c r="EI190" s="14" t="n">
        <v>0</v>
      </c>
      <c r="EJ190" s="14" t="n">
        <v>0</v>
      </c>
      <c r="EK190" s="55" t="n">
        <f aca="false">+SUM(DY190:EJ190)</f>
        <v>0</v>
      </c>
      <c r="EO190" s="53" t="n">
        <f aca="false">+CU190+DJ190-DY190/2</f>
        <v>66.12</v>
      </c>
      <c r="EP190" s="53" t="n">
        <f aca="false">+CV190+DK190-DZ190/2</f>
        <v>0</v>
      </c>
      <c r="EQ190" s="53" t="n">
        <f aca="false">+CW190+DL190-EA190/2</f>
        <v>0</v>
      </c>
      <c r="ER190" s="53" t="n">
        <f aca="false">+CX190+DM190-EB190/2</f>
        <v>0</v>
      </c>
      <c r="ES190" s="53" t="n">
        <f aca="false">+CY190+DN190-EC190/2</f>
        <v>0</v>
      </c>
      <c r="ET190" s="53" t="n">
        <f aca="false">+CZ190+DO190-ED190/2</f>
        <v>0</v>
      </c>
      <c r="EU190" s="53" t="n">
        <f aca="false">+DA190+DP190-EE190/2</f>
        <v>0</v>
      </c>
      <c r="EV190" s="53" t="n">
        <f aca="false">+DB190+DQ190-EF190/2</f>
        <v>0</v>
      </c>
      <c r="EW190" s="53" t="n">
        <f aca="false">+DC190+DR190-EG190/2</f>
        <v>0</v>
      </c>
      <c r="EX190" s="53" t="n">
        <f aca="false">+DD190+DS190-EH190/2</f>
        <v>0</v>
      </c>
      <c r="EY190" s="53" t="n">
        <f aca="false">+DE190+DT190-EI190/2</f>
        <v>0</v>
      </c>
      <c r="EZ190" s="53" t="n">
        <f aca="false">+DF190+DU190-EJ190/2</f>
        <v>0</v>
      </c>
      <c r="FA190" s="55" t="n">
        <f aca="false">+SUM(EO190:EZ190)</f>
        <v>66.12</v>
      </c>
      <c r="FD190" s="53" t="n">
        <f aca="false">+AM190-EO190-DY190</f>
        <v>1739.88</v>
      </c>
      <c r="FE190" s="53" t="n">
        <f aca="false">+AN190-EP190-DZ190</f>
        <v>0</v>
      </c>
      <c r="FF190" s="53" t="n">
        <f aca="false">+AO190-EQ190-EA190</f>
        <v>0</v>
      </c>
      <c r="FG190" s="53" t="n">
        <f aca="false">+AP190-ER190-EB190</f>
        <v>0</v>
      </c>
      <c r="FH190" s="53" t="n">
        <f aca="false">+AQ190-ES190-EC190</f>
        <v>0</v>
      </c>
      <c r="FI190" s="53" t="n">
        <f aca="false">+AR190-ET190-ED190</f>
        <v>0</v>
      </c>
      <c r="FJ190" s="53" t="n">
        <f aca="false">+AS190-EU190-EE190</f>
        <v>0</v>
      </c>
      <c r="FK190" s="53" t="n">
        <f aca="false">+AT190-EV190-EF190</f>
        <v>0</v>
      </c>
      <c r="FL190" s="53" t="n">
        <f aca="false">+AU190-EW190-EG190</f>
        <v>0</v>
      </c>
      <c r="FM190" s="53" t="n">
        <f aca="false">+AV190-EX190-EH190</f>
        <v>0</v>
      </c>
      <c r="FN190" s="53" t="n">
        <f aca="false">+AW190-EY190-EI190</f>
        <v>0</v>
      </c>
      <c r="FO190" s="53" t="n">
        <f aca="false">+AX190-EZ190-EJ190</f>
        <v>0</v>
      </c>
      <c r="FP190" s="53" t="n">
        <f aca="false">+AY190-FA190</f>
        <v>1739.88</v>
      </c>
    </row>
    <row collapsed="false" customFormat="false" customHeight="true" hidden="false" ht="15" outlineLevel="2" r="191">
      <c r="A191" s="21" t="n">
        <v>12</v>
      </c>
      <c r="B191" s="21" t="s">
        <v>67</v>
      </c>
      <c r="C191" s="21" t="s">
        <v>137</v>
      </c>
      <c r="D191" s="67" t="n">
        <f aca="false">+E191</f>
        <v>16132</v>
      </c>
      <c r="E191" s="69" t="n">
        <v>16132</v>
      </c>
      <c r="F191" s="72" t="s">
        <v>694</v>
      </c>
      <c r="G191" s="21" t="s">
        <v>69</v>
      </c>
      <c r="H191" s="21" t="s">
        <v>69</v>
      </c>
      <c r="I191" s="72" t="s">
        <v>695</v>
      </c>
      <c r="J191" s="76" t="s">
        <v>696</v>
      </c>
      <c r="K191" s="76" t="s">
        <v>75</v>
      </c>
      <c r="L191" s="49" t="s">
        <v>487</v>
      </c>
      <c r="M191" s="50" t="s">
        <v>70</v>
      </c>
      <c r="N191" s="51" t="n">
        <v>0.01</v>
      </c>
      <c r="O191" s="51" t="n">
        <v>0.02</v>
      </c>
      <c r="P191" s="51" t="n">
        <v>0</v>
      </c>
      <c r="Q191" s="51" t="n">
        <v>0</v>
      </c>
      <c r="R191" s="50" t="n">
        <v>0</v>
      </c>
      <c r="S191" s="50" t="n">
        <v>0</v>
      </c>
      <c r="T191" s="50" t="n">
        <v>30</v>
      </c>
      <c r="U191" s="50"/>
      <c r="X191" s="53" t="e">
        <f aca="false">+VLOOKUP($D191,['file:///home/lab/repositories/luckia.facturador/com.luckia.biller.deploy/src/main/resources/bootstrap/info_presencial_2014.xlsx']venta_neta_cons!$a$2:$n$1048576,3,0)</f>
        <v>#VALUE!</v>
      </c>
      <c r="Y191" s="53" t="e">
        <f aca="false">+VLOOKUP($D191,['file:///home/lab/repositories/luckia.facturador/com.luckia.biller.deploy/src/main/resources/bootstrap/info_presencial_2014.xlsx']venta_neta_cons!$a$2:$n$1048576,4,0)</f>
        <v>#VALUE!</v>
      </c>
      <c r="Z191" s="53" t="e">
        <f aca="false">+VLOOKUP($D191,['file:///home/lab/repositories/luckia.facturador/com.luckia.biller.deploy/src/main/resources/bootstrap/info_presencial_2014.xlsx']venta_neta_cons!$a$2:$n$1048576,5,0)</f>
        <v>#VALUE!</v>
      </c>
      <c r="AA191" s="53" t="e">
        <f aca="false">+VLOOKUP($D191,['file:///home/lab/repositories/luckia.facturador/com.luckia.biller.deploy/src/main/resources/bootstrap/info_presencial_2014.xlsx']venta_neta_cons!$a$2:$n$1048576,6,0)</f>
        <v>#VALUE!</v>
      </c>
      <c r="AB191" s="53" t="e">
        <f aca="false">+VLOOKUP($D191,['file:///home/lab/repositories/luckia.facturador/com.luckia.biller.deploy/src/main/resources/bootstrap/info_presencial_2014.xlsx']venta_neta_cons!$a$2:$n$1048576,7,0)</f>
        <v>#VALUE!</v>
      </c>
      <c r="AC191" s="53" t="e">
        <f aca="false">+VLOOKUP($D191,['file:///home/lab/repositories/luckia.facturador/com.luckia.biller.deploy/src/main/resources/bootstrap/info_presencial_2014.xlsx']venta_neta_cons!$a$2:$n$1048576,8,0)</f>
        <v>#VALUE!</v>
      </c>
      <c r="AD191" s="53" t="e">
        <f aca="false">+VLOOKUP($D191,['file:///home/lab/repositories/luckia.facturador/com.luckia.biller.deploy/src/main/resources/bootstrap/info_presencial_2014.xlsx']venta_neta_cons!$a$2:$n$1048576,9,0)</f>
        <v>#VALUE!</v>
      </c>
      <c r="AE191" s="53" t="e">
        <f aca="false">+VLOOKUP($D191,['file:///home/lab/repositories/luckia.facturador/com.luckia.biller.deploy/src/main/resources/bootstrap/info_presencial_2014.xlsx']venta_neta_cons!$a$2:$n$1048576,10,0)</f>
        <v>#VALUE!</v>
      </c>
      <c r="AF191" s="53" t="e">
        <f aca="false">+VLOOKUP($D191,['file:///home/lab/repositories/luckia.facturador/com.luckia.biller.deploy/src/main/resources/bootstrap/info_presencial_2014.xlsx']venta_neta_cons!$a$2:$n$1048576,11,0)</f>
        <v>#VALUE!</v>
      </c>
      <c r="AG191" s="53" t="e">
        <f aca="false">+VLOOKUP($D191,['file:///home/lab/repositories/luckia.facturador/com.luckia.biller.deploy/src/main/resources/bootstrap/info_presencial_2014.xlsx']venta_neta_cons!$a$2:$n$1048576,12,0)</f>
        <v>#VALUE!</v>
      </c>
      <c r="AH191" s="53" t="e">
        <f aca="false">+VLOOKUP($D191,['file:///home/lab/repositories/luckia.facturador/com.luckia.biller.deploy/src/main/resources/bootstrap/info_presencial_2014.xlsx']venta_neta_cons!$a$2:$n$1048576,13,0)</f>
        <v>#VALUE!</v>
      </c>
      <c r="AI191" s="53" t="e">
        <f aca="false">+VLOOKUP($D191,['file:///home/lab/repositories/luckia.facturador/com.luckia.biller.deploy/src/main/resources/bootstrap/info_presencial_2014.xlsx']venta_neta_cons!$a$2:$n$1048576,14,0)</f>
        <v>#VALUE!</v>
      </c>
      <c r="AJ191" s="53" t="n">
        <f aca="false">+SUM(X191:AI191)</f>
        <v>1539</v>
      </c>
      <c r="AK191" s="54" t="n">
        <f aca="false">+BB191/X191</f>
        <v>0.609441195581546</v>
      </c>
      <c r="AL191" s="53"/>
      <c r="AM191" s="53" t="e">
        <f aca="false">+VLOOKUP($D191,['file:///home/lab/repositories/luckia.facturador/com.luckia.biller.deploy/src/main/resources/bootstrap/info_presencial_2014.xlsx']saldo_cons!$a$2:$n$1048576,3,0)</f>
        <v>#VALUE!</v>
      </c>
      <c r="AN191" s="53" t="e">
        <f aca="false">+VLOOKUP($D191,['file:///home/lab/repositories/luckia.facturador/com.luckia.biller.deploy/src/main/resources/bootstrap/info_presencial_2014.xlsx']saldo_cons!$a$2:$n$1048576,4,0)</f>
        <v>#VALUE!</v>
      </c>
      <c r="AO191" s="53" t="e">
        <f aca="false">+VLOOKUP($D191,['file:///home/lab/repositories/luckia.facturador/com.luckia.biller.deploy/src/main/resources/bootstrap/info_presencial_2014.xlsx']saldo_cons!$a$2:$n$1048576,5,0)</f>
        <v>#VALUE!</v>
      </c>
      <c r="AP191" s="53" t="e">
        <f aca="false">+VLOOKUP($D191,['file:///home/lab/repositories/luckia.facturador/com.luckia.biller.deploy/src/main/resources/bootstrap/info_presencial_2014.xlsx']saldo_cons!$a$2:$n$1048576,6,0)</f>
        <v>#VALUE!</v>
      </c>
      <c r="AQ191" s="53" t="e">
        <f aca="false">+VLOOKUP($D191,['file:///home/lab/repositories/luckia.facturador/com.luckia.biller.deploy/src/main/resources/bootstrap/info_presencial_2014.xlsx']saldo_cons!$a$2:$n$1048576,7,0)</f>
        <v>#VALUE!</v>
      </c>
      <c r="AR191" s="53" t="e">
        <f aca="false">+VLOOKUP($D191,['file:///home/lab/repositories/luckia.facturador/com.luckia.biller.deploy/src/main/resources/bootstrap/info_presencial_2014.xlsx']saldo_cons!$a$2:$n$1048576,8,0)</f>
        <v>#VALUE!</v>
      </c>
      <c r="AS191" s="53" t="e">
        <f aca="false">+VLOOKUP($D191,['file:///home/lab/repositories/luckia.facturador/com.luckia.biller.deploy/src/main/resources/bootstrap/info_presencial_2014.xlsx']saldo_cons!$a$2:$n$1048576,9,0)</f>
        <v>#VALUE!</v>
      </c>
      <c r="AT191" s="53" t="e">
        <f aca="false">+VLOOKUP($D191,['file:///home/lab/repositories/luckia.facturador/com.luckia.biller.deploy/src/main/resources/bootstrap/info_presencial_2014.xlsx']saldo_cons!$a$2:$n$1048576,10,0)</f>
        <v>#VALUE!</v>
      </c>
      <c r="AU191" s="53" t="e">
        <f aca="false">+VLOOKUP($D191,['file:///home/lab/repositories/luckia.facturador/com.luckia.biller.deploy/src/main/resources/bootstrap/info_presencial_2014.xlsx']saldo_cons!$a$2:$n$1048576,11,0)</f>
        <v>#VALUE!</v>
      </c>
      <c r="AV191" s="53" t="e">
        <f aca="false">+VLOOKUP($D191,['file:///home/lab/repositories/luckia.facturador/com.luckia.biller.deploy/src/main/resources/bootstrap/info_presencial_2014.xlsx']saldo_cons!$a$2:$n$1048576,12,0)</f>
        <v>#VALUE!</v>
      </c>
      <c r="AW191" s="53" t="e">
        <f aca="false">+VLOOKUP($D191,['file:///home/lab/repositories/luckia.facturador/com.luckia.biller.deploy/src/main/resources/bootstrap/info_presencial_2014.xlsx']saldo_cons!$a$2:$n$1048576,13,0)</f>
        <v>#VALUE!</v>
      </c>
      <c r="AX191" s="53" t="e">
        <f aca="false">+VLOOKUP($D191,['file:///home/lab/repositories/luckia.facturador/com.luckia.biller.deploy/src/main/resources/bootstrap/info_presencial_2014.xlsx']saldo_cons!$a$2:$n$1048576,14,0)</f>
        <v>#VALUE!</v>
      </c>
      <c r="AY191" s="53" t="n">
        <f aca="false">+SUM(AM191:AX191)</f>
        <v>1539</v>
      </c>
      <c r="AZ191" s="53"/>
      <c r="BA191" s="53"/>
      <c r="BB191" s="53" t="e">
        <f aca="false">+VLOOKUP($D191,['file:///home/lab/repositories/luckia.facturador/com.luckia.biller.deploy/src/main/resources/bootstrap/info_presencial_2014.xlsx']ggr_cons!$a$2:$n$1048576,3,0)</f>
        <v>#VALUE!</v>
      </c>
      <c r="BC191" s="53" t="e">
        <f aca="false">+VLOOKUP($D191,['file:///home/lab/repositories/luckia.facturador/com.luckia.biller.deploy/src/main/resources/bootstrap/info_presencial_2014.xlsx']ggr_cons!$a$2:$n$1048576,4,0)</f>
        <v>#VALUE!</v>
      </c>
      <c r="BD191" s="53" t="e">
        <f aca="false">+VLOOKUP($D191,['file:///home/lab/repositories/luckia.facturador/com.luckia.biller.deploy/src/main/resources/bootstrap/info_presencial_2014.xlsx']ggr_cons!$a$2:$n$1048576,5,0)</f>
        <v>#VALUE!</v>
      </c>
      <c r="BE191" s="53" t="e">
        <f aca="false">+VLOOKUP($D191,['file:///home/lab/repositories/luckia.facturador/com.luckia.biller.deploy/src/main/resources/bootstrap/info_presencial_2014.xlsx']ggr_cons!$a$2:$n$1048576,6,0)</f>
        <v>#VALUE!</v>
      </c>
      <c r="BF191" s="53" t="e">
        <f aca="false">+VLOOKUP($D191,['file:///home/lab/repositories/luckia.facturador/com.luckia.biller.deploy/src/main/resources/bootstrap/info_presencial_2014.xlsx']ggr_cons!$a$2:$n$1048576,7,0)</f>
        <v>#VALUE!</v>
      </c>
      <c r="BG191" s="53" t="e">
        <f aca="false">+VLOOKUP($D191,['file:///home/lab/repositories/luckia.facturador/com.luckia.biller.deploy/src/main/resources/bootstrap/info_presencial_2014.xlsx']ggr_cons!$a$2:$n$1048576,8,0)</f>
        <v>#VALUE!</v>
      </c>
      <c r="BH191" s="53" t="e">
        <f aca="false">+VLOOKUP($D191,['file:///home/lab/repositories/luckia.facturador/com.luckia.biller.deploy/src/main/resources/bootstrap/info_presencial_2014.xlsx']ggr_cons!$a$2:$n$1048576,9,0)</f>
        <v>#VALUE!</v>
      </c>
      <c r="BI191" s="53" t="e">
        <f aca="false">+VLOOKUP($D191,['file:///home/lab/repositories/luckia.facturador/com.luckia.biller.deploy/src/main/resources/bootstrap/info_presencial_2014.xlsx']ggr_cons!$a$2:$n$1048576,10,0)</f>
        <v>#VALUE!</v>
      </c>
      <c r="BJ191" s="53" t="e">
        <f aca="false">+VLOOKUP($D191,['file:///home/lab/repositories/luckia.facturador/com.luckia.biller.deploy/src/main/resources/bootstrap/info_presencial_2014.xlsx']ggr_cons!$a$2:$n$1048576,11,0)</f>
        <v>#VALUE!</v>
      </c>
      <c r="BK191" s="53" t="e">
        <f aca="false">+VLOOKUP($D191,['file:///home/lab/repositories/luckia.facturador/com.luckia.biller.deploy/src/main/resources/bootstrap/info_presencial_2014.xlsx']ggr_cons!$a$2:$n$1048576,12,0)</f>
        <v>#VALUE!</v>
      </c>
      <c r="BL191" s="53" t="e">
        <f aca="false">+VLOOKUP($D191,['file:///home/lab/repositories/luckia.facturador/com.luckia.biller.deploy/src/main/resources/bootstrap/info_presencial_2014.xlsx']ggr_cons!$a$2:$n$1048576,13,0)</f>
        <v>#VALUE!</v>
      </c>
      <c r="BM191" s="53" t="e">
        <f aca="false">+VLOOKUP($D191,['file:///home/lab/repositories/luckia.facturador/com.luckia.biller.deploy/src/main/resources/bootstrap/info_presencial_2014.xlsx']ggr_cons!$a$2:$n$1048576,14,0)</f>
        <v>#VALUE!</v>
      </c>
      <c r="BN191" s="53" t="n">
        <f aca="false">+SUM(BB191:BM191)</f>
        <v>937.93</v>
      </c>
      <c r="BO191" s="53"/>
      <c r="BP191" s="53"/>
      <c r="BQ191" s="55" t="n">
        <f aca="false">+$N191*X191</f>
        <v>15.39</v>
      </c>
      <c r="BR191" s="55" t="n">
        <f aca="false">+$N191*Y191</f>
        <v>0</v>
      </c>
      <c r="BS191" s="55" t="n">
        <f aca="false">+$N191*Z191</f>
        <v>0</v>
      </c>
      <c r="BT191" s="55" t="n">
        <f aca="false">+$N191*AA191</f>
        <v>0</v>
      </c>
      <c r="BU191" s="55" t="n">
        <f aca="false">+$N191*AB191</f>
        <v>0</v>
      </c>
      <c r="BV191" s="55" t="n">
        <f aca="false">+$N191*AC191</f>
        <v>0</v>
      </c>
      <c r="BW191" s="55" t="n">
        <f aca="false">+$N191*AD191</f>
        <v>0</v>
      </c>
      <c r="BX191" s="55" t="n">
        <f aca="false">+$N191*AE191</f>
        <v>0</v>
      </c>
      <c r="BY191" s="55" t="n">
        <f aca="false">+$N191*AF191</f>
        <v>0</v>
      </c>
      <c r="BZ191" s="55" t="n">
        <f aca="false">+$N191*AG191</f>
        <v>0</v>
      </c>
      <c r="CA191" s="55" t="n">
        <f aca="false">+$N191*AH191</f>
        <v>0</v>
      </c>
      <c r="CB191" s="55" t="n">
        <f aca="false">+$N191*AI191</f>
        <v>0</v>
      </c>
      <c r="CC191" s="55" t="n">
        <f aca="false">+SUM(BQ191:CB191)</f>
        <v>15.39</v>
      </c>
      <c r="CD191" s="53"/>
      <c r="CE191" s="55"/>
      <c r="CF191" s="55" t="n">
        <f aca="false">+BQ191/$CE$2</f>
        <v>12.7190082644628</v>
      </c>
      <c r="CG191" s="55" t="n">
        <f aca="false">+BR191/$CE$2</f>
        <v>0</v>
      </c>
      <c r="CH191" s="55" t="n">
        <f aca="false">+BS191/$CE$2</f>
        <v>0</v>
      </c>
      <c r="CI191" s="55" t="n">
        <f aca="false">+BT191/$CE$2</f>
        <v>0</v>
      </c>
      <c r="CJ191" s="55" t="n">
        <f aca="false">+BU191/$CE$2</f>
        <v>0</v>
      </c>
      <c r="CK191" s="55" t="n">
        <f aca="false">+BV191/$CE$2</f>
        <v>0</v>
      </c>
      <c r="CL191" s="55" t="n">
        <f aca="false">+BW191/$CE$2</f>
        <v>0</v>
      </c>
      <c r="CM191" s="55" t="n">
        <f aca="false">+BX191/$CE$2</f>
        <v>0</v>
      </c>
      <c r="CN191" s="55" t="n">
        <f aca="false">+BY191/$CE$2</f>
        <v>0</v>
      </c>
      <c r="CO191" s="55" t="n">
        <f aca="false">+BZ191/$CE$2</f>
        <v>0</v>
      </c>
      <c r="CP191" s="55" t="n">
        <f aca="false">+CA191/$CE$2</f>
        <v>0</v>
      </c>
      <c r="CQ191" s="55" t="n">
        <f aca="false">+CB191/$CE$2</f>
        <v>0</v>
      </c>
      <c r="CR191" s="55" t="n">
        <f aca="false">+CC191/$CE$2</f>
        <v>12.7190082644628</v>
      </c>
      <c r="CS191" s="53"/>
      <c r="CT191" s="53"/>
      <c r="CU191" s="56" t="n">
        <f aca="false">+$O191*X191+$P191*BB191+$Q191*(0.9*BB191+$S191)+$R191</f>
        <v>30.78</v>
      </c>
      <c r="CV191" s="56" t="n">
        <f aca="false">+$O191*Y191+$P191*BC191+$Q191*(0.9*BC191+$S191)+$R191</f>
        <v>0</v>
      </c>
      <c r="CW191" s="56" t="n">
        <f aca="false">+$O191*Z191+$P191*BD191+$Q191*(0.9*BD191+$S191)+$R191</f>
        <v>0</v>
      </c>
      <c r="CX191" s="56" t="n">
        <f aca="false">+$O191*AA191+$P191*BE191+$Q191*(0.9*BE191+$S191)+$R191</f>
        <v>0</v>
      </c>
      <c r="CY191" s="56" t="n">
        <f aca="false">+$O191*AB191+$P191*BF191+$Q191*(0.9*BF191+$S191)+$R191</f>
        <v>0</v>
      </c>
      <c r="CZ191" s="56" t="n">
        <f aca="false">+$O191*AC191+$P191*BG191+$Q191*(0.9*BG191+$S191)+$R191</f>
        <v>0</v>
      </c>
      <c r="DA191" s="56" t="n">
        <f aca="false">+$O191*AD191+$P191*BH191+$Q191*(0.9*BH191+$S191)+$R191</f>
        <v>0</v>
      </c>
      <c r="DB191" s="56" t="n">
        <f aca="false">+$O191*AE191+$P191*BI191+$Q191*(0.9*BI191+$S191)+$R191</f>
        <v>0</v>
      </c>
      <c r="DC191" s="56" t="n">
        <f aca="false">+$O191*AF191+$P191*BJ191+$Q191*(0.9*BJ191+$S191)+$R191</f>
        <v>0</v>
      </c>
      <c r="DD191" s="56" t="n">
        <f aca="false">+$O191*AG191+$P191*BK191+$Q191*(0.9*BK191+$S191)+$R191</f>
        <v>0</v>
      </c>
      <c r="DE191" s="56" t="n">
        <f aca="false">+$O191*AH191+$P191*BL191+$Q191*(0.9*BL191+$S191)+$R191</f>
        <v>0</v>
      </c>
      <c r="DF191" s="56" t="n">
        <f aca="false">+$O191*AI191+$P191*BM191+$Q191*(0.9*BM191+$S191)+$R191</f>
        <v>0</v>
      </c>
      <c r="DG191" s="55" t="n">
        <f aca="false">+SUM(CU191:DF191)</f>
        <v>30.78</v>
      </c>
      <c r="DH191" s="53"/>
      <c r="DJ191" s="14" t="n">
        <f aca="false">+IF(X191=0,0,$T191)</f>
        <v>30</v>
      </c>
      <c r="DK191" s="14" t="n">
        <f aca="false">+IF(Y191=0,0,$T191)</f>
        <v>0</v>
      </c>
      <c r="DL191" s="14" t="n">
        <f aca="false">+IF(Z191=0,0,$T191)</f>
        <v>0</v>
      </c>
      <c r="DM191" s="14" t="n">
        <f aca="false">+IF(AA191=0,0,$T191)</f>
        <v>0</v>
      </c>
      <c r="DN191" s="14" t="n">
        <f aca="false">+IF(AB191=0,0,$T191)</f>
        <v>0</v>
      </c>
      <c r="DO191" s="14" t="n">
        <f aca="false">+IF(AC191=0,0,$T191)</f>
        <v>0</v>
      </c>
      <c r="DP191" s="14" t="n">
        <f aca="false">+IF(AD191=0,0,$T191)</f>
        <v>0</v>
      </c>
      <c r="DQ191" s="14" t="n">
        <f aca="false">+IF(AE191=0,0,$T191)</f>
        <v>0</v>
      </c>
      <c r="DR191" s="14" t="n">
        <f aca="false">+IF(AF191=0,0,$T191)</f>
        <v>0</v>
      </c>
      <c r="DS191" s="14" t="n">
        <f aca="false">+IF(AG191=0,0,$T191)</f>
        <v>0</v>
      </c>
      <c r="DT191" s="14" t="n">
        <f aca="false">+IF(AH191=0,0,$T191)</f>
        <v>0</v>
      </c>
      <c r="DU191" s="14" t="n">
        <f aca="false">+IF(AI191=0,0,$T191)</f>
        <v>0</v>
      </c>
      <c r="DV191" s="55" t="n">
        <f aca="false">+SUM(DJ191:DU191)</f>
        <v>30</v>
      </c>
      <c r="DY191" s="14" t="n">
        <v>0</v>
      </c>
      <c r="DZ191" s="14" t="n">
        <v>0</v>
      </c>
      <c r="EA191" s="14" t="n">
        <v>0</v>
      </c>
      <c r="EB191" s="14" t="n">
        <v>0</v>
      </c>
      <c r="EC191" s="14" t="n">
        <v>0</v>
      </c>
      <c r="ED191" s="14" t="n">
        <v>0</v>
      </c>
      <c r="EE191" s="14" t="n">
        <v>0</v>
      </c>
      <c r="EF191" s="14" t="n">
        <v>0</v>
      </c>
      <c r="EG191" s="14" t="n">
        <v>0</v>
      </c>
      <c r="EH191" s="14" t="n">
        <v>0</v>
      </c>
      <c r="EI191" s="14" t="n">
        <v>0</v>
      </c>
      <c r="EJ191" s="14" t="n">
        <v>0</v>
      </c>
      <c r="EK191" s="55" t="n">
        <f aca="false">+SUM(DY191:EJ191)</f>
        <v>0</v>
      </c>
      <c r="EO191" s="53" t="n">
        <f aca="false">+CU191+DJ191-DY191/2</f>
        <v>60.78</v>
      </c>
      <c r="EP191" s="53" t="n">
        <f aca="false">+CV191+DK191-DZ191/2</f>
        <v>0</v>
      </c>
      <c r="EQ191" s="53" t="n">
        <f aca="false">+CW191+DL191-EA191/2</f>
        <v>0</v>
      </c>
      <c r="ER191" s="53" t="n">
        <f aca="false">+CX191+DM191-EB191/2</f>
        <v>0</v>
      </c>
      <c r="ES191" s="53" t="n">
        <f aca="false">+CY191+DN191-EC191/2</f>
        <v>0</v>
      </c>
      <c r="ET191" s="53" t="n">
        <f aca="false">+CZ191+DO191-ED191/2</f>
        <v>0</v>
      </c>
      <c r="EU191" s="53" t="n">
        <f aca="false">+DA191+DP191-EE191/2</f>
        <v>0</v>
      </c>
      <c r="EV191" s="53" t="n">
        <f aca="false">+DB191+DQ191-EF191/2</f>
        <v>0</v>
      </c>
      <c r="EW191" s="53" t="n">
        <f aca="false">+DC191+DR191-EG191/2</f>
        <v>0</v>
      </c>
      <c r="EX191" s="53" t="n">
        <f aca="false">+DD191+DS191-EH191/2</f>
        <v>0</v>
      </c>
      <c r="EY191" s="53" t="n">
        <f aca="false">+DE191+DT191-EI191/2</f>
        <v>0</v>
      </c>
      <c r="EZ191" s="53" t="n">
        <f aca="false">+DF191+DU191-EJ191/2</f>
        <v>0</v>
      </c>
      <c r="FA191" s="55" t="n">
        <f aca="false">+SUM(EO191:EZ191)</f>
        <v>60.78</v>
      </c>
      <c r="FD191" s="53" t="n">
        <f aca="false">+AM191-EO191-DY191</f>
        <v>1478.22</v>
      </c>
      <c r="FE191" s="53" t="n">
        <f aca="false">+AN191-EP191-DZ191</f>
        <v>0</v>
      </c>
      <c r="FF191" s="53" t="n">
        <f aca="false">+AO191-EQ191-EA191</f>
        <v>0</v>
      </c>
      <c r="FG191" s="53" t="n">
        <f aca="false">+AP191-ER191-EB191</f>
        <v>0</v>
      </c>
      <c r="FH191" s="53" t="n">
        <f aca="false">+AQ191-ES191-EC191</f>
        <v>0</v>
      </c>
      <c r="FI191" s="53" t="n">
        <f aca="false">+AR191-ET191-ED191</f>
        <v>0</v>
      </c>
      <c r="FJ191" s="53" t="n">
        <f aca="false">+AS191-EU191-EE191</f>
        <v>0</v>
      </c>
      <c r="FK191" s="53" t="n">
        <f aca="false">+AT191-EV191-EF191</f>
        <v>0</v>
      </c>
      <c r="FL191" s="53" t="n">
        <f aca="false">+AU191-EW191-EG191</f>
        <v>0</v>
      </c>
      <c r="FM191" s="53" t="n">
        <f aca="false">+AV191-EX191-EH191</f>
        <v>0</v>
      </c>
      <c r="FN191" s="53" t="n">
        <f aca="false">+AW191-EY191-EI191</f>
        <v>0</v>
      </c>
      <c r="FO191" s="53" t="n">
        <f aca="false">+AX191-EZ191-EJ191</f>
        <v>0</v>
      </c>
      <c r="FP191" s="53" t="n">
        <f aca="false">+AY191-FA191</f>
        <v>1478.22</v>
      </c>
    </row>
    <row collapsed="false" customFormat="false" customHeight="true" hidden="false" ht="15" outlineLevel="2" r="192">
      <c r="A192" s="21" t="n">
        <v>12</v>
      </c>
      <c r="B192" s="21" t="s">
        <v>67</v>
      </c>
      <c r="C192" s="21" t="s">
        <v>137</v>
      </c>
      <c r="D192" s="67" t="n">
        <f aca="false">+E192</f>
        <v>16134</v>
      </c>
      <c r="E192" s="69" t="n">
        <v>16134</v>
      </c>
      <c r="F192" s="72" t="s">
        <v>697</v>
      </c>
      <c r="G192" s="21" t="s">
        <v>69</v>
      </c>
      <c r="H192" s="21" t="s">
        <v>69</v>
      </c>
      <c r="I192" s="72" t="s">
        <v>698</v>
      </c>
      <c r="J192" s="76" t="s">
        <v>699</v>
      </c>
      <c r="K192" s="76" t="s">
        <v>486</v>
      </c>
      <c r="L192" s="49" t="s">
        <v>487</v>
      </c>
      <c r="M192" s="50" t="s">
        <v>70</v>
      </c>
      <c r="N192" s="51" t="n">
        <v>0.01</v>
      </c>
      <c r="O192" s="51" t="n">
        <v>0.02</v>
      </c>
      <c r="P192" s="51" t="n">
        <v>0</v>
      </c>
      <c r="Q192" s="51" t="n">
        <v>0</v>
      </c>
      <c r="R192" s="50" t="n">
        <v>0</v>
      </c>
      <c r="S192" s="50" t="n">
        <v>0</v>
      </c>
      <c r="T192" s="50" t="n">
        <v>30</v>
      </c>
      <c r="U192" s="50"/>
      <c r="X192" s="53" t="e">
        <f aca="false">+VLOOKUP($D192,['file:///home/lab/repositories/luckia.facturador/com.luckia.biller.deploy/src/main/resources/bootstrap/info_presencial_2014.xlsx']venta_neta_cons!$a$2:$n$1048576,3,0)</f>
        <v>#VALUE!</v>
      </c>
      <c r="Y192" s="53" t="e">
        <f aca="false">+VLOOKUP($D192,['file:///home/lab/repositories/luckia.facturador/com.luckia.biller.deploy/src/main/resources/bootstrap/info_presencial_2014.xlsx']venta_neta_cons!$a$2:$n$1048576,4,0)</f>
        <v>#VALUE!</v>
      </c>
      <c r="Z192" s="53" t="e">
        <f aca="false">+VLOOKUP($D192,['file:///home/lab/repositories/luckia.facturador/com.luckia.biller.deploy/src/main/resources/bootstrap/info_presencial_2014.xlsx']venta_neta_cons!$a$2:$n$1048576,5,0)</f>
        <v>#VALUE!</v>
      </c>
      <c r="AA192" s="53" t="e">
        <f aca="false">+VLOOKUP($D192,['file:///home/lab/repositories/luckia.facturador/com.luckia.biller.deploy/src/main/resources/bootstrap/info_presencial_2014.xlsx']venta_neta_cons!$a$2:$n$1048576,6,0)</f>
        <v>#VALUE!</v>
      </c>
      <c r="AB192" s="53" t="e">
        <f aca="false">+VLOOKUP($D192,['file:///home/lab/repositories/luckia.facturador/com.luckia.biller.deploy/src/main/resources/bootstrap/info_presencial_2014.xlsx']venta_neta_cons!$a$2:$n$1048576,7,0)</f>
        <v>#VALUE!</v>
      </c>
      <c r="AC192" s="53" t="e">
        <f aca="false">+VLOOKUP($D192,['file:///home/lab/repositories/luckia.facturador/com.luckia.biller.deploy/src/main/resources/bootstrap/info_presencial_2014.xlsx']venta_neta_cons!$a$2:$n$1048576,8,0)</f>
        <v>#VALUE!</v>
      </c>
      <c r="AD192" s="53" t="e">
        <f aca="false">+VLOOKUP($D192,['file:///home/lab/repositories/luckia.facturador/com.luckia.biller.deploy/src/main/resources/bootstrap/info_presencial_2014.xlsx']venta_neta_cons!$a$2:$n$1048576,9,0)</f>
        <v>#VALUE!</v>
      </c>
      <c r="AE192" s="53" t="e">
        <f aca="false">+VLOOKUP($D192,['file:///home/lab/repositories/luckia.facturador/com.luckia.biller.deploy/src/main/resources/bootstrap/info_presencial_2014.xlsx']venta_neta_cons!$a$2:$n$1048576,10,0)</f>
        <v>#VALUE!</v>
      </c>
      <c r="AF192" s="53" t="e">
        <f aca="false">+VLOOKUP($D192,['file:///home/lab/repositories/luckia.facturador/com.luckia.biller.deploy/src/main/resources/bootstrap/info_presencial_2014.xlsx']venta_neta_cons!$a$2:$n$1048576,11,0)</f>
        <v>#VALUE!</v>
      </c>
      <c r="AG192" s="53" t="e">
        <f aca="false">+VLOOKUP($D192,['file:///home/lab/repositories/luckia.facturador/com.luckia.biller.deploy/src/main/resources/bootstrap/info_presencial_2014.xlsx']venta_neta_cons!$a$2:$n$1048576,12,0)</f>
        <v>#VALUE!</v>
      </c>
      <c r="AH192" s="53" t="e">
        <f aca="false">+VLOOKUP($D192,['file:///home/lab/repositories/luckia.facturador/com.luckia.biller.deploy/src/main/resources/bootstrap/info_presencial_2014.xlsx']venta_neta_cons!$a$2:$n$1048576,13,0)</f>
        <v>#VALUE!</v>
      </c>
      <c r="AI192" s="53" t="e">
        <f aca="false">+VLOOKUP($D192,['file:///home/lab/repositories/luckia.facturador/com.luckia.biller.deploy/src/main/resources/bootstrap/info_presencial_2014.xlsx']venta_neta_cons!$a$2:$n$1048576,14,0)</f>
        <v>#VALUE!</v>
      </c>
      <c r="AJ192" s="53" t="n">
        <f aca="false">+SUM(X192:AI192)</f>
        <v>5423</v>
      </c>
      <c r="AK192" s="54" t="n">
        <f aca="false">+BB192/X192</f>
        <v>0.356992439609072</v>
      </c>
      <c r="AL192" s="53"/>
      <c r="AM192" s="53" t="e">
        <f aca="false">+VLOOKUP($D192,['file:///home/lab/repositories/luckia.facturador/com.luckia.biller.deploy/src/main/resources/bootstrap/info_presencial_2014.xlsx']saldo_cons!$a$2:$n$1048576,3,0)</f>
        <v>#VALUE!</v>
      </c>
      <c r="AN192" s="53" t="e">
        <f aca="false">+VLOOKUP($D192,['file:///home/lab/repositories/luckia.facturador/com.luckia.biller.deploy/src/main/resources/bootstrap/info_presencial_2014.xlsx']saldo_cons!$a$2:$n$1048576,4,0)</f>
        <v>#VALUE!</v>
      </c>
      <c r="AO192" s="53" t="e">
        <f aca="false">+VLOOKUP($D192,['file:///home/lab/repositories/luckia.facturador/com.luckia.biller.deploy/src/main/resources/bootstrap/info_presencial_2014.xlsx']saldo_cons!$a$2:$n$1048576,5,0)</f>
        <v>#VALUE!</v>
      </c>
      <c r="AP192" s="53" t="e">
        <f aca="false">+VLOOKUP($D192,['file:///home/lab/repositories/luckia.facturador/com.luckia.biller.deploy/src/main/resources/bootstrap/info_presencial_2014.xlsx']saldo_cons!$a$2:$n$1048576,6,0)</f>
        <v>#VALUE!</v>
      </c>
      <c r="AQ192" s="53" t="e">
        <f aca="false">+VLOOKUP($D192,['file:///home/lab/repositories/luckia.facturador/com.luckia.biller.deploy/src/main/resources/bootstrap/info_presencial_2014.xlsx']saldo_cons!$a$2:$n$1048576,7,0)</f>
        <v>#VALUE!</v>
      </c>
      <c r="AR192" s="53" t="e">
        <f aca="false">+VLOOKUP($D192,['file:///home/lab/repositories/luckia.facturador/com.luckia.biller.deploy/src/main/resources/bootstrap/info_presencial_2014.xlsx']saldo_cons!$a$2:$n$1048576,8,0)</f>
        <v>#VALUE!</v>
      </c>
      <c r="AS192" s="53" t="e">
        <f aca="false">+VLOOKUP($D192,['file:///home/lab/repositories/luckia.facturador/com.luckia.biller.deploy/src/main/resources/bootstrap/info_presencial_2014.xlsx']saldo_cons!$a$2:$n$1048576,9,0)</f>
        <v>#VALUE!</v>
      </c>
      <c r="AT192" s="53" t="e">
        <f aca="false">+VLOOKUP($D192,['file:///home/lab/repositories/luckia.facturador/com.luckia.biller.deploy/src/main/resources/bootstrap/info_presencial_2014.xlsx']saldo_cons!$a$2:$n$1048576,10,0)</f>
        <v>#VALUE!</v>
      </c>
      <c r="AU192" s="53" t="e">
        <f aca="false">+VLOOKUP($D192,['file:///home/lab/repositories/luckia.facturador/com.luckia.biller.deploy/src/main/resources/bootstrap/info_presencial_2014.xlsx']saldo_cons!$a$2:$n$1048576,11,0)</f>
        <v>#VALUE!</v>
      </c>
      <c r="AV192" s="53" t="e">
        <f aca="false">+VLOOKUP($D192,['file:///home/lab/repositories/luckia.facturador/com.luckia.biller.deploy/src/main/resources/bootstrap/info_presencial_2014.xlsx']saldo_cons!$a$2:$n$1048576,12,0)</f>
        <v>#VALUE!</v>
      </c>
      <c r="AW192" s="53" t="e">
        <f aca="false">+VLOOKUP($D192,['file:///home/lab/repositories/luckia.facturador/com.luckia.biller.deploy/src/main/resources/bootstrap/info_presencial_2014.xlsx']saldo_cons!$a$2:$n$1048576,13,0)</f>
        <v>#VALUE!</v>
      </c>
      <c r="AX192" s="53" t="e">
        <f aca="false">+VLOOKUP($D192,['file:///home/lab/repositories/luckia.facturador/com.luckia.biller.deploy/src/main/resources/bootstrap/info_presencial_2014.xlsx']saldo_cons!$a$2:$n$1048576,14,0)</f>
        <v>#VALUE!</v>
      </c>
      <c r="AY192" s="53" t="n">
        <f aca="false">+SUM(AM192:AX192)</f>
        <v>5423</v>
      </c>
      <c r="AZ192" s="53"/>
      <c r="BA192" s="53"/>
      <c r="BB192" s="53" t="e">
        <f aca="false">+VLOOKUP($D192,['file:///home/lab/repositories/luckia.facturador/com.luckia.biller.deploy/src/main/resources/bootstrap/info_presencial_2014.xlsx']ggr_cons!$a$2:$n$1048576,3,0)</f>
        <v>#VALUE!</v>
      </c>
      <c r="BC192" s="53" t="e">
        <f aca="false">+VLOOKUP($D192,['file:///home/lab/repositories/luckia.facturador/com.luckia.biller.deploy/src/main/resources/bootstrap/info_presencial_2014.xlsx']ggr_cons!$a$2:$n$1048576,4,0)</f>
        <v>#VALUE!</v>
      </c>
      <c r="BD192" s="53" t="e">
        <f aca="false">+VLOOKUP($D192,['file:///home/lab/repositories/luckia.facturador/com.luckia.biller.deploy/src/main/resources/bootstrap/info_presencial_2014.xlsx']ggr_cons!$a$2:$n$1048576,5,0)</f>
        <v>#VALUE!</v>
      </c>
      <c r="BE192" s="53" t="e">
        <f aca="false">+VLOOKUP($D192,['file:///home/lab/repositories/luckia.facturador/com.luckia.biller.deploy/src/main/resources/bootstrap/info_presencial_2014.xlsx']ggr_cons!$a$2:$n$1048576,6,0)</f>
        <v>#VALUE!</v>
      </c>
      <c r="BF192" s="53" t="e">
        <f aca="false">+VLOOKUP($D192,['file:///home/lab/repositories/luckia.facturador/com.luckia.biller.deploy/src/main/resources/bootstrap/info_presencial_2014.xlsx']ggr_cons!$a$2:$n$1048576,7,0)</f>
        <v>#VALUE!</v>
      </c>
      <c r="BG192" s="53" t="e">
        <f aca="false">+VLOOKUP($D192,['file:///home/lab/repositories/luckia.facturador/com.luckia.biller.deploy/src/main/resources/bootstrap/info_presencial_2014.xlsx']ggr_cons!$a$2:$n$1048576,8,0)</f>
        <v>#VALUE!</v>
      </c>
      <c r="BH192" s="53" t="e">
        <f aca="false">+VLOOKUP($D192,['file:///home/lab/repositories/luckia.facturador/com.luckia.biller.deploy/src/main/resources/bootstrap/info_presencial_2014.xlsx']ggr_cons!$a$2:$n$1048576,9,0)</f>
        <v>#VALUE!</v>
      </c>
      <c r="BI192" s="53" t="e">
        <f aca="false">+VLOOKUP($D192,['file:///home/lab/repositories/luckia.facturador/com.luckia.biller.deploy/src/main/resources/bootstrap/info_presencial_2014.xlsx']ggr_cons!$a$2:$n$1048576,10,0)</f>
        <v>#VALUE!</v>
      </c>
      <c r="BJ192" s="53" t="e">
        <f aca="false">+VLOOKUP($D192,['file:///home/lab/repositories/luckia.facturador/com.luckia.biller.deploy/src/main/resources/bootstrap/info_presencial_2014.xlsx']ggr_cons!$a$2:$n$1048576,11,0)</f>
        <v>#VALUE!</v>
      </c>
      <c r="BK192" s="53" t="e">
        <f aca="false">+VLOOKUP($D192,['file:///home/lab/repositories/luckia.facturador/com.luckia.biller.deploy/src/main/resources/bootstrap/info_presencial_2014.xlsx']ggr_cons!$a$2:$n$1048576,12,0)</f>
        <v>#VALUE!</v>
      </c>
      <c r="BL192" s="53" t="e">
        <f aca="false">+VLOOKUP($D192,['file:///home/lab/repositories/luckia.facturador/com.luckia.biller.deploy/src/main/resources/bootstrap/info_presencial_2014.xlsx']ggr_cons!$a$2:$n$1048576,13,0)</f>
        <v>#VALUE!</v>
      </c>
      <c r="BM192" s="53" t="e">
        <f aca="false">+VLOOKUP($D192,['file:///home/lab/repositories/luckia.facturador/com.luckia.biller.deploy/src/main/resources/bootstrap/info_presencial_2014.xlsx']ggr_cons!$a$2:$n$1048576,14,0)</f>
        <v>#VALUE!</v>
      </c>
      <c r="BN192" s="53" t="n">
        <f aca="false">+SUM(BB192:BM192)</f>
        <v>1935.97</v>
      </c>
      <c r="BO192" s="53"/>
      <c r="BP192" s="53"/>
      <c r="BQ192" s="55" t="n">
        <f aca="false">+$N192*X192</f>
        <v>54.23</v>
      </c>
      <c r="BR192" s="55" t="n">
        <f aca="false">+$N192*Y192</f>
        <v>0</v>
      </c>
      <c r="BS192" s="55" t="n">
        <f aca="false">+$N192*Z192</f>
        <v>0</v>
      </c>
      <c r="BT192" s="55" t="n">
        <f aca="false">+$N192*AA192</f>
        <v>0</v>
      </c>
      <c r="BU192" s="55" t="n">
        <f aca="false">+$N192*AB192</f>
        <v>0</v>
      </c>
      <c r="BV192" s="55" t="n">
        <f aca="false">+$N192*AC192</f>
        <v>0</v>
      </c>
      <c r="BW192" s="55" t="n">
        <f aca="false">+$N192*AD192</f>
        <v>0</v>
      </c>
      <c r="BX192" s="55" t="n">
        <f aca="false">+$N192*AE192</f>
        <v>0</v>
      </c>
      <c r="BY192" s="55" t="n">
        <f aca="false">+$N192*AF192</f>
        <v>0</v>
      </c>
      <c r="BZ192" s="55" t="n">
        <f aca="false">+$N192*AG192</f>
        <v>0</v>
      </c>
      <c r="CA192" s="55" t="n">
        <f aca="false">+$N192*AH192</f>
        <v>0</v>
      </c>
      <c r="CB192" s="55" t="n">
        <f aca="false">+$N192*AI192</f>
        <v>0</v>
      </c>
      <c r="CC192" s="55" t="n">
        <f aca="false">+SUM(BQ192:CB192)</f>
        <v>54.23</v>
      </c>
      <c r="CD192" s="53"/>
      <c r="CE192" s="55"/>
      <c r="CF192" s="55" t="n">
        <f aca="false">+BQ192/$CE$2</f>
        <v>44.8181818181818</v>
      </c>
      <c r="CG192" s="55" t="n">
        <f aca="false">+BR192/$CE$2</f>
        <v>0</v>
      </c>
      <c r="CH192" s="55" t="n">
        <f aca="false">+BS192/$CE$2</f>
        <v>0</v>
      </c>
      <c r="CI192" s="55" t="n">
        <f aca="false">+BT192/$CE$2</f>
        <v>0</v>
      </c>
      <c r="CJ192" s="55" t="n">
        <f aca="false">+BU192/$CE$2</f>
        <v>0</v>
      </c>
      <c r="CK192" s="55" t="n">
        <f aca="false">+BV192/$CE$2</f>
        <v>0</v>
      </c>
      <c r="CL192" s="55" t="n">
        <f aca="false">+BW192/$CE$2</f>
        <v>0</v>
      </c>
      <c r="CM192" s="55" t="n">
        <f aca="false">+BX192/$CE$2</f>
        <v>0</v>
      </c>
      <c r="CN192" s="55" t="n">
        <f aca="false">+BY192/$CE$2</f>
        <v>0</v>
      </c>
      <c r="CO192" s="55" t="n">
        <f aca="false">+BZ192/$CE$2</f>
        <v>0</v>
      </c>
      <c r="CP192" s="55" t="n">
        <f aca="false">+CA192/$CE$2</f>
        <v>0</v>
      </c>
      <c r="CQ192" s="55" t="n">
        <f aca="false">+CB192/$CE$2</f>
        <v>0</v>
      </c>
      <c r="CR192" s="55" t="n">
        <f aca="false">+CC192/$CE$2</f>
        <v>44.8181818181818</v>
      </c>
      <c r="CS192" s="53"/>
      <c r="CT192" s="53"/>
      <c r="CU192" s="56" t="n">
        <f aca="false">+$O192*X192+$P192*BB192+$Q192*(0.9*BB192+$S192)+$R192</f>
        <v>108.46</v>
      </c>
      <c r="CV192" s="56" t="n">
        <f aca="false">+$O192*Y192+$P192*BC192+$Q192*(0.9*BC192+$S192)+$R192</f>
        <v>0</v>
      </c>
      <c r="CW192" s="56" t="n">
        <f aca="false">+$O192*Z192+$P192*BD192+$Q192*(0.9*BD192+$S192)+$R192</f>
        <v>0</v>
      </c>
      <c r="CX192" s="56" t="n">
        <f aca="false">+$O192*AA192+$P192*BE192+$Q192*(0.9*BE192+$S192)+$R192</f>
        <v>0</v>
      </c>
      <c r="CY192" s="56" t="n">
        <f aca="false">+$O192*AB192+$P192*BF192+$Q192*(0.9*BF192+$S192)+$R192</f>
        <v>0</v>
      </c>
      <c r="CZ192" s="56" t="n">
        <f aca="false">+$O192*AC192+$P192*BG192+$Q192*(0.9*BG192+$S192)+$R192</f>
        <v>0</v>
      </c>
      <c r="DA192" s="56" t="n">
        <f aca="false">+$O192*AD192+$P192*BH192+$Q192*(0.9*BH192+$S192)+$R192</f>
        <v>0</v>
      </c>
      <c r="DB192" s="56" t="n">
        <f aca="false">+$O192*AE192+$P192*BI192+$Q192*(0.9*BI192+$S192)+$R192</f>
        <v>0</v>
      </c>
      <c r="DC192" s="56" t="n">
        <f aca="false">+$O192*AF192+$P192*BJ192+$Q192*(0.9*BJ192+$S192)+$R192</f>
        <v>0</v>
      </c>
      <c r="DD192" s="56" t="n">
        <f aca="false">+$O192*AG192+$P192*BK192+$Q192*(0.9*BK192+$S192)+$R192</f>
        <v>0</v>
      </c>
      <c r="DE192" s="56" t="n">
        <f aca="false">+$O192*AH192+$P192*BL192+$Q192*(0.9*BL192+$S192)+$R192</f>
        <v>0</v>
      </c>
      <c r="DF192" s="56" t="n">
        <f aca="false">+$O192*AI192+$P192*BM192+$Q192*(0.9*BM192+$S192)+$R192</f>
        <v>0</v>
      </c>
      <c r="DG192" s="55" t="n">
        <f aca="false">+SUM(CU192:DF192)</f>
        <v>108.46</v>
      </c>
      <c r="DH192" s="53"/>
      <c r="DJ192" s="14" t="n">
        <f aca="false">+IF(X192=0,0,$T192)</f>
        <v>30</v>
      </c>
      <c r="DK192" s="14" t="n">
        <f aca="false">+IF(Y192=0,0,$T192)</f>
        <v>0</v>
      </c>
      <c r="DL192" s="14" t="n">
        <f aca="false">+IF(Z192=0,0,$T192)</f>
        <v>0</v>
      </c>
      <c r="DM192" s="14" t="n">
        <f aca="false">+IF(AA192=0,0,$T192)</f>
        <v>0</v>
      </c>
      <c r="DN192" s="14" t="n">
        <f aca="false">+IF(AB192=0,0,$T192)</f>
        <v>0</v>
      </c>
      <c r="DO192" s="14" t="n">
        <f aca="false">+IF(AC192=0,0,$T192)</f>
        <v>0</v>
      </c>
      <c r="DP192" s="14" t="n">
        <f aca="false">+IF(AD192=0,0,$T192)</f>
        <v>0</v>
      </c>
      <c r="DQ192" s="14" t="n">
        <f aca="false">+IF(AE192=0,0,$T192)</f>
        <v>0</v>
      </c>
      <c r="DR192" s="14" t="n">
        <f aca="false">+IF(AF192=0,0,$T192)</f>
        <v>0</v>
      </c>
      <c r="DS192" s="14" t="n">
        <f aca="false">+IF(AG192=0,0,$T192)</f>
        <v>0</v>
      </c>
      <c r="DT192" s="14" t="n">
        <f aca="false">+IF(AH192=0,0,$T192)</f>
        <v>0</v>
      </c>
      <c r="DU192" s="14" t="n">
        <f aca="false">+IF(AI192=0,0,$T192)</f>
        <v>0</v>
      </c>
      <c r="DV192" s="55" t="n">
        <f aca="false">+SUM(DJ192:DU192)</f>
        <v>30</v>
      </c>
      <c r="DY192" s="14" t="n">
        <v>0</v>
      </c>
      <c r="DZ192" s="14" t="n">
        <v>0</v>
      </c>
      <c r="EA192" s="14" t="n">
        <v>0</v>
      </c>
      <c r="EB192" s="14" t="n">
        <v>0</v>
      </c>
      <c r="EC192" s="14" t="n">
        <v>0</v>
      </c>
      <c r="ED192" s="14" t="n">
        <v>0</v>
      </c>
      <c r="EE192" s="14" t="n">
        <v>0</v>
      </c>
      <c r="EF192" s="14" t="n">
        <v>0</v>
      </c>
      <c r="EG192" s="14" t="n">
        <v>0</v>
      </c>
      <c r="EH192" s="14" t="n">
        <v>0</v>
      </c>
      <c r="EI192" s="14" t="n">
        <v>0</v>
      </c>
      <c r="EJ192" s="14" t="n">
        <v>0</v>
      </c>
      <c r="EK192" s="55" t="n">
        <f aca="false">+SUM(DY192:EJ192)</f>
        <v>0</v>
      </c>
      <c r="EO192" s="53" t="n">
        <f aca="false">+CU192+DJ192-DY192/2</f>
        <v>138.46</v>
      </c>
      <c r="EP192" s="53" t="n">
        <f aca="false">+CV192+DK192-DZ192/2</f>
        <v>0</v>
      </c>
      <c r="EQ192" s="53" t="n">
        <f aca="false">+CW192+DL192-EA192/2</f>
        <v>0</v>
      </c>
      <c r="ER192" s="53" t="n">
        <f aca="false">+CX192+DM192-EB192/2</f>
        <v>0</v>
      </c>
      <c r="ES192" s="53" t="n">
        <f aca="false">+CY192+DN192-EC192/2</f>
        <v>0</v>
      </c>
      <c r="ET192" s="53" t="n">
        <f aca="false">+CZ192+DO192-ED192/2</f>
        <v>0</v>
      </c>
      <c r="EU192" s="53" t="n">
        <f aca="false">+DA192+DP192-EE192/2</f>
        <v>0</v>
      </c>
      <c r="EV192" s="53" t="n">
        <f aca="false">+DB192+DQ192-EF192/2</f>
        <v>0</v>
      </c>
      <c r="EW192" s="53" t="n">
        <f aca="false">+DC192+DR192-EG192/2</f>
        <v>0</v>
      </c>
      <c r="EX192" s="53" t="n">
        <f aca="false">+DD192+DS192-EH192/2</f>
        <v>0</v>
      </c>
      <c r="EY192" s="53" t="n">
        <f aca="false">+DE192+DT192-EI192/2</f>
        <v>0</v>
      </c>
      <c r="EZ192" s="53" t="n">
        <f aca="false">+DF192+DU192-EJ192/2</f>
        <v>0</v>
      </c>
      <c r="FA192" s="55" t="n">
        <f aca="false">+SUM(EO192:EZ192)</f>
        <v>138.46</v>
      </c>
      <c r="FD192" s="53" t="n">
        <f aca="false">+AM192-EO192-DY192</f>
        <v>5284.54</v>
      </c>
      <c r="FE192" s="53" t="n">
        <f aca="false">+AN192-EP192-DZ192</f>
        <v>0</v>
      </c>
      <c r="FF192" s="53" t="n">
        <f aca="false">+AO192-EQ192-EA192</f>
        <v>0</v>
      </c>
      <c r="FG192" s="53" t="n">
        <f aca="false">+AP192-ER192-EB192</f>
        <v>0</v>
      </c>
      <c r="FH192" s="53" t="n">
        <f aca="false">+AQ192-ES192-EC192</f>
        <v>0</v>
      </c>
      <c r="FI192" s="53" t="n">
        <f aca="false">+AR192-ET192-ED192</f>
        <v>0</v>
      </c>
      <c r="FJ192" s="53" t="n">
        <f aca="false">+AS192-EU192-EE192</f>
        <v>0</v>
      </c>
      <c r="FK192" s="53" t="n">
        <f aca="false">+AT192-EV192-EF192</f>
        <v>0</v>
      </c>
      <c r="FL192" s="53" t="n">
        <f aca="false">+AU192-EW192-EG192</f>
        <v>0</v>
      </c>
      <c r="FM192" s="53" t="n">
        <f aca="false">+AV192-EX192-EH192</f>
        <v>0</v>
      </c>
      <c r="FN192" s="53" t="n">
        <f aca="false">+AW192-EY192-EI192</f>
        <v>0</v>
      </c>
      <c r="FO192" s="53" t="n">
        <f aca="false">+AX192-EZ192-EJ192</f>
        <v>0</v>
      </c>
      <c r="FP192" s="53" t="n">
        <f aca="false">+AY192-FA192</f>
        <v>5284.54</v>
      </c>
    </row>
    <row collapsed="false" customFormat="false" customHeight="true" hidden="false" ht="15" outlineLevel="2" r="193">
      <c r="A193" s="21" t="n">
        <v>12</v>
      </c>
      <c r="B193" s="21" t="s">
        <v>67</v>
      </c>
      <c r="C193" s="21" t="s">
        <v>137</v>
      </c>
      <c r="D193" s="67" t="n">
        <f aca="false">+E193</f>
        <v>16135</v>
      </c>
      <c r="E193" s="69" t="n">
        <v>16135</v>
      </c>
      <c r="F193" s="72" t="s">
        <v>700</v>
      </c>
      <c r="G193" s="21" t="s">
        <v>69</v>
      </c>
      <c r="H193" s="21" t="s">
        <v>69</v>
      </c>
      <c r="I193" s="72" t="s">
        <v>701</v>
      </c>
      <c r="J193" s="72" t="s">
        <v>702</v>
      </c>
      <c r="K193" s="76" t="s">
        <v>75</v>
      </c>
      <c r="L193" s="49" t="s">
        <v>487</v>
      </c>
      <c r="M193" s="50" t="s">
        <v>70</v>
      </c>
      <c r="N193" s="51" t="n">
        <v>0.01</v>
      </c>
      <c r="O193" s="51" t="n">
        <v>0.02</v>
      </c>
      <c r="P193" s="51" t="n">
        <v>0</v>
      </c>
      <c r="Q193" s="51" t="n">
        <v>0</v>
      </c>
      <c r="R193" s="50" t="n">
        <v>0</v>
      </c>
      <c r="S193" s="50" t="n">
        <v>0</v>
      </c>
      <c r="T193" s="50" t="n">
        <v>30</v>
      </c>
      <c r="U193" s="50"/>
      <c r="X193" s="53" t="e">
        <f aca="false">+VLOOKUP($D193,['file:///home/lab/repositories/luckia.facturador/com.luckia.biller.deploy/src/main/resources/bootstrap/info_presencial_2014.xlsx']venta_neta_cons!$a$2:$n$1048576,3,0)</f>
        <v>#VALUE!</v>
      </c>
      <c r="Y193" s="53" t="e">
        <f aca="false">+VLOOKUP($D193,['file:///home/lab/repositories/luckia.facturador/com.luckia.biller.deploy/src/main/resources/bootstrap/info_presencial_2014.xlsx']venta_neta_cons!$a$2:$n$1048576,4,0)</f>
        <v>#VALUE!</v>
      </c>
      <c r="Z193" s="53" t="e">
        <f aca="false">+VLOOKUP($D193,['file:///home/lab/repositories/luckia.facturador/com.luckia.biller.deploy/src/main/resources/bootstrap/info_presencial_2014.xlsx']venta_neta_cons!$a$2:$n$1048576,5,0)</f>
        <v>#VALUE!</v>
      </c>
      <c r="AA193" s="53" t="e">
        <f aca="false">+VLOOKUP($D193,['file:///home/lab/repositories/luckia.facturador/com.luckia.biller.deploy/src/main/resources/bootstrap/info_presencial_2014.xlsx']venta_neta_cons!$a$2:$n$1048576,6,0)</f>
        <v>#VALUE!</v>
      </c>
      <c r="AB193" s="53" t="e">
        <f aca="false">+VLOOKUP($D193,['file:///home/lab/repositories/luckia.facturador/com.luckia.biller.deploy/src/main/resources/bootstrap/info_presencial_2014.xlsx']venta_neta_cons!$a$2:$n$1048576,7,0)</f>
        <v>#VALUE!</v>
      </c>
      <c r="AC193" s="53" t="e">
        <f aca="false">+VLOOKUP($D193,['file:///home/lab/repositories/luckia.facturador/com.luckia.biller.deploy/src/main/resources/bootstrap/info_presencial_2014.xlsx']venta_neta_cons!$a$2:$n$1048576,8,0)</f>
        <v>#VALUE!</v>
      </c>
      <c r="AD193" s="53" t="e">
        <f aca="false">+VLOOKUP($D193,['file:///home/lab/repositories/luckia.facturador/com.luckia.biller.deploy/src/main/resources/bootstrap/info_presencial_2014.xlsx']venta_neta_cons!$a$2:$n$1048576,9,0)</f>
        <v>#VALUE!</v>
      </c>
      <c r="AE193" s="53" t="e">
        <f aca="false">+VLOOKUP($D193,['file:///home/lab/repositories/luckia.facturador/com.luckia.biller.deploy/src/main/resources/bootstrap/info_presencial_2014.xlsx']venta_neta_cons!$a$2:$n$1048576,10,0)</f>
        <v>#VALUE!</v>
      </c>
      <c r="AF193" s="53" t="e">
        <f aca="false">+VLOOKUP($D193,['file:///home/lab/repositories/luckia.facturador/com.luckia.biller.deploy/src/main/resources/bootstrap/info_presencial_2014.xlsx']venta_neta_cons!$a$2:$n$1048576,11,0)</f>
        <v>#VALUE!</v>
      </c>
      <c r="AG193" s="53" t="e">
        <f aca="false">+VLOOKUP($D193,['file:///home/lab/repositories/luckia.facturador/com.luckia.biller.deploy/src/main/resources/bootstrap/info_presencial_2014.xlsx']venta_neta_cons!$a$2:$n$1048576,12,0)</f>
        <v>#VALUE!</v>
      </c>
      <c r="AH193" s="53" t="e">
        <f aca="false">+VLOOKUP($D193,['file:///home/lab/repositories/luckia.facturador/com.luckia.biller.deploy/src/main/resources/bootstrap/info_presencial_2014.xlsx']venta_neta_cons!$a$2:$n$1048576,13,0)</f>
        <v>#VALUE!</v>
      </c>
      <c r="AI193" s="53" t="e">
        <f aca="false">+VLOOKUP($D193,['file:///home/lab/repositories/luckia.facturador/com.luckia.biller.deploy/src/main/resources/bootstrap/info_presencial_2014.xlsx']venta_neta_cons!$a$2:$n$1048576,14,0)</f>
        <v>#VALUE!</v>
      </c>
      <c r="AJ193" s="53" t="n">
        <f aca="false">+SUM(X193:AI193)</f>
        <v>282</v>
      </c>
      <c r="AK193" s="54" t="n">
        <f aca="false">+BB193/X193</f>
        <v>0.407234042553192</v>
      </c>
      <c r="AL193" s="53"/>
      <c r="AM193" s="53" t="e">
        <f aca="false">+VLOOKUP($D193,['file:///home/lab/repositories/luckia.facturador/com.luckia.biller.deploy/src/main/resources/bootstrap/info_presencial_2014.xlsx']saldo_cons!$a$2:$n$1048576,3,0)</f>
        <v>#VALUE!</v>
      </c>
      <c r="AN193" s="53" t="e">
        <f aca="false">+VLOOKUP($D193,['file:///home/lab/repositories/luckia.facturador/com.luckia.biller.deploy/src/main/resources/bootstrap/info_presencial_2014.xlsx']saldo_cons!$a$2:$n$1048576,4,0)</f>
        <v>#VALUE!</v>
      </c>
      <c r="AO193" s="53" t="e">
        <f aca="false">+VLOOKUP($D193,['file:///home/lab/repositories/luckia.facturador/com.luckia.biller.deploy/src/main/resources/bootstrap/info_presencial_2014.xlsx']saldo_cons!$a$2:$n$1048576,5,0)</f>
        <v>#VALUE!</v>
      </c>
      <c r="AP193" s="53" t="e">
        <f aca="false">+VLOOKUP($D193,['file:///home/lab/repositories/luckia.facturador/com.luckia.biller.deploy/src/main/resources/bootstrap/info_presencial_2014.xlsx']saldo_cons!$a$2:$n$1048576,6,0)</f>
        <v>#VALUE!</v>
      </c>
      <c r="AQ193" s="53" t="e">
        <f aca="false">+VLOOKUP($D193,['file:///home/lab/repositories/luckia.facturador/com.luckia.biller.deploy/src/main/resources/bootstrap/info_presencial_2014.xlsx']saldo_cons!$a$2:$n$1048576,7,0)</f>
        <v>#VALUE!</v>
      </c>
      <c r="AR193" s="53" t="e">
        <f aca="false">+VLOOKUP($D193,['file:///home/lab/repositories/luckia.facturador/com.luckia.biller.deploy/src/main/resources/bootstrap/info_presencial_2014.xlsx']saldo_cons!$a$2:$n$1048576,8,0)</f>
        <v>#VALUE!</v>
      </c>
      <c r="AS193" s="53" t="e">
        <f aca="false">+VLOOKUP($D193,['file:///home/lab/repositories/luckia.facturador/com.luckia.biller.deploy/src/main/resources/bootstrap/info_presencial_2014.xlsx']saldo_cons!$a$2:$n$1048576,9,0)</f>
        <v>#VALUE!</v>
      </c>
      <c r="AT193" s="53" t="e">
        <f aca="false">+VLOOKUP($D193,['file:///home/lab/repositories/luckia.facturador/com.luckia.biller.deploy/src/main/resources/bootstrap/info_presencial_2014.xlsx']saldo_cons!$a$2:$n$1048576,10,0)</f>
        <v>#VALUE!</v>
      </c>
      <c r="AU193" s="53" t="e">
        <f aca="false">+VLOOKUP($D193,['file:///home/lab/repositories/luckia.facturador/com.luckia.biller.deploy/src/main/resources/bootstrap/info_presencial_2014.xlsx']saldo_cons!$a$2:$n$1048576,11,0)</f>
        <v>#VALUE!</v>
      </c>
      <c r="AV193" s="53" t="e">
        <f aca="false">+VLOOKUP($D193,['file:///home/lab/repositories/luckia.facturador/com.luckia.biller.deploy/src/main/resources/bootstrap/info_presencial_2014.xlsx']saldo_cons!$a$2:$n$1048576,12,0)</f>
        <v>#VALUE!</v>
      </c>
      <c r="AW193" s="53" t="e">
        <f aca="false">+VLOOKUP($D193,['file:///home/lab/repositories/luckia.facturador/com.luckia.biller.deploy/src/main/resources/bootstrap/info_presencial_2014.xlsx']saldo_cons!$a$2:$n$1048576,13,0)</f>
        <v>#VALUE!</v>
      </c>
      <c r="AX193" s="53" t="e">
        <f aca="false">+VLOOKUP($D193,['file:///home/lab/repositories/luckia.facturador/com.luckia.biller.deploy/src/main/resources/bootstrap/info_presencial_2014.xlsx']saldo_cons!$a$2:$n$1048576,14,0)</f>
        <v>#VALUE!</v>
      </c>
      <c r="AY193" s="53" t="n">
        <f aca="false">+SUM(AM193:AX193)</f>
        <v>282</v>
      </c>
      <c r="AZ193" s="53"/>
      <c r="BA193" s="53"/>
      <c r="BB193" s="53" t="e">
        <f aca="false">+VLOOKUP($D193,['file:///home/lab/repositories/luckia.facturador/com.luckia.biller.deploy/src/main/resources/bootstrap/info_presencial_2014.xlsx']ggr_cons!$a$2:$n$1048576,3,0)</f>
        <v>#VALUE!</v>
      </c>
      <c r="BC193" s="53" t="e">
        <f aca="false">+VLOOKUP($D193,['file:///home/lab/repositories/luckia.facturador/com.luckia.biller.deploy/src/main/resources/bootstrap/info_presencial_2014.xlsx']ggr_cons!$a$2:$n$1048576,4,0)</f>
        <v>#VALUE!</v>
      </c>
      <c r="BD193" s="53" t="e">
        <f aca="false">+VLOOKUP($D193,['file:///home/lab/repositories/luckia.facturador/com.luckia.biller.deploy/src/main/resources/bootstrap/info_presencial_2014.xlsx']ggr_cons!$a$2:$n$1048576,5,0)</f>
        <v>#VALUE!</v>
      </c>
      <c r="BE193" s="53" t="e">
        <f aca="false">+VLOOKUP($D193,['file:///home/lab/repositories/luckia.facturador/com.luckia.biller.deploy/src/main/resources/bootstrap/info_presencial_2014.xlsx']ggr_cons!$a$2:$n$1048576,6,0)</f>
        <v>#VALUE!</v>
      </c>
      <c r="BF193" s="53" t="e">
        <f aca="false">+VLOOKUP($D193,['file:///home/lab/repositories/luckia.facturador/com.luckia.biller.deploy/src/main/resources/bootstrap/info_presencial_2014.xlsx']ggr_cons!$a$2:$n$1048576,7,0)</f>
        <v>#VALUE!</v>
      </c>
      <c r="BG193" s="53" t="e">
        <f aca="false">+VLOOKUP($D193,['file:///home/lab/repositories/luckia.facturador/com.luckia.biller.deploy/src/main/resources/bootstrap/info_presencial_2014.xlsx']ggr_cons!$a$2:$n$1048576,8,0)</f>
        <v>#VALUE!</v>
      </c>
      <c r="BH193" s="53" t="e">
        <f aca="false">+VLOOKUP($D193,['file:///home/lab/repositories/luckia.facturador/com.luckia.biller.deploy/src/main/resources/bootstrap/info_presencial_2014.xlsx']ggr_cons!$a$2:$n$1048576,9,0)</f>
        <v>#VALUE!</v>
      </c>
      <c r="BI193" s="53" t="e">
        <f aca="false">+VLOOKUP($D193,['file:///home/lab/repositories/luckia.facturador/com.luckia.biller.deploy/src/main/resources/bootstrap/info_presencial_2014.xlsx']ggr_cons!$a$2:$n$1048576,10,0)</f>
        <v>#VALUE!</v>
      </c>
      <c r="BJ193" s="53" t="e">
        <f aca="false">+VLOOKUP($D193,['file:///home/lab/repositories/luckia.facturador/com.luckia.biller.deploy/src/main/resources/bootstrap/info_presencial_2014.xlsx']ggr_cons!$a$2:$n$1048576,11,0)</f>
        <v>#VALUE!</v>
      </c>
      <c r="BK193" s="53" t="e">
        <f aca="false">+VLOOKUP($D193,['file:///home/lab/repositories/luckia.facturador/com.luckia.biller.deploy/src/main/resources/bootstrap/info_presencial_2014.xlsx']ggr_cons!$a$2:$n$1048576,12,0)</f>
        <v>#VALUE!</v>
      </c>
      <c r="BL193" s="53" t="e">
        <f aca="false">+VLOOKUP($D193,['file:///home/lab/repositories/luckia.facturador/com.luckia.biller.deploy/src/main/resources/bootstrap/info_presencial_2014.xlsx']ggr_cons!$a$2:$n$1048576,13,0)</f>
        <v>#VALUE!</v>
      </c>
      <c r="BM193" s="53" t="e">
        <f aca="false">+VLOOKUP($D193,['file:///home/lab/repositories/luckia.facturador/com.luckia.biller.deploy/src/main/resources/bootstrap/info_presencial_2014.xlsx']ggr_cons!$a$2:$n$1048576,14,0)</f>
        <v>#VALUE!</v>
      </c>
      <c r="BN193" s="53" t="n">
        <f aca="false">+SUM(BB193:BM193)</f>
        <v>114.84</v>
      </c>
      <c r="BO193" s="53"/>
      <c r="BP193" s="53"/>
      <c r="BQ193" s="55" t="n">
        <f aca="false">+$N193*X193</f>
        <v>2.82</v>
      </c>
      <c r="BR193" s="55" t="n">
        <f aca="false">+$N193*Y193</f>
        <v>0</v>
      </c>
      <c r="BS193" s="55" t="n">
        <f aca="false">+$N193*Z193</f>
        <v>0</v>
      </c>
      <c r="BT193" s="55" t="n">
        <f aca="false">+$N193*AA193</f>
        <v>0</v>
      </c>
      <c r="BU193" s="55" t="n">
        <f aca="false">+$N193*AB193</f>
        <v>0</v>
      </c>
      <c r="BV193" s="55" t="n">
        <f aca="false">+$N193*AC193</f>
        <v>0</v>
      </c>
      <c r="BW193" s="55" t="n">
        <f aca="false">+$N193*AD193</f>
        <v>0</v>
      </c>
      <c r="BX193" s="55" t="n">
        <f aca="false">+$N193*AE193</f>
        <v>0</v>
      </c>
      <c r="BY193" s="55" t="n">
        <f aca="false">+$N193*AF193</f>
        <v>0</v>
      </c>
      <c r="BZ193" s="55" t="n">
        <f aca="false">+$N193*AG193</f>
        <v>0</v>
      </c>
      <c r="CA193" s="55" t="n">
        <f aca="false">+$N193*AH193</f>
        <v>0</v>
      </c>
      <c r="CB193" s="55" t="n">
        <f aca="false">+$N193*AI193</f>
        <v>0</v>
      </c>
      <c r="CC193" s="55" t="n">
        <f aca="false">+SUM(BQ193:CB193)</f>
        <v>2.82</v>
      </c>
      <c r="CD193" s="53"/>
      <c r="CE193" s="55"/>
      <c r="CF193" s="55" t="n">
        <f aca="false">+BQ193/$CE$2</f>
        <v>2.33057851239669</v>
      </c>
      <c r="CG193" s="55" t="n">
        <f aca="false">+BR193/$CE$2</f>
        <v>0</v>
      </c>
      <c r="CH193" s="55" t="n">
        <f aca="false">+BS193/$CE$2</f>
        <v>0</v>
      </c>
      <c r="CI193" s="55" t="n">
        <f aca="false">+BT193/$CE$2</f>
        <v>0</v>
      </c>
      <c r="CJ193" s="55" t="n">
        <f aca="false">+BU193/$CE$2</f>
        <v>0</v>
      </c>
      <c r="CK193" s="55" t="n">
        <f aca="false">+BV193/$CE$2</f>
        <v>0</v>
      </c>
      <c r="CL193" s="55" t="n">
        <f aca="false">+BW193/$CE$2</f>
        <v>0</v>
      </c>
      <c r="CM193" s="55" t="n">
        <f aca="false">+BX193/$CE$2</f>
        <v>0</v>
      </c>
      <c r="CN193" s="55" t="n">
        <f aca="false">+BY193/$CE$2</f>
        <v>0</v>
      </c>
      <c r="CO193" s="55" t="n">
        <f aca="false">+BZ193/$CE$2</f>
        <v>0</v>
      </c>
      <c r="CP193" s="55" t="n">
        <f aca="false">+CA193/$CE$2</f>
        <v>0</v>
      </c>
      <c r="CQ193" s="55" t="n">
        <f aca="false">+CB193/$CE$2</f>
        <v>0</v>
      </c>
      <c r="CR193" s="55" t="n">
        <f aca="false">+CC193/$CE$2</f>
        <v>2.33057851239669</v>
      </c>
      <c r="CS193" s="53"/>
      <c r="CT193" s="53"/>
      <c r="CU193" s="56" t="n">
        <f aca="false">+$O193*X193+$P193*BB193+$Q193*(0.9*BB193+$S193)+$R193</f>
        <v>5.64</v>
      </c>
      <c r="CV193" s="56" t="n">
        <f aca="false">+$O193*Y193+$P193*BC193+$Q193*(0.9*BC193+$S193)+$R193</f>
        <v>0</v>
      </c>
      <c r="CW193" s="56" t="n">
        <f aca="false">+$O193*Z193+$P193*BD193+$Q193*(0.9*BD193+$S193)+$R193</f>
        <v>0</v>
      </c>
      <c r="CX193" s="56" t="n">
        <f aca="false">+$O193*AA193+$P193*BE193+$Q193*(0.9*BE193+$S193)+$R193</f>
        <v>0</v>
      </c>
      <c r="CY193" s="56" t="n">
        <f aca="false">+$O193*AB193+$P193*BF193+$Q193*(0.9*BF193+$S193)+$R193</f>
        <v>0</v>
      </c>
      <c r="CZ193" s="56" t="n">
        <f aca="false">+$O193*AC193+$P193*BG193+$Q193*(0.9*BG193+$S193)+$R193</f>
        <v>0</v>
      </c>
      <c r="DA193" s="56" t="n">
        <f aca="false">+$O193*AD193+$P193*BH193+$Q193*(0.9*BH193+$S193)+$R193</f>
        <v>0</v>
      </c>
      <c r="DB193" s="56" t="n">
        <f aca="false">+$O193*AE193+$P193*BI193+$Q193*(0.9*BI193+$S193)+$R193</f>
        <v>0</v>
      </c>
      <c r="DC193" s="56" t="n">
        <f aca="false">+$O193*AF193+$P193*BJ193+$Q193*(0.9*BJ193+$S193)+$R193</f>
        <v>0</v>
      </c>
      <c r="DD193" s="56" t="n">
        <f aca="false">+$O193*AG193+$P193*BK193+$Q193*(0.9*BK193+$S193)+$R193</f>
        <v>0</v>
      </c>
      <c r="DE193" s="56" t="n">
        <f aca="false">+$O193*AH193+$P193*BL193+$Q193*(0.9*BL193+$S193)+$R193</f>
        <v>0</v>
      </c>
      <c r="DF193" s="56" t="n">
        <f aca="false">+$O193*AI193+$P193*BM193+$Q193*(0.9*BM193+$S193)+$R193</f>
        <v>0</v>
      </c>
      <c r="DG193" s="55" t="n">
        <f aca="false">+SUM(CU193:DF193)</f>
        <v>5.64</v>
      </c>
      <c r="DH193" s="53"/>
      <c r="DJ193" s="14" t="n">
        <f aca="false">+IF(X193=0,0,$T193)</f>
        <v>30</v>
      </c>
      <c r="DK193" s="14" t="n">
        <f aca="false">+IF(Y193=0,0,$T193)</f>
        <v>0</v>
      </c>
      <c r="DL193" s="14" t="n">
        <f aca="false">+IF(Z193=0,0,$T193)</f>
        <v>0</v>
      </c>
      <c r="DM193" s="14" t="n">
        <f aca="false">+IF(AA193=0,0,$T193)</f>
        <v>0</v>
      </c>
      <c r="DN193" s="14" t="n">
        <f aca="false">+IF(AB193=0,0,$T193)</f>
        <v>0</v>
      </c>
      <c r="DO193" s="14" t="n">
        <f aca="false">+IF(AC193=0,0,$T193)</f>
        <v>0</v>
      </c>
      <c r="DP193" s="14" t="n">
        <f aca="false">+IF(AD193=0,0,$T193)</f>
        <v>0</v>
      </c>
      <c r="DQ193" s="14" t="n">
        <f aca="false">+IF(AE193=0,0,$T193)</f>
        <v>0</v>
      </c>
      <c r="DR193" s="14" t="n">
        <f aca="false">+IF(AF193=0,0,$T193)</f>
        <v>0</v>
      </c>
      <c r="DS193" s="14" t="n">
        <f aca="false">+IF(AG193=0,0,$T193)</f>
        <v>0</v>
      </c>
      <c r="DT193" s="14" t="n">
        <f aca="false">+IF(AH193=0,0,$T193)</f>
        <v>0</v>
      </c>
      <c r="DU193" s="14" t="n">
        <f aca="false">+IF(AI193=0,0,$T193)</f>
        <v>0</v>
      </c>
      <c r="DV193" s="55" t="n">
        <f aca="false">+SUM(DJ193:DU193)</f>
        <v>30</v>
      </c>
      <c r="DY193" s="14" t="n">
        <v>0</v>
      </c>
      <c r="DZ193" s="14" t="n">
        <v>0</v>
      </c>
      <c r="EA193" s="14" t="n">
        <v>0</v>
      </c>
      <c r="EB193" s="14" t="n">
        <v>0</v>
      </c>
      <c r="EC193" s="14" t="n">
        <v>0</v>
      </c>
      <c r="ED193" s="14" t="n">
        <v>0</v>
      </c>
      <c r="EE193" s="14" t="n">
        <v>0</v>
      </c>
      <c r="EF193" s="14" t="n">
        <v>0</v>
      </c>
      <c r="EG193" s="14" t="n">
        <v>0</v>
      </c>
      <c r="EH193" s="14" t="n">
        <v>0</v>
      </c>
      <c r="EI193" s="14" t="n">
        <v>0</v>
      </c>
      <c r="EJ193" s="14" t="n">
        <v>0</v>
      </c>
      <c r="EK193" s="55" t="n">
        <f aca="false">+SUM(DY193:EJ193)</f>
        <v>0</v>
      </c>
      <c r="EO193" s="53" t="n">
        <f aca="false">+CU193+DJ193-DY193/2</f>
        <v>35.64</v>
      </c>
      <c r="EP193" s="53" t="n">
        <f aca="false">+CV193+DK193-DZ193/2</f>
        <v>0</v>
      </c>
      <c r="EQ193" s="53" t="n">
        <f aca="false">+CW193+DL193-EA193/2</f>
        <v>0</v>
      </c>
      <c r="ER193" s="53" t="n">
        <f aca="false">+CX193+DM193-EB193/2</f>
        <v>0</v>
      </c>
      <c r="ES193" s="53" t="n">
        <f aca="false">+CY193+DN193-EC193/2</f>
        <v>0</v>
      </c>
      <c r="ET193" s="53" t="n">
        <f aca="false">+CZ193+DO193-ED193/2</f>
        <v>0</v>
      </c>
      <c r="EU193" s="53" t="n">
        <f aca="false">+DA193+DP193-EE193/2</f>
        <v>0</v>
      </c>
      <c r="EV193" s="53" t="n">
        <f aca="false">+DB193+DQ193-EF193/2</f>
        <v>0</v>
      </c>
      <c r="EW193" s="53" t="n">
        <f aca="false">+DC193+DR193-EG193/2</f>
        <v>0</v>
      </c>
      <c r="EX193" s="53" t="n">
        <f aca="false">+DD193+DS193-EH193/2</f>
        <v>0</v>
      </c>
      <c r="EY193" s="53" t="n">
        <f aca="false">+DE193+DT193-EI193/2</f>
        <v>0</v>
      </c>
      <c r="EZ193" s="53" t="n">
        <f aca="false">+DF193+DU193-EJ193/2</f>
        <v>0</v>
      </c>
      <c r="FA193" s="55" t="n">
        <f aca="false">+SUM(EO193:EZ193)</f>
        <v>35.64</v>
      </c>
      <c r="FD193" s="53" t="n">
        <f aca="false">+AM193-EO193-DY193</f>
        <v>246.36</v>
      </c>
      <c r="FE193" s="53" t="n">
        <f aca="false">+AN193-EP193-DZ193</f>
        <v>0</v>
      </c>
      <c r="FF193" s="53" t="n">
        <f aca="false">+AO193-EQ193-EA193</f>
        <v>0</v>
      </c>
      <c r="FG193" s="53" t="n">
        <f aca="false">+AP193-ER193-EB193</f>
        <v>0</v>
      </c>
      <c r="FH193" s="53" t="n">
        <f aca="false">+AQ193-ES193-EC193</f>
        <v>0</v>
      </c>
      <c r="FI193" s="53" t="n">
        <f aca="false">+AR193-ET193-ED193</f>
        <v>0</v>
      </c>
      <c r="FJ193" s="53" t="n">
        <f aca="false">+AS193-EU193-EE193</f>
        <v>0</v>
      </c>
      <c r="FK193" s="53" t="n">
        <f aca="false">+AT193-EV193-EF193</f>
        <v>0</v>
      </c>
      <c r="FL193" s="53" t="n">
        <f aca="false">+AU193-EW193-EG193</f>
        <v>0</v>
      </c>
      <c r="FM193" s="53" t="n">
        <f aca="false">+AV193-EX193-EH193</f>
        <v>0</v>
      </c>
      <c r="FN193" s="53" t="n">
        <f aca="false">+AW193-EY193-EI193</f>
        <v>0</v>
      </c>
      <c r="FO193" s="53" t="n">
        <f aca="false">+AX193-EZ193-EJ193</f>
        <v>0</v>
      </c>
      <c r="FP193" s="53" t="n">
        <f aca="false">+AY193-FA193</f>
        <v>246.36</v>
      </c>
    </row>
    <row collapsed="false" customFormat="false" customHeight="true" hidden="false" ht="15" outlineLevel="2" r="194">
      <c r="A194" s="21" t="n">
        <v>12</v>
      </c>
      <c r="B194" s="21" t="s">
        <v>67</v>
      </c>
      <c r="C194" s="21" t="s">
        <v>137</v>
      </c>
      <c r="D194" s="67" t="n">
        <f aca="false">+E194</f>
        <v>16136</v>
      </c>
      <c r="E194" s="69" t="n">
        <v>16136</v>
      </c>
      <c r="F194" s="72" t="s">
        <v>703</v>
      </c>
      <c r="G194" s="21" t="s">
        <v>69</v>
      </c>
      <c r="H194" s="21" t="s">
        <v>69</v>
      </c>
      <c r="I194" s="72" t="s">
        <v>704</v>
      </c>
      <c r="J194" s="72" t="s">
        <v>705</v>
      </c>
      <c r="K194" s="76" t="s">
        <v>75</v>
      </c>
      <c r="L194" s="49" t="s">
        <v>487</v>
      </c>
      <c r="M194" s="50" t="s">
        <v>70</v>
      </c>
      <c r="N194" s="51" t="n">
        <v>0.01</v>
      </c>
      <c r="O194" s="51" t="n">
        <v>0.02</v>
      </c>
      <c r="P194" s="51" t="n">
        <v>0</v>
      </c>
      <c r="Q194" s="51" t="n">
        <v>0</v>
      </c>
      <c r="R194" s="50" t="n">
        <v>0</v>
      </c>
      <c r="S194" s="50" t="n">
        <v>0</v>
      </c>
      <c r="T194" s="50" t="n">
        <v>30</v>
      </c>
      <c r="U194" s="50"/>
      <c r="X194" s="53" t="e">
        <f aca="false">+VLOOKUP($D194,['file:///home/lab/repositories/luckia.facturador/com.luckia.biller.deploy/src/main/resources/bootstrap/info_presencial_2014.xlsx']venta_neta_cons!$a$2:$n$1048576,3,0)</f>
        <v>#VALUE!</v>
      </c>
      <c r="Y194" s="53" t="e">
        <f aca="false">+VLOOKUP($D194,['file:///home/lab/repositories/luckia.facturador/com.luckia.biller.deploy/src/main/resources/bootstrap/info_presencial_2014.xlsx']venta_neta_cons!$a$2:$n$1048576,4,0)</f>
        <v>#VALUE!</v>
      </c>
      <c r="Z194" s="53" t="e">
        <f aca="false">+VLOOKUP($D194,['file:///home/lab/repositories/luckia.facturador/com.luckia.biller.deploy/src/main/resources/bootstrap/info_presencial_2014.xlsx']venta_neta_cons!$a$2:$n$1048576,5,0)</f>
        <v>#VALUE!</v>
      </c>
      <c r="AA194" s="53" t="e">
        <f aca="false">+VLOOKUP($D194,['file:///home/lab/repositories/luckia.facturador/com.luckia.biller.deploy/src/main/resources/bootstrap/info_presencial_2014.xlsx']venta_neta_cons!$a$2:$n$1048576,6,0)</f>
        <v>#VALUE!</v>
      </c>
      <c r="AB194" s="53" t="e">
        <f aca="false">+VLOOKUP($D194,['file:///home/lab/repositories/luckia.facturador/com.luckia.biller.deploy/src/main/resources/bootstrap/info_presencial_2014.xlsx']venta_neta_cons!$a$2:$n$1048576,7,0)</f>
        <v>#VALUE!</v>
      </c>
      <c r="AC194" s="53" t="e">
        <f aca="false">+VLOOKUP($D194,['file:///home/lab/repositories/luckia.facturador/com.luckia.biller.deploy/src/main/resources/bootstrap/info_presencial_2014.xlsx']venta_neta_cons!$a$2:$n$1048576,8,0)</f>
        <v>#VALUE!</v>
      </c>
      <c r="AD194" s="53" t="e">
        <f aca="false">+VLOOKUP($D194,['file:///home/lab/repositories/luckia.facturador/com.luckia.biller.deploy/src/main/resources/bootstrap/info_presencial_2014.xlsx']venta_neta_cons!$a$2:$n$1048576,9,0)</f>
        <v>#VALUE!</v>
      </c>
      <c r="AE194" s="53" t="e">
        <f aca="false">+VLOOKUP($D194,['file:///home/lab/repositories/luckia.facturador/com.luckia.biller.deploy/src/main/resources/bootstrap/info_presencial_2014.xlsx']venta_neta_cons!$a$2:$n$1048576,10,0)</f>
        <v>#VALUE!</v>
      </c>
      <c r="AF194" s="53" t="e">
        <f aca="false">+VLOOKUP($D194,['file:///home/lab/repositories/luckia.facturador/com.luckia.biller.deploy/src/main/resources/bootstrap/info_presencial_2014.xlsx']venta_neta_cons!$a$2:$n$1048576,11,0)</f>
        <v>#VALUE!</v>
      </c>
      <c r="AG194" s="53" t="e">
        <f aca="false">+VLOOKUP($D194,['file:///home/lab/repositories/luckia.facturador/com.luckia.biller.deploy/src/main/resources/bootstrap/info_presencial_2014.xlsx']venta_neta_cons!$a$2:$n$1048576,12,0)</f>
        <v>#VALUE!</v>
      </c>
      <c r="AH194" s="53" t="e">
        <f aca="false">+VLOOKUP($D194,['file:///home/lab/repositories/luckia.facturador/com.luckia.biller.deploy/src/main/resources/bootstrap/info_presencial_2014.xlsx']venta_neta_cons!$a$2:$n$1048576,13,0)</f>
        <v>#VALUE!</v>
      </c>
      <c r="AI194" s="53" t="e">
        <f aca="false">+VLOOKUP($D194,['file:///home/lab/repositories/luckia.facturador/com.luckia.biller.deploy/src/main/resources/bootstrap/info_presencial_2014.xlsx']venta_neta_cons!$a$2:$n$1048576,14,0)</f>
        <v>#VALUE!</v>
      </c>
      <c r="AJ194" s="53" t="n">
        <f aca="false">+SUM(X194:AI194)</f>
        <v>6113</v>
      </c>
      <c r="AK194" s="54" t="n">
        <f aca="false">+BB194/X194</f>
        <v>0.240855553737936</v>
      </c>
      <c r="AL194" s="53"/>
      <c r="AM194" s="53" t="e">
        <f aca="false">+VLOOKUP($D194,['file:///home/lab/repositories/luckia.facturador/com.luckia.biller.deploy/src/main/resources/bootstrap/info_presencial_2014.xlsx']saldo_cons!$a$2:$n$1048576,3,0)</f>
        <v>#VALUE!</v>
      </c>
      <c r="AN194" s="53" t="e">
        <f aca="false">+VLOOKUP($D194,['file:///home/lab/repositories/luckia.facturador/com.luckia.biller.deploy/src/main/resources/bootstrap/info_presencial_2014.xlsx']saldo_cons!$a$2:$n$1048576,4,0)</f>
        <v>#VALUE!</v>
      </c>
      <c r="AO194" s="53" t="e">
        <f aca="false">+VLOOKUP($D194,['file:///home/lab/repositories/luckia.facturador/com.luckia.biller.deploy/src/main/resources/bootstrap/info_presencial_2014.xlsx']saldo_cons!$a$2:$n$1048576,5,0)</f>
        <v>#VALUE!</v>
      </c>
      <c r="AP194" s="53" t="e">
        <f aca="false">+VLOOKUP($D194,['file:///home/lab/repositories/luckia.facturador/com.luckia.biller.deploy/src/main/resources/bootstrap/info_presencial_2014.xlsx']saldo_cons!$a$2:$n$1048576,6,0)</f>
        <v>#VALUE!</v>
      </c>
      <c r="AQ194" s="53" t="e">
        <f aca="false">+VLOOKUP($D194,['file:///home/lab/repositories/luckia.facturador/com.luckia.biller.deploy/src/main/resources/bootstrap/info_presencial_2014.xlsx']saldo_cons!$a$2:$n$1048576,7,0)</f>
        <v>#VALUE!</v>
      </c>
      <c r="AR194" s="53" t="e">
        <f aca="false">+VLOOKUP($D194,['file:///home/lab/repositories/luckia.facturador/com.luckia.biller.deploy/src/main/resources/bootstrap/info_presencial_2014.xlsx']saldo_cons!$a$2:$n$1048576,8,0)</f>
        <v>#VALUE!</v>
      </c>
      <c r="AS194" s="53" t="e">
        <f aca="false">+VLOOKUP($D194,['file:///home/lab/repositories/luckia.facturador/com.luckia.biller.deploy/src/main/resources/bootstrap/info_presencial_2014.xlsx']saldo_cons!$a$2:$n$1048576,9,0)</f>
        <v>#VALUE!</v>
      </c>
      <c r="AT194" s="53" t="e">
        <f aca="false">+VLOOKUP($D194,['file:///home/lab/repositories/luckia.facturador/com.luckia.biller.deploy/src/main/resources/bootstrap/info_presencial_2014.xlsx']saldo_cons!$a$2:$n$1048576,10,0)</f>
        <v>#VALUE!</v>
      </c>
      <c r="AU194" s="53" t="e">
        <f aca="false">+VLOOKUP($D194,['file:///home/lab/repositories/luckia.facturador/com.luckia.biller.deploy/src/main/resources/bootstrap/info_presencial_2014.xlsx']saldo_cons!$a$2:$n$1048576,11,0)</f>
        <v>#VALUE!</v>
      </c>
      <c r="AV194" s="53" t="e">
        <f aca="false">+VLOOKUP($D194,['file:///home/lab/repositories/luckia.facturador/com.luckia.biller.deploy/src/main/resources/bootstrap/info_presencial_2014.xlsx']saldo_cons!$a$2:$n$1048576,12,0)</f>
        <v>#VALUE!</v>
      </c>
      <c r="AW194" s="53" t="e">
        <f aca="false">+VLOOKUP($D194,['file:///home/lab/repositories/luckia.facturador/com.luckia.biller.deploy/src/main/resources/bootstrap/info_presencial_2014.xlsx']saldo_cons!$a$2:$n$1048576,13,0)</f>
        <v>#VALUE!</v>
      </c>
      <c r="AX194" s="53" t="e">
        <f aca="false">+VLOOKUP($D194,['file:///home/lab/repositories/luckia.facturador/com.luckia.biller.deploy/src/main/resources/bootstrap/info_presencial_2014.xlsx']saldo_cons!$a$2:$n$1048576,14,0)</f>
        <v>#VALUE!</v>
      </c>
      <c r="AY194" s="53" t="n">
        <f aca="false">+SUM(AM194:AX194)</f>
        <v>6113</v>
      </c>
      <c r="AZ194" s="53"/>
      <c r="BA194" s="53"/>
      <c r="BB194" s="53" t="e">
        <f aca="false">+VLOOKUP($D194,['file:///home/lab/repositories/luckia.facturador/com.luckia.biller.deploy/src/main/resources/bootstrap/info_presencial_2014.xlsx']ggr_cons!$a$2:$n$1048576,3,0)</f>
        <v>#VALUE!</v>
      </c>
      <c r="BC194" s="53" t="e">
        <f aca="false">+VLOOKUP($D194,['file:///home/lab/repositories/luckia.facturador/com.luckia.biller.deploy/src/main/resources/bootstrap/info_presencial_2014.xlsx']ggr_cons!$a$2:$n$1048576,4,0)</f>
        <v>#VALUE!</v>
      </c>
      <c r="BD194" s="53" t="e">
        <f aca="false">+VLOOKUP($D194,['file:///home/lab/repositories/luckia.facturador/com.luckia.biller.deploy/src/main/resources/bootstrap/info_presencial_2014.xlsx']ggr_cons!$a$2:$n$1048576,5,0)</f>
        <v>#VALUE!</v>
      </c>
      <c r="BE194" s="53" t="e">
        <f aca="false">+VLOOKUP($D194,['file:///home/lab/repositories/luckia.facturador/com.luckia.biller.deploy/src/main/resources/bootstrap/info_presencial_2014.xlsx']ggr_cons!$a$2:$n$1048576,6,0)</f>
        <v>#VALUE!</v>
      </c>
      <c r="BF194" s="53" t="e">
        <f aca="false">+VLOOKUP($D194,['file:///home/lab/repositories/luckia.facturador/com.luckia.biller.deploy/src/main/resources/bootstrap/info_presencial_2014.xlsx']ggr_cons!$a$2:$n$1048576,7,0)</f>
        <v>#VALUE!</v>
      </c>
      <c r="BG194" s="53" t="e">
        <f aca="false">+VLOOKUP($D194,['file:///home/lab/repositories/luckia.facturador/com.luckia.biller.deploy/src/main/resources/bootstrap/info_presencial_2014.xlsx']ggr_cons!$a$2:$n$1048576,8,0)</f>
        <v>#VALUE!</v>
      </c>
      <c r="BH194" s="53" t="e">
        <f aca="false">+VLOOKUP($D194,['file:///home/lab/repositories/luckia.facturador/com.luckia.biller.deploy/src/main/resources/bootstrap/info_presencial_2014.xlsx']ggr_cons!$a$2:$n$1048576,9,0)</f>
        <v>#VALUE!</v>
      </c>
      <c r="BI194" s="53" t="e">
        <f aca="false">+VLOOKUP($D194,['file:///home/lab/repositories/luckia.facturador/com.luckia.biller.deploy/src/main/resources/bootstrap/info_presencial_2014.xlsx']ggr_cons!$a$2:$n$1048576,10,0)</f>
        <v>#VALUE!</v>
      </c>
      <c r="BJ194" s="53" t="e">
        <f aca="false">+VLOOKUP($D194,['file:///home/lab/repositories/luckia.facturador/com.luckia.biller.deploy/src/main/resources/bootstrap/info_presencial_2014.xlsx']ggr_cons!$a$2:$n$1048576,11,0)</f>
        <v>#VALUE!</v>
      </c>
      <c r="BK194" s="53" t="e">
        <f aca="false">+VLOOKUP($D194,['file:///home/lab/repositories/luckia.facturador/com.luckia.biller.deploy/src/main/resources/bootstrap/info_presencial_2014.xlsx']ggr_cons!$a$2:$n$1048576,12,0)</f>
        <v>#VALUE!</v>
      </c>
      <c r="BL194" s="53" t="e">
        <f aca="false">+VLOOKUP($D194,['file:///home/lab/repositories/luckia.facturador/com.luckia.biller.deploy/src/main/resources/bootstrap/info_presencial_2014.xlsx']ggr_cons!$a$2:$n$1048576,13,0)</f>
        <v>#VALUE!</v>
      </c>
      <c r="BM194" s="53" t="e">
        <f aca="false">+VLOOKUP($D194,['file:///home/lab/repositories/luckia.facturador/com.luckia.biller.deploy/src/main/resources/bootstrap/info_presencial_2014.xlsx']ggr_cons!$a$2:$n$1048576,14,0)</f>
        <v>#VALUE!</v>
      </c>
      <c r="BN194" s="53" t="n">
        <f aca="false">+SUM(BB194:BM194)</f>
        <v>1472.35</v>
      </c>
      <c r="BO194" s="53"/>
      <c r="BP194" s="53"/>
      <c r="BQ194" s="55" t="n">
        <f aca="false">+$N194*X194</f>
        <v>61.13</v>
      </c>
      <c r="BR194" s="55" t="n">
        <f aca="false">+$N194*Y194</f>
        <v>0</v>
      </c>
      <c r="BS194" s="55" t="n">
        <f aca="false">+$N194*Z194</f>
        <v>0</v>
      </c>
      <c r="BT194" s="55" t="n">
        <f aca="false">+$N194*AA194</f>
        <v>0</v>
      </c>
      <c r="BU194" s="55" t="n">
        <f aca="false">+$N194*AB194</f>
        <v>0</v>
      </c>
      <c r="BV194" s="55" t="n">
        <f aca="false">+$N194*AC194</f>
        <v>0</v>
      </c>
      <c r="BW194" s="55" t="n">
        <f aca="false">+$N194*AD194</f>
        <v>0</v>
      </c>
      <c r="BX194" s="55" t="n">
        <f aca="false">+$N194*AE194</f>
        <v>0</v>
      </c>
      <c r="BY194" s="55" t="n">
        <f aca="false">+$N194*AF194</f>
        <v>0</v>
      </c>
      <c r="BZ194" s="55" t="n">
        <f aca="false">+$N194*AG194</f>
        <v>0</v>
      </c>
      <c r="CA194" s="55" t="n">
        <f aca="false">+$N194*AH194</f>
        <v>0</v>
      </c>
      <c r="CB194" s="55" t="n">
        <f aca="false">+$N194*AI194</f>
        <v>0</v>
      </c>
      <c r="CC194" s="55" t="n">
        <f aca="false">+SUM(BQ194:CB194)</f>
        <v>61.13</v>
      </c>
      <c r="CD194" s="53"/>
      <c r="CE194" s="55"/>
      <c r="CF194" s="55" t="n">
        <f aca="false">+BQ194/$CE$2</f>
        <v>50.5206611570248</v>
      </c>
      <c r="CG194" s="55" t="n">
        <f aca="false">+BR194/$CE$2</f>
        <v>0</v>
      </c>
      <c r="CH194" s="55" t="n">
        <f aca="false">+BS194/$CE$2</f>
        <v>0</v>
      </c>
      <c r="CI194" s="55" t="n">
        <f aca="false">+BT194/$CE$2</f>
        <v>0</v>
      </c>
      <c r="CJ194" s="55" t="n">
        <f aca="false">+BU194/$CE$2</f>
        <v>0</v>
      </c>
      <c r="CK194" s="55" t="n">
        <f aca="false">+BV194/$CE$2</f>
        <v>0</v>
      </c>
      <c r="CL194" s="55" t="n">
        <f aca="false">+BW194/$CE$2</f>
        <v>0</v>
      </c>
      <c r="CM194" s="55" t="n">
        <f aca="false">+BX194/$CE$2</f>
        <v>0</v>
      </c>
      <c r="CN194" s="55" t="n">
        <f aca="false">+BY194/$CE$2</f>
        <v>0</v>
      </c>
      <c r="CO194" s="55" t="n">
        <f aca="false">+BZ194/$CE$2</f>
        <v>0</v>
      </c>
      <c r="CP194" s="55" t="n">
        <f aca="false">+CA194/$CE$2</f>
        <v>0</v>
      </c>
      <c r="CQ194" s="55" t="n">
        <f aca="false">+CB194/$CE$2</f>
        <v>0</v>
      </c>
      <c r="CR194" s="55" t="n">
        <f aca="false">+CC194/$CE$2</f>
        <v>50.5206611570248</v>
      </c>
      <c r="CS194" s="53"/>
      <c r="CT194" s="53"/>
      <c r="CU194" s="56" t="n">
        <f aca="false">+$O194*X194+$P194*BB194+$Q194*(0.9*BB194+$S194)+$R194</f>
        <v>122.26</v>
      </c>
      <c r="CV194" s="56" t="n">
        <f aca="false">+$O194*Y194+$P194*BC194+$Q194*(0.9*BC194+$S194)+$R194</f>
        <v>0</v>
      </c>
      <c r="CW194" s="56" t="n">
        <f aca="false">+$O194*Z194+$P194*BD194+$Q194*(0.9*BD194+$S194)+$R194</f>
        <v>0</v>
      </c>
      <c r="CX194" s="56" t="n">
        <f aca="false">+$O194*AA194+$P194*BE194+$Q194*(0.9*BE194+$S194)+$R194</f>
        <v>0</v>
      </c>
      <c r="CY194" s="56" t="n">
        <f aca="false">+$O194*AB194+$P194*BF194+$Q194*(0.9*BF194+$S194)+$R194</f>
        <v>0</v>
      </c>
      <c r="CZ194" s="56" t="n">
        <f aca="false">+$O194*AC194+$P194*BG194+$Q194*(0.9*BG194+$S194)+$R194</f>
        <v>0</v>
      </c>
      <c r="DA194" s="56" t="n">
        <f aca="false">+$O194*AD194+$P194*BH194+$Q194*(0.9*BH194+$S194)+$R194</f>
        <v>0</v>
      </c>
      <c r="DB194" s="56" t="n">
        <f aca="false">+$O194*AE194+$P194*BI194+$Q194*(0.9*BI194+$S194)+$R194</f>
        <v>0</v>
      </c>
      <c r="DC194" s="56" t="n">
        <f aca="false">+$O194*AF194+$P194*BJ194+$Q194*(0.9*BJ194+$S194)+$R194</f>
        <v>0</v>
      </c>
      <c r="DD194" s="56" t="n">
        <f aca="false">+$O194*AG194+$P194*BK194+$Q194*(0.9*BK194+$S194)+$R194</f>
        <v>0</v>
      </c>
      <c r="DE194" s="56" t="n">
        <f aca="false">+$O194*AH194+$P194*BL194+$Q194*(0.9*BL194+$S194)+$R194</f>
        <v>0</v>
      </c>
      <c r="DF194" s="56" t="n">
        <f aca="false">+$O194*AI194+$P194*BM194+$Q194*(0.9*BM194+$S194)+$R194</f>
        <v>0</v>
      </c>
      <c r="DG194" s="55" t="n">
        <f aca="false">+SUM(CU194:DF194)</f>
        <v>122.26</v>
      </c>
      <c r="DH194" s="53"/>
      <c r="DJ194" s="14" t="n">
        <f aca="false">+IF(X194=0,0,$T194)</f>
        <v>30</v>
      </c>
      <c r="DK194" s="14" t="n">
        <f aca="false">+IF(Y194=0,0,$T194)</f>
        <v>0</v>
      </c>
      <c r="DL194" s="14" t="n">
        <f aca="false">+IF(Z194=0,0,$T194)</f>
        <v>0</v>
      </c>
      <c r="DM194" s="14" t="n">
        <f aca="false">+IF(AA194=0,0,$T194)</f>
        <v>0</v>
      </c>
      <c r="DN194" s="14" t="n">
        <f aca="false">+IF(AB194=0,0,$T194)</f>
        <v>0</v>
      </c>
      <c r="DO194" s="14" t="n">
        <f aca="false">+IF(AC194=0,0,$T194)</f>
        <v>0</v>
      </c>
      <c r="DP194" s="14" t="n">
        <f aca="false">+IF(AD194=0,0,$T194)</f>
        <v>0</v>
      </c>
      <c r="DQ194" s="14" t="n">
        <f aca="false">+IF(AE194=0,0,$T194)</f>
        <v>0</v>
      </c>
      <c r="DR194" s="14" t="n">
        <f aca="false">+IF(AF194=0,0,$T194)</f>
        <v>0</v>
      </c>
      <c r="DS194" s="14" t="n">
        <f aca="false">+IF(AG194=0,0,$T194)</f>
        <v>0</v>
      </c>
      <c r="DT194" s="14" t="n">
        <f aca="false">+IF(AH194=0,0,$T194)</f>
        <v>0</v>
      </c>
      <c r="DU194" s="14" t="n">
        <f aca="false">+IF(AI194=0,0,$T194)</f>
        <v>0</v>
      </c>
      <c r="DV194" s="55" t="n">
        <f aca="false">+SUM(DJ194:DU194)</f>
        <v>30</v>
      </c>
      <c r="DY194" s="14" t="n">
        <v>0</v>
      </c>
      <c r="DZ194" s="14" t="n">
        <v>0</v>
      </c>
      <c r="EA194" s="14" t="n">
        <v>0</v>
      </c>
      <c r="EB194" s="14" t="n">
        <v>0</v>
      </c>
      <c r="EC194" s="14" t="n">
        <v>0</v>
      </c>
      <c r="ED194" s="14" t="n">
        <v>0</v>
      </c>
      <c r="EE194" s="14" t="n">
        <v>0</v>
      </c>
      <c r="EF194" s="14" t="n">
        <v>0</v>
      </c>
      <c r="EG194" s="14" t="n">
        <v>0</v>
      </c>
      <c r="EH194" s="14" t="n">
        <v>0</v>
      </c>
      <c r="EI194" s="14" t="n">
        <v>0</v>
      </c>
      <c r="EJ194" s="14" t="n">
        <v>0</v>
      </c>
      <c r="EK194" s="55" t="n">
        <f aca="false">+SUM(DY194:EJ194)</f>
        <v>0</v>
      </c>
      <c r="EO194" s="53" t="n">
        <f aca="false">+CU194+DJ194-DY194/2</f>
        <v>152.26</v>
      </c>
      <c r="EP194" s="53" t="n">
        <f aca="false">+CV194+DK194-DZ194/2</f>
        <v>0</v>
      </c>
      <c r="EQ194" s="53" t="n">
        <f aca="false">+CW194+DL194-EA194/2</f>
        <v>0</v>
      </c>
      <c r="ER194" s="53" t="n">
        <f aca="false">+CX194+DM194-EB194/2</f>
        <v>0</v>
      </c>
      <c r="ES194" s="53" t="n">
        <f aca="false">+CY194+DN194-EC194/2</f>
        <v>0</v>
      </c>
      <c r="ET194" s="53" t="n">
        <f aca="false">+CZ194+DO194-ED194/2</f>
        <v>0</v>
      </c>
      <c r="EU194" s="53" t="n">
        <f aca="false">+DA194+DP194-EE194/2</f>
        <v>0</v>
      </c>
      <c r="EV194" s="53" t="n">
        <f aca="false">+DB194+DQ194-EF194/2</f>
        <v>0</v>
      </c>
      <c r="EW194" s="53" t="n">
        <f aca="false">+DC194+DR194-EG194/2</f>
        <v>0</v>
      </c>
      <c r="EX194" s="53" t="n">
        <f aca="false">+DD194+DS194-EH194/2</f>
        <v>0</v>
      </c>
      <c r="EY194" s="53" t="n">
        <f aca="false">+DE194+DT194-EI194/2</f>
        <v>0</v>
      </c>
      <c r="EZ194" s="53" t="n">
        <f aca="false">+DF194+DU194-EJ194/2</f>
        <v>0</v>
      </c>
      <c r="FA194" s="55" t="n">
        <f aca="false">+SUM(EO194:EZ194)</f>
        <v>152.26</v>
      </c>
      <c r="FD194" s="53" t="n">
        <f aca="false">+AM194-EO194-DY194</f>
        <v>5960.74</v>
      </c>
      <c r="FE194" s="53" t="n">
        <f aca="false">+AN194-EP194-DZ194</f>
        <v>0</v>
      </c>
      <c r="FF194" s="53" t="n">
        <f aca="false">+AO194-EQ194-EA194</f>
        <v>0</v>
      </c>
      <c r="FG194" s="53" t="n">
        <f aca="false">+AP194-ER194-EB194</f>
        <v>0</v>
      </c>
      <c r="FH194" s="53" t="n">
        <f aca="false">+AQ194-ES194-EC194</f>
        <v>0</v>
      </c>
      <c r="FI194" s="53" t="n">
        <f aca="false">+AR194-ET194-ED194</f>
        <v>0</v>
      </c>
      <c r="FJ194" s="53" t="n">
        <f aca="false">+AS194-EU194-EE194</f>
        <v>0</v>
      </c>
      <c r="FK194" s="53" t="n">
        <f aca="false">+AT194-EV194-EF194</f>
        <v>0</v>
      </c>
      <c r="FL194" s="53" t="n">
        <f aca="false">+AU194-EW194-EG194</f>
        <v>0</v>
      </c>
      <c r="FM194" s="53" t="n">
        <f aca="false">+AV194-EX194-EH194</f>
        <v>0</v>
      </c>
      <c r="FN194" s="53" t="n">
        <f aca="false">+AW194-EY194-EI194</f>
        <v>0</v>
      </c>
      <c r="FO194" s="53" t="n">
        <f aca="false">+AX194-EZ194-EJ194</f>
        <v>0</v>
      </c>
      <c r="FP194" s="53" t="n">
        <f aca="false">+AY194-FA194</f>
        <v>5960.74</v>
      </c>
    </row>
    <row collapsed="false" customFormat="false" customHeight="true" hidden="false" ht="15" outlineLevel="2" r="195">
      <c r="A195" s="21" t="n">
        <v>12</v>
      </c>
      <c r="B195" s="21" t="s">
        <v>67</v>
      </c>
      <c r="C195" s="21" t="s">
        <v>137</v>
      </c>
      <c r="D195" s="67" t="n">
        <f aca="false">+E195</f>
        <v>16137</v>
      </c>
      <c r="E195" s="69" t="n">
        <v>16137</v>
      </c>
      <c r="F195" s="72" t="s">
        <v>706</v>
      </c>
      <c r="G195" s="21" t="s">
        <v>69</v>
      </c>
      <c r="H195" s="21" t="s">
        <v>69</v>
      </c>
      <c r="I195" s="72" t="s">
        <v>707</v>
      </c>
      <c r="J195" s="72" t="s">
        <v>708</v>
      </c>
      <c r="K195" s="76" t="s">
        <v>75</v>
      </c>
      <c r="L195" s="49" t="s">
        <v>487</v>
      </c>
      <c r="M195" s="50" t="s">
        <v>70</v>
      </c>
      <c r="N195" s="51" t="n">
        <v>0.01</v>
      </c>
      <c r="O195" s="51" t="n">
        <v>0.02</v>
      </c>
      <c r="P195" s="51" t="n">
        <v>0</v>
      </c>
      <c r="Q195" s="51" t="n">
        <v>0</v>
      </c>
      <c r="R195" s="50" t="n">
        <v>0</v>
      </c>
      <c r="S195" s="50" t="n">
        <v>0</v>
      </c>
      <c r="T195" s="50" t="n">
        <v>30</v>
      </c>
      <c r="U195" s="50"/>
      <c r="X195" s="53" t="e">
        <f aca="false">+VLOOKUP($D195,['file:///home/lab/repositories/luckia.facturador/com.luckia.biller.deploy/src/main/resources/bootstrap/info_presencial_2014.xlsx']venta_neta_cons!$a$2:$n$1048576,3,0)</f>
        <v>#VALUE!</v>
      </c>
      <c r="Y195" s="53" t="e">
        <f aca="false">+VLOOKUP($D195,['file:///home/lab/repositories/luckia.facturador/com.luckia.biller.deploy/src/main/resources/bootstrap/info_presencial_2014.xlsx']venta_neta_cons!$a$2:$n$1048576,4,0)</f>
        <v>#VALUE!</v>
      </c>
      <c r="Z195" s="53" t="e">
        <f aca="false">+VLOOKUP($D195,['file:///home/lab/repositories/luckia.facturador/com.luckia.biller.deploy/src/main/resources/bootstrap/info_presencial_2014.xlsx']venta_neta_cons!$a$2:$n$1048576,5,0)</f>
        <v>#VALUE!</v>
      </c>
      <c r="AA195" s="53" t="e">
        <f aca="false">+VLOOKUP($D195,['file:///home/lab/repositories/luckia.facturador/com.luckia.biller.deploy/src/main/resources/bootstrap/info_presencial_2014.xlsx']venta_neta_cons!$a$2:$n$1048576,6,0)</f>
        <v>#VALUE!</v>
      </c>
      <c r="AB195" s="53" t="e">
        <f aca="false">+VLOOKUP($D195,['file:///home/lab/repositories/luckia.facturador/com.luckia.biller.deploy/src/main/resources/bootstrap/info_presencial_2014.xlsx']venta_neta_cons!$a$2:$n$1048576,7,0)</f>
        <v>#VALUE!</v>
      </c>
      <c r="AC195" s="53" t="e">
        <f aca="false">+VLOOKUP($D195,['file:///home/lab/repositories/luckia.facturador/com.luckia.biller.deploy/src/main/resources/bootstrap/info_presencial_2014.xlsx']venta_neta_cons!$a$2:$n$1048576,8,0)</f>
        <v>#VALUE!</v>
      </c>
      <c r="AD195" s="53" t="e">
        <f aca="false">+VLOOKUP($D195,['file:///home/lab/repositories/luckia.facturador/com.luckia.biller.deploy/src/main/resources/bootstrap/info_presencial_2014.xlsx']venta_neta_cons!$a$2:$n$1048576,9,0)</f>
        <v>#VALUE!</v>
      </c>
      <c r="AE195" s="53" t="e">
        <f aca="false">+VLOOKUP($D195,['file:///home/lab/repositories/luckia.facturador/com.luckia.biller.deploy/src/main/resources/bootstrap/info_presencial_2014.xlsx']venta_neta_cons!$a$2:$n$1048576,10,0)</f>
        <v>#VALUE!</v>
      </c>
      <c r="AF195" s="53" t="e">
        <f aca="false">+VLOOKUP($D195,['file:///home/lab/repositories/luckia.facturador/com.luckia.biller.deploy/src/main/resources/bootstrap/info_presencial_2014.xlsx']venta_neta_cons!$a$2:$n$1048576,11,0)</f>
        <v>#VALUE!</v>
      </c>
      <c r="AG195" s="53" t="e">
        <f aca="false">+VLOOKUP($D195,['file:///home/lab/repositories/luckia.facturador/com.luckia.biller.deploy/src/main/resources/bootstrap/info_presencial_2014.xlsx']venta_neta_cons!$a$2:$n$1048576,12,0)</f>
        <v>#VALUE!</v>
      </c>
      <c r="AH195" s="53" t="e">
        <f aca="false">+VLOOKUP($D195,['file:///home/lab/repositories/luckia.facturador/com.luckia.biller.deploy/src/main/resources/bootstrap/info_presencial_2014.xlsx']venta_neta_cons!$a$2:$n$1048576,13,0)</f>
        <v>#VALUE!</v>
      </c>
      <c r="AI195" s="53" t="e">
        <f aca="false">+VLOOKUP($D195,['file:///home/lab/repositories/luckia.facturador/com.luckia.biller.deploy/src/main/resources/bootstrap/info_presencial_2014.xlsx']venta_neta_cons!$a$2:$n$1048576,14,0)</f>
        <v>#VALUE!</v>
      </c>
      <c r="AJ195" s="53" t="n">
        <f aca="false">+SUM(X195:AI195)</f>
        <v>9900</v>
      </c>
      <c r="AK195" s="54" t="n">
        <f aca="false">+BB195/X195</f>
        <v>0.169727272727273</v>
      </c>
      <c r="AL195" s="53"/>
      <c r="AM195" s="53" t="e">
        <f aca="false">+VLOOKUP($D195,['file:///home/lab/repositories/luckia.facturador/com.luckia.biller.deploy/src/main/resources/bootstrap/info_presencial_2014.xlsx']saldo_cons!$a$2:$n$1048576,3,0)</f>
        <v>#VALUE!</v>
      </c>
      <c r="AN195" s="53" t="e">
        <f aca="false">+VLOOKUP($D195,['file:///home/lab/repositories/luckia.facturador/com.luckia.biller.deploy/src/main/resources/bootstrap/info_presencial_2014.xlsx']saldo_cons!$a$2:$n$1048576,4,0)</f>
        <v>#VALUE!</v>
      </c>
      <c r="AO195" s="53" t="e">
        <f aca="false">+VLOOKUP($D195,['file:///home/lab/repositories/luckia.facturador/com.luckia.biller.deploy/src/main/resources/bootstrap/info_presencial_2014.xlsx']saldo_cons!$a$2:$n$1048576,5,0)</f>
        <v>#VALUE!</v>
      </c>
      <c r="AP195" s="53" t="e">
        <f aca="false">+VLOOKUP($D195,['file:///home/lab/repositories/luckia.facturador/com.luckia.biller.deploy/src/main/resources/bootstrap/info_presencial_2014.xlsx']saldo_cons!$a$2:$n$1048576,6,0)</f>
        <v>#VALUE!</v>
      </c>
      <c r="AQ195" s="53" t="e">
        <f aca="false">+VLOOKUP($D195,['file:///home/lab/repositories/luckia.facturador/com.luckia.biller.deploy/src/main/resources/bootstrap/info_presencial_2014.xlsx']saldo_cons!$a$2:$n$1048576,7,0)</f>
        <v>#VALUE!</v>
      </c>
      <c r="AR195" s="53" t="e">
        <f aca="false">+VLOOKUP($D195,['file:///home/lab/repositories/luckia.facturador/com.luckia.biller.deploy/src/main/resources/bootstrap/info_presencial_2014.xlsx']saldo_cons!$a$2:$n$1048576,8,0)</f>
        <v>#VALUE!</v>
      </c>
      <c r="AS195" s="53" t="e">
        <f aca="false">+VLOOKUP($D195,['file:///home/lab/repositories/luckia.facturador/com.luckia.biller.deploy/src/main/resources/bootstrap/info_presencial_2014.xlsx']saldo_cons!$a$2:$n$1048576,9,0)</f>
        <v>#VALUE!</v>
      </c>
      <c r="AT195" s="53" t="e">
        <f aca="false">+VLOOKUP($D195,['file:///home/lab/repositories/luckia.facturador/com.luckia.biller.deploy/src/main/resources/bootstrap/info_presencial_2014.xlsx']saldo_cons!$a$2:$n$1048576,10,0)</f>
        <v>#VALUE!</v>
      </c>
      <c r="AU195" s="53" t="e">
        <f aca="false">+VLOOKUP($D195,['file:///home/lab/repositories/luckia.facturador/com.luckia.biller.deploy/src/main/resources/bootstrap/info_presencial_2014.xlsx']saldo_cons!$a$2:$n$1048576,11,0)</f>
        <v>#VALUE!</v>
      </c>
      <c r="AV195" s="53" t="e">
        <f aca="false">+VLOOKUP($D195,['file:///home/lab/repositories/luckia.facturador/com.luckia.biller.deploy/src/main/resources/bootstrap/info_presencial_2014.xlsx']saldo_cons!$a$2:$n$1048576,12,0)</f>
        <v>#VALUE!</v>
      </c>
      <c r="AW195" s="53" t="e">
        <f aca="false">+VLOOKUP($D195,['file:///home/lab/repositories/luckia.facturador/com.luckia.biller.deploy/src/main/resources/bootstrap/info_presencial_2014.xlsx']saldo_cons!$a$2:$n$1048576,13,0)</f>
        <v>#VALUE!</v>
      </c>
      <c r="AX195" s="53" t="e">
        <f aca="false">+VLOOKUP($D195,['file:///home/lab/repositories/luckia.facturador/com.luckia.biller.deploy/src/main/resources/bootstrap/info_presencial_2014.xlsx']saldo_cons!$a$2:$n$1048576,14,0)</f>
        <v>#VALUE!</v>
      </c>
      <c r="AY195" s="53" t="n">
        <f aca="false">+SUM(AM195:AX195)</f>
        <v>9900</v>
      </c>
      <c r="AZ195" s="53"/>
      <c r="BA195" s="53"/>
      <c r="BB195" s="53" t="e">
        <f aca="false">+VLOOKUP($D195,['file:///home/lab/repositories/luckia.facturador/com.luckia.biller.deploy/src/main/resources/bootstrap/info_presencial_2014.xlsx']ggr_cons!$a$2:$n$1048576,3,0)</f>
        <v>#VALUE!</v>
      </c>
      <c r="BC195" s="53" t="e">
        <f aca="false">+VLOOKUP($D195,['file:///home/lab/repositories/luckia.facturador/com.luckia.biller.deploy/src/main/resources/bootstrap/info_presencial_2014.xlsx']ggr_cons!$a$2:$n$1048576,4,0)</f>
        <v>#VALUE!</v>
      </c>
      <c r="BD195" s="53" t="e">
        <f aca="false">+VLOOKUP($D195,['file:///home/lab/repositories/luckia.facturador/com.luckia.biller.deploy/src/main/resources/bootstrap/info_presencial_2014.xlsx']ggr_cons!$a$2:$n$1048576,5,0)</f>
        <v>#VALUE!</v>
      </c>
      <c r="BE195" s="53" t="e">
        <f aca="false">+VLOOKUP($D195,['file:///home/lab/repositories/luckia.facturador/com.luckia.biller.deploy/src/main/resources/bootstrap/info_presencial_2014.xlsx']ggr_cons!$a$2:$n$1048576,6,0)</f>
        <v>#VALUE!</v>
      </c>
      <c r="BF195" s="53" t="e">
        <f aca="false">+VLOOKUP($D195,['file:///home/lab/repositories/luckia.facturador/com.luckia.biller.deploy/src/main/resources/bootstrap/info_presencial_2014.xlsx']ggr_cons!$a$2:$n$1048576,7,0)</f>
        <v>#VALUE!</v>
      </c>
      <c r="BG195" s="53" t="e">
        <f aca="false">+VLOOKUP($D195,['file:///home/lab/repositories/luckia.facturador/com.luckia.biller.deploy/src/main/resources/bootstrap/info_presencial_2014.xlsx']ggr_cons!$a$2:$n$1048576,8,0)</f>
        <v>#VALUE!</v>
      </c>
      <c r="BH195" s="53" t="e">
        <f aca="false">+VLOOKUP($D195,['file:///home/lab/repositories/luckia.facturador/com.luckia.biller.deploy/src/main/resources/bootstrap/info_presencial_2014.xlsx']ggr_cons!$a$2:$n$1048576,9,0)</f>
        <v>#VALUE!</v>
      </c>
      <c r="BI195" s="53" t="e">
        <f aca="false">+VLOOKUP($D195,['file:///home/lab/repositories/luckia.facturador/com.luckia.biller.deploy/src/main/resources/bootstrap/info_presencial_2014.xlsx']ggr_cons!$a$2:$n$1048576,10,0)</f>
        <v>#VALUE!</v>
      </c>
      <c r="BJ195" s="53" t="e">
        <f aca="false">+VLOOKUP($D195,['file:///home/lab/repositories/luckia.facturador/com.luckia.biller.deploy/src/main/resources/bootstrap/info_presencial_2014.xlsx']ggr_cons!$a$2:$n$1048576,11,0)</f>
        <v>#VALUE!</v>
      </c>
      <c r="BK195" s="53" t="e">
        <f aca="false">+VLOOKUP($D195,['file:///home/lab/repositories/luckia.facturador/com.luckia.biller.deploy/src/main/resources/bootstrap/info_presencial_2014.xlsx']ggr_cons!$a$2:$n$1048576,12,0)</f>
        <v>#VALUE!</v>
      </c>
      <c r="BL195" s="53" t="e">
        <f aca="false">+VLOOKUP($D195,['file:///home/lab/repositories/luckia.facturador/com.luckia.biller.deploy/src/main/resources/bootstrap/info_presencial_2014.xlsx']ggr_cons!$a$2:$n$1048576,13,0)</f>
        <v>#VALUE!</v>
      </c>
      <c r="BM195" s="53" t="e">
        <f aca="false">+VLOOKUP($D195,['file:///home/lab/repositories/luckia.facturador/com.luckia.biller.deploy/src/main/resources/bootstrap/info_presencial_2014.xlsx']ggr_cons!$a$2:$n$1048576,14,0)</f>
        <v>#VALUE!</v>
      </c>
      <c r="BN195" s="53" t="n">
        <f aca="false">+SUM(BB195:BM195)</f>
        <v>1680.3</v>
      </c>
      <c r="BO195" s="53"/>
      <c r="BP195" s="53"/>
      <c r="BQ195" s="55" t="n">
        <f aca="false">+$N195*X195</f>
        <v>99</v>
      </c>
      <c r="BR195" s="55" t="n">
        <f aca="false">+$N195*Y195</f>
        <v>0</v>
      </c>
      <c r="BS195" s="55" t="n">
        <f aca="false">+$N195*Z195</f>
        <v>0</v>
      </c>
      <c r="BT195" s="55" t="n">
        <f aca="false">+$N195*AA195</f>
        <v>0</v>
      </c>
      <c r="BU195" s="55" t="n">
        <f aca="false">+$N195*AB195</f>
        <v>0</v>
      </c>
      <c r="BV195" s="55" t="n">
        <f aca="false">+$N195*AC195</f>
        <v>0</v>
      </c>
      <c r="BW195" s="55" t="n">
        <f aca="false">+$N195*AD195</f>
        <v>0</v>
      </c>
      <c r="BX195" s="55" t="n">
        <f aca="false">+$N195*AE195</f>
        <v>0</v>
      </c>
      <c r="BY195" s="55" t="n">
        <f aca="false">+$N195*AF195</f>
        <v>0</v>
      </c>
      <c r="BZ195" s="55" t="n">
        <f aca="false">+$N195*AG195</f>
        <v>0</v>
      </c>
      <c r="CA195" s="55" t="n">
        <f aca="false">+$N195*AH195</f>
        <v>0</v>
      </c>
      <c r="CB195" s="55" t="n">
        <f aca="false">+$N195*AI195</f>
        <v>0</v>
      </c>
      <c r="CC195" s="55" t="n">
        <f aca="false">+SUM(BQ195:CB195)</f>
        <v>99</v>
      </c>
      <c r="CD195" s="53"/>
      <c r="CE195" s="55"/>
      <c r="CF195" s="55" t="n">
        <f aca="false">+BQ195/$CE$2</f>
        <v>81.8181818181818</v>
      </c>
      <c r="CG195" s="55" t="n">
        <f aca="false">+BR195/$CE$2</f>
        <v>0</v>
      </c>
      <c r="CH195" s="55" t="n">
        <f aca="false">+BS195/$CE$2</f>
        <v>0</v>
      </c>
      <c r="CI195" s="55" t="n">
        <f aca="false">+BT195/$CE$2</f>
        <v>0</v>
      </c>
      <c r="CJ195" s="55" t="n">
        <f aca="false">+BU195/$CE$2</f>
        <v>0</v>
      </c>
      <c r="CK195" s="55" t="n">
        <f aca="false">+BV195/$CE$2</f>
        <v>0</v>
      </c>
      <c r="CL195" s="55" t="n">
        <f aca="false">+BW195/$CE$2</f>
        <v>0</v>
      </c>
      <c r="CM195" s="55" t="n">
        <f aca="false">+BX195/$CE$2</f>
        <v>0</v>
      </c>
      <c r="CN195" s="55" t="n">
        <f aca="false">+BY195/$CE$2</f>
        <v>0</v>
      </c>
      <c r="CO195" s="55" t="n">
        <f aca="false">+BZ195/$CE$2</f>
        <v>0</v>
      </c>
      <c r="CP195" s="55" t="n">
        <f aca="false">+CA195/$CE$2</f>
        <v>0</v>
      </c>
      <c r="CQ195" s="55" t="n">
        <f aca="false">+CB195/$CE$2</f>
        <v>0</v>
      </c>
      <c r="CR195" s="55" t="n">
        <f aca="false">+CC195/$CE$2</f>
        <v>81.8181818181818</v>
      </c>
      <c r="CS195" s="53"/>
      <c r="CT195" s="53"/>
      <c r="CU195" s="56" t="n">
        <f aca="false">+$O195*X195+$P195*BB195+$Q195*(0.9*BB195+$S195)+$R195</f>
        <v>198</v>
      </c>
      <c r="CV195" s="56" t="n">
        <f aca="false">+$O195*Y195+$P195*BC195+$Q195*(0.9*BC195+$S195)+$R195</f>
        <v>0</v>
      </c>
      <c r="CW195" s="56" t="n">
        <f aca="false">+$O195*Z195+$P195*BD195+$Q195*(0.9*BD195+$S195)+$R195</f>
        <v>0</v>
      </c>
      <c r="CX195" s="56" t="n">
        <f aca="false">+$O195*AA195+$P195*BE195+$Q195*(0.9*BE195+$S195)+$R195</f>
        <v>0</v>
      </c>
      <c r="CY195" s="56" t="n">
        <f aca="false">+$O195*AB195+$P195*BF195+$Q195*(0.9*BF195+$S195)+$R195</f>
        <v>0</v>
      </c>
      <c r="CZ195" s="56" t="n">
        <f aca="false">+$O195*AC195+$P195*BG195+$Q195*(0.9*BG195+$S195)+$R195</f>
        <v>0</v>
      </c>
      <c r="DA195" s="56" t="n">
        <f aca="false">+$O195*AD195+$P195*BH195+$Q195*(0.9*BH195+$S195)+$R195</f>
        <v>0</v>
      </c>
      <c r="DB195" s="56" t="n">
        <f aca="false">+$O195*AE195+$P195*BI195+$Q195*(0.9*BI195+$S195)+$R195</f>
        <v>0</v>
      </c>
      <c r="DC195" s="56" t="n">
        <f aca="false">+$O195*AF195+$P195*BJ195+$Q195*(0.9*BJ195+$S195)+$R195</f>
        <v>0</v>
      </c>
      <c r="DD195" s="56" t="n">
        <f aca="false">+$O195*AG195+$P195*BK195+$Q195*(0.9*BK195+$S195)+$R195</f>
        <v>0</v>
      </c>
      <c r="DE195" s="56" t="n">
        <f aca="false">+$O195*AH195+$P195*BL195+$Q195*(0.9*BL195+$S195)+$R195</f>
        <v>0</v>
      </c>
      <c r="DF195" s="56" t="n">
        <f aca="false">+$O195*AI195+$P195*BM195+$Q195*(0.9*BM195+$S195)+$R195</f>
        <v>0</v>
      </c>
      <c r="DG195" s="55" t="n">
        <f aca="false">+SUM(CU195:DF195)</f>
        <v>198</v>
      </c>
      <c r="DH195" s="53"/>
      <c r="DJ195" s="14" t="n">
        <f aca="false">+IF(X195=0,0,$T195)</f>
        <v>30</v>
      </c>
      <c r="DK195" s="14" t="n">
        <f aca="false">+IF(Y195=0,0,$T195)</f>
        <v>0</v>
      </c>
      <c r="DL195" s="14" t="n">
        <f aca="false">+IF(Z195=0,0,$T195)</f>
        <v>0</v>
      </c>
      <c r="DM195" s="14" t="n">
        <f aca="false">+IF(AA195=0,0,$T195)</f>
        <v>0</v>
      </c>
      <c r="DN195" s="14" t="n">
        <f aca="false">+IF(AB195=0,0,$T195)</f>
        <v>0</v>
      </c>
      <c r="DO195" s="14" t="n">
        <f aca="false">+IF(AC195=0,0,$T195)</f>
        <v>0</v>
      </c>
      <c r="DP195" s="14" t="n">
        <f aca="false">+IF(AD195=0,0,$T195)</f>
        <v>0</v>
      </c>
      <c r="DQ195" s="14" t="n">
        <f aca="false">+IF(AE195=0,0,$T195)</f>
        <v>0</v>
      </c>
      <c r="DR195" s="14" t="n">
        <f aca="false">+IF(AF195=0,0,$T195)</f>
        <v>0</v>
      </c>
      <c r="DS195" s="14" t="n">
        <f aca="false">+IF(AG195=0,0,$T195)</f>
        <v>0</v>
      </c>
      <c r="DT195" s="14" t="n">
        <f aca="false">+IF(AH195=0,0,$T195)</f>
        <v>0</v>
      </c>
      <c r="DU195" s="14" t="n">
        <f aca="false">+IF(AI195=0,0,$T195)</f>
        <v>0</v>
      </c>
      <c r="DV195" s="55" t="n">
        <f aca="false">+SUM(DJ195:DU195)</f>
        <v>30</v>
      </c>
      <c r="DY195" s="14" t="n">
        <v>0</v>
      </c>
      <c r="DZ195" s="14" t="n">
        <v>0</v>
      </c>
      <c r="EA195" s="14" t="n">
        <v>0</v>
      </c>
      <c r="EB195" s="14" t="n">
        <v>0</v>
      </c>
      <c r="EC195" s="14" t="n">
        <v>0</v>
      </c>
      <c r="ED195" s="14" t="n">
        <v>0</v>
      </c>
      <c r="EE195" s="14" t="n">
        <v>0</v>
      </c>
      <c r="EF195" s="14" t="n">
        <v>0</v>
      </c>
      <c r="EG195" s="14" t="n">
        <v>0</v>
      </c>
      <c r="EH195" s="14" t="n">
        <v>0</v>
      </c>
      <c r="EI195" s="14" t="n">
        <v>0</v>
      </c>
      <c r="EJ195" s="14" t="n">
        <v>0</v>
      </c>
      <c r="EK195" s="55" t="n">
        <f aca="false">+SUM(DY195:EJ195)</f>
        <v>0</v>
      </c>
      <c r="EO195" s="53" t="n">
        <f aca="false">+CU195+DJ195-DY195/2</f>
        <v>228</v>
      </c>
      <c r="EP195" s="53" t="n">
        <f aca="false">+CV195+DK195-DZ195/2</f>
        <v>0</v>
      </c>
      <c r="EQ195" s="53" t="n">
        <f aca="false">+CW195+DL195-EA195/2</f>
        <v>0</v>
      </c>
      <c r="ER195" s="53" t="n">
        <f aca="false">+CX195+DM195-EB195/2</f>
        <v>0</v>
      </c>
      <c r="ES195" s="53" t="n">
        <f aca="false">+CY195+DN195-EC195/2</f>
        <v>0</v>
      </c>
      <c r="ET195" s="53" t="n">
        <f aca="false">+CZ195+DO195-ED195/2</f>
        <v>0</v>
      </c>
      <c r="EU195" s="53" t="n">
        <f aca="false">+DA195+DP195-EE195/2</f>
        <v>0</v>
      </c>
      <c r="EV195" s="53" t="n">
        <f aca="false">+DB195+DQ195-EF195/2</f>
        <v>0</v>
      </c>
      <c r="EW195" s="53" t="n">
        <f aca="false">+DC195+DR195-EG195/2</f>
        <v>0</v>
      </c>
      <c r="EX195" s="53" t="n">
        <f aca="false">+DD195+DS195-EH195/2</f>
        <v>0</v>
      </c>
      <c r="EY195" s="53" t="n">
        <f aca="false">+DE195+DT195-EI195/2</f>
        <v>0</v>
      </c>
      <c r="EZ195" s="53" t="n">
        <f aca="false">+DF195+DU195-EJ195/2</f>
        <v>0</v>
      </c>
      <c r="FA195" s="55" t="n">
        <f aca="false">+SUM(EO195:EZ195)</f>
        <v>228</v>
      </c>
      <c r="FD195" s="53" t="n">
        <f aca="false">+AM195-EO195-DY195</f>
        <v>9672</v>
      </c>
      <c r="FE195" s="53" t="n">
        <f aca="false">+AN195-EP195-DZ195</f>
        <v>0</v>
      </c>
      <c r="FF195" s="53" t="n">
        <f aca="false">+AO195-EQ195-EA195</f>
        <v>0</v>
      </c>
      <c r="FG195" s="53" t="n">
        <f aca="false">+AP195-ER195-EB195</f>
        <v>0</v>
      </c>
      <c r="FH195" s="53" t="n">
        <f aca="false">+AQ195-ES195-EC195</f>
        <v>0</v>
      </c>
      <c r="FI195" s="53" t="n">
        <f aca="false">+AR195-ET195-ED195</f>
        <v>0</v>
      </c>
      <c r="FJ195" s="53" t="n">
        <f aca="false">+AS195-EU195-EE195</f>
        <v>0</v>
      </c>
      <c r="FK195" s="53" t="n">
        <f aca="false">+AT195-EV195-EF195</f>
        <v>0</v>
      </c>
      <c r="FL195" s="53" t="n">
        <f aca="false">+AU195-EW195-EG195</f>
        <v>0</v>
      </c>
      <c r="FM195" s="53" t="n">
        <f aca="false">+AV195-EX195-EH195</f>
        <v>0</v>
      </c>
      <c r="FN195" s="53" t="n">
        <f aca="false">+AW195-EY195-EI195</f>
        <v>0</v>
      </c>
      <c r="FO195" s="53" t="n">
        <f aca="false">+AX195-EZ195-EJ195</f>
        <v>0</v>
      </c>
      <c r="FP195" s="53" t="n">
        <f aca="false">+AY195-FA195</f>
        <v>9672</v>
      </c>
    </row>
    <row collapsed="false" customFormat="false" customHeight="true" hidden="false" ht="15" outlineLevel="2" r="196">
      <c r="A196" s="21" t="n">
        <v>12</v>
      </c>
      <c r="B196" s="21" t="s">
        <v>67</v>
      </c>
      <c r="C196" s="21" t="s">
        <v>137</v>
      </c>
      <c r="D196" s="67" t="n">
        <f aca="false">+E196</f>
        <v>16138</v>
      </c>
      <c r="E196" s="69" t="n">
        <v>16138</v>
      </c>
      <c r="F196" s="72" t="s">
        <v>709</v>
      </c>
      <c r="G196" s="21" t="s">
        <v>69</v>
      </c>
      <c r="H196" s="21" t="s">
        <v>69</v>
      </c>
      <c r="I196" s="72" t="s">
        <v>710</v>
      </c>
      <c r="J196" s="72" t="s">
        <v>711</v>
      </c>
      <c r="K196" s="76" t="s">
        <v>587</v>
      </c>
      <c r="L196" s="49" t="s">
        <v>487</v>
      </c>
      <c r="M196" s="50" t="s">
        <v>70</v>
      </c>
      <c r="N196" s="51" t="n">
        <v>0.01</v>
      </c>
      <c r="O196" s="51" t="n">
        <v>0.02</v>
      </c>
      <c r="P196" s="51" t="n">
        <v>0</v>
      </c>
      <c r="Q196" s="51" t="n">
        <v>0</v>
      </c>
      <c r="R196" s="50" t="n">
        <v>0</v>
      </c>
      <c r="S196" s="50" t="n">
        <v>0</v>
      </c>
      <c r="T196" s="50" t="n">
        <v>30</v>
      </c>
      <c r="U196" s="50"/>
      <c r="X196" s="53" t="e">
        <f aca="false">+VLOOKUP($D196,['file:///home/lab/repositories/luckia.facturador/com.luckia.biller.deploy/src/main/resources/bootstrap/info_presencial_2014.xlsx']venta_neta_cons!$a$2:$n$1048576,3,0)</f>
        <v>#VALUE!</v>
      </c>
      <c r="Y196" s="53" t="e">
        <f aca="false">+VLOOKUP($D196,['file:///home/lab/repositories/luckia.facturador/com.luckia.biller.deploy/src/main/resources/bootstrap/info_presencial_2014.xlsx']venta_neta_cons!$a$2:$n$1048576,4,0)</f>
        <v>#VALUE!</v>
      </c>
      <c r="Z196" s="53" t="e">
        <f aca="false">+VLOOKUP($D196,['file:///home/lab/repositories/luckia.facturador/com.luckia.biller.deploy/src/main/resources/bootstrap/info_presencial_2014.xlsx']venta_neta_cons!$a$2:$n$1048576,5,0)</f>
        <v>#VALUE!</v>
      </c>
      <c r="AA196" s="53" t="e">
        <f aca="false">+VLOOKUP($D196,['file:///home/lab/repositories/luckia.facturador/com.luckia.biller.deploy/src/main/resources/bootstrap/info_presencial_2014.xlsx']venta_neta_cons!$a$2:$n$1048576,6,0)</f>
        <v>#VALUE!</v>
      </c>
      <c r="AB196" s="53" t="e">
        <f aca="false">+VLOOKUP($D196,['file:///home/lab/repositories/luckia.facturador/com.luckia.biller.deploy/src/main/resources/bootstrap/info_presencial_2014.xlsx']venta_neta_cons!$a$2:$n$1048576,7,0)</f>
        <v>#VALUE!</v>
      </c>
      <c r="AC196" s="53" t="e">
        <f aca="false">+VLOOKUP($D196,['file:///home/lab/repositories/luckia.facturador/com.luckia.biller.deploy/src/main/resources/bootstrap/info_presencial_2014.xlsx']venta_neta_cons!$a$2:$n$1048576,8,0)</f>
        <v>#VALUE!</v>
      </c>
      <c r="AD196" s="53" t="e">
        <f aca="false">+VLOOKUP($D196,['file:///home/lab/repositories/luckia.facturador/com.luckia.biller.deploy/src/main/resources/bootstrap/info_presencial_2014.xlsx']venta_neta_cons!$a$2:$n$1048576,9,0)</f>
        <v>#VALUE!</v>
      </c>
      <c r="AE196" s="53" t="e">
        <f aca="false">+VLOOKUP($D196,['file:///home/lab/repositories/luckia.facturador/com.luckia.biller.deploy/src/main/resources/bootstrap/info_presencial_2014.xlsx']venta_neta_cons!$a$2:$n$1048576,10,0)</f>
        <v>#VALUE!</v>
      </c>
      <c r="AF196" s="53" t="e">
        <f aca="false">+VLOOKUP($D196,['file:///home/lab/repositories/luckia.facturador/com.luckia.biller.deploy/src/main/resources/bootstrap/info_presencial_2014.xlsx']venta_neta_cons!$a$2:$n$1048576,11,0)</f>
        <v>#VALUE!</v>
      </c>
      <c r="AG196" s="53" t="e">
        <f aca="false">+VLOOKUP($D196,['file:///home/lab/repositories/luckia.facturador/com.luckia.biller.deploy/src/main/resources/bootstrap/info_presencial_2014.xlsx']venta_neta_cons!$a$2:$n$1048576,12,0)</f>
        <v>#VALUE!</v>
      </c>
      <c r="AH196" s="53" t="e">
        <f aca="false">+VLOOKUP($D196,['file:///home/lab/repositories/luckia.facturador/com.luckia.biller.deploy/src/main/resources/bootstrap/info_presencial_2014.xlsx']venta_neta_cons!$a$2:$n$1048576,13,0)</f>
        <v>#VALUE!</v>
      </c>
      <c r="AI196" s="53" t="e">
        <f aca="false">+VLOOKUP($D196,['file:///home/lab/repositories/luckia.facturador/com.luckia.biller.deploy/src/main/resources/bootstrap/info_presencial_2014.xlsx']venta_neta_cons!$a$2:$n$1048576,14,0)</f>
        <v>#VALUE!</v>
      </c>
      <c r="AJ196" s="53" t="n">
        <f aca="false">+SUM(X196:AI196)</f>
        <v>0</v>
      </c>
      <c r="AK196" s="54" t="e">
        <f aca="false">+BB196/X196</f>
        <v>#VALUE!</v>
      </c>
      <c r="AL196" s="53"/>
      <c r="AM196" s="53" t="e">
        <f aca="false">+VLOOKUP($D196,['file:///home/lab/repositories/luckia.facturador/com.luckia.biller.deploy/src/main/resources/bootstrap/info_presencial_2014.xlsx']saldo_cons!$a$2:$n$1048576,3,0)</f>
        <v>#VALUE!</v>
      </c>
      <c r="AN196" s="53" t="e">
        <f aca="false">+VLOOKUP($D196,['file:///home/lab/repositories/luckia.facturador/com.luckia.biller.deploy/src/main/resources/bootstrap/info_presencial_2014.xlsx']saldo_cons!$a$2:$n$1048576,4,0)</f>
        <v>#VALUE!</v>
      </c>
      <c r="AO196" s="53" t="e">
        <f aca="false">+VLOOKUP($D196,['file:///home/lab/repositories/luckia.facturador/com.luckia.biller.deploy/src/main/resources/bootstrap/info_presencial_2014.xlsx']saldo_cons!$a$2:$n$1048576,5,0)</f>
        <v>#VALUE!</v>
      </c>
      <c r="AP196" s="53" t="e">
        <f aca="false">+VLOOKUP($D196,['file:///home/lab/repositories/luckia.facturador/com.luckia.biller.deploy/src/main/resources/bootstrap/info_presencial_2014.xlsx']saldo_cons!$a$2:$n$1048576,6,0)</f>
        <v>#VALUE!</v>
      </c>
      <c r="AQ196" s="53" t="e">
        <f aca="false">+VLOOKUP($D196,['file:///home/lab/repositories/luckia.facturador/com.luckia.biller.deploy/src/main/resources/bootstrap/info_presencial_2014.xlsx']saldo_cons!$a$2:$n$1048576,7,0)</f>
        <v>#VALUE!</v>
      </c>
      <c r="AR196" s="53" t="e">
        <f aca="false">+VLOOKUP($D196,['file:///home/lab/repositories/luckia.facturador/com.luckia.biller.deploy/src/main/resources/bootstrap/info_presencial_2014.xlsx']saldo_cons!$a$2:$n$1048576,8,0)</f>
        <v>#VALUE!</v>
      </c>
      <c r="AS196" s="53" t="e">
        <f aca="false">+VLOOKUP($D196,['file:///home/lab/repositories/luckia.facturador/com.luckia.biller.deploy/src/main/resources/bootstrap/info_presencial_2014.xlsx']saldo_cons!$a$2:$n$1048576,9,0)</f>
        <v>#VALUE!</v>
      </c>
      <c r="AT196" s="53" t="e">
        <f aca="false">+VLOOKUP($D196,['file:///home/lab/repositories/luckia.facturador/com.luckia.biller.deploy/src/main/resources/bootstrap/info_presencial_2014.xlsx']saldo_cons!$a$2:$n$1048576,10,0)</f>
        <v>#VALUE!</v>
      </c>
      <c r="AU196" s="53" t="e">
        <f aca="false">+VLOOKUP($D196,['file:///home/lab/repositories/luckia.facturador/com.luckia.biller.deploy/src/main/resources/bootstrap/info_presencial_2014.xlsx']saldo_cons!$a$2:$n$1048576,11,0)</f>
        <v>#VALUE!</v>
      </c>
      <c r="AV196" s="53" t="e">
        <f aca="false">+VLOOKUP($D196,['file:///home/lab/repositories/luckia.facturador/com.luckia.biller.deploy/src/main/resources/bootstrap/info_presencial_2014.xlsx']saldo_cons!$a$2:$n$1048576,12,0)</f>
        <v>#VALUE!</v>
      </c>
      <c r="AW196" s="53" t="e">
        <f aca="false">+VLOOKUP($D196,['file:///home/lab/repositories/luckia.facturador/com.luckia.biller.deploy/src/main/resources/bootstrap/info_presencial_2014.xlsx']saldo_cons!$a$2:$n$1048576,13,0)</f>
        <v>#VALUE!</v>
      </c>
      <c r="AX196" s="53" t="e">
        <f aca="false">+VLOOKUP($D196,['file:///home/lab/repositories/luckia.facturador/com.luckia.biller.deploy/src/main/resources/bootstrap/info_presencial_2014.xlsx']saldo_cons!$a$2:$n$1048576,14,0)</f>
        <v>#VALUE!</v>
      </c>
      <c r="AY196" s="53" t="n">
        <f aca="false">+SUM(AM196:AX196)</f>
        <v>0</v>
      </c>
      <c r="AZ196" s="53"/>
      <c r="BA196" s="53"/>
      <c r="BB196" s="53" t="e">
        <f aca="false">+VLOOKUP($D196,['file:///home/lab/repositories/luckia.facturador/com.luckia.biller.deploy/src/main/resources/bootstrap/info_presencial_2014.xlsx']ggr_cons!$a$2:$n$1048576,3,0)</f>
        <v>#VALUE!</v>
      </c>
      <c r="BC196" s="53" t="e">
        <f aca="false">+VLOOKUP($D196,['file:///home/lab/repositories/luckia.facturador/com.luckia.biller.deploy/src/main/resources/bootstrap/info_presencial_2014.xlsx']ggr_cons!$a$2:$n$1048576,4,0)</f>
        <v>#VALUE!</v>
      </c>
      <c r="BD196" s="53" t="e">
        <f aca="false">+VLOOKUP($D196,['file:///home/lab/repositories/luckia.facturador/com.luckia.biller.deploy/src/main/resources/bootstrap/info_presencial_2014.xlsx']ggr_cons!$a$2:$n$1048576,5,0)</f>
        <v>#VALUE!</v>
      </c>
      <c r="BE196" s="53" t="e">
        <f aca="false">+VLOOKUP($D196,['file:///home/lab/repositories/luckia.facturador/com.luckia.biller.deploy/src/main/resources/bootstrap/info_presencial_2014.xlsx']ggr_cons!$a$2:$n$1048576,6,0)</f>
        <v>#VALUE!</v>
      </c>
      <c r="BF196" s="53" t="e">
        <f aca="false">+VLOOKUP($D196,['file:///home/lab/repositories/luckia.facturador/com.luckia.biller.deploy/src/main/resources/bootstrap/info_presencial_2014.xlsx']ggr_cons!$a$2:$n$1048576,7,0)</f>
        <v>#VALUE!</v>
      </c>
      <c r="BG196" s="53" t="e">
        <f aca="false">+VLOOKUP($D196,['file:///home/lab/repositories/luckia.facturador/com.luckia.biller.deploy/src/main/resources/bootstrap/info_presencial_2014.xlsx']ggr_cons!$a$2:$n$1048576,8,0)</f>
        <v>#VALUE!</v>
      </c>
      <c r="BH196" s="53" t="e">
        <f aca="false">+VLOOKUP($D196,['file:///home/lab/repositories/luckia.facturador/com.luckia.biller.deploy/src/main/resources/bootstrap/info_presencial_2014.xlsx']ggr_cons!$a$2:$n$1048576,9,0)</f>
        <v>#VALUE!</v>
      </c>
      <c r="BI196" s="53" t="e">
        <f aca="false">+VLOOKUP($D196,['file:///home/lab/repositories/luckia.facturador/com.luckia.biller.deploy/src/main/resources/bootstrap/info_presencial_2014.xlsx']ggr_cons!$a$2:$n$1048576,10,0)</f>
        <v>#VALUE!</v>
      </c>
      <c r="BJ196" s="53" t="e">
        <f aca="false">+VLOOKUP($D196,['file:///home/lab/repositories/luckia.facturador/com.luckia.biller.deploy/src/main/resources/bootstrap/info_presencial_2014.xlsx']ggr_cons!$a$2:$n$1048576,11,0)</f>
        <v>#VALUE!</v>
      </c>
      <c r="BK196" s="53" t="e">
        <f aca="false">+VLOOKUP($D196,['file:///home/lab/repositories/luckia.facturador/com.luckia.biller.deploy/src/main/resources/bootstrap/info_presencial_2014.xlsx']ggr_cons!$a$2:$n$1048576,12,0)</f>
        <v>#VALUE!</v>
      </c>
      <c r="BL196" s="53" t="e">
        <f aca="false">+VLOOKUP($D196,['file:///home/lab/repositories/luckia.facturador/com.luckia.biller.deploy/src/main/resources/bootstrap/info_presencial_2014.xlsx']ggr_cons!$a$2:$n$1048576,13,0)</f>
        <v>#VALUE!</v>
      </c>
      <c r="BM196" s="53" t="e">
        <f aca="false">+VLOOKUP($D196,['file:///home/lab/repositories/luckia.facturador/com.luckia.biller.deploy/src/main/resources/bootstrap/info_presencial_2014.xlsx']ggr_cons!$a$2:$n$1048576,14,0)</f>
        <v>#VALUE!</v>
      </c>
      <c r="BN196" s="53" t="n">
        <f aca="false">+SUM(BB196:BM196)</f>
        <v>0</v>
      </c>
      <c r="BO196" s="53"/>
      <c r="BP196" s="53"/>
      <c r="BQ196" s="55" t="n">
        <f aca="false">+$N196*X196</f>
        <v>0</v>
      </c>
      <c r="BR196" s="55" t="n">
        <f aca="false">+$N196*Y196</f>
        <v>0</v>
      </c>
      <c r="BS196" s="55" t="n">
        <f aca="false">+$N196*Z196</f>
        <v>0</v>
      </c>
      <c r="BT196" s="55" t="n">
        <f aca="false">+$N196*AA196</f>
        <v>0</v>
      </c>
      <c r="BU196" s="55" t="n">
        <f aca="false">+$N196*AB196</f>
        <v>0</v>
      </c>
      <c r="BV196" s="55" t="n">
        <f aca="false">+$N196*AC196</f>
        <v>0</v>
      </c>
      <c r="BW196" s="55" t="n">
        <f aca="false">+$N196*AD196</f>
        <v>0</v>
      </c>
      <c r="BX196" s="55" t="n">
        <f aca="false">+$N196*AE196</f>
        <v>0</v>
      </c>
      <c r="BY196" s="55" t="n">
        <f aca="false">+$N196*AF196</f>
        <v>0</v>
      </c>
      <c r="BZ196" s="55" t="n">
        <f aca="false">+$N196*AG196</f>
        <v>0</v>
      </c>
      <c r="CA196" s="55" t="n">
        <f aca="false">+$N196*AH196</f>
        <v>0</v>
      </c>
      <c r="CB196" s="55" t="n">
        <f aca="false">+$N196*AI196</f>
        <v>0</v>
      </c>
      <c r="CC196" s="55" t="n">
        <f aca="false">+SUM(BQ196:CB196)</f>
        <v>0</v>
      </c>
      <c r="CD196" s="53"/>
      <c r="CE196" s="55"/>
      <c r="CF196" s="55" t="n">
        <f aca="false">+BQ196/$CE$2</f>
        <v>0</v>
      </c>
      <c r="CG196" s="55" t="n">
        <f aca="false">+BR196/$CE$2</f>
        <v>0</v>
      </c>
      <c r="CH196" s="55" t="n">
        <f aca="false">+BS196/$CE$2</f>
        <v>0</v>
      </c>
      <c r="CI196" s="55" t="n">
        <f aca="false">+BT196/$CE$2</f>
        <v>0</v>
      </c>
      <c r="CJ196" s="55" t="n">
        <f aca="false">+BU196/$CE$2</f>
        <v>0</v>
      </c>
      <c r="CK196" s="55" t="n">
        <f aca="false">+BV196/$CE$2</f>
        <v>0</v>
      </c>
      <c r="CL196" s="55" t="n">
        <f aca="false">+BW196/$CE$2</f>
        <v>0</v>
      </c>
      <c r="CM196" s="55" t="n">
        <f aca="false">+BX196/$CE$2</f>
        <v>0</v>
      </c>
      <c r="CN196" s="55" t="n">
        <f aca="false">+BY196/$CE$2</f>
        <v>0</v>
      </c>
      <c r="CO196" s="55" t="n">
        <f aca="false">+BZ196/$CE$2</f>
        <v>0</v>
      </c>
      <c r="CP196" s="55" t="n">
        <f aca="false">+CA196/$CE$2</f>
        <v>0</v>
      </c>
      <c r="CQ196" s="55" t="n">
        <f aca="false">+CB196/$CE$2</f>
        <v>0</v>
      </c>
      <c r="CR196" s="55" t="n">
        <f aca="false">+CC196/$CE$2</f>
        <v>0</v>
      </c>
      <c r="CS196" s="53"/>
      <c r="CT196" s="53"/>
      <c r="CU196" s="56" t="n">
        <f aca="false">+$O196*X196+$P196*BB196+$Q196*(0.9*BB196+$S196)+$R196</f>
        <v>0</v>
      </c>
      <c r="CV196" s="56" t="n">
        <f aca="false">+$O196*Y196+$P196*BC196+$Q196*(0.9*BC196+$S196)+$R196</f>
        <v>0</v>
      </c>
      <c r="CW196" s="56" t="n">
        <f aca="false">+$O196*Z196+$P196*BD196+$Q196*(0.9*BD196+$S196)+$R196</f>
        <v>0</v>
      </c>
      <c r="CX196" s="56" t="n">
        <f aca="false">+$O196*AA196+$P196*BE196+$Q196*(0.9*BE196+$S196)+$R196</f>
        <v>0</v>
      </c>
      <c r="CY196" s="56" t="n">
        <f aca="false">+$O196*AB196+$P196*BF196+$Q196*(0.9*BF196+$S196)+$R196</f>
        <v>0</v>
      </c>
      <c r="CZ196" s="56" t="n">
        <f aca="false">+$O196*AC196+$P196*BG196+$Q196*(0.9*BG196+$S196)+$R196</f>
        <v>0</v>
      </c>
      <c r="DA196" s="56" t="n">
        <f aca="false">+$O196*AD196+$P196*BH196+$Q196*(0.9*BH196+$S196)+$R196</f>
        <v>0</v>
      </c>
      <c r="DB196" s="56" t="n">
        <f aca="false">+$O196*AE196+$P196*BI196+$Q196*(0.9*BI196+$S196)+$R196</f>
        <v>0</v>
      </c>
      <c r="DC196" s="56" t="n">
        <f aca="false">+$O196*AF196+$P196*BJ196+$Q196*(0.9*BJ196+$S196)+$R196</f>
        <v>0</v>
      </c>
      <c r="DD196" s="56" t="n">
        <f aca="false">+$O196*AG196+$P196*BK196+$Q196*(0.9*BK196+$S196)+$R196</f>
        <v>0</v>
      </c>
      <c r="DE196" s="56" t="n">
        <f aca="false">+$O196*AH196+$P196*BL196+$Q196*(0.9*BL196+$S196)+$R196</f>
        <v>0</v>
      </c>
      <c r="DF196" s="56" t="n">
        <f aca="false">+$O196*AI196+$P196*BM196+$Q196*(0.9*BM196+$S196)+$R196</f>
        <v>0</v>
      </c>
      <c r="DG196" s="55" t="n">
        <f aca="false">+SUM(CU196:DF196)</f>
        <v>0</v>
      </c>
      <c r="DH196" s="53"/>
      <c r="DJ196" s="14" t="n">
        <f aca="false">+IF(X196=0,0,$T196)</f>
        <v>0</v>
      </c>
      <c r="DK196" s="14" t="n">
        <f aca="false">+IF(Y196=0,0,$T196)</f>
        <v>0</v>
      </c>
      <c r="DL196" s="14" t="n">
        <f aca="false">+IF(Z196=0,0,$T196)</f>
        <v>0</v>
      </c>
      <c r="DM196" s="14" t="n">
        <f aca="false">+IF(AA196=0,0,$T196)</f>
        <v>0</v>
      </c>
      <c r="DN196" s="14" t="n">
        <f aca="false">+IF(AB196=0,0,$T196)</f>
        <v>0</v>
      </c>
      <c r="DO196" s="14" t="n">
        <f aca="false">+IF(AC196=0,0,$T196)</f>
        <v>0</v>
      </c>
      <c r="DP196" s="14" t="n">
        <f aca="false">+IF(AD196=0,0,$T196)</f>
        <v>0</v>
      </c>
      <c r="DQ196" s="14" t="n">
        <f aca="false">+IF(AE196=0,0,$T196)</f>
        <v>0</v>
      </c>
      <c r="DR196" s="14" t="n">
        <f aca="false">+IF(AF196=0,0,$T196)</f>
        <v>0</v>
      </c>
      <c r="DS196" s="14" t="n">
        <f aca="false">+IF(AG196=0,0,$T196)</f>
        <v>0</v>
      </c>
      <c r="DT196" s="14" t="n">
        <f aca="false">+IF(AH196=0,0,$T196)</f>
        <v>0</v>
      </c>
      <c r="DU196" s="14" t="n">
        <f aca="false">+IF(AI196=0,0,$T196)</f>
        <v>0</v>
      </c>
      <c r="DV196" s="55" t="n">
        <f aca="false">+SUM(DJ196:DU196)</f>
        <v>0</v>
      </c>
      <c r="DY196" s="14" t="n">
        <v>0</v>
      </c>
      <c r="DZ196" s="14" t="n">
        <v>0</v>
      </c>
      <c r="EA196" s="14" t="n">
        <v>0</v>
      </c>
      <c r="EB196" s="14" t="n">
        <v>0</v>
      </c>
      <c r="EC196" s="14" t="n">
        <v>0</v>
      </c>
      <c r="ED196" s="14" t="n">
        <v>0</v>
      </c>
      <c r="EE196" s="14" t="n">
        <v>0</v>
      </c>
      <c r="EF196" s="14" t="n">
        <v>0</v>
      </c>
      <c r="EG196" s="14" t="n">
        <v>0</v>
      </c>
      <c r="EH196" s="14" t="n">
        <v>0</v>
      </c>
      <c r="EI196" s="14" t="n">
        <v>0</v>
      </c>
      <c r="EJ196" s="14" t="n">
        <v>0</v>
      </c>
      <c r="EK196" s="55" t="n">
        <f aca="false">+SUM(DY196:EJ196)</f>
        <v>0</v>
      </c>
      <c r="EO196" s="53" t="n">
        <f aca="false">+CU196+DJ196-DY196/2</f>
        <v>0</v>
      </c>
      <c r="EP196" s="53" t="n">
        <f aca="false">+CV196+DK196-DZ196/2</f>
        <v>0</v>
      </c>
      <c r="EQ196" s="53" t="n">
        <f aca="false">+CW196+DL196-EA196/2</f>
        <v>0</v>
      </c>
      <c r="ER196" s="53" t="n">
        <f aca="false">+CX196+DM196-EB196/2</f>
        <v>0</v>
      </c>
      <c r="ES196" s="53" t="n">
        <f aca="false">+CY196+DN196-EC196/2</f>
        <v>0</v>
      </c>
      <c r="ET196" s="53" t="n">
        <f aca="false">+CZ196+DO196-ED196/2</f>
        <v>0</v>
      </c>
      <c r="EU196" s="53" t="n">
        <f aca="false">+DA196+DP196-EE196/2</f>
        <v>0</v>
      </c>
      <c r="EV196" s="53" t="n">
        <f aca="false">+DB196+DQ196-EF196/2</f>
        <v>0</v>
      </c>
      <c r="EW196" s="53" t="n">
        <f aca="false">+DC196+DR196-EG196/2</f>
        <v>0</v>
      </c>
      <c r="EX196" s="53" t="n">
        <f aca="false">+DD196+DS196-EH196/2</f>
        <v>0</v>
      </c>
      <c r="EY196" s="53" t="n">
        <f aca="false">+DE196+DT196-EI196/2</f>
        <v>0</v>
      </c>
      <c r="EZ196" s="53" t="n">
        <f aca="false">+DF196+DU196-EJ196/2</f>
        <v>0</v>
      </c>
      <c r="FA196" s="55" t="n">
        <f aca="false">+SUM(EO196:EZ196)</f>
        <v>0</v>
      </c>
      <c r="FD196" s="53" t="n">
        <f aca="false">+AM196-EO196-DY196</f>
        <v>0</v>
      </c>
      <c r="FE196" s="53" t="n">
        <f aca="false">+AN196-EP196-DZ196</f>
        <v>0</v>
      </c>
      <c r="FF196" s="53" t="n">
        <f aca="false">+AO196-EQ196-EA196</f>
        <v>0</v>
      </c>
      <c r="FG196" s="53" t="n">
        <f aca="false">+AP196-ER196-EB196</f>
        <v>0</v>
      </c>
      <c r="FH196" s="53" t="n">
        <f aca="false">+AQ196-ES196-EC196</f>
        <v>0</v>
      </c>
      <c r="FI196" s="53" t="n">
        <f aca="false">+AR196-ET196-ED196</f>
        <v>0</v>
      </c>
      <c r="FJ196" s="53" t="n">
        <f aca="false">+AS196-EU196-EE196</f>
        <v>0</v>
      </c>
      <c r="FK196" s="53" t="n">
        <f aca="false">+AT196-EV196-EF196</f>
        <v>0</v>
      </c>
      <c r="FL196" s="53" t="n">
        <f aca="false">+AU196-EW196-EG196</f>
        <v>0</v>
      </c>
      <c r="FM196" s="53" t="n">
        <f aca="false">+AV196-EX196-EH196</f>
        <v>0</v>
      </c>
      <c r="FN196" s="53" t="n">
        <f aca="false">+AW196-EY196-EI196</f>
        <v>0</v>
      </c>
      <c r="FO196" s="53" t="n">
        <f aca="false">+AX196-EZ196-EJ196</f>
        <v>0</v>
      </c>
      <c r="FP196" s="53" t="n">
        <f aca="false">+AY196-FA196</f>
        <v>0</v>
      </c>
    </row>
    <row collapsed="false" customFormat="false" customHeight="true" hidden="false" ht="15" outlineLevel="2" r="197">
      <c r="A197" s="21" t="n">
        <v>12</v>
      </c>
      <c r="B197" s="21" t="s">
        <v>67</v>
      </c>
      <c r="C197" s="21" t="s">
        <v>137</v>
      </c>
      <c r="D197" s="67" t="n">
        <f aca="false">+E197</f>
        <v>16139</v>
      </c>
      <c r="E197" s="69" t="n">
        <v>16139</v>
      </c>
      <c r="F197" s="72" t="s">
        <v>712</v>
      </c>
      <c r="G197" s="21" t="s">
        <v>69</v>
      </c>
      <c r="H197" s="21" t="s">
        <v>69</v>
      </c>
      <c r="I197" s="72" t="s">
        <v>713</v>
      </c>
      <c r="J197" s="72" t="s">
        <v>714</v>
      </c>
      <c r="K197" s="76" t="s">
        <v>587</v>
      </c>
      <c r="L197" s="49" t="s">
        <v>487</v>
      </c>
      <c r="M197" s="50" t="s">
        <v>70</v>
      </c>
      <c r="N197" s="51" t="n">
        <v>0.01</v>
      </c>
      <c r="O197" s="51" t="n">
        <v>0.02</v>
      </c>
      <c r="P197" s="51" t="n">
        <v>0</v>
      </c>
      <c r="Q197" s="51" t="n">
        <v>0</v>
      </c>
      <c r="R197" s="50" t="n">
        <v>0</v>
      </c>
      <c r="S197" s="50" t="n">
        <v>0</v>
      </c>
      <c r="T197" s="50" t="n">
        <v>30</v>
      </c>
      <c r="U197" s="50"/>
      <c r="X197" s="53" t="e">
        <f aca="false">+VLOOKUP($D197,['file:///home/lab/repositories/luckia.facturador/com.luckia.biller.deploy/src/main/resources/bootstrap/info_presencial_2014.xlsx']venta_neta_cons!$a$2:$n$1048576,3,0)</f>
        <v>#VALUE!</v>
      </c>
      <c r="Y197" s="53" t="e">
        <f aca="false">+VLOOKUP($D197,['file:///home/lab/repositories/luckia.facturador/com.luckia.biller.deploy/src/main/resources/bootstrap/info_presencial_2014.xlsx']venta_neta_cons!$a$2:$n$1048576,4,0)</f>
        <v>#VALUE!</v>
      </c>
      <c r="Z197" s="53" t="e">
        <f aca="false">+VLOOKUP($D197,['file:///home/lab/repositories/luckia.facturador/com.luckia.biller.deploy/src/main/resources/bootstrap/info_presencial_2014.xlsx']venta_neta_cons!$a$2:$n$1048576,5,0)</f>
        <v>#VALUE!</v>
      </c>
      <c r="AA197" s="53" t="e">
        <f aca="false">+VLOOKUP($D197,['file:///home/lab/repositories/luckia.facturador/com.luckia.biller.deploy/src/main/resources/bootstrap/info_presencial_2014.xlsx']venta_neta_cons!$a$2:$n$1048576,6,0)</f>
        <v>#VALUE!</v>
      </c>
      <c r="AB197" s="53" t="e">
        <f aca="false">+VLOOKUP($D197,['file:///home/lab/repositories/luckia.facturador/com.luckia.biller.deploy/src/main/resources/bootstrap/info_presencial_2014.xlsx']venta_neta_cons!$a$2:$n$1048576,7,0)</f>
        <v>#VALUE!</v>
      </c>
      <c r="AC197" s="53" t="e">
        <f aca="false">+VLOOKUP($D197,['file:///home/lab/repositories/luckia.facturador/com.luckia.biller.deploy/src/main/resources/bootstrap/info_presencial_2014.xlsx']venta_neta_cons!$a$2:$n$1048576,8,0)</f>
        <v>#VALUE!</v>
      </c>
      <c r="AD197" s="53" t="e">
        <f aca="false">+VLOOKUP($D197,['file:///home/lab/repositories/luckia.facturador/com.luckia.biller.deploy/src/main/resources/bootstrap/info_presencial_2014.xlsx']venta_neta_cons!$a$2:$n$1048576,9,0)</f>
        <v>#VALUE!</v>
      </c>
      <c r="AE197" s="53" t="e">
        <f aca="false">+VLOOKUP($D197,['file:///home/lab/repositories/luckia.facturador/com.luckia.biller.deploy/src/main/resources/bootstrap/info_presencial_2014.xlsx']venta_neta_cons!$a$2:$n$1048576,10,0)</f>
        <v>#VALUE!</v>
      </c>
      <c r="AF197" s="53" t="e">
        <f aca="false">+VLOOKUP($D197,['file:///home/lab/repositories/luckia.facturador/com.luckia.biller.deploy/src/main/resources/bootstrap/info_presencial_2014.xlsx']venta_neta_cons!$a$2:$n$1048576,11,0)</f>
        <v>#VALUE!</v>
      </c>
      <c r="AG197" s="53" t="e">
        <f aca="false">+VLOOKUP($D197,['file:///home/lab/repositories/luckia.facturador/com.luckia.biller.deploy/src/main/resources/bootstrap/info_presencial_2014.xlsx']venta_neta_cons!$a$2:$n$1048576,12,0)</f>
        <v>#VALUE!</v>
      </c>
      <c r="AH197" s="53" t="e">
        <f aca="false">+VLOOKUP($D197,['file:///home/lab/repositories/luckia.facturador/com.luckia.biller.deploy/src/main/resources/bootstrap/info_presencial_2014.xlsx']venta_neta_cons!$a$2:$n$1048576,13,0)</f>
        <v>#VALUE!</v>
      </c>
      <c r="AI197" s="53" t="e">
        <f aca="false">+VLOOKUP($D197,['file:///home/lab/repositories/luckia.facturador/com.luckia.biller.deploy/src/main/resources/bootstrap/info_presencial_2014.xlsx']venta_neta_cons!$a$2:$n$1048576,14,0)</f>
        <v>#VALUE!</v>
      </c>
      <c r="AJ197" s="53" t="n">
        <f aca="false">+SUM(X197:AI197)</f>
        <v>488</v>
      </c>
      <c r="AK197" s="54" t="n">
        <f aca="false">+BB197/X197</f>
        <v>0.384508196721311</v>
      </c>
      <c r="AL197" s="53"/>
      <c r="AM197" s="53" t="e">
        <f aca="false">+VLOOKUP($D197,['file:///home/lab/repositories/luckia.facturador/com.luckia.biller.deploy/src/main/resources/bootstrap/info_presencial_2014.xlsx']saldo_cons!$a$2:$n$1048576,3,0)</f>
        <v>#VALUE!</v>
      </c>
      <c r="AN197" s="53" t="e">
        <f aca="false">+VLOOKUP($D197,['file:///home/lab/repositories/luckia.facturador/com.luckia.biller.deploy/src/main/resources/bootstrap/info_presencial_2014.xlsx']saldo_cons!$a$2:$n$1048576,4,0)</f>
        <v>#VALUE!</v>
      </c>
      <c r="AO197" s="53" t="e">
        <f aca="false">+VLOOKUP($D197,['file:///home/lab/repositories/luckia.facturador/com.luckia.biller.deploy/src/main/resources/bootstrap/info_presencial_2014.xlsx']saldo_cons!$a$2:$n$1048576,5,0)</f>
        <v>#VALUE!</v>
      </c>
      <c r="AP197" s="53" t="e">
        <f aca="false">+VLOOKUP($D197,['file:///home/lab/repositories/luckia.facturador/com.luckia.biller.deploy/src/main/resources/bootstrap/info_presencial_2014.xlsx']saldo_cons!$a$2:$n$1048576,6,0)</f>
        <v>#VALUE!</v>
      </c>
      <c r="AQ197" s="53" t="e">
        <f aca="false">+VLOOKUP($D197,['file:///home/lab/repositories/luckia.facturador/com.luckia.biller.deploy/src/main/resources/bootstrap/info_presencial_2014.xlsx']saldo_cons!$a$2:$n$1048576,7,0)</f>
        <v>#VALUE!</v>
      </c>
      <c r="AR197" s="53" t="e">
        <f aca="false">+VLOOKUP($D197,['file:///home/lab/repositories/luckia.facturador/com.luckia.biller.deploy/src/main/resources/bootstrap/info_presencial_2014.xlsx']saldo_cons!$a$2:$n$1048576,8,0)</f>
        <v>#VALUE!</v>
      </c>
      <c r="AS197" s="53" t="e">
        <f aca="false">+VLOOKUP($D197,['file:///home/lab/repositories/luckia.facturador/com.luckia.biller.deploy/src/main/resources/bootstrap/info_presencial_2014.xlsx']saldo_cons!$a$2:$n$1048576,9,0)</f>
        <v>#VALUE!</v>
      </c>
      <c r="AT197" s="53" t="e">
        <f aca="false">+VLOOKUP($D197,['file:///home/lab/repositories/luckia.facturador/com.luckia.biller.deploy/src/main/resources/bootstrap/info_presencial_2014.xlsx']saldo_cons!$a$2:$n$1048576,10,0)</f>
        <v>#VALUE!</v>
      </c>
      <c r="AU197" s="53" t="e">
        <f aca="false">+VLOOKUP($D197,['file:///home/lab/repositories/luckia.facturador/com.luckia.biller.deploy/src/main/resources/bootstrap/info_presencial_2014.xlsx']saldo_cons!$a$2:$n$1048576,11,0)</f>
        <v>#VALUE!</v>
      </c>
      <c r="AV197" s="53" t="e">
        <f aca="false">+VLOOKUP($D197,['file:///home/lab/repositories/luckia.facturador/com.luckia.biller.deploy/src/main/resources/bootstrap/info_presencial_2014.xlsx']saldo_cons!$a$2:$n$1048576,12,0)</f>
        <v>#VALUE!</v>
      </c>
      <c r="AW197" s="53" t="e">
        <f aca="false">+VLOOKUP($D197,['file:///home/lab/repositories/luckia.facturador/com.luckia.biller.deploy/src/main/resources/bootstrap/info_presencial_2014.xlsx']saldo_cons!$a$2:$n$1048576,13,0)</f>
        <v>#VALUE!</v>
      </c>
      <c r="AX197" s="53" t="e">
        <f aca="false">+VLOOKUP($D197,['file:///home/lab/repositories/luckia.facturador/com.luckia.biller.deploy/src/main/resources/bootstrap/info_presencial_2014.xlsx']saldo_cons!$a$2:$n$1048576,14,0)</f>
        <v>#VALUE!</v>
      </c>
      <c r="AY197" s="53" t="n">
        <f aca="false">+SUM(AM197:AX197)</f>
        <v>488</v>
      </c>
      <c r="AZ197" s="53"/>
      <c r="BA197" s="53"/>
      <c r="BB197" s="53" t="e">
        <f aca="false">+VLOOKUP($D197,['file:///home/lab/repositories/luckia.facturador/com.luckia.biller.deploy/src/main/resources/bootstrap/info_presencial_2014.xlsx']ggr_cons!$a$2:$n$1048576,3,0)</f>
        <v>#VALUE!</v>
      </c>
      <c r="BC197" s="53" t="e">
        <f aca="false">+VLOOKUP($D197,['file:///home/lab/repositories/luckia.facturador/com.luckia.biller.deploy/src/main/resources/bootstrap/info_presencial_2014.xlsx']ggr_cons!$a$2:$n$1048576,4,0)</f>
        <v>#VALUE!</v>
      </c>
      <c r="BD197" s="53" t="e">
        <f aca="false">+VLOOKUP($D197,['file:///home/lab/repositories/luckia.facturador/com.luckia.biller.deploy/src/main/resources/bootstrap/info_presencial_2014.xlsx']ggr_cons!$a$2:$n$1048576,5,0)</f>
        <v>#VALUE!</v>
      </c>
      <c r="BE197" s="53" t="e">
        <f aca="false">+VLOOKUP($D197,['file:///home/lab/repositories/luckia.facturador/com.luckia.biller.deploy/src/main/resources/bootstrap/info_presencial_2014.xlsx']ggr_cons!$a$2:$n$1048576,6,0)</f>
        <v>#VALUE!</v>
      </c>
      <c r="BF197" s="53" t="e">
        <f aca="false">+VLOOKUP($D197,['file:///home/lab/repositories/luckia.facturador/com.luckia.biller.deploy/src/main/resources/bootstrap/info_presencial_2014.xlsx']ggr_cons!$a$2:$n$1048576,7,0)</f>
        <v>#VALUE!</v>
      </c>
      <c r="BG197" s="53" t="e">
        <f aca="false">+VLOOKUP($D197,['file:///home/lab/repositories/luckia.facturador/com.luckia.biller.deploy/src/main/resources/bootstrap/info_presencial_2014.xlsx']ggr_cons!$a$2:$n$1048576,8,0)</f>
        <v>#VALUE!</v>
      </c>
      <c r="BH197" s="53" t="e">
        <f aca="false">+VLOOKUP($D197,['file:///home/lab/repositories/luckia.facturador/com.luckia.biller.deploy/src/main/resources/bootstrap/info_presencial_2014.xlsx']ggr_cons!$a$2:$n$1048576,9,0)</f>
        <v>#VALUE!</v>
      </c>
      <c r="BI197" s="53" t="e">
        <f aca="false">+VLOOKUP($D197,['file:///home/lab/repositories/luckia.facturador/com.luckia.biller.deploy/src/main/resources/bootstrap/info_presencial_2014.xlsx']ggr_cons!$a$2:$n$1048576,10,0)</f>
        <v>#VALUE!</v>
      </c>
      <c r="BJ197" s="53" t="e">
        <f aca="false">+VLOOKUP($D197,['file:///home/lab/repositories/luckia.facturador/com.luckia.biller.deploy/src/main/resources/bootstrap/info_presencial_2014.xlsx']ggr_cons!$a$2:$n$1048576,11,0)</f>
        <v>#VALUE!</v>
      </c>
      <c r="BK197" s="53" t="e">
        <f aca="false">+VLOOKUP($D197,['file:///home/lab/repositories/luckia.facturador/com.luckia.biller.deploy/src/main/resources/bootstrap/info_presencial_2014.xlsx']ggr_cons!$a$2:$n$1048576,12,0)</f>
        <v>#VALUE!</v>
      </c>
      <c r="BL197" s="53" t="e">
        <f aca="false">+VLOOKUP($D197,['file:///home/lab/repositories/luckia.facturador/com.luckia.biller.deploy/src/main/resources/bootstrap/info_presencial_2014.xlsx']ggr_cons!$a$2:$n$1048576,13,0)</f>
        <v>#VALUE!</v>
      </c>
      <c r="BM197" s="53" t="e">
        <f aca="false">+VLOOKUP($D197,['file:///home/lab/repositories/luckia.facturador/com.luckia.biller.deploy/src/main/resources/bootstrap/info_presencial_2014.xlsx']ggr_cons!$a$2:$n$1048576,14,0)</f>
        <v>#VALUE!</v>
      </c>
      <c r="BN197" s="53" t="n">
        <f aca="false">+SUM(BB197:BM197)</f>
        <v>187.64</v>
      </c>
      <c r="BO197" s="53"/>
      <c r="BP197" s="53"/>
      <c r="BQ197" s="55" t="n">
        <f aca="false">+$N197*X197</f>
        <v>4.88</v>
      </c>
      <c r="BR197" s="55" t="n">
        <f aca="false">+$N197*Y197</f>
        <v>0</v>
      </c>
      <c r="BS197" s="55" t="n">
        <f aca="false">+$N197*Z197</f>
        <v>0</v>
      </c>
      <c r="BT197" s="55" t="n">
        <f aca="false">+$N197*AA197</f>
        <v>0</v>
      </c>
      <c r="BU197" s="55" t="n">
        <f aca="false">+$N197*AB197</f>
        <v>0</v>
      </c>
      <c r="BV197" s="55" t="n">
        <f aca="false">+$N197*AC197</f>
        <v>0</v>
      </c>
      <c r="BW197" s="55" t="n">
        <f aca="false">+$N197*AD197</f>
        <v>0</v>
      </c>
      <c r="BX197" s="55" t="n">
        <f aca="false">+$N197*AE197</f>
        <v>0</v>
      </c>
      <c r="BY197" s="55" t="n">
        <f aca="false">+$N197*AF197</f>
        <v>0</v>
      </c>
      <c r="BZ197" s="55" t="n">
        <f aca="false">+$N197*AG197</f>
        <v>0</v>
      </c>
      <c r="CA197" s="55" t="n">
        <f aca="false">+$N197*AH197</f>
        <v>0</v>
      </c>
      <c r="CB197" s="55" t="n">
        <f aca="false">+$N197*AI197</f>
        <v>0</v>
      </c>
      <c r="CC197" s="55" t="n">
        <f aca="false">+SUM(BQ197:CB197)</f>
        <v>4.88</v>
      </c>
      <c r="CD197" s="53"/>
      <c r="CE197" s="55"/>
      <c r="CF197" s="55" t="n">
        <f aca="false">+BQ197/$CE$2</f>
        <v>4.03305785123967</v>
      </c>
      <c r="CG197" s="55" t="n">
        <f aca="false">+BR197/$CE$2</f>
        <v>0</v>
      </c>
      <c r="CH197" s="55" t="n">
        <f aca="false">+BS197/$CE$2</f>
        <v>0</v>
      </c>
      <c r="CI197" s="55" t="n">
        <f aca="false">+BT197/$CE$2</f>
        <v>0</v>
      </c>
      <c r="CJ197" s="55" t="n">
        <f aca="false">+BU197/$CE$2</f>
        <v>0</v>
      </c>
      <c r="CK197" s="55" t="n">
        <f aca="false">+BV197/$CE$2</f>
        <v>0</v>
      </c>
      <c r="CL197" s="55" t="n">
        <f aca="false">+BW197/$CE$2</f>
        <v>0</v>
      </c>
      <c r="CM197" s="55" t="n">
        <f aca="false">+BX197/$CE$2</f>
        <v>0</v>
      </c>
      <c r="CN197" s="55" t="n">
        <f aca="false">+BY197/$CE$2</f>
        <v>0</v>
      </c>
      <c r="CO197" s="55" t="n">
        <f aca="false">+BZ197/$CE$2</f>
        <v>0</v>
      </c>
      <c r="CP197" s="55" t="n">
        <f aca="false">+CA197/$CE$2</f>
        <v>0</v>
      </c>
      <c r="CQ197" s="55" t="n">
        <f aca="false">+CB197/$CE$2</f>
        <v>0</v>
      </c>
      <c r="CR197" s="55" t="n">
        <f aca="false">+CC197/$CE$2</f>
        <v>4.03305785123967</v>
      </c>
      <c r="CS197" s="53"/>
      <c r="CT197" s="53"/>
      <c r="CU197" s="56" t="n">
        <f aca="false">+$O197*X197+$P197*BB197+$Q197*(0.9*BB197+$S197)+$R197</f>
        <v>9.76</v>
      </c>
      <c r="CV197" s="56" t="n">
        <f aca="false">+$O197*Y197+$P197*BC197+$Q197*(0.9*BC197+$S197)+$R197</f>
        <v>0</v>
      </c>
      <c r="CW197" s="56" t="n">
        <f aca="false">+$O197*Z197+$P197*BD197+$Q197*(0.9*BD197+$S197)+$R197</f>
        <v>0</v>
      </c>
      <c r="CX197" s="56" t="n">
        <f aca="false">+$O197*AA197+$P197*BE197+$Q197*(0.9*BE197+$S197)+$R197</f>
        <v>0</v>
      </c>
      <c r="CY197" s="56" t="n">
        <f aca="false">+$O197*AB197+$P197*BF197+$Q197*(0.9*BF197+$S197)+$R197</f>
        <v>0</v>
      </c>
      <c r="CZ197" s="56" t="n">
        <f aca="false">+$O197*AC197+$P197*BG197+$Q197*(0.9*BG197+$S197)+$R197</f>
        <v>0</v>
      </c>
      <c r="DA197" s="56" t="n">
        <f aca="false">+$O197*AD197+$P197*BH197+$Q197*(0.9*BH197+$S197)+$R197</f>
        <v>0</v>
      </c>
      <c r="DB197" s="56" t="n">
        <f aca="false">+$O197*AE197+$P197*BI197+$Q197*(0.9*BI197+$S197)+$R197</f>
        <v>0</v>
      </c>
      <c r="DC197" s="56" t="n">
        <f aca="false">+$O197*AF197+$P197*BJ197+$Q197*(0.9*BJ197+$S197)+$R197</f>
        <v>0</v>
      </c>
      <c r="DD197" s="56" t="n">
        <f aca="false">+$O197*AG197+$P197*BK197+$Q197*(0.9*BK197+$S197)+$R197</f>
        <v>0</v>
      </c>
      <c r="DE197" s="56" t="n">
        <f aca="false">+$O197*AH197+$P197*BL197+$Q197*(0.9*BL197+$S197)+$R197</f>
        <v>0</v>
      </c>
      <c r="DF197" s="56" t="n">
        <f aca="false">+$O197*AI197+$P197*BM197+$Q197*(0.9*BM197+$S197)+$R197</f>
        <v>0</v>
      </c>
      <c r="DG197" s="55" t="n">
        <f aca="false">+SUM(CU197:DF197)</f>
        <v>9.76</v>
      </c>
      <c r="DH197" s="53"/>
      <c r="DJ197" s="14" t="n">
        <f aca="false">+IF(X197=0,0,$T197)</f>
        <v>30</v>
      </c>
      <c r="DK197" s="14" t="n">
        <f aca="false">+IF(Y197=0,0,$T197)</f>
        <v>0</v>
      </c>
      <c r="DL197" s="14" t="n">
        <f aca="false">+IF(Z197=0,0,$T197)</f>
        <v>0</v>
      </c>
      <c r="DM197" s="14" t="n">
        <f aca="false">+IF(AA197=0,0,$T197)</f>
        <v>0</v>
      </c>
      <c r="DN197" s="14" t="n">
        <f aca="false">+IF(AB197=0,0,$T197)</f>
        <v>0</v>
      </c>
      <c r="DO197" s="14" t="n">
        <f aca="false">+IF(AC197=0,0,$T197)</f>
        <v>0</v>
      </c>
      <c r="DP197" s="14" t="n">
        <f aca="false">+IF(AD197=0,0,$T197)</f>
        <v>0</v>
      </c>
      <c r="DQ197" s="14" t="n">
        <f aca="false">+IF(AE197=0,0,$T197)</f>
        <v>0</v>
      </c>
      <c r="DR197" s="14" t="n">
        <f aca="false">+IF(AF197=0,0,$T197)</f>
        <v>0</v>
      </c>
      <c r="DS197" s="14" t="n">
        <f aca="false">+IF(AG197=0,0,$T197)</f>
        <v>0</v>
      </c>
      <c r="DT197" s="14" t="n">
        <f aca="false">+IF(AH197=0,0,$T197)</f>
        <v>0</v>
      </c>
      <c r="DU197" s="14" t="n">
        <f aca="false">+IF(AI197=0,0,$T197)</f>
        <v>0</v>
      </c>
      <c r="DV197" s="55" t="n">
        <f aca="false">+SUM(DJ197:DU197)</f>
        <v>30</v>
      </c>
      <c r="DY197" s="14" t="n">
        <v>0</v>
      </c>
      <c r="DZ197" s="14" t="n">
        <v>0</v>
      </c>
      <c r="EA197" s="14" t="n">
        <v>0</v>
      </c>
      <c r="EB197" s="14" t="n">
        <v>0</v>
      </c>
      <c r="EC197" s="14" t="n">
        <v>0</v>
      </c>
      <c r="ED197" s="14" t="n">
        <v>0</v>
      </c>
      <c r="EE197" s="14" t="n">
        <v>0</v>
      </c>
      <c r="EF197" s="14" t="n">
        <v>0</v>
      </c>
      <c r="EG197" s="14" t="n">
        <v>0</v>
      </c>
      <c r="EH197" s="14" t="n">
        <v>0</v>
      </c>
      <c r="EI197" s="14" t="n">
        <v>0</v>
      </c>
      <c r="EJ197" s="14" t="n">
        <v>0</v>
      </c>
      <c r="EK197" s="55" t="n">
        <f aca="false">+SUM(DY197:EJ197)</f>
        <v>0</v>
      </c>
      <c r="EO197" s="53" t="n">
        <f aca="false">+CU197+DJ197-DY197/2</f>
        <v>39.76</v>
      </c>
      <c r="EP197" s="53" t="n">
        <f aca="false">+CV197+DK197-DZ197/2</f>
        <v>0</v>
      </c>
      <c r="EQ197" s="53" t="n">
        <f aca="false">+CW197+DL197-EA197/2</f>
        <v>0</v>
      </c>
      <c r="ER197" s="53" t="n">
        <f aca="false">+CX197+DM197-EB197/2</f>
        <v>0</v>
      </c>
      <c r="ES197" s="53" t="n">
        <f aca="false">+CY197+DN197-EC197/2</f>
        <v>0</v>
      </c>
      <c r="ET197" s="53" t="n">
        <f aca="false">+CZ197+DO197-ED197/2</f>
        <v>0</v>
      </c>
      <c r="EU197" s="53" t="n">
        <f aca="false">+DA197+DP197-EE197/2</f>
        <v>0</v>
      </c>
      <c r="EV197" s="53" t="n">
        <f aca="false">+DB197+DQ197-EF197/2</f>
        <v>0</v>
      </c>
      <c r="EW197" s="53" t="n">
        <f aca="false">+DC197+DR197-EG197/2</f>
        <v>0</v>
      </c>
      <c r="EX197" s="53" t="n">
        <f aca="false">+DD197+DS197-EH197/2</f>
        <v>0</v>
      </c>
      <c r="EY197" s="53" t="n">
        <f aca="false">+DE197+DT197-EI197/2</f>
        <v>0</v>
      </c>
      <c r="EZ197" s="53" t="n">
        <f aca="false">+DF197+DU197-EJ197/2</f>
        <v>0</v>
      </c>
      <c r="FA197" s="55" t="n">
        <f aca="false">+SUM(EO197:EZ197)</f>
        <v>39.76</v>
      </c>
      <c r="FD197" s="53" t="n">
        <f aca="false">+AM197-EO197-DY197</f>
        <v>448.24</v>
      </c>
      <c r="FE197" s="53" t="n">
        <f aca="false">+AN197-EP197-DZ197</f>
        <v>0</v>
      </c>
      <c r="FF197" s="53" t="n">
        <f aca="false">+AO197-EQ197-EA197</f>
        <v>0</v>
      </c>
      <c r="FG197" s="53" t="n">
        <f aca="false">+AP197-ER197-EB197</f>
        <v>0</v>
      </c>
      <c r="FH197" s="53" t="n">
        <f aca="false">+AQ197-ES197-EC197</f>
        <v>0</v>
      </c>
      <c r="FI197" s="53" t="n">
        <f aca="false">+AR197-ET197-ED197</f>
        <v>0</v>
      </c>
      <c r="FJ197" s="53" t="n">
        <f aca="false">+AS197-EU197-EE197</f>
        <v>0</v>
      </c>
      <c r="FK197" s="53" t="n">
        <f aca="false">+AT197-EV197-EF197</f>
        <v>0</v>
      </c>
      <c r="FL197" s="53" t="n">
        <f aca="false">+AU197-EW197-EG197</f>
        <v>0</v>
      </c>
      <c r="FM197" s="53" t="n">
        <f aca="false">+AV197-EX197-EH197</f>
        <v>0</v>
      </c>
      <c r="FN197" s="53" t="n">
        <f aca="false">+AW197-EY197-EI197</f>
        <v>0</v>
      </c>
      <c r="FO197" s="53" t="n">
        <f aca="false">+AX197-EZ197-EJ197</f>
        <v>0</v>
      </c>
      <c r="FP197" s="53" t="n">
        <f aca="false">+AY197-FA197</f>
        <v>448.24</v>
      </c>
    </row>
    <row collapsed="false" customFormat="false" customHeight="true" hidden="false" ht="15" outlineLevel="2" r="198">
      <c r="A198" s="21" t="n">
        <v>12</v>
      </c>
      <c r="B198" s="21" t="s">
        <v>67</v>
      </c>
      <c r="C198" s="21" t="s">
        <v>137</v>
      </c>
      <c r="D198" s="67" t="n">
        <f aca="false">+E198</f>
        <v>16140</v>
      </c>
      <c r="E198" s="69" t="n">
        <v>16140</v>
      </c>
      <c r="F198" s="72" t="s">
        <v>715</v>
      </c>
      <c r="G198" s="21" t="s">
        <v>69</v>
      </c>
      <c r="H198" s="21" t="s">
        <v>69</v>
      </c>
      <c r="I198" s="72" t="s">
        <v>716</v>
      </c>
      <c r="J198" s="72" t="s">
        <v>717</v>
      </c>
      <c r="K198" s="76" t="s">
        <v>75</v>
      </c>
      <c r="L198" s="49" t="s">
        <v>487</v>
      </c>
      <c r="M198" s="50" t="s">
        <v>70</v>
      </c>
      <c r="N198" s="51" t="n">
        <v>0.01</v>
      </c>
      <c r="O198" s="51" t="n">
        <v>0.02</v>
      </c>
      <c r="P198" s="51" t="n">
        <v>0</v>
      </c>
      <c r="Q198" s="51" t="n">
        <v>0</v>
      </c>
      <c r="R198" s="50" t="n">
        <v>0</v>
      </c>
      <c r="S198" s="50" t="n">
        <v>0</v>
      </c>
      <c r="T198" s="50" t="n">
        <v>30</v>
      </c>
      <c r="U198" s="50"/>
      <c r="X198" s="53" t="e">
        <f aca="false">+VLOOKUP($D198,['file:///home/lab/repositories/luckia.facturador/com.luckia.biller.deploy/src/main/resources/bootstrap/info_presencial_2014.xlsx']venta_neta_cons!$a$2:$n$1048576,3,0)</f>
        <v>#VALUE!</v>
      </c>
      <c r="Y198" s="53" t="e">
        <f aca="false">+VLOOKUP($D198,['file:///home/lab/repositories/luckia.facturador/com.luckia.biller.deploy/src/main/resources/bootstrap/info_presencial_2014.xlsx']venta_neta_cons!$a$2:$n$1048576,4,0)</f>
        <v>#VALUE!</v>
      </c>
      <c r="Z198" s="53" t="e">
        <f aca="false">+VLOOKUP($D198,['file:///home/lab/repositories/luckia.facturador/com.luckia.biller.deploy/src/main/resources/bootstrap/info_presencial_2014.xlsx']venta_neta_cons!$a$2:$n$1048576,5,0)</f>
        <v>#VALUE!</v>
      </c>
      <c r="AA198" s="53" t="e">
        <f aca="false">+VLOOKUP($D198,['file:///home/lab/repositories/luckia.facturador/com.luckia.biller.deploy/src/main/resources/bootstrap/info_presencial_2014.xlsx']venta_neta_cons!$a$2:$n$1048576,6,0)</f>
        <v>#VALUE!</v>
      </c>
      <c r="AB198" s="53" t="e">
        <f aca="false">+VLOOKUP($D198,['file:///home/lab/repositories/luckia.facturador/com.luckia.biller.deploy/src/main/resources/bootstrap/info_presencial_2014.xlsx']venta_neta_cons!$a$2:$n$1048576,7,0)</f>
        <v>#VALUE!</v>
      </c>
      <c r="AC198" s="53" t="e">
        <f aca="false">+VLOOKUP($D198,['file:///home/lab/repositories/luckia.facturador/com.luckia.biller.deploy/src/main/resources/bootstrap/info_presencial_2014.xlsx']venta_neta_cons!$a$2:$n$1048576,8,0)</f>
        <v>#VALUE!</v>
      </c>
      <c r="AD198" s="53" t="e">
        <f aca="false">+VLOOKUP($D198,['file:///home/lab/repositories/luckia.facturador/com.luckia.biller.deploy/src/main/resources/bootstrap/info_presencial_2014.xlsx']venta_neta_cons!$a$2:$n$1048576,9,0)</f>
        <v>#VALUE!</v>
      </c>
      <c r="AE198" s="53" t="e">
        <f aca="false">+VLOOKUP($D198,['file:///home/lab/repositories/luckia.facturador/com.luckia.biller.deploy/src/main/resources/bootstrap/info_presencial_2014.xlsx']venta_neta_cons!$a$2:$n$1048576,10,0)</f>
        <v>#VALUE!</v>
      </c>
      <c r="AF198" s="53" t="e">
        <f aca="false">+VLOOKUP($D198,['file:///home/lab/repositories/luckia.facturador/com.luckia.biller.deploy/src/main/resources/bootstrap/info_presencial_2014.xlsx']venta_neta_cons!$a$2:$n$1048576,11,0)</f>
        <v>#VALUE!</v>
      </c>
      <c r="AG198" s="53" t="e">
        <f aca="false">+VLOOKUP($D198,['file:///home/lab/repositories/luckia.facturador/com.luckia.biller.deploy/src/main/resources/bootstrap/info_presencial_2014.xlsx']venta_neta_cons!$a$2:$n$1048576,12,0)</f>
        <v>#VALUE!</v>
      </c>
      <c r="AH198" s="53" t="e">
        <f aca="false">+VLOOKUP($D198,['file:///home/lab/repositories/luckia.facturador/com.luckia.biller.deploy/src/main/resources/bootstrap/info_presencial_2014.xlsx']venta_neta_cons!$a$2:$n$1048576,13,0)</f>
        <v>#VALUE!</v>
      </c>
      <c r="AI198" s="53" t="e">
        <f aca="false">+VLOOKUP($D198,['file:///home/lab/repositories/luckia.facturador/com.luckia.biller.deploy/src/main/resources/bootstrap/info_presencial_2014.xlsx']venta_neta_cons!$a$2:$n$1048576,14,0)</f>
        <v>#VALUE!</v>
      </c>
      <c r="AJ198" s="53" t="n">
        <f aca="false">+SUM(X198:AI198)</f>
        <v>536</v>
      </c>
      <c r="AK198" s="54" t="n">
        <f aca="false">+BB198/X198</f>
        <v>0.532705223880597</v>
      </c>
      <c r="AL198" s="53"/>
      <c r="AM198" s="53" t="e">
        <f aca="false">+VLOOKUP($D198,['file:///home/lab/repositories/luckia.facturador/com.luckia.biller.deploy/src/main/resources/bootstrap/info_presencial_2014.xlsx']saldo_cons!$a$2:$n$1048576,3,0)</f>
        <v>#VALUE!</v>
      </c>
      <c r="AN198" s="53" t="e">
        <f aca="false">+VLOOKUP($D198,['file:///home/lab/repositories/luckia.facturador/com.luckia.biller.deploy/src/main/resources/bootstrap/info_presencial_2014.xlsx']saldo_cons!$a$2:$n$1048576,4,0)</f>
        <v>#VALUE!</v>
      </c>
      <c r="AO198" s="53" t="e">
        <f aca="false">+VLOOKUP($D198,['file:///home/lab/repositories/luckia.facturador/com.luckia.biller.deploy/src/main/resources/bootstrap/info_presencial_2014.xlsx']saldo_cons!$a$2:$n$1048576,5,0)</f>
        <v>#VALUE!</v>
      </c>
      <c r="AP198" s="53" t="e">
        <f aca="false">+VLOOKUP($D198,['file:///home/lab/repositories/luckia.facturador/com.luckia.biller.deploy/src/main/resources/bootstrap/info_presencial_2014.xlsx']saldo_cons!$a$2:$n$1048576,6,0)</f>
        <v>#VALUE!</v>
      </c>
      <c r="AQ198" s="53" t="e">
        <f aca="false">+VLOOKUP($D198,['file:///home/lab/repositories/luckia.facturador/com.luckia.biller.deploy/src/main/resources/bootstrap/info_presencial_2014.xlsx']saldo_cons!$a$2:$n$1048576,7,0)</f>
        <v>#VALUE!</v>
      </c>
      <c r="AR198" s="53" t="e">
        <f aca="false">+VLOOKUP($D198,['file:///home/lab/repositories/luckia.facturador/com.luckia.biller.deploy/src/main/resources/bootstrap/info_presencial_2014.xlsx']saldo_cons!$a$2:$n$1048576,8,0)</f>
        <v>#VALUE!</v>
      </c>
      <c r="AS198" s="53" t="e">
        <f aca="false">+VLOOKUP($D198,['file:///home/lab/repositories/luckia.facturador/com.luckia.biller.deploy/src/main/resources/bootstrap/info_presencial_2014.xlsx']saldo_cons!$a$2:$n$1048576,9,0)</f>
        <v>#VALUE!</v>
      </c>
      <c r="AT198" s="53" t="e">
        <f aca="false">+VLOOKUP($D198,['file:///home/lab/repositories/luckia.facturador/com.luckia.biller.deploy/src/main/resources/bootstrap/info_presencial_2014.xlsx']saldo_cons!$a$2:$n$1048576,10,0)</f>
        <v>#VALUE!</v>
      </c>
      <c r="AU198" s="53" t="e">
        <f aca="false">+VLOOKUP($D198,['file:///home/lab/repositories/luckia.facturador/com.luckia.biller.deploy/src/main/resources/bootstrap/info_presencial_2014.xlsx']saldo_cons!$a$2:$n$1048576,11,0)</f>
        <v>#VALUE!</v>
      </c>
      <c r="AV198" s="53" t="e">
        <f aca="false">+VLOOKUP($D198,['file:///home/lab/repositories/luckia.facturador/com.luckia.biller.deploy/src/main/resources/bootstrap/info_presencial_2014.xlsx']saldo_cons!$a$2:$n$1048576,12,0)</f>
        <v>#VALUE!</v>
      </c>
      <c r="AW198" s="53" t="e">
        <f aca="false">+VLOOKUP($D198,['file:///home/lab/repositories/luckia.facturador/com.luckia.biller.deploy/src/main/resources/bootstrap/info_presencial_2014.xlsx']saldo_cons!$a$2:$n$1048576,13,0)</f>
        <v>#VALUE!</v>
      </c>
      <c r="AX198" s="53" t="e">
        <f aca="false">+VLOOKUP($D198,['file:///home/lab/repositories/luckia.facturador/com.luckia.biller.deploy/src/main/resources/bootstrap/info_presencial_2014.xlsx']saldo_cons!$a$2:$n$1048576,14,0)</f>
        <v>#VALUE!</v>
      </c>
      <c r="AY198" s="53" t="n">
        <f aca="false">+SUM(AM198:AX198)</f>
        <v>536</v>
      </c>
      <c r="AZ198" s="53"/>
      <c r="BA198" s="53"/>
      <c r="BB198" s="53" t="e">
        <f aca="false">+VLOOKUP($D198,['file:///home/lab/repositories/luckia.facturador/com.luckia.biller.deploy/src/main/resources/bootstrap/info_presencial_2014.xlsx']ggr_cons!$a$2:$n$1048576,3,0)</f>
        <v>#VALUE!</v>
      </c>
      <c r="BC198" s="53" t="e">
        <f aca="false">+VLOOKUP($D198,['file:///home/lab/repositories/luckia.facturador/com.luckia.biller.deploy/src/main/resources/bootstrap/info_presencial_2014.xlsx']ggr_cons!$a$2:$n$1048576,4,0)</f>
        <v>#VALUE!</v>
      </c>
      <c r="BD198" s="53" t="e">
        <f aca="false">+VLOOKUP($D198,['file:///home/lab/repositories/luckia.facturador/com.luckia.biller.deploy/src/main/resources/bootstrap/info_presencial_2014.xlsx']ggr_cons!$a$2:$n$1048576,5,0)</f>
        <v>#VALUE!</v>
      </c>
      <c r="BE198" s="53" t="e">
        <f aca="false">+VLOOKUP($D198,['file:///home/lab/repositories/luckia.facturador/com.luckia.biller.deploy/src/main/resources/bootstrap/info_presencial_2014.xlsx']ggr_cons!$a$2:$n$1048576,6,0)</f>
        <v>#VALUE!</v>
      </c>
      <c r="BF198" s="53" t="e">
        <f aca="false">+VLOOKUP($D198,['file:///home/lab/repositories/luckia.facturador/com.luckia.biller.deploy/src/main/resources/bootstrap/info_presencial_2014.xlsx']ggr_cons!$a$2:$n$1048576,7,0)</f>
        <v>#VALUE!</v>
      </c>
      <c r="BG198" s="53" t="e">
        <f aca="false">+VLOOKUP($D198,['file:///home/lab/repositories/luckia.facturador/com.luckia.biller.deploy/src/main/resources/bootstrap/info_presencial_2014.xlsx']ggr_cons!$a$2:$n$1048576,8,0)</f>
        <v>#VALUE!</v>
      </c>
      <c r="BH198" s="53" t="e">
        <f aca="false">+VLOOKUP($D198,['file:///home/lab/repositories/luckia.facturador/com.luckia.biller.deploy/src/main/resources/bootstrap/info_presencial_2014.xlsx']ggr_cons!$a$2:$n$1048576,9,0)</f>
        <v>#VALUE!</v>
      </c>
      <c r="BI198" s="53" t="e">
        <f aca="false">+VLOOKUP($D198,['file:///home/lab/repositories/luckia.facturador/com.luckia.biller.deploy/src/main/resources/bootstrap/info_presencial_2014.xlsx']ggr_cons!$a$2:$n$1048576,10,0)</f>
        <v>#VALUE!</v>
      </c>
      <c r="BJ198" s="53" t="e">
        <f aca="false">+VLOOKUP($D198,['file:///home/lab/repositories/luckia.facturador/com.luckia.biller.deploy/src/main/resources/bootstrap/info_presencial_2014.xlsx']ggr_cons!$a$2:$n$1048576,11,0)</f>
        <v>#VALUE!</v>
      </c>
      <c r="BK198" s="53" t="e">
        <f aca="false">+VLOOKUP($D198,['file:///home/lab/repositories/luckia.facturador/com.luckia.biller.deploy/src/main/resources/bootstrap/info_presencial_2014.xlsx']ggr_cons!$a$2:$n$1048576,12,0)</f>
        <v>#VALUE!</v>
      </c>
      <c r="BL198" s="53" t="e">
        <f aca="false">+VLOOKUP($D198,['file:///home/lab/repositories/luckia.facturador/com.luckia.biller.deploy/src/main/resources/bootstrap/info_presencial_2014.xlsx']ggr_cons!$a$2:$n$1048576,13,0)</f>
        <v>#VALUE!</v>
      </c>
      <c r="BM198" s="53" t="e">
        <f aca="false">+VLOOKUP($D198,['file:///home/lab/repositories/luckia.facturador/com.luckia.biller.deploy/src/main/resources/bootstrap/info_presencial_2014.xlsx']ggr_cons!$a$2:$n$1048576,14,0)</f>
        <v>#VALUE!</v>
      </c>
      <c r="BN198" s="53" t="n">
        <f aca="false">+SUM(BB198:BM198)</f>
        <v>285.53</v>
      </c>
      <c r="BO198" s="53"/>
      <c r="BP198" s="53"/>
      <c r="BQ198" s="55" t="n">
        <f aca="false">+$N198*X198</f>
        <v>5.36</v>
      </c>
      <c r="BR198" s="55" t="n">
        <f aca="false">+$N198*Y198</f>
        <v>0</v>
      </c>
      <c r="BS198" s="55" t="n">
        <f aca="false">+$N198*Z198</f>
        <v>0</v>
      </c>
      <c r="BT198" s="55" t="n">
        <f aca="false">+$N198*AA198</f>
        <v>0</v>
      </c>
      <c r="BU198" s="55" t="n">
        <f aca="false">+$N198*AB198</f>
        <v>0</v>
      </c>
      <c r="BV198" s="55" t="n">
        <f aca="false">+$N198*AC198</f>
        <v>0</v>
      </c>
      <c r="BW198" s="55" t="n">
        <f aca="false">+$N198*AD198</f>
        <v>0</v>
      </c>
      <c r="BX198" s="55" t="n">
        <f aca="false">+$N198*AE198</f>
        <v>0</v>
      </c>
      <c r="BY198" s="55" t="n">
        <f aca="false">+$N198*AF198</f>
        <v>0</v>
      </c>
      <c r="BZ198" s="55" t="n">
        <f aca="false">+$N198*AG198</f>
        <v>0</v>
      </c>
      <c r="CA198" s="55" t="n">
        <f aca="false">+$N198*AH198</f>
        <v>0</v>
      </c>
      <c r="CB198" s="55" t="n">
        <f aca="false">+$N198*AI198</f>
        <v>0</v>
      </c>
      <c r="CC198" s="55" t="n">
        <f aca="false">+SUM(BQ198:CB198)</f>
        <v>5.36</v>
      </c>
      <c r="CD198" s="53"/>
      <c r="CE198" s="55"/>
      <c r="CF198" s="55" t="n">
        <f aca="false">+BQ198/$CE$2</f>
        <v>4.4297520661157</v>
      </c>
      <c r="CG198" s="55" t="n">
        <f aca="false">+BR198/$CE$2</f>
        <v>0</v>
      </c>
      <c r="CH198" s="55" t="n">
        <f aca="false">+BS198/$CE$2</f>
        <v>0</v>
      </c>
      <c r="CI198" s="55" t="n">
        <f aca="false">+BT198/$CE$2</f>
        <v>0</v>
      </c>
      <c r="CJ198" s="55" t="n">
        <f aca="false">+BU198/$CE$2</f>
        <v>0</v>
      </c>
      <c r="CK198" s="55" t="n">
        <f aca="false">+BV198/$CE$2</f>
        <v>0</v>
      </c>
      <c r="CL198" s="55" t="n">
        <f aca="false">+BW198/$CE$2</f>
        <v>0</v>
      </c>
      <c r="CM198" s="55" t="n">
        <f aca="false">+BX198/$CE$2</f>
        <v>0</v>
      </c>
      <c r="CN198" s="55" t="n">
        <f aca="false">+BY198/$CE$2</f>
        <v>0</v>
      </c>
      <c r="CO198" s="55" t="n">
        <f aca="false">+BZ198/$CE$2</f>
        <v>0</v>
      </c>
      <c r="CP198" s="55" t="n">
        <f aca="false">+CA198/$CE$2</f>
        <v>0</v>
      </c>
      <c r="CQ198" s="55" t="n">
        <f aca="false">+CB198/$CE$2</f>
        <v>0</v>
      </c>
      <c r="CR198" s="55" t="n">
        <f aca="false">+CC198/$CE$2</f>
        <v>4.4297520661157</v>
      </c>
      <c r="CS198" s="53"/>
      <c r="CT198" s="53"/>
      <c r="CU198" s="56" t="n">
        <f aca="false">+$O198*X198+$P198*BB198+$Q198*(0.9*BB198+$S198)+$R198</f>
        <v>10.72</v>
      </c>
      <c r="CV198" s="56" t="n">
        <f aca="false">+$O198*Y198+$P198*BC198+$Q198*(0.9*BC198+$S198)+$R198</f>
        <v>0</v>
      </c>
      <c r="CW198" s="56" t="n">
        <f aca="false">+$O198*Z198+$P198*BD198+$Q198*(0.9*BD198+$S198)+$R198</f>
        <v>0</v>
      </c>
      <c r="CX198" s="56" t="n">
        <f aca="false">+$O198*AA198+$P198*BE198+$Q198*(0.9*BE198+$S198)+$R198</f>
        <v>0</v>
      </c>
      <c r="CY198" s="56" t="n">
        <f aca="false">+$O198*AB198+$P198*BF198+$Q198*(0.9*BF198+$S198)+$R198</f>
        <v>0</v>
      </c>
      <c r="CZ198" s="56" t="n">
        <f aca="false">+$O198*AC198+$P198*BG198+$Q198*(0.9*BG198+$S198)+$R198</f>
        <v>0</v>
      </c>
      <c r="DA198" s="56" t="n">
        <f aca="false">+$O198*AD198+$P198*BH198+$Q198*(0.9*BH198+$S198)+$R198</f>
        <v>0</v>
      </c>
      <c r="DB198" s="56" t="n">
        <f aca="false">+$O198*AE198+$P198*BI198+$Q198*(0.9*BI198+$S198)+$R198</f>
        <v>0</v>
      </c>
      <c r="DC198" s="56" t="n">
        <f aca="false">+$O198*AF198+$P198*BJ198+$Q198*(0.9*BJ198+$S198)+$R198</f>
        <v>0</v>
      </c>
      <c r="DD198" s="56" t="n">
        <f aca="false">+$O198*AG198+$P198*BK198+$Q198*(0.9*BK198+$S198)+$R198</f>
        <v>0</v>
      </c>
      <c r="DE198" s="56" t="n">
        <f aca="false">+$O198*AH198+$P198*BL198+$Q198*(0.9*BL198+$S198)+$R198</f>
        <v>0</v>
      </c>
      <c r="DF198" s="56" t="n">
        <f aca="false">+$O198*AI198+$P198*BM198+$Q198*(0.9*BM198+$S198)+$R198</f>
        <v>0</v>
      </c>
      <c r="DG198" s="55" t="n">
        <f aca="false">+SUM(CU198:DF198)</f>
        <v>10.72</v>
      </c>
      <c r="DH198" s="53"/>
      <c r="DJ198" s="14" t="n">
        <f aca="false">+IF(X198=0,0,$T198)</f>
        <v>30</v>
      </c>
      <c r="DK198" s="14" t="n">
        <f aca="false">+IF(Y198=0,0,$T198)</f>
        <v>0</v>
      </c>
      <c r="DL198" s="14" t="n">
        <f aca="false">+IF(Z198=0,0,$T198)</f>
        <v>0</v>
      </c>
      <c r="DM198" s="14" t="n">
        <f aca="false">+IF(AA198=0,0,$T198)</f>
        <v>0</v>
      </c>
      <c r="DN198" s="14" t="n">
        <f aca="false">+IF(AB198=0,0,$T198)</f>
        <v>0</v>
      </c>
      <c r="DO198" s="14" t="n">
        <f aca="false">+IF(AC198=0,0,$T198)</f>
        <v>0</v>
      </c>
      <c r="DP198" s="14" t="n">
        <f aca="false">+IF(AD198=0,0,$T198)</f>
        <v>0</v>
      </c>
      <c r="DQ198" s="14" t="n">
        <f aca="false">+IF(AE198=0,0,$T198)</f>
        <v>0</v>
      </c>
      <c r="DR198" s="14" t="n">
        <f aca="false">+IF(AF198=0,0,$T198)</f>
        <v>0</v>
      </c>
      <c r="DS198" s="14" t="n">
        <f aca="false">+IF(AG198=0,0,$T198)</f>
        <v>0</v>
      </c>
      <c r="DT198" s="14" t="n">
        <f aca="false">+IF(AH198=0,0,$T198)</f>
        <v>0</v>
      </c>
      <c r="DU198" s="14" t="n">
        <f aca="false">+IF(AI198=0,0,$T198)</f>
        <v>0</v>
      </c>
      <c r="DV198" s="55" t="n">
        <f aca="false">+SUM(DJ198:DU198)</f>
        <v>30</v>
      </c>
      <c r="DY198" s="14" t="n">
        <v>0</v>
      </c>
      <c r="DZ198" s="14" t="n">
        <v>0</v>
      </c>
      <c r="EA198" s="14" t="n">
        <v>0</v>
      </c>
      <c r="EB198" s="14" t="n">
        <v>0</v>
      </c>
      <c r="EC198" s="14" t="n">
        <v>0</v>
      </c>
      <c r="ED198" s="14" t="n">
        <v>0</v>
      </c>
      <c r="EE198" s="14" t="n">
        <v>0</v>
      </c>
      <c r="EF198" s="14" t="n">
        <v>0</v>
      </c>
      <c r="EG198" s="14" t="n">
        <v>0</v>
      </c>
      <c r="EH198" s="14" t="n">
        <v>0</v>
      </c>
      <c r="EI198" s="14" t="n">
        <v>0</v>
      </c>
      <c r="EJ198" s="14" t="n">
        <v>0</v>
      </c>
      <c r="EK198" s="55" t="n">
        <f aca="false">+SUM(DY198:EJ198)</f>
        <v>0</v>
      </c>
      <c r="EO198" s="53" t="n">
        <f aca="false">+CU198+DJ198-DY198/2</f>
        <v>40.72</v>
      </c>
      <c r="EP198" s="53" t="n">
        <f aca="false">+CV198+DK198-DZ198/2</f>
        <v>0</v>
      </c>
      <c r="EQ198" s="53" t="n">
        <f aca="false">+CW198+DL198-EA198/2</f>
        <v>0</v>
      </c>
      <c r="ER198" s="53" t="n">
        <f aca="false">+CX198+DM198-EB198/2</f>
        <v>0</v>
      </c>
      <c r="ES198" s="53" t="n">
        <f aca="false">+CY198+DN198-EC198/2</f>
        <v>0</v>
      </c>
      <c r="ET198" s="53" t="n">
        <f aca="false">+CZ198+DO198-ED198/2</f>
        <v>0</v>
      </c>
      <c r="EU198" s="53" t="n">
        <f aca="false">+DA198+DP198-EE198/2</f>
        <v>0</v>
      </c>
      <c r="EV198" s="53" t="n">
        <f aca="false">+DB198+DQ198-EF198/2</f>
        <v>0</v>
      </c>
      <c r="EW198" s="53" t="n">
        <f aca="false">+DC198+DR198-EG198/2</f>
        <v>0</v>
      </c>
      <c r="EX198" s="53" t="n">
        <f aca="false">+DD198+DS198-EH198/2</f>
        <v>0</v>
      </c>
      <c r="EY198" s="53" t="n">
        <f aca="false">+DE198+DT198-EI198/2</f>
        <v>0</v>
      </c>
      <c r="EZ198" s="53" t="n">
        <f aca="false">+DF198+DU198-EJ198/2</f>
        <v>0</v>
      </c>
      <c r="FA198" s="55" t="n">
        <f aca="false">+SUM(EO198:EZ198)</f>
        <v>40.72</v>
      </c>
      <c r="FD198" s="53" t="n">
        <f aca="false">+AM198-EO198-DY198</f>
        <v>495.28</v>
      </c>
      <c r="FE198" s="53" t="n">
        <f aca="false">+AN198-EP198-DZ198</f>
        <v>0</v>
      </c>
      <c r="FF198" s="53" t="n">
        <f aca="false">+AO198-EQ198-EA198</f>
        <v>0</v>
      </c>
      <c r="FG198" s="53" t="n">
        <f aca="false">+AP198-ER198-EB198</f>
        <v>0</v>
      </c>
      <c r="FH198" s="53" t="n">
        <f aca="false">+AQ198-ES198-EC198</f>
        <v>0</v>
      </c>
      <c r="FI198" s="53" t="n">
        <f aca="false">+AR198-ET198-ED198</f>
        <v>0</v>
      </c>
      <c r="FJ198" s="53" t="n">
        <f aca="false">+AS198-EU198-EE198</f>
        <v>0</v>
      </c>
      <c r="FK198" s="53" t="n">
        <f aca="false">+AT198-EV198-EF198</f>
        <v>0</v>
      </c>
      <c r="FL198" s="53" t="n">
        <f aca="false">+AU198-EW198-EG198</f>
        <v>0</v>
      </c>
      <c r="FM198" s="53" t="n">
        <f aca="false">+AV198-EX198-EH198</f>
        <v>0</v>
      </c>
      <c r="FN198" s="53" t="n">
        <f aca="false">+AW198-EY198-EI198</f>
        <v>0</v>
      </c>
      <c r="FO198" s="53" t="n">
        <f aca="false">+AX198-EZ198-EJ198</f>
        <v>0</v>
      </c>
      <c r="FP198" s="53" t="n">
        <f aca="false">+AY198-FA198</f>
        <v>495.28</v>
      </c>
    </row>
    <row collapsed="false" customFormat="false" customHeight="true" hidden="false" ht="15" outlineLevel="2" r="199">
      <c r="A199" s="21" t="n">
        <v>12</v>
      </c>
      <c r="B199" s="21" t="s">
        <v>67</v>
      </c>
      <c r="C199" s="21" t="s">
        <v>137</v>
      </c>
      <c r="D199" s="67" t="n">
        <f aca="false">+E199</f>
        <v>16141</v>
      </c>
      <c r="E199" s="69" t="n">
        <v>16141</v>
      </c>
      <c r="F199" s="72" t="s">
        <v>718</v>
      </c>
      <c r="G199" s="21" t="s">
        <v>69</v>
      </c>
      <c r="H199" s="21" t="s">
        <v>69</v>
      </c>
      <c r="I199" s="72" t="s">
        <v>719</v>
      </c>
      <c r="J199" s="72" t="s">
        <v>708</v>
      </c>
      <c r="K199" s="76" t="s">
        <v>75</v>
      </c>
      <c r="L199" s="49" t="s">
        <v>487</v>
      </c>
      <c r="M199" s="50" t="s">
        <v>70</v>
      </c>
      <c r="N199" s="51" t="n">
        <v>0.01</v>
      </c>
      <c r="O199" s="51" t="n">
        <v>0.02</v>
      </c>
      <c r="P199" s="51" t="n">
        <v>0</v>
      </c>
      <c r="Q199" s="51" t="n">
        <v>0</v>
      </c>
      <c r="R199" s="50" t="n">
        <v>0</v>
      </c>
      <c r="S199" s="50" t="n">
        <v>0</v>
      </c>
      <c r="T199" s="50" t="n">
        <v>30</v>
      </c>
      <c r="U199" s="50"/>
      <c r="X199" s="53" t="e">
        <f aca="false">+VLOOKUP($D199,['file:///home/lab/repositories/luckia.facturador/com.luckia.biller.deploy/src/main/resources/bootstrap/info_presencial_2014.xlsx']venta_neta_cons!$a$2:$n$1048576,3,0)</f>
        <v>#VALUE!</v>
      </c>
      <c r="Y199" s="53" t="e">
        <f aca="false">+VLOOKUP($D199,['file:///home/lab/repositories/luckia.facturador/com.luckia.biller.deploy/src/main/resources/bootstrap/info_presencial_2014.xlsx']venta_neta_cons!$a$2:$n$1048576,4,0)</f>
        <v>#VALUE!</v>
      </c>
      <c r="Z199" s="53" t="e">
        <f aca="false">+VLOOKUP($D199,['file:///home/lab/repositories/luckia.facturador/com.luckia.biller.deploy/src/main/resources/bootstrap/info_presencial_2014.xlsx']venta_neta_cons!$a$2:$n$1048576,5,0)</f>
        <v>#VALUE!</v>
      </c>
      <c r="AA199" s="53" t="e">
        <f aca="false">+VLOOKUP($D199,['file:///home/lab/repositories/luckia.facturador/com.luckia.biller.deploy/src/main/resources/bootstrap/info_presencial_2014.xlsx']venta_neta_cons!$a$2:$n$1048576,6,0)</f>
        <v>#VALUE!</v>
      </c>
      <c r="AB199" s="53" t="e">
        <f aca="false">+VLOOKUP($D199,['file:///home/lab/repositories/luckia.facturador/com.luckia.biller.deploy/src/main/resources/bootstrap/info_presencial_2014.xlsx']venta_neta_cons!$a$2:$n$1048576,7,0)</f>
        <v>#VALUE!</v>
      </c>
      <c r="AC199" s="53" t="e">
        <f aca="false">+VLOOKUP($D199,['file:///home/lab/repositories/luckia.facturador/com.luckia.biller.deploy/src/main/resources/bootstrap/info_presencial_2014.xlsx']venta_neta_cons!$a$2:$n$1048576,8,0)</f>
        <v>#VALUE!</v>
      </c>
      <c r="AD199" s="53" t="e">
        <f aca="false">+VLOOKUP($D199,['file:///home/lab/repositories/luckia.facturador/com.luckia.biller.deploy/src/main/resources/bootstrap/info_presencial_2014.xlsx']venta_neta_cons!$a$2:$n$1048576,9,0)</f>
        <v>#VALUE!</v>
      </c>
      <c r="AE199" s="53" t="e">
        <f aca="false">+VLOOKUP($D199,['file:///home/lab/repositories/luckia.facturador/com.luckia.biller.deploy/src/main/resources/bootstrap/info_presencial_2014.xlsx']venta_neta_cons!$a$2:$n$1048576,10,0)</f>
        <v>#VALUE!</v>
      </c>
      <c r="AF199" s="53" t="e">
        <f aca="false">+VLOOKUP($D199,['file:///home/lab/repositories/luckia.facturador/com.luckia.biller.deploy/src/main/resources/bootstrap/info_presencial_2014.xlsx']venta_neta_cons!$a$2:$n$1048576,11,0)</f>
        <v>#VALUE!</v>
      </c>
      <c r="AG199" s="53" t="e">
        <f aca="false">+VLOOKUP($D199,['file:///home/lab/repositories/luckia.facturador/com.luckia.biller.deploy/src/main/resources/bootstrap/info_presencial_2014.xlsx']venta_neta_cons!$a$2:$n$1048576,12,0)</f>
        <v>#VALUE!</v>
      </c>
      <c r="AH199" s="53" t="e">
        <f aca="false">+VLOOKUP($D199,['file:///home/lab/repositories/luckia.facturador/com.luckia.biller.deploy/src/main/resources/bootstrap/info_presencial_2014.xlsx']venta_neta_cons!$a$2:$n$1048576,13,0)</f>
        <v>#VALUE!</v>
      </c>
      <c r="AI199" s="53" t="e">
        <f aca="false">+VLOOKUP($D199,['file:///home/lab/repositories/luckia.facturador/com.luckia.biller.deploy/src/main/resources/bootstrap/info_presencial_2014.xlsx']venta_neta_cons!$a$2:$n$1048576,14,0)</f>
        <v>#VALUE!</v>
      </c>
      <c r="AJ199" s="53" t="n">
        <f aca="false">+SUM(X199:AI199)</f>
        <v>3376</v>
      </c>
      <c r="AK199" s="54" t="n">
        <f aca="false">+BB199/X199</f>
        <v>0.359440165876777</v>
      </c>
      <c r="AL199" s="53"/>
      <c r="AM199" s="53" t="e">
        <f aca="false">+VLOOKUP($D199,['file:///home/lab/repositories/luckia.facturador/com.luckia.biller.deploy/src/main/resources/bootstrap/info_presencial_2014.xlsx']saldo_cons!$a$2:$n$1048576,3,0)</f>
        <v>#VALUE!</v>
      </c>
      <c r="AN199" s="53" t="e">
        <f aca="false">+VLOOKUP($D199,['file:///home/lab/repositories/luckia.facturador/com.luckia.biller.deploy/src/main/resources/bootstrap/info_presencial_2014.xlsx']saldo_cons!$a$2:$n$1048576,4,0)</f>
        <v>#VALUE!</v>
      </c>
      <c r="AO199" s="53" t="e">
        <f aca="false">+VLOOKUP($D199,['file:///home/lab/repositories/luckia.facturador/com.luckia.biller.deploy/src/main/resources/bootstrap/info_presencial_2014.xlsx']saldo_cons!$a$2:$n$1048576,5,0)</f>
        <v>#VALUE!</v>
      </c>
      <c r="AP199" s="53" t="e">
        <f aca="false">+VLOOKUP($D199,['file:///home/lab/repositories/luckia.facturador/com.luckia.biller.deploy/src/main/resources/bootstrap/info_presencial_2014.xlsx']saldo_cons!$a$2:$n$1048576,6,0)</f>
        <v>#VALUE!</v>
      </c>
      <c r="AQ199" s="53" t="e">
        <f aca="false">+VLOOKUP($D199,['file:///home/lab/repositories/luckia.facturador/com.luckia.biller.deploy/src/main/resources/bootstrap/info_presencial_2014.xlsx']saldo_cons!$a$2:$n$1048576,7,0)</f>
        <v>#VALUE!</v>
      </c>
      <c r="AR199" s="53" t="e">
        <f aca="false">+VLOOKUP($D199,['file:///home/lab/repositories/luckia.facturador/com.luckia.biller.deploy/src/main/resources/bootstrap/info_presencial_2014.xlsx']saldo_cons!$a$2:$n$1048576,8,0)</f>
        <v>#VALUE!</v>
      </c>
      <c r="AS199" s="53" t="e">
        <f aca="false">+VLOOKUP($D199,['file:///home/lab/repositories/luckia.facturador/com.luckia.biller.deploy/src/main/resources/bootstrap/info_presencial_2014.xlsx']saldo_cons!$a$2:$n$1048576,9,0)</f>
        <v>#VALUE!</v>
      </c>
      <c r="AT199" s="53" t="e">
        <f aca="false">+VLOOKUP($D199,['file:///home/lab/repositories/luckia.facturador/com.luckia.biller.deploy/src/main/resources/bootstrap/info_presencial_2014.xlsx']saldo_cons!$a$2:$n$1048576,10,0)</f>
        <v>#VALUE!</v>
      </c>
      <c r="AU199" s="53" t="e">
        <f aca="false">+VLOOKUP($D199,['file:///home/lab/repositories/luckia.facturador/com.luckia.biller.deploy/src/main/resources/bootstrap/info_presencial_2014.xlsx']saldo_cons!$a$2:$n$1048576,11,0)</f>
        <v>#VALUE!</v>
      </c>
      <c r="AV199" s="53" t="e">
        <f aca="false">+VLOOKUP($D199,['file:///home/lab/repositories/luckia.facturador/com.luckia.biller.deploy/src/main/resources/bootstrap/info_presencial_2014.xlsx']saldo_cons!$a$2:$n$1048576,12,0)</f>
        <v>#VALUE!</v>
      </c>
      <c r="AW199" s="53" t="e">
        <f aca="false">+VLOOKUP($D199,['file:///home/lab/repositories/luckia.facturador/com.luckia.biller.deploy/src/main/resources/bootstrap/info_presencial_2014.xlsx']saldo_cons!$a$2:$n$1048576,13,0)</f>
        <v>#VALUE!</v>
      </c>
      <c r="AX199" s="53" t="e">
        <f aca="false">+VLOOKUP($D199,['file:///home/lab/repositories/luckia.facturador/com.luckia.biller.deploy/src/main/resources/bootstrap/info_presencial_2014.xlsx']saldo_cons!$a$2:$n$1048576,14,0)</f>
        <v>#VALUE!</v>
      </c>
      <c r="AY199" s="53" t="n">
        <f aca="false">+SUM(AM199:AX199)</f>
        <v>3376</v>
      </c>
      <c r="AZ199" s="53"/>
      <c r="BA199" s="53"/>
      <c r="BB199" s="53" t="e">
        <f aca="false">+VLOOKUP($D199,['file:///home/lab/repositories/luckia.facturador/com.luckia.biller.deploy/src/main/resources/bootstrap/info_presencial_2014.xlsx']ggr_cons!$a$2:$n$1048576,3,0)</f>
        <v>#VALUE!</v>
      </c>
      <c r="BC199" s="53" t="e">
        <f aca="false">+VLOOKUP($D199,['file:///home/lab/repositories/luckia.facturador/com.luckia.biller.deploy/src/main/resources/bootstrap/info_presencial_2014.xlsx']ggr_cons!$a$2:$n$1048576,4,0)</f>
        <v>#VALUE!</v>
      </c>
      <c r="BD199" s="53" t="e">
        <f aca="false">+VLOOKUP($D199,['file:///home/lab/repositories/luckia.facturador/com.luckia.biller.deploy/src/main/resources/bootstrap/info_presencial_2014.xlsx']ggr_cons!$a$2:$n$1048576,5,0)</f>
        <v>#VALUE!</v>
      </c>
      <c r="BE199" s="53" t="e">
        <f aca="false">+VLOOKUP($D199,['file:///home/lab/repositories/luckia.facturador/com.luckia.biller.deploy/src/main/resources/bootstrap/info_presencial_2014.xlsx']ggr_cons!$a$2:$n$1048576,6,0)</f>
        <v>#VALUE!</v>
      </c>
      <c r="BF199" s="53" t="e">
        <f aca="false">+VLOOKUP($D199,['file:///home/lab/repositories/luckia.facturador/com.luckia.biller.deploy/src/main/resources/bootstrap/info_presencial_2014.xlsx']ggr_cons!$a$2:$n$1048576,7,0)</f>
        <v>#VALUE!</v>
      </c>
      <c r="BG199" s="53" t="e">
        <f aca="false">+VLOOKUP($D199,['file:///home/lab/repositories/luckia.facturador/com.luckia.biller.deploy/src/main/resources/bootstrap/info_presencial_2014.xlsx']ggr_cons!$a$2:$n$1048576,8,0)</f>
        <v>#VALUE!</v>
      </c>
      <c r="BH199" s="53" t="e">
        <f aca="false">+VLOOKUP($D199,['file:///home/lab/repositories/luckia.facturador/com.luckia.biller.deploy/src/main/resources/bootstrap/info_presencial_2014.xlsx']ggr_cons!$a$2:$n$1048576,9,0)</f>
        <v>#VALUE!</v>
      </c>
      <c r="BI199" s="53" t="e">
        <f aca="false">+VLOOKUP($D199,['file:///home/lab/repositories/luckia.facturador/com.luckia.biller.deploy/src/main/resources/bootstrap/info_presencial_2014.xlsx']ggr_cons!$a$2:$n$1048576,10,0)</f>
        <v>#VALUE!</v>
      </c>
      <c r="BJ199" s="53" t="e">
        <f aca="false">+VLOOKUP($D199,['file:///home/lab/repositories/luckia.facturador/com.luckia.biller.deploy/src/main/resources/bootstrap/info_presencial_2014.xlsx']ggr_cons!$a$2:$n$1048576,11,0)</f>
        <v>#VALUE!</v>
      </c>
      <c r="BK199" s="53" t="e">
        <f aca="false">+VLOOKUP($D199,['file:///home/lab/repositories/luckia.facturador/com.luckia.biller.deploy/src/main/resources/bootstrap/info_presencial_2014.xlsx']ggr_cons!$a$2:$n$1048576,12,0)</f>
        <v>#VALUE!</v>
      </c>
      <c r="BL199" s="53" t="e">
        <f aca="false">+VLOOKUP($D199,['file:///home/lab/repositories/luckia.facturador/com.luckia.biller.deploy/src/main/resources/bootstrap/info_presencial_2014.xlsx']ggr_cons!$a$2:$n$1048576,13,0)</f>
        <v>#VALUE!</v>
      </c>
      <c r="BM199" s="53" t="e">
        <f aca="false">+VLOOKUP($D199,['file:///home/lab/repositories/luckia.facturador/com.luckia.biller.deploy/src/main/resources/bootstrap/info_presencial_2014.xlsx']ggr_cons!$a$2:$n$1048576,14,0)</f>
        <v>#VALUE!</v>
      </c>
      <c r="BN199" s="53" t="n">
        <f aca="false">+SUM(BB199:BM199)</f>
        <v>1213.47</v>
      </c>
      <c r="BO199" s="53"/>
      <c r="BP199" s="53"/>
      <c r="BQ199" s="55" t="n">
        <f aca="false">+$N199*X199</f>
        <v>33.76</v>
      </c>
      <c r="BR199" s="55" t="n">
        <f aca="false">+$N199*Y199</f>
        <v>0</v>
      </c>
      <c r="BS199" s="55" t="n">
        <f aca="false">+$N199*Z199</f>
        <v>0</v>
      </c>
      <c r="BT199" s="55" t="n">
        <f aca="false">+$N199*AA199</f>
        <v>0</v>
      </c>
      <c r="BU199" s="55" t="n">
        <f aca="false">+$N199*AB199</f>
        <v>0</v>
      </c>
      <c r="BV199" s="55" t="n">
        <f aca="false">+$N199*AC199</f>
        <v>0</v>
      </c>
      <c r="BW199" s="55" t="n">
        <f aca="false">+$N199*AD199</f>
        <v>0</v>
      </c>
      <c r="BX199" s="55" t="n">
        <f aca="false">+$N199*AE199</f>
        <v>0</v>
      </c>
      <c r="BY199" s="55" t="n">
        <f aca="false">+$N199*AF199</f>
        <v>0</v>
      </c>
      <c r="BZ199" s="55" t="n">
        <f aca="false">+$N199*AG199</f>
        <v>0</v>
      </c>
      <c r="CA199" s="55" t="n">
        <f aca="false">+$N199*AH199</f>
        <v>0</v>
      </c>
      <c r="CB199" s="55" t="n">
        <f aca="false">+$N199*AI199</f>
        <v>0</v>
      </c>
      <c r="CC199" s="55" t="n">
        <f aca="false">+SUM(BQ199:CB199)</f>
        <v>33.76</v>
      </c>
      <c r="CD199" s="53"/>
      <c r="CE199" s="55"/>
      <c r="CF199" s="55" t="n">
        <f aca="false">+BQ199/$CE$2</f>
        <v>27.900826446281</v>
      </c>
      <c r="CG199" s="55" t="n">
        <f aca="false">+BR199/$CE$2</f>
        <v>0</v>
      </c>
      <c r="CH199" s="55" t="n">
        <f aca="false">+BS199/$CE$2</f>
        <v>0</v>
      </c>
      <c r="CI199" s="55" t="n">
        <f aca="false">+BT199/$CE$2</f>
        <v>0</v>
      </c>
      <c r="CJ199" s="55" t="n">
        <f aca="false">+BU199/$CE$2</f>
        <v>0</v>
      </c>
      <c r="CK199" s="55" t="n">
        <f aca="false">+BV199/$CE$2</f>
        <v>0</v>
      </c>
      <c r="CL199" s="55" t="n">
        <f aca="false">+BW199/$CE$2</f>
        <v>0</v>
      </c>
      <c r="CM199" s="55" t="n">
        <f aca="false">+BX199/$CE$2</f>
        <v>0</v>
      </c>
      <c r="CN199" s="55" t="n">
        <f aca="false">+BY199/$CE$2</f>
        <v>0</v>
      </c>
      <c r="CO199" s="55" t="n">
        <f aca="false">+BZ199/$CE$2</f>
        <v>0</v>
      </c>
      <c r="CP199" s="55" t="n">
        <f aca="false">+CA199/$CE$2</f>
        <v>0</v>
      </c>
      <c r="CQ199" s="55" t="n">
        <f aca="false">+CB199/$CE$2</f>
        <v>0</v>
      </c>
      <c r="CR199" s="55" t="n">
        <f aca="false">+CC199/$CE$2</f>
        <v>27.900826446281</v>
      </c>
      <c r="CS199" s="53"/>
      <c r="CT199" s="53"/>
      <c r="CU199" s="56" t="n">
        <f aca="false">+$O199*X199+$P199*BB199+$Q199*(0.9*BB199+$S199)+$R199</f>
        <v>67.52</v>
      </c>
      <c r="CV199" s="56" t="n">
        <f aca="false">+$O199*Y199+$P199*BC199+$Q199*(0.9*BC199+$S199)+$R199</f>
        <v>0</v>
      </c>
      <c r="CW199" s="56" t="n">
        <f aca="false">+$O199*Z199+$P199*BD199+$Q199*(0.9*BD199+$S199)+$R199</f>
        <v>0</v>
      </c>
      <c r="CX199" s="56" t="n">
        <f aca="false">+$O199*AA199+$P199*BE199+$Q199*(0.9*BE199+$S199)+$R199</f>
        <v>0</v>
      </c>
      <c r="CY199" s="56" t="n">
        <f aca="false">+$O199*AB199+$P199*BF199+$Q199*(0.9*BF199+$S199)+$R199</f>
        <v>0</v>
      </c>
      <c r="CZ199" s="56" t="n">
        <f aca="false">+$O199*AC199+$P199*BG199+$Q199*(0.9*BG199+$S199)+$R199</f>
        <v>0</v>
      </c>
      <c r="DA199" s="56" t="n">
        <f aca="false">+$O199*AD199+$P199*BH199+$Q199*(0.9*BH199+$S199)+$R199</f>
        <v>0</v>
      </c>
      <c r="DB199" s="56" t="n">
        <f aca="false">+$O199*AE199+$P199*BI199+$Q199*(0.9*BI199+$S199)+$R199</f>
        <v>0</v>
      </c>
      <c r="DC199" s="56" t="n">
        <f aca="false">+$O199*AF199+$P199*BJ199+$Q199*(0.9*BJ199+$S199)+$R199</f>
        <v>0</v>
      </c>
      <c r="DD199" s="56" t="n">
        <f aca="false">+$O199*AG199+$P199*BK199+$Q199*(0.9*BK199+$S199)+$R199</f>
        <v>0</v>
      </c>
      <c r="DE199" s="56" t="n">
        <f aca="false">+$O199*AH199+$P199*BL199+$Q199*(0.9*BL199+$S199)+$R199</f>
        <v>0</v>
      </c>
      <c r="DF199" s="56" t="n">
        <f aca="false">+$O199*AI199+$P199*BM199+$Q199*(0.9*BM199+$S199)+$R199</f>
        <v>0</v>
      </c>
      <c r="DG199" s="55" t="n">
        <f aca="false">+SUM(CU199:DF199)</f>
        <v>67.52</v>
      </c>
      <c r="DH199" s="53"/>
      <c r="DJ199" s="14" t="n">
        <f aca="false">+IF(X199=0,0,$T199)</f>
        <v>30</v>
      </c>
      <c r="DK199" s="14" t="n">
        <f aca="false">+IF(Y199=0,0,$T199)</f>
        <v>0</v>
      </c>
      <c r="DL199" s="14" t="n">
        <f aca="false">+IF(Z199=0,0,$T199)</f>
        <v>0</v>
      </c>
      <c r="DM199" s="14" t="n">
        <f aca="false">+IF(AA199=0,0,$T199)</f>
        <v>0</v>
      </c>
      <c r="DN199" s="14" t="n">
        <f aca="false">+IF(AB199=0,0,$T199)</f>
        <v>0</v>
      </c>
      <c r="DO199" s="14" t="n">
        <f aca="false">+IF(AC199=0,0,$T199)</f>
        <v>0</v>
      </c>
      <c r="DP199" s="14" t="n">
        <f aca="false">+IF(AD199=0,0,$T199)</f>
        <v>0</v>
      </c>
      <c r="DQ199" s="14" t="n">
        <f aca="false">+IF(AE199=0,0,$T199)</f>
        <v>0</v>
      </c>
      <c r="DR199" s="14" t="n">
        <f aca="false">+IF(AF199=0,0,$T199)</f>
        <v>0</v>
      </c>
      <c r="DS199" s="14" t="n">
        <f aca="false">+IF(AG199=0,0,$T199)</f>
        <v>0</v>
      </c>
      <c r="DT199" s="14" t="n">
        <f aca="false">+IF(AH199=0,0,$T199)</f>
        <v>0</v>
      </c>
      <c r="DU199" s="14" t="n">
        <f aca="false">+IF(AI199=0,0,$T199)</f>
        <v>0</v>
      </c>
      <c r="DV199" s="55" t="n">
        <f aca="false">+SUM(DJ199:DU199)</f>
        <v>30</v>
      </c>
      <c r="DY199" s="14" t="n">
        <v>0</v>
      </c>
      <c r="DZ199" s="14" t="n">
        <v>0</v>
      </c>
      <c r="EA199" s="14" t="n">
        <v>0</v>
      </c>
      <c r="EB199" s="14" t="n">
        <v>0</v>
      </c>
      <c r="EC199" s="14" t="n">
        <v>0</v>
      </c>
      <c r="ED199" s="14" t="n">
        <v>0</v>
      </c>
      <c r="EE199" s="14" t="n">
        <v>0</v>
      </c>
      <c r="EF199" s="14" t="n">
        <v>0</v>
      </c>
      <c r="EG199" s="14" t="n">
        <v>0</v>
      </c>
      <c r="EH199" s="14" t="n">
        <v>0</v>
      </c>
      <c r="EI199" s="14" t="n">
        <v>0</v>
      </c>
      <c r="EJ199" s="14" t="n">
        <v>0</v>
      </c>
      <c r="EK199" s="55" t="n">
        <f aca="false">+SUM(DY199:EJ199)</f>
        <v>0</v>
      </c>
      <c r="EO199" s="53" t="n">
        <f aca="false">+CU199+DJ199-DY199/2</f>
        <v>97.52</v>
      </c>
      <c r="EP199" s="53" t="n">
        <f aca="false">+CV199+DK199-DZ199/2</f>
        <v>0</v>
      </c>
      <c r="EQ199" s="53" t="n">
        <f aca="false">+CW199+DL199-EA199/2</f>
        <v>0</v>
      </c>
      <c r="ER199" s="53" t="n">
        <f aca="false">+CX199+DM199-EB199/2</f>
        <v>0</v>
      </c>
      <c r="ES199" s="53" t="n">
        <f aca="false">+CY199+DN199-EC199/2</f>
        <v>0</v>
      </c>
      <c r="ET199" s="53" t="n">
        <f aca="false">+CZ199+DO199-ED199/2</f>
        <v>0</v>
      </c>
      <c r="EU199" s="53" t="n">
        <f aca="false">+DA199+DP199-EE199/2</f>
        <v>0</v>
      </c>
      <c r="EV199" s="53" t="n">
        <f aca="false">+DB199+DQ199-EF199/2</f>
        <v>0</v>
      </c>
      <c r="EW199" s="53" t="n">
        <f aca="false">+DC199+DR199-EG199/2</f>
        <v>0</v>
      </c>
      <c r="EX199" s="53" t="n">
        <f aca="false">+DD199+DS199-EH199/2</f>
        <v>0</v>
      </c>
      <c r="EY199" s="53" t="n">
        <f aca="false">+DE199+DT199-EI199/2</f>
        <v>0</v>
      </c>
      <c r="EZ199" s="53" t="n">
        <f aca="false">+DF199+DU199-EJ199/2</f>
        <v>0</v>
      </c>
      <c r="FA199" s="55" t="n">
        <f aca="false">+SUM(EO199:EZ199)</f>
        <v>97.52</v>
      </c>
      <c r="FD199" s="53" t="n">
        <f aca="false">+AM199-EO199-DY199</f>
        <v>3278.48</v>
      </c>
      <c r="FE199" s="53" t="n">
        <f aca="false">+AN199-EP199-DZ199</f>
        <v>0</v>
      </c>
      <c r="FF199" s="53" t="n">
        <f aca="false">+AO199-EQ199-EA199</f>
        <v>0</v>
      </c>
      <c r="FG199" s="53" t="n">
        <f aca="false">+AP199-ER199-EB199</f>
        <v>0</v>
      </c>
      <c r="FH199" s="53" t="n">
        <f aca="false">+AQ199-ES199-EC199</f>
        <v>0</v>
      </c>
      <c r="FI199" s="53" t="n">
        <f aca="false">+AR199-ET199-ED199</f>
        <v>0</v>
      </c>
      <c r="FJ199" s="53" t="n">
        <f aca="false">+AS199-EU199-EE199</f>
        <v>0</v>
      </c>
      <c r="FK199" s="53" t="n">
        <f aca="false">+AT199-EV199-EF199</f>
        <v>0</v>
      </c>
      <c r="FL199" s="53" t="n">
        <f aca="false">+AU199-EW199-EG199</f>
        <v>0</v>
      </c>
      <c r="FM199" s="53" t="n">
        <f aca="false">+AV199-EX199-EH199</f>
        <v>0</v>
      </c>
      <c r="FN199" s="53" t="n">
        <f aca="false">+AW199-EY199-EI199</f>
        <v>0</v>
      </c>
      <c r="FO199" s="53" t="n">
        <f aca="false">+AX199-EZ199-EJ199</f>
        <v>0</v>
      </c>
      <c r="FP199" s="53" t="n">
        <f aca="false">+AY199-FA199</f>
        <v>3278.48</v>
      </c>
    </row>
    <row collapsed="false" customFormat="false" customHeight="true" hidden="false" ht="15" outlineLevel="2" r="200">
      <c r="A200" s="21" t="n">
        <v>12</v>
      </c>
      <c r="B200" s="21" t="s">
        <v>67</v>
      </c>
      <c r="C200" s="21" t="s">
        <v>137</v>
      </c>
      <c r="D200" s="67" t="n">
        <f aca="false">+E200</f>
        <v>16142</v>
      </c>
      <c r="E200" s="69" t="n">
        <v>16142</v>
      </c>
      <c r="F200" s="76" t="s">
        <v>720</v>
      </c>
      <c r="G200" s="21" t="s">
        <v>69</v>
      </c>
      <c r="H200" s="21" t="s">
        <v>69</v>
      </c>
      <c r="I200" s="72" t="s">
        <v>721</v>
      </c>
      <c r="J200" s="76" t="s">
        <v>722</v>
      </c>
      <c r="K200" s="76" t="s">
        <v>486</v>
      </c>
      <c r="L200" s="49" t="s">
        <v>487</v>
      </c>
      <c r="M200" s="50" t="s">
        <v>70</v>
      </c>
      <c r="N200" s="51" t="n">
        <v>0.01</v>
      </c>
      <c r="O200" s="51" t="n">
        <v>0.02</v>
      </c>
      <c r="P200" s="51" t="n">
        <v>0</v>
      </c>
      <c r="Q200" s="51" t="n">
        <v>0</v>
      </c>
      <c r="R200" s="50" t="n">
        <v>0</v>
      </c>
      <c r="S200" s="50" t="n">
        <v>0</v>
      </c>
      <c r="T200" s="50" t="n">
        <v>30</v>
      </c>
      <c r="U200" s="50"/>
      <c r="X200" s="53" t="e">
        <f aca="false">+VLOOKUP($D200,['file:///home/lab/repositories/luckia.facturador/com.luckia.biller.deploy/src/main/resources/bootstrap/info_presencial_2014.xlsx']venta_neta_cons!$a$2:$n$1048576,3,0)</f>
        <v>#VALUE!</v>
      </c>
      <c r="Y200" s="53" t="e">
        <f aca="false">+VLOOKUP($D200,['file:///home/lab/repositories/luckia.facturador/com.luckia.biller.deploy/src/main/resources/bootstrap/info_presencial_2014.xlsx']venta_neta_cons!$a$2:$n$1048576,4,0)</f>
        <v>#VALUE!</v>
      </c>
      <c r="Z200" s="53" t="e">
        <f aca="false">+VLOOKUP($D200,['file:///home/lab/repositories/luckia.facturador/com.luckia.biller.deploy/src/main/resources/bootstrap/info_presencial_2014.xlsx']venta_neta_cons!$a$2:$n$1048576,5,0)</f>
        <v>#VALUE!</v>
      </c>
      <c r="AA200" s="53" t="e">
        <f aca="false">+VLOOKUP($D200,['file:///home/lab/repositories/luckia.facturador/com.luckia.biller.deploy/src/main/resources/bootstrap/info_presencial_2014.xlsx']venta_neta_cons!$a$2:$n$1048576,6,0)</f>
        <v>#VALUE!</v>
      </c>
      <c r="AB200" s="53" t="e">
        <f aca="false">+VLOOKUP($D200,['file:///home/lab/repositories/luckia.facturador/com.luckia.biller.deploy/src/main/resources/bootstrap/info_presencial_2014.xlsx']venta_neta_cons!$a$2:$n$1048576,7,0)</f>
        <v>#VALUE!</v>
      </c>
      <c r="AC200" s="53" t="e">
        <f aca="false">+VLOOKUP($D200,['file:///home/lab/repositories/luckia.facturador/com.luckia.biller.deploy/src/main/resources/bootstrap/info_presencial_2014.xlsx']venta_neta_cons!$a$2:$n$1048576,8,0)</f>
        <v>#VALUE!</v>
      </c>
      <c r="AD200" s="53" t="e">
        <f aca="false">+VLOOKUP($D200,['file:///home/lab/repositories/luckia.facturador/com.luckia.biller.deploy/src/main/resources/bootstrap/info_presencial_2014.xlsx']venta_neta_cons!$a$2:$n$1048576,9,0)</f>
        <v>#VALUE!</v>
      </c>
      <c r="AE200" s="53" t="e">
        <f aca="false">+VLOOKUP($D200,['file:///home/lab/repositories/luckia.facturador/com.luckia.biller.deploy/src/main/resources/bootstrap/info_presencial_2014.xlsx']venta_neta_cons!$a$2:$n$1048576,10,0)</f>
        <v>#VALUE!</v>
      </c>
      <c r="AF200" s="53" t="e">
        <f aca="false">+VLOOKUP($D200,['file:///home/lab/repositories/luckia.facturador/com.luckia.biller.deploy/src/main/resources/bootstrap/info_presencial_2014.xlsx']venta_neta_cons!$a$2:$n$1048576,11,0)</f>
        <v>#VALUE!</v>
      </c>
      <c r="AG200" s="53" t="e">
        <f aca="false">+VLOOKUP($D200,['file:///home/lab/repositories/luckia.facturador/com.luckia.biller.deploy/src/main/resources/bootstrap/info_presencial_2014.xlsx']venta_neta_cons!$a$2:$n$1048576,12,0)</f>
        <v>#VALUE!</v>
      </c>
      <c r="AH200" s="53" t="e">
        <f aca="false">+VLOOKUP($D200,['file:///home/lab/repositories/luckia.facturador/com.luckia.biller.deploy/src/main/resources/bootstrap/info_presencial_2014.xlsx']venta_neta_cons!$a$2:$n$1048576,13,0)</f>
        <v>#VALUE!</v>
      </c>
      <c r="AI200" s="53" t="e">
        <f aca="false">+VLOOKUP($D200,['file:///home/lab/repositories/luckia.facturador/com.luckia.biller.deploy/src/main/resources/bootstrap/info_presencial_2014.xlsx']venta_neta_cons!$a$2:$n$1048576,14,0)</f>
        <v>#VALUE!</v>
      </c>
      <c r="AJ200" s="53" t="n">
        <f aca="false">+SUM(X200:AI200)</f>
        <v>145</v>
      </c>
      <c r="AK200" s="54" t="n">
        <f aca="false">+BB200/X200</f>
        <v>0.518275862068966</v>
      </c>
      <c r="AL200" s="53"/>
      <c r="AM200" s="53" t="e">
        <f aca="false">+VLOOKUP($D200,['file:///home/lab/repositories/luckia.facturador/com.luckia.biller.deploy/src/main/resources/bootstrap/info_presencial_2014.xlsx']saldo_cons!$a$2:$n$1048576,3,0)</f>
        <v>#VALUE!</v>
      </c>
      <c r="AN200" s="53" t="e">
        <f aca="false">+VLOOKUP($D200,['file:///home/lab/repositories/luckia.facturador/com.luckia.biller.deploy/src/main/resources/bootstrap/info_presencial_2014.xlsx']saldo_cons!$a$2:$n$1048576,4,0)</f>
        <v>#VALUE!</v>
      </c>
      <c r="AO200" s="53" t="e">
        <f aca="false">+VLOOKUP($D200,['file:///home/lab/repositories/luckia.facturador/com.luckia.biller.deploy/src/main/resources/bootstrap/info_presencial_2014.xlsx']saldo_cons!$a$2:$n$1048576,5,0)</f>
        <v>#VALUE!</v>
      </c>
      <c r="AP200" s="53" t="e">
        <f aca="false">+VLOOKUP($D200,['file:///home/lab/repositories/luckia.facturador/com.luckia.biller.deploy/src/main/resources/bootstrap/info_presencial_2014.xlsx']saldo_cons!$a$2:$n$1048576,6,0)</f>
        <v>#VALUE!</v>
      </c>
      <c r="AQ200" s="53" t="e">
        <f aca="false">+VLOOKUP($D200,['file:///home/lab/repositories/luckia.facturador/com.luckia.biller.deploy/src/main/resources/bootstrap/info_presencial_2014.xlsx']saldo_cons!$a$2:$n$1048576,7,0)</f>
        <v>#VALUE!</v>
      </c>
      <c r="AR200" s="53" t="e">
        <f aca="false">+VLOOKUP($D200,['file:///home/lab/repositories/luckia.facturador/com.luckia.biller.deploy/src/main/resources/bootstrap/info_presencial_2014.xlsx']saldo_cons!$a$2:$n$1048576,8,0)</f>
        <v>#VALUE!</v>
      </c>
      <c r="AS200" s="53" t="e">
        <f aca="false">+VLOOKUP($D200,['file:///home/lab/repositories/luckia.facturador/com.luckia.biller.deploy/src/main/resources/bootstrap/info_presencial_2014.xlsx']saldo_cons!$a$2:$n$1048576,9,0)</f>
        <v>#VALUE!</v>
      </c>
      <c r="AT200" s="53" t="e">
        <f aca="false">+VLOOKUP($D200,['file:///home/lab/repositories/luckia.facturador/com.luckia.biller.deploy/src/main/resources/bootstrap/info_presencial_2014.xlsx']saldo_cons!$a$2:$n$1048576,10,0)</f>
        <v>#VALUE!</v>
      </c>
      <c r="AU200" s="53" t="e">
        <f aca="false">+VLOOKUP($D200,['file:///home/lab/repositories/luckia.facturador/com.luckia.biller.deploy/src/main/resources/bootstrap/info_presencial_2014.xlsx']saldo_cons!$a$2:$n$1048576,11,0)</f>
        <v>#VALUE!</v>
      </c>
      <c r="AV200" s="53" t="e">
        <f aca="false">+VLOOKUP($D200,['file:///home/lab/repositories/luckia.facturador/com.luckia.biller.deploy/src/main/resources/bootstrap/info_presencial_2014.xlsx']saldo_cons!$a$2:$n$1048576,12,0)</f>
        <v>#VALUE!</v>
      </c>
      <c r="AW200" s="53" t="e">
        <f aca="false">+VLOOKUP($D200,['file:///home/lab/repositories/luckia.facturador/com.luckia.biller.deploy/src/main/resources/bootstrap/info_presencial_2014.xlsx']saldo_cons!$a$2:$n$1048576,13,0)</f>
        <v>#VALUE!</v>
      </c>
      <c r="AX200" s="53" t="e">
        <f aca="false">+VLOOKUP($D200,['file:///home/lab/repositories/luckia.facturador/com.luckia.biller.deploy/src/main/resources/bootstrap/info_presencial_2014.xlsx']saldo_cons!$a$2:$n$1048576,14,0)</f>
        <v>#VALUE!</v>
      </c>
      <c r="AY200" s="53" t="n">
        <f aca="false">+SUM(AM200:AX200)</f>
        <v>145</v>
      </c>
      <c r="AZ200" s="53"/>
      <c r="BA200" s="53"/>
      <c r="BB200" s="53" t="e">
        <f aca="false">+VLOOKUP($D200,['file:///home/lab/repositories/luckia.facturador/com.luckia.biller.deploy/src/main/resources/bootstrap/info_presencial_2014.xlsx']ggr_cons!$a$2:$n$1048576,3,0)</f>
        <v>#VALUE!</v>
      </c>
      <c r="BC200" s="53" t="e">
        <f aca="false">+VLOOKUP($D200,['file:///home/lab/repositories/luckia.facturador/com.luckia.biller.deploy/src/main/resources/bootstrap/info_presencial_2014.xlsx']ggr_cons!$a$2:$n$1048576,4,0)</f>
        <v>#VALUE!</v>
      </c>
      <c r="BD200" s="53" t="e">
        <f aca="false">+VLOOKUP($D200,['file:///home/lab/repositories/luckia.facturador/com.luckia.biller.deploy/src/main/resources/bootstrap/info_presencial_2014.xlsx']ggr_cons!$a$2:$n$1048576,5,0)</f>
        <v>#VALUE!</v>
      </c>
      <c r="BE200" s="53" t="e">
        <f aca="false">+VLOOKUP($D200,['file:///home/lab/repositories/luckia.facturador/com.luckia.biller.deploy/src/main/resources/bootstrap/info_presencial_2014.xlsx']ggr_cons!$a$2:$n$1048576,6,0)</f>
        <v>#VALUE!</v>
      </c>
      <c r="BF200" s="53" t="e">
        <f aca="false">+VLOOKUP($D200,['file:///home/lab/repositories/luckia.facturador/com.luckia.biller.deploy/src/main/resources/bootstrap/info_presencial_2014.xlsx']ggr_cons!$a$2:$n$1048576,7,0)</f>
        <v>#VALUE!</v>
      </c>
      <c r="BG200" s="53" t="e">
        <f aca="false">+VLOOKUP($D200,['file:///home/lab/repositories/luckia.facturador/com.luckia.biller.deploy/src/main/resources/bootstrap/info_presencial_2014.xlsx']ggr_cons!$a$2:$n$1048576,8,0)</f>
        <v>#VALUE!</v>
      </c>
      <c r="BH200" s="53" t="e">
        <f aca="false">+VLOOKUP($D200,['file:///home/lab/repositories/luckia.facturador/com.luckia.biller.deploy/src/main/resources/bootstrap/info_presencial_2014.xlsx']ggr_cons!$a$2:$n$1048576,9,0)</f>
        <v>#VALUE!</v>
      </c>
      <c r="BI200" s="53" t="e">
        <f aca="false">+VLOOKUP($D200,['file:///home/lab/repositories/luckia.facturador/com.luckia.biller.deploy/src/main/resources/bootstrap/info_presencial_2014.xlsx']ggr_cons!$a$2:$n$1048576,10,0)</f>
        <v>#VALUE!</v>
      </c>
      <c r="BJ200" s="53" t="e">
        <f aca="false">+VLOOKUP($D200,['file:///home/lab/repositories/luckia.facturador/com.luckia.biller.deploy/src/main/resources/bootstrap/info_presencial_2014.xlsx']ggr_cons!$a$2:$n$1048576,11,0)</f>
        <v>#VALUE!</v>
      </c>
      <c r="BK200" s="53" t="e">
        <f aca="false">+VLOOKUP($D200,['file:///home/lab/repositories/luckia.facturador/com.luckia.biller.deploy/src/main/resources/bootstrap/info_presencial_2014.xlsx']ggr_cons!$a$2:$n$1048576,12,0)</f>
        <v>#VALUE!</v>
      </c>
      <c r="BL200" s="53" t="e">
        <f aca="false">+VLOOKUP($D200,['file:///home/lab/repositories/luckia.facturador/com.luckia.biller.deploy/src/main/resources/bootstrap/info_presencial_2014.xlsx']ggr_cons!$a$2:$n$1048576,13,0)</f>
        <v>#VALUE!</v>
      </c>
      <c r="BM200" s="53" t="e">
        <f aca="false">+VLOOKUP($D200,['file:///home/lab/repositories/luckia.facturador/com.luckia.biller.deploy/src/main/resources/bootstrap/info_presencial_2014.xlsx']ggr_cons!$a$2:$n$1048576,14,0)</f>
        <v>#VALUE!</v>
      </c>
      <c r="BN200" s="53" t="n">
        <f aca="false">+SUM(BB200:BM200)</f>
        <v>75.15</v>
      </c>
      <c r="BO200" s="53"/>
      <c r="BP200" s="53"/>
      <c r="BQ200" s="55" t="n">
        <f aca="false">+$N200*X200</f>
        <v>1.45</v>
      </c>
      <c r="BR200" s="55" t="n">
        <f aca="false">+$N200*Y200</f>
        <v>0</v>
      </c>
      <c r="BS200" s="55" t="n">
        <f aca="false">+$N200*Z200</f>
        <v>0</v>
      </c>
      <c r="BT200" s="55" t="n">
        <f aca="false">+$N200*AA200</f>
        <v>0</v>
      </c>
      <c r="BU200" s="55" t="n">
        <f aca="false">+$N200*AB200</f>
        <v>0</v>
      </c>
      <c r="BV200" s="55" t="n">
        <f aca="false">+$N200*AC200</f>
        <v>0</v>
      </c>
      <c r="BW200" s="55" t="n">
        <f aca="false">+$N200*AD200</f>
        <v>0</v>
      </c>
      <c r="BX200" s="55" t="n">
        <f aca="false">+$N200*AE200</f>
        <v>0</v>
      </c>
      <c r="BY200" s="55" t="n">
        <f aca="false">+$N200*AF200</f>
        <v>0</v>
      </c>
      <c r="BZ200" s="55" t="n">
        <f aca="false">+$N200*AG200</f>
        <v>0</v>
      </c>
      <c r="CA200" s="55" t="n">
        <f aca="false">+$N200*AH200</f>
        <v>0</v>
      </c>
      <c r="CB200" s="55" t="n">
        <f aca="false">+$N200*AI200</f>
        <v>0</v>
      </c>
      <c r="CC200" s="55" t="n">
        <f aca="false">+SUM(BQ200:CB200)</f>
        <v>1.45</v>
      </c>
      <c r="CD200" s="53"/>
      <c r="CE200" s="55"/>
      <c r="CF200" s="55" t="n">
        <f aca="false">+BQ200/$CE$2</f>
        <v>1.19834710743802</v>
      </c>
      <c r="CG200" s="55" t="n">
        <f aca="false">+BR200/$CE$2</f>
        <v>0</v>
      </c>
      <c r="CH200" s="55" t="n">
        <f aca="false">+BS200/$CE$2</f>
        <v>0</v>
      </c>
      <c r="CI200" s="55" t="n">
        <f aca="false">+BT200/$CE$2</f>
        <v>0</v>
      </c>
      <c r="CJ200" s="55" t="n">
        <f aca="false">+BU200/$CE$2</f>
        <v>0</v>
      </c>
      <c r="CK200" s="55" t="n">
        <f aca="false">+BV200/$CE$2</f>
        <v>0</v>
      </c>
      <c r="CL200" s="55" t="n">
        <f aca="false">+BW200/$CE$2</f>
        <v>0</v>
      </c>
      <c r="CM200" s="55" t="n">
        <f aca="false">+BX200/$CE$2</f>
        <v>0</v>
      </c>
      <c r="CN200" s="55" t="n">
        <f aca="false">+BY200/$CE$2</f>
        <v>0</v>
      </c>
      <c r="CO200" s="55" t="n">
        <f aca="false">+BZ200/$CE$2</f>
        <v>0</v>
      </c>
      <c r="CP200" s="55" t="n">
        <f aca="false">+CA200/$CE$2</f>
        <v>0</v>
      </c>
      <c r="CQ200" s="55" t="n">
        <f aca="false">+CB200/$CE$2</f>
        <v>0</v>
      </c>
      <c r="CR200" s="55" t="n">
        <f aca="false">+CC200/$CE$2</f>
        <v>1.19834710743802</v>
      </c>
      <c r="CS200" s="53"/>
      <c r="CT200" s="53"/>
      <c r="CU200" s="56" t="n">
        <f aca="false">+$O200*X200+$P200*BB200+$Q200*(0.9*BB200+$S200)+$R200</f>
        <v>2.9</v>
      </c>
      <c r="CV200" s="56" t="n">
        <f aca="false">+$O200*Y200+$P200*BC200+$Q200*(0.9*BC200+$S200)+$R200</f>
        <v>0</v>
      </c>
      <c r="CW200" s="56" t="n">
        <f aca="false">+$O200*Z200+$P200*BD200+$Q200*(0.9*BD200+$S200)+$R200</f>
        <v>0</v>
      </c>
      <c r="CX200" s="56" t="n">
        <f aca="false">+$O200*AA200+$P200*BE200+$Q200*(0.9*BE200+$S200)+$R200</f>
        <v>0</v>
      </c>
      <c r="CY200" s="56" t="n">
        <f aca="false">+$O200*AB200+$P200*BF200+$Q200*(0.9*BF200+$S200)+$R200</f>
        <v>0</v>
      </c>
      <c r="CZ200" s="56" t="n">
        <f aca="false">+$O200*AC200+$P200*BG200+$Q200*(0.9*BG200+$S200)+$R200</f>
        <v>0</v>
      </c>
      <c r="DA200" s="56" t="n">
        <f aca="false">+$O200*AD200+$P200*BH200+$Q200*(0.9*BH200+$S200)+$R200</f>
        <v>0</v>
      </c>
      <c r="DB200" s="56" t="n">
        <f aca="false">+$O200*AE200+$P200*BI200+$Q200*(0.9*BI200+$S200)+$R200</f>
        <v>0</v>
      </c>
      <c r="DC200" s="56" t="n">
        <f aca="false">+$O200*AF200+$P200*BJ200+$Q200*(0.9*BJ200+$S200)+$R200</f>
        <v>0</v>
      </c>
      <c r="DD200" s="56" t="n">
        <f aca="false">+$O200*AG200+$P200*BK200+$Q200*(0.9*BK200+$S200)+$R200</f>
        <v>0</v>
      </c>
      <c r="DE200" s="56" t="n">
        <f aca="false">+$O200*AH200+$P200*BL200+$Q200*(0.9*BL200+$S200)+$R200</f>
        <v>0</v>
      </c>
      <c r="DF200" s="56" t="n">
        <f aca="false">+$O200*AI200+$P200*BM200+$Q200*(0.9*BM200+$S200)+$R200</f>
        <v>0</v>
      </c>
      <c r="DG200" s="55" t="n">
        <f aca="false">+SUM(CU200:DF200)</f>
        <v>2.9</v>
      </c>
      <c r="DH200" s="53"/>
      <c r="DJ200" s="14" t="n">
        <f aca="false">+IF(X200=0,0,$T200)</f>
        <v>30</v>
      </c>
      <c r="DK200" s="14" t="n">
        <f aca="false">+IF(Y200=0,0,$T200)</f>
        <v>0</v>
      </c>
      <c r="DL200" s="14" t="n">
        <f aca="false">+IF(Z200=0,0,$T200)</f>
        <v>0</v>
      </c>
      <c r="DM200" s="14" t="n">
        <f aca="false">+IF(AA200=0,0,$T200)</f>
        <v>0</v>
      </c>
      <c r="DN200" s="14" t="n">
        <f aca="false">+IF(AB200=0,0,$T200)</f>
        <v>0</v>
      </c>
      <c r="DO200" s="14" t="n">
        <f aca="false">+IF(AC200=0,0,$T200)</f>
        <v>0</v>
      </c>
      <c r="DP200" s="14" t="n">
        <f aca="false">+IF(AD200=0,0,$T200)</f>
        <v>0</v>
      </c>
      <c r="DQ200" s="14" t="n">
        <f aca="false">+IF(AE200=0,0,$T200)</f>
        <v>0</v>
      </c>
      <c r="DR200" s="14" t="n">
        <f aca="false">+IF(AF200=0,0,$T200)</f>
        <v>0</v>
      </c>
      <c r="DS200" s="14" t="n">
        <f aca="false">+IF(AG200=0,0,$T200)</f>
        <v>0</v>
      </c>
      <c r="DT200" s="14" t="n">
        <f aca="false">+IF(AH200=0,0,$T200)</f>
        <v>0</v>
      </c>
      <c r="DU200" s="14" t="n">
        <f aca="false">+IF(AI200=0,0,$T200)</f>
        <v>0</v>
      </c>
      <c r="DV200" s="55" t="n">
        <f aca="false">+SUM(DJ200:DU200)</f>
        <v>30</v>
      </c>
      <c r="DY200" s="14" t="n">
        <v>0</v>
      </c>
      <c r="DZ200" s="14" t="n">
        <v>0</v>
      </c>
      <c r="EA200" s="14" t="n">
        <v>0</v>
      </c>
      <c r="EB200" s="14" t="n">
        <v>0</v>
      </c>
      <c r="EC200" s="14" t="n">
        <v>0</v>
      </c>
      <c r="ED200" s="14" t="n">
        <v>0</v>
      </c>
      <c r="EE200" s="14" t="n">
        <v>0</v>
      </c>
      <c r="EF200" s="14" t="n">
        <v>0</v>
      </c>
      <c r="EG200" s="14" t="n">
        <v>0</v>
      </c>
      <c r="EH200" s="14" t="n">
        <v>0</v>
      </c>
      <c r="EI200" s="14" t="n">
        <v>0</v>
      </c>
      <c r="EJ200" s="14" t="n">
        <v>0</v>
      </c>
      <c r="EK200" s="55" t="n">
        <f aca="false">+SUM(DY200:EJ200)</f>
        <v>0</v>
      </c>
      <c r="EO200" s="53" t="n">
        <f aca="false">+CU200+DJ200-DY200/2</f>
        <v>32.9</v>
      </c>
      <c r="EP200" s="53" t="n">
        <f aca="false">+CV200+DK200-DZ200/2</f>
        <v>0</v>
      </c>
      <c r="EQ200" s="53" t="n">
        <f aca="false">+CW200+DL200-EA200/2</f>
        <v>0</v>
      </c>
      <c r="ER200" s="53" t="n">
        <f aca="false">+CX200+DM200-EB200/2</f>
        <v>0</v>
      </c>
      <c r="ES200" s="53" t="n">
        <f aca="false">+CY200+DN200-EC200/2</f>
        <v>0</v>
      </c>
      <c r="ET200" s="53" t="n">
        <f aca="false">+CZ200+DO200-ED200/2</f>
        <v>0</v>
      </c>
      <c r="EU200" s="53" t="n">
        <f aca="false">+DA200+DP200-EE200/2</f>
        <v>0</v>
      </c>
      <c r="EV200" s="53" t="n">
        <f aca="false">+DB200+DQ200-EF200/2</f>
        <v>0</v>
      </c>
      <c r="EW200" s="53" t="n">
        <f aca="false">+DC200+DR200-EG200/2</f>
        <v>0</v>
      </c>
      <c r="EX200" s="53" t="n">
        <f aca="false">+DD200+DS200-EH200/2</f>
        <v>0</v>
      </c>
      <c r="EY200" s="53" t="n">
        <f aca="false">+DE200+DT200-EI200/2</f>
        <v>0</v>
      </c>
      <c r="EZ200" s="53" t="n">
        <f aca="false">+DF200+DU200-EJ200/2</f>
        <v>0</v>
      </c>
      <c r="FA200" s="55" t="n">
        <f aca="false">+SUM(EO200:EZ200)</f>
        <v>32.9</v>
      </c>
      <c r="FD200" s="53" t="n">
        <f aca="false">+AM200-EO200-DY200</f>
        <v>112.1</v>
      </c>
      <c r="FE200" s="53" t="n">
        <f aca="false">+AN200-EP200-DZ200</f>
        <v>0</v>
      </c>
      <c r="FF200" s="53" t="n">
        <f aca="false">+AO200-EQ200-EA200</f>
        <v>0</v>
      </c>
      <c r="FG200" s="53" t="n">
        <f aca="false">+AP200-ER200-EB200</f>
        <v>0</v>
      </c>
      <c r="FH200" s="53" t="n">
        <f aca="false">+AQ200-ES200-EC200</f>
        <v>0</v>
      </c>
      <c r="FI200" s="53" t="n">
        <f aca="false">+AR200-ET200-ED200</f>
        <v>0</v>
      </c>
      <c r="FJ200" s="53" t="n">
        <f aca="false">+AS200-EU200-EE200</f>
        <v>0</v>
      </c>
      <c r="FK200" s="53" t="n">
        <f aca="false">+AT200-EV200-EF200</f>
        <v>0</v>
      </c>
      <c r="FL200" s="53" t="n">
        <f aca="false">+AU200-EW200-EG200</f>
        <v>0</v>
      </c>
      <c r="FM200" s="53" t="n">
        <f aca="false">+AV200-EX200-EH200</f>
        <v>0</v>
      </c>
      <c r="FN200" s="53" t="n">
        <f aca="false">+AW200-EY200-EI200</f>
        <v>0</v>
      </c>
      <c r="FO200" s="53" t="n">
        <f aca="false">+AX200-EZ200-EJ200</f>
        <v>0</v>
      </c>
      <c r="FP200" s="53" t="n">
        <f aca="false">+AY200-FA200</f>
        <v>112.1</v>
      </c>
    </row>
    <row collapsed="false" customFormat="false" customHeight="true" hidden="false" ht="15" outlineLevel="2" r="201">
      <c r="A201" s="21" t="n">
        <v>12</v>
      </c>
      <c r="B201" s="21" t="s">
        <v>67</v>
      </c>
      <c r="C201" s="21" t="s">
        <v>137</v>
      </c>
      <c r="D201" s="67" t="n">
        <f aca="false">+E201</f>
        <v>16144</v>
      </c>
      <c r="E201" s="69" t="n">
        <v>16144</v>
      </c>
      <c r="F201" s="72" t="s">
        <v>723</v>
      </c>
      <c r="G201" s="21" t="s">
        <v>69</v>
      </c>
      <c r="H201" s="21" t="s">
        <v>69</v>
      </c>
      <c r="I201" s="76" t="s">
        <v>724</v>
      </c>
      <c r="J201" s="76" t="s">
        <v>725</v>
      </c>
      <c r="K201" s="76" t="s">
        <v>75</v>
      </c>
      <c r="L201" s="49" t="s">
        <v>487</v>
      </c>
      <c r="M201" s="50" t="s">
        <v>70</v>
      </c>
      <c r="N201" s="51" t="n">
        <v>0.01</v>
      </c>
      <c r="O201" s="51" t="n">
        <v>0.02</v>
      </c>
      <c r="P201" s="51" t="n">
        <v>0</v>
      </c>
      <c r="Q201" s="51" t="n">
        <v>0</v>
      </c>
      <c r="R201" s="50" t="n">
        <v>0</v>
      </c>
      <c r="S201" s="50" t="n">
        <v>0</v>
      </c>
      <c r="T201" s="50" t="n">
        <v>30</v>
      </c>
      <c r="U201" s="50"/>
      <c r="X201" s="53" t="e">
        <f aca="false">+VLOOKUP($D201,['file:///home/lab/repositories/luckia.facturador/com.luckia.biller.deploy/src/main/resources/bootstrap/info_presencial_2014.xlsx']venta_neta_cons!$a$2:$n$1048576,3,0)</f>
        <v>#VALUE!</v>
      </c>
      <c r="Y201" s="53" t="e">
        <f aca="false">+VLOOKUP($D201,['file:///home/lab/repositories/luckia.facturador/com.luckia.biller.deploy/src/main/resources/bootstrap/info_presencial_2014.xlsx']venta_neta_cons!$a$2:$n$1048576,4,0)</f>
        <v>#VALUE!</v>
      </c>
      <c r="Z201" s="53" t="e">
        <f aca="false">+VLOOKUP($D201,['file:///home/lab/repositories/luckia.facturador/com.luckia.biller.deploy/src/main/resources/bootstrap/info_presencial_2014.xlsx']venta_neta_cons!$a$2:$n$1048576,5,0)</f>
        <v>#VALUE!</v>
      </c>
      <c r="AA201" s="53" t="e">
        <f aca="false">+VLOOKUP($D201,['file:///home/lab/repositories/luckia.facturador/com.luckia.biller.deploy/src/main/resources/bootstrap/info_presencial_2014.xlsx']venta_neta_cons!$a$2:$n$1048576,6,0)</f>
        <v>#VALUE!</v>
      </c>
      <c r="AB201" s="53" t="e">
        <f aca="false">+VLOOKUP($D201,['file:///home/lab/repositories/luckia.facturador/com.luckia.biller.deploy/src/main/resources/bootstrap/info_presencial_2014.xlsx']venta_neta_cons!$a$2:$n$1048576,7,0)</f>
        <v>#VALUE!</v>
      </c>
      <c r="AC201" s="53" t="e">
        <f aca="false">+VLOOKUP($D201,['file:///home/lab/repositories/luckia.facturador/com.luckia.biller.deploy/src/main/resources/bootstrap/info_presencial_2014.xlsx']venta_neta_cons!$a$2:$n$1048576,8,0)</f>
        <v>#VALUE!</v>
      </c>
      <c r="AD201" s="53" t="e">
        <f aca="false">+VLOOKUP($D201,['file:///home/lab/repositories/luckia.facturador/com.luckia.biller.deploy/src/main/resources/bootstrap/info_presencial_2014.xlsx']venta_neta_cons!$a$2:$n$1048576,9,0)</f>
        <v>#VALUE!</v>
      </c>
      <c r="AE201" s="53" t="e">
        <f aca="false">+VLOOKUP($D201,['file:///home/lab/repositories/luckia.facturador/com.luckia.biller.deploy/src/main/resources/bootstrap/info_presencial_2014.xlsx']venta_neta_cons!$a$2:$n$1048576,10,0)</f>
        <v>#VALUE!</v>
      </c>
      <c r="AF201" s="53" t="e">
        <f aca="false">+VLOOKUP($D201,['file:///home/lab/repositories/luckia.facturador/com.luckia.biller.deploy/src/main/resources/bootstrap/info_presencial_2014.xlsx']venta_neta_cons!$a$2:$n$1048576,11,0)</f>
        <v>#VALUE!</v>
      </c>
      <c r="AG201" s="53" t="e">
        <f aca="false">+VLOOKUP($D201,['file:///home/lab/repositories/luckia.facturador/com.luckia.biller.deploy/src/main/resources/bootstrap/info_presencial_2014.xlsx']venta_neta_cons!$a$2:$n$1048576,12,0)</f>
        <v>#VALUE!</v>
      </c>
      <c r="AH201" s="53" t="e">
        <f aca="false">+VLOOKUP($D201,['file:///home/lab/repositories/luckia.facturador/com.luckia.biller.deploy/src/main/resources/bootstrap/info_presencial_2014.xlsx']venta_neta_cons!$a$2:$n$1048576,13,0)</f>
        <v>#VALUE!</v>
      </c>
      <c r="AI201" s="53" t="e">
        <f aca="false">+VLOOKUP($D201,['file:///home/lab/repositories/luckia.facturador/com.luckia.biller.deploy/src/main/resources/bootstrap/info_presencial_2014.xlsx']venta_neta_cons!$a$2:$n$1048576,14,0)</f>
        <v>#VALUE!</v>
      </c>
      <c r="AJ201" s="53" t="n">
        <f aca="false">+SUM(X201:AI201)</f>
        <v>718</v>
      </c>
      <c r="AK201" s="54" t="n">
        <f aca="false">+BB201/X201</f>
        <v>0.441977715877437</v>
      </c>
      <c r="AL201" s="53"/>
      <c r="AM201" s="53" t="e">
        <f aca="false">+VLOOKUP($D201,['file:///home/lab/repositories/luckia.facturador/com.luckia.biller.deploy/src/main/resources/bootstrap/info_presencial_2014.xlsx']saldo_cons!$a$2:$n$1048576,3,0)</f>
        <v>#VALUE!</v>
      </c>
      <c r="AN201" s="53" t="e">
        <f aca="false">+VLOOKUP($D201,['file:///home/lab/repositories/luckia.facturador/com.luckia.biller.deploy/src/main/resources/bootstrap/info_presencial_2014.xlsx']saldo_cons!$a$2:$n$1048576,4,0)</f>
        <v>#VALUE!</v>
      </c>
      <c r="AO201" s="53" t="e">
        <f aca="false">+VLOOKUP($D201,['file:///home/lab/repositories/luckia.facturador/com.luckia.biller.deploy/src/main/resources/bootstrap/info_presencial_2014.xlsx']saldo_cons!$a$2:$n$1048576,5,0)</f>
        <v>#VALUE!</v>
      </c>
      <c r="AP201" s="53" t="e">
        <f aca="false">+VLOOKUP($D201,['file:///home/lab/repositories/luckia.facturador/com.luckia.biller.deploy/src/main/resources/bootstrap/info_presencial_2014.xlsx']saldo_cons!$a$2:$n$1048576,6,0)</f>
        <v>#VALUE!</v>
      </c>
      <c r="AQ201" s="53" t="e">
        <f aca="false">+VLOOKUP($D201,['file:///home/lab/repositories/luckia.facturador/com.luckia.biller.deploy/src/main/resources/bootstrap/info_presencial_2014.xlsx']saldo_cons!$a$2:$n$1048576,7,0)</f>
        <v>#VALUE!</v>
      </c>
      <c r="AR201" s="53" t="e">
        <f aca="false">+VLOOKUP($D201,['file:///home/lab/repositories/luckia.facturador/com.luckia.biller.deploy/src/main/resources/bootstrap/info_presencial_2014.xlsx']saldo_cons!$a$2:$n$1048576,8,0)</f>
        <v>#VALUE!</v>
      </c>
      <c r="AS201" s="53" t="e">
        <f aca="false">+VLOOKUP($D201,['file:///home/lab/repositories/luckia.facturador/com.luckia.biller.deploy/src/main/resources/bootstrap/info_presencial_2014.xlsx']saldo_cons!$a$2:$n$1048576,9,0)</f>
        <v>#VALUE!</v>
      </c>
      <c r="AT201" s="53" t="e">
        <f aca="false">+VLOOKUP($D201,['file:///home/lab/repositories/luckia.facturador/com.luckia.biller.deploy/src/main/resources/bootstrap/info_presencial_2014.xlsx']saldo_cons!$a$2:$n$1048576,10,0)</f>
        <v>#VALUE!</v>
      </c>
      <c r="AU201" s="53" t="e">
        <f aca="false">+VLOOKUP($D201,['file:///home/lab/repositories/luckia.facturador/com.luckia.biller.deploy/src/main/resources/bootstrap/info_presencial_2014.xlsx']saldo_cons!$a$2:$n$1048576,11,0)</f>
        <v>#VALUE!</v>
      </c>
      <c r="AV201" s="53" t="e">
        <f aca="false">+VLOOKUP($D201,['file:///home/lab/repositories/luckia.facturador/com.luckia.biller.deploy/src/main/resources/bootstrap/info_presencial_2014.xlsx']saldo_cons!$a$2:$n$1048576,12,0)</f>
        <v>#VALUE!</v>
      </c>
      <c r="AW201" s="53" t="e">
        <f aca="false">+VLOOKUP($D201,['file:///home/lab/repositories/luckia.facturador/com.luckia.biller.deploy/src/main/resources/bootstrap/info_presencial_2014.xlsx']saldo_cons!$a$2:$n$1048576,13,0)</f>
        <v>#VALUE!</v>
      </c>
      <c r="AX201" s="53" t="e">
        <f aca="false">+VLOOKUP($D201,['file:///home/lab/repositories/luckia.facturador/com.luckia.biller.deploy/src/main/resources/bootstrap/info_presencial_2014.xlsx']saldo_cons!$a$2:$n$1048576,14,0)</f>
        <v>#VALUE!</v>
      </c>
      <c r="AY201" s="53" t="n">
        <f aca="false">+SUM(AM201:AX201)</f>
        <v>718</v>
      </c>
      <c r="AZ201" s="53"/>
      <c r="BA201" s="53"/>
      <c r="BB201" s="53" t="e">
        <f aca="false">+VLOOKUP($D201,['file:///home/lab/repositories/luckia.facturador/com.luckia.biller.deploy/src/main/resources/bootstrap/info_presencial_2014.xlsx']ggr_cons!$a$2:$n$1048576,3,0)</f>
        <v>#VALUE!</v>
      </c>
      <c r="BC201" s="53" t="e">
        <f aca="false">+VLOOKUP($D201,['file:///home/lab/repositories/luckia.facturador/com.luckia.biller.deploy/src/main/resources/bootstrap/info_presencial_2014.xlsx']ggr_cons!$a$2:$n$1048576,4,0)</f>
        <v>#VALUE!</v>
      </c>
      <c r="BD201" s="53" t="e">
        <f aca="false">+VLOOKUP($D201,['file:///home/lab/repositories/luckia.facturador/com.luckia.biller.deploy/src/main/resources/bootstrap/info_presencial_2014.xlsx']ggr_cons!$a$2:$n$1048576,5,0)</f>
        <v>#VALUE!</v>
      </c>
      <c r="BE201" s="53" t="e">
        <f aca="false">+VLOOKUP($D201,['file:///home/lab/repositories/luckia.facturador/com.luckia.biller.deploy/src/main/resources/bootstrap/info_presencial_2014.xlsx']ggr_cons!$a$2:$n$1048576,6,0)</f>
        <v>#VALUE!</v>
      </c>
      <c r="BF201" s="53" t="e">
        <f aca="false">+VLOOKUP($D201,['file:///home/lab/repositories/luckia.facturador/com.luckia.biller.deploy/src/main/resources/bootstrap/info_presencial_2014.xlsx']ggr_cons!$a$2:$n$1048576,7,0)</f>
        <v>#VALUE!</v>
      </c>
      <c r="BG201" s="53" t="e">
        <f aca="false">+VLOOKUP($D201,['file:///home/lab/repositories/luckia.facturador/com.luckia.biller.deploy/src/main/resources/bootstrap/info_presencial_2014.xlsx']ggr_cons!$a$2:$n$1048576,8,0)</f>
        <v>#VALUE!</v>
      </c>
      <c r="BH201" s="53" t="e">
        <f aca="false">+VLOOKUP($D201,['file:///home/lab/repositories/luckia.facturador/com.luckia.biller.deploy/src/main/resources/bootstrap/info_presencial_2014.xlsx']ggr_cons!$a$2:$n$1048576,9,0)</f>
        <v>#VALUE!</v>
      </c>
      <c r="BI201" s="53" t="e">
        <f aca="false">+VLOOKUP($D201,['file:///home/lab/repositories/luckia.facturador/com.luckia.biller.deploy/src/main/resources/bootstrap/info_presencial_2014.xlsx']ggr_cons!$a$2:$n$1048576,10,0)</f>
        <v>#VALUE!</v>
      </c>
      <c r="BJ201" s="53" t="e">
        <f aca="false">+VLOOKUP($D201,['file:///home/lab/repositories/luckia.facturador/com.luckia.biller.deploy/src/main/resources/bootstrap/info_presencial_2014.xlsx']ggr_cons!$a$2:$n$1048576,11,0)</f>
        <v>#VALUE!</v>
      </c>
      <c r="BK201" s="53" t="e">
        <f aca="false">+VLOOKUP($D201,['file:///home/lab/repositories/luckia.facturador/com.luckia.biller.deploy/src/main/resources/bootstrap/info_presencial_2014.xlsx']ggr_cons!$a$2:$n$1048576,12,0)</f>
        <v>#VALUE!</v>
      </c>
      <c r="BL201" s="53" t="e">
        <f aca="false">+VLOOKUP($D201,['file:///home/lab/repositories/luckia.facturador/com.luckia.biller.deploy/src/main/resources/bootstrap/info_presencial_2014.xlsx']ggr_cons!$a$2:$n$1048576,13,0)</f>
        <v>#VALUE!</v>
      </c>
      <c r="BM201" s="53" t="e">
        <f aca="false">+VLOOKUP($D201,['file:///home/lab/repositories/luckia.facturador/com.luckia.biller.deploy/src/main/resources/bootstrap/info_presencial_2014.xlsx']ggr_cons!$a$2:$n$1048576,14,0)</f>
        <v>#VALUE!</v>
      </c>
      <c r="BN201" s="53" t="n">
        <f aca="false">+SUM(BB201:BM201)</f>
        <v>317.34</v>
      </c>
      <c r="BO201" s="53"/>
      <c r="BP201" s="53"/>
      <c r="BQ201" s="55" t="n">
        <f aca="false">+$N201*X201</f>
        <v>7.18</v>
      </c>
      <c r="BR201" s="55" t="n">
        <f aca="false">+$N201*Y201</f>
        <v>0</v>
      </c>
      <c r="BS201" s="55" t="n">
        <f aca="false">+$N201*Z201</f>
        <v>0</v>
      </c>
      <c r="BT201" s="55" t="n">
        <f aca="false">+$N201*AA201</f>
        <v>0</v>
      </c>
      <c r="BU201" s="55" t="n">
        <f aca="false">+$N201*AB201</f>
        <v>0</v>
      </c>
      <c r="BV201" s="55" t="n">
        <f aca="false">+$N201*AC201</f>
        <v>0</v>
      </c>
      <c r="BW201" s="55" t="n">
        <f aca="false">+$N201*AD201</f>
        <v>0</v>
      </c>
      <c r="BX201" s="55" t="n">
        <f aca="false">+$N201*AE201</f>
        <v>0</v>
      </c>
      <c r="BY201" s="55" t="n">
        <f aca="false">+$N201*AF201</f>
        <v>0</v>
      </c>
      <c r="BZ201" s="55" t="n">
        <f aca="false">+$N201*AG201</f>
        <v>0</v>
      </c>
      <c r="CA201" s="55" t="n">
        <f aca="false">+$N201*AH201</f>
        <v>0</v>
      </c>
      <c r="CB201" s="55" t="n">
        <f aca="false">+$N201*AI201</f>
        <v>0</v>
      </c>
      <c r="CC201" s="55" t="n">
        <f aca="false">+SUM(BQ201:CB201)</f>
        <v>7.18</v>
      </c>
      <c r="CD201" s="53"/>
      <c r="CE201" s="55"/>
      <c r="CF201" s="55" t="n">
        <f aca="false">+BQ201/$CE$2</f>
        <v>5.93388429752066</v>
      </c>
      <c r="CG201" s="55" t="n">
        <f aca="false">+BR201/$CE$2</f>
        <v>0</v>
      </c>
      <c r="CH201" s="55" t="n">
        <f aca="false">+BS201/$CE$2</f>
        <v>0</v>
      </c>
      <c r="CI201" s="55" t="n">
        <f aca="false">+BT201/$CE$2</f>
        <v>0</v>
      </c>
      <c r="CJ201" s="55" t="n">
        <f aca="false">+BU201/$CE$2</f>
        <v>0</v>
      </c>
      <c r="CK201" s="55" t="n">
        <f aca="false">+BV201/$CE$2</f>
        <v>0</v>
      </c>
      <c r="CL201" s="55" t="n">
        <f aca="false">+BW201/$CE$2</f>
        <v>0</v>
      </c>
      <c r="CM201" s="55" t="n">
        <f aca="false">+BX201/$CE$2</f>
        <v>0</v>
      </c>
      <c r="CN201" s="55" t="n">
        <f aca="false">+BY201/$CE$2</f>
        <v>0</v>
      </c>
      <c r="CO201" s="55" t="n">
        <f aca="false">+BZ201/$CE$2</f>
        <v>0</v>
      </c>
      <c r="CP201" s="55" t="n">
        <f aca="false">+CA201/$CE$2</f>
        <v>0</v>
      </c>
      <c r="CQ201" s="55" t="n">
        <f aca="false">+CB201/$CE$2</f>
        <v>0</v>
      </c>
      <c r="CR201" s="55" t="n">
        <f aca="false">+CC201/$CE$2</f>
        <v>5.93388429752066</v>
      </c>
      <c r="CS201" s="53"/>
      <c r="CT201" s="53"/>
      <c r="CU201" s="56" t="n">
        <f aca="false">+$O201*X201+$P201*BB201+$Q201*(0.9*BB201+$S201)+$R201</f>
        <v>14.36</v>
      </c>
      <c r="CV201" s="56" t="n">
        <f aca="false">+$O201*Y201+$P201*BC201+$Q201*(0.9*BC201+$S201)+$R201</f>
        <v>0</v>
      </c>
      <c r="CW201" s="56" t="n">
        <f aca="false">+$O201*Z201+$P201*BD201+$Q201*(0.9*BD201+$S201)+$R201</f>
        <v>0</v>
      </c>
      <c r="CX201" s="56" t="n">
        <f aca="false">+$O201*AA201+$P201*BE201+$Q201*(0.9*BE201+$S201)+$R201</f>
        <v>0</v>
      </c>
      <c r="CY201" s="56" t="n">
        <f aca="false">+$O201*AB201+$P201*BF201+$Q201*(0.9*BF201+$S201)+$R201</f>
        <v>0</v>
      </c>
      <c r="CZ201" s="56" t="n">
        <f aca="false">+$O201*AC201+$P201*BG201+$Q201*(0.9*BG201+$S201)+$R201</f>
        <v>0</v>
      </c>
      <c r="DA201" s="56" t="n">
        <f aca="false">+$O201*AD201+$P201*BH201+$Q201*(0.9*BH201+$S201)+$R201</f>
        <v>0</v>
      </c>
      <c r="DB201" s="56" t="n">
        <f aca="false">+$O201*AE201+$P201*BI201+$Q201*(0.9*BI201+$S201)+$R201</f>
        <v>0</v>
      </c>
      <c r="DC201" s="56" t="n">
        <f aca="false">+$O201*AF201+$P201*BJ201+$Q201*(0.9*BJ201+$S201)+$R201</f>
        <v>0</v>
      </c>
      <c r="DD201" s="56" t="n">
        <f aca="false">+$O201*AG201+$P201*BK201+$Q201*(0.9*BK201+$S201)+$R201</f>
        <v>0</v>
      </c>
      <c r="DE201" s="56" t="n">
        <f aca="false">+$O201*AH201+$P201*BL201+$Q201*(0.9*BL201+$S201)+$R201</f>
        <v>0</v>
      </c>
      <c r="DF201" s="56" t="n">
        <f aca="false">+$O201*AI201+$P201*BM201+$Q201*(0.9*BM201+$S201)+$R201</f>
        <v>0</v>
      </c>
      <c r="DG201" s="55" t="n">
        <f aca="false">+SUM(CU201:DF201)</f>
        <v>14.36</v>
      </c>
      <c r="DH201" s="53"/>
      <c r="DJ201" s="14" t="n">
        <f aca="false">+IF(X201=0,0,$T201)</f>
        <v>30</v>
      </c>
      <c r="DK201" s="14" t="n">
        <f aca="false">+IF(Y201=0,0,$T201)</f>
        <v>0</v>
      </c>
      <c r="DL201" s="14" t="n">
        <f aca="false">+IF(Z201=0,0,$T201)</f>
        <v>0</v>
      </c>
      <c r="DM201" s="14" t="n">
        <f aca="false">+IF(AA201=0,0,$T201)</f>
        <v>0</v>
      </c>
      <c r="DN201" s="14" t="n">
        <f aca="false">+IF(AB201=0,0,$T201)</f>
        <v>0</v>
      </c>
      <c r="DO201" s="14" t="n">
        <f aca="false">+IF(AC201=0,0,$T201)</f>
        <v>0</v>
      </c>
      <c r="DP201" s="14" t="n">
        <f aca="false">+IF(AD201=0,0,$T201)</f>
        <v>0</v>
      </c>
      <c r="DQ201" s="14" t="n">
        <f aca="false">+IF(AE201=0,0,$T201)</f>
        <v>0</v>
      </c>
      <c r="DR201" s="14" t="n">
        <f aca="false">+IF(AF201=0,0,$T201)</f>
        <v>0</v>
      </c>
      <c r="DS201" s="14" t="n">
        <f aca="false">+IF(AG201=0,0,$T201)</f>
        <v>0</v>
      </c>
      <c r="DT201" s="14" t="n">
        <f aca="false">+IF(AH201=0,0,$T201)</f>
        <v>0</v>
      </c>
      <c r="DU201" s="14" t="n">
        <f aca="false">+IF(AI201=0,0,$T201)</f>
        <v>0</v>
      </c>
      <c r="DV201" s="55" t="n">
        <f aca="false">+SUM(DJ201:DU201)</f>
        <v>30</v>
      </c>
      <c r="DY201" s="14" t="n">
        <v>0</v>
      </c>
      <c r="DZ201" s="14" t="n">
        <v>0</v>
      </c>
      <c r="EA201" s="14" t="n">
        <v>0</v>
      </c>
      <c r="EB201" s="14" t="n">
        <v>0</v>
      </c>
      <c r="EC201" s="14" t="n">
        <v>0</v>
      </c>
      <c r="ED201" s="14" t="n">
        <v>0</v>
      </c>
      <c r="EE201" s="14" t="n">
        <v>0</v>
      </c>
      <c r="EF201" s="14" t="n">
        <v>0</v>
      </c>
      <c r="EG201" s="14" t="n">
        <v>0</v>
      </c>
      <c r="EH201" s="14" t="n">
        <v>0</v>
      </c>
      <c r="EI201" s="14" t="n">
        <v>0</v>
      </c>
      <c r="EJ201" s="14" t="n">
        <v>0</v>
      </c>
      <c r="EK201" s="55" t="n">
        <f aca="false">+SUM(DY201:EJ201)</f>
        <v>0</v>
      </c>
      <c r="EO201" s="53" t="n">
        <f aca="false">+CU201+DJ201-DY201/2</f>
        <v>44.36</v>
      </c>
      <c r="EP201" s="53" t="n">
        <f aca="false">+CV201+DK201-DZ201/2</f>
        <v>0</v>
      </c>
      <c r="EQ201" s="53" t="n">
        <f aca="false">+CW201+DL201-EA201/2</f>
        <v>0</v>
      </c>
      <c r="ER201" s="53" t="n">
        <f aca="false">+CX201+DM201-EB201/2</f>
        <v>0</v>
      </c>
      <c r="ES201" s="53" t="n">
        <f aca="false">+CY201+DN201-EC201/2</f>
        <v>0</v>
      </c>
      <c r="ET201" s="53" t="n">
        <f aca="false">+CZ201+DO201-ED201/2</f>
        <v>0</v>
      </c>
      <c r="EU201" s="53" t="n">
        <f aca="false">+DA201+DP201-EE201/2</f>
        <v>0</v>
      </c>
      <c r="EV201" s="53" t="n">
        <f aca="false">+DB201+DQ201-EF201/2</f>
        <v>0</v>
      </c>
      <c r="EW201" s="53" t="n">
        <f aca="false">+DC201+DR201-EG201/2</f>
        <v>0</v>
      </c>
      <c r="EX201" s="53" t="n">
        <f aca="false">+DD201+DS201-EH201/2</f>
        <v>0</v>
      </c>
      <c r="EY201" s="53" t="n">
        <f aca="false">+DE201+DT201-EI201/2</f>
        <v>0</v>
      </c>
      <c r="EZ201" s="53" t="n">
        <f aca="false">+DF201+DU201-EJ201/2</f>
        <v>0</v>
      </c>
      <c r="FA201" s="55" t="n">
        <f aca="false">+SUM(EO201:EZ201)</f>
        <v>44.36</v>
      </c>
      <c r="FD201" s="53" t="n">
        <f aca="false">+AM201-EO201-DY201</f>
        <v>673.64</v>
      </c>
      <c r="FE201" s="53" t="n">
        <f aca="false">+AN201-EP201-DZ201</f>
        <v>0</v>
      </c>
      <c r="FF201" s="53" t="n">
        <f aca="false">+AO201-EQ201-EA201</f>
        <v>0</v>
      </c>
      <c r="FG201" s="53" t="n">
        <f aca="false">+AP201-ER201-EB201</f>
        <v>0</v>
      </c>
      <c r="FH201" s="53" t="n">
        <f aca="false">+AQ201-ES201-EC201</f>
        <v>0</v>
      </c>
      <c r="FI201" s="53" t="n">
        <f aca="false">+AR201-ET201-ED201</f>
        <v>0</v>
      </c>
      <c r="FJ201" s="53" t="n">
        <f aca="false">+AS201-EU201-EE201</f>
        <v>0</v>
      </c>
      <c r="FK201" s="53" t="n">
        <f aca="false">+AT201-EV201-EF201</f>
        <v>0</v>
      </c>
      <c r="FL201" s="53" t="n">
        <f aca="false">+AU201-EW201-EG201</f>
        <v>0</v>
      </c>
      <c r="FM201" s="53" t="n">
        <f aca="false">+AV201-EX201-EH201</f>
        <v>0</v>
      </c>
      <c r="FN201" s="53" t="n">
        <f aca="false">+AW201-EY201-EI201</f>
        <v>0</v>
      </c>
      <c r="FO201" s="53" t="n">
        <f aca="false">+AX201-EZ201-EJ201</f>
        <v>0</v>
      </c>
      <c r="FP201" s="53" t="n">
        <f aca="false">+AY201-FA201</f>
        <v>673.64</v>
      </c>
    </row>
    <row collapsed="false" customFormat="false" customHeight="true" hidden="false" ht="15" outlineLevel="2" r="202">
      <c r="A202" s="21" t="n">
        <v>12</v>
      </c>
      <c r="B202" s="21" t="s">
        <v>67</v>
      </c>
      <c r="C202" s="21" t="s">
        <v>137</v>
      </c>
      <c r="D202" s="67" t="n">
        <f aca="false">+E202</f>
        <v>16145</v>
      </c>
      <c r="E202" s="69" t="n">
        <v>16145</v>
      </c>
      <c r="F202" s="72" t="s">
        <v>726</v>
      </c>
      <c r="G202" s="21" t="s">
        <v>69</v>
      </c>
      <c r="H202" s="21" t="s">
        <v>69</v>
      </c>
      <c r="I202" s="72" t="s">
        <v>727</v>
      </c>
      <c r="J202" s="72" t="s">
        <v>74</v>
      </c>
      <c r="K202" s="76" t="s">
        <v>75</v>
      </c>
      <c r="L202" s="49" t="s">
        <v>487</v>
      </c>
      <c r="M202" s="50" t="s">
        <v>70</v>
      </c>
      <c r="N202" s="51" t="n">
        <v>0.01</v>
      </c>
      <c r="O202" s="51" t="n">
        <v>0.02</v>
      </c>
      <c r="P202" s="51" t="n">
        <v>0</v>
      </c>
      <c r="Q202" s="51" t="n">
        <v>0</v>
      </c>
      <c r="R202" s="50" t="n">
        <v>0</v>
      </c>
      <c r="S202" s="50" t="n">
        <v>0</v>
      </c>
      <c r="T202" s="50" t="n">
        <v>30</v>
      </c>
      <c r="U202" s="50"/>
      <c r="X202" s="53" t="e">
        <f aca="false">+VLOOKUP($D202,['file:///home/lab/repositories/luckia.facturador/com.luckia.biller.deploy/src/main/resources/bootstrap/info_presencial_2014.xlsx']venta_neta_cons!$a$2:$n$1048576,3,0)</f>
        <v>#VALUE!</v>
      </c>
      <c r="Y202" s="53" t="e">
        <f aca="false">+VLOOKUP($D202,['file:///home/lab/repositories/luckia.facturador/com.luckia.biller.deploy/src/main/resources/bootstrap/info_presencial_2014.xlsx']venta_neta_cons!$a$2:$n$1048576,4,0)</f>
        <v>#VALUE!</v>
      </c>
      <c r="Z202" s="53" t="e">
        <f aca="false">+VLOOKUP($D202,['file:///home/lab/repositories/luckia.facturador/com.luckia.biller.deploy/src/main/resources/bootstrap/info_presencial_2014.xlsx']venta_neta_cons!$a$2:$n$1048576,5,0)</f>
        <v>#VALUE!</v>
      </c>
      <c r="AA202" s="53" t="e">
        <f aca="false">+VLOOKUP($D202,['file:///home/lab/repositories/luckia.facturador/com.luckia.biller.deploy/src/main/resources/bootstrap/info_presencial_2014.xlsx']venta_neta_cons!$a$2:$n$1048576,6,0)</f>
        <v>#VALUE!</v>
      </c>
      <c r="AB202" s="53" t="e">
        <f aca="false">+VLOOKUP($D202,['file:///home/lab/repositories/luckia.facturador/com.luckia.biller.deploy/src/main/resources/bootstrap/info_presencial_2014.xlsx']venta_neta_cons!$a$2:$n$1048576,7,0)</f>
        <v>#VALUE!</v>
      </c>
      <c r="AC202" s="53" t="e">
        <f aca="false">+VLOOKUP($D202,['file:///home/lab/repositories/luckia.facturador/com.luckia.biller.deploy/src/main/resources/bootstrap/info_presencial_2014.xlsx']venta_neta_cons!$a$2:$n$1048576,8,0)</f>
        <v>#VALUE!</v>
      </c>
      <c r="AD202" s="53" t="e">
        <f aca="false">+VLOOKUP($D202,['file:///home/lab/repositories/luckia.facturador/com.luckia.biller.deploy/src/main/resources/bootstrap/info_presencial_2014.xlsx']venta_neta_cons!$a$2:$n$1048576,9,0)</f>
        <v>#VALUE!</v>
      </c>
      <c r="AE202" s="53" t="e">
        <f aca="false">+VLOOKUP($D202,['file:///home/lab/repositories/luckia.facturador/com.luckia.biller.deploy/src/main/resources/bootstrap/info_presencial_2014.xlsx']venta_neta_cons!$a$2:$n$1048576,10,0)</f>
        <v>#VALUE!</v>
      </c>
      <c r="AF202" s="53" t="e">
        <f aca="false">+VLOOKUP($D202,['file:///home/lab/repositories/luckia.facturador/com.luckia.biller.deploy/src/main/resources/bootstrap/info_presencial_2014.xlsx']venta_neta_cons!$a$2:$n$1048576,11,0)</f>
        <v>#VALUE!</v>
      </c>
      <c r="AG202" s="53" t="e">
        <f aca="false">+VLOOKUP($D202,['file:///home/lab/repositories/luckia.facturador/com.luckia.biller.deploy/src/main/resources/bootstrap/info_presencial_2014.xlsx']venta_neta_cons!$a$2:$n$1048576,12,0)</f>
        <v>#VALUE!</v>
      </c>
      <c r="AH202" s="53" t="e">
        <f aca="false">+VLOOKUP($D202,['file:///home/lab/repositories/luckia.facturador/com.luckia.biller.deploy/src/main/resources/bootstrap/info_presencial_2014.xlsx']venta_neta_cons!$a$2:$n$1048576,13,0)</f>
        <v>#VALUE!</v>
      </c>
      <c r="AI202" s="53" t="e">
        <f aca="false">+VLOOKUP($D202,['file:///home/lab/repositories/luckia.facturador/com.luckia.biller.deploy/src/main/resources/bootstrap/info_presencial_2014.xlsx']venta_neta_cons!$a$2:$n$1048576,14,0)</f>
        <v>#VALUE!</v>
      </c>
      <c r="AJ202" s="53" t="n">
        <f aca="false">+SUM(X202:AI202)</f>
        <v>1141</v>
      </c>
      <c r="AK202" s="54" t="n">
        <f aca="false">+BB202/X202</f>
        <v>0.467738825591586</v>
      </c>
      <c r="AL202" s="53"/>
      <c r="AM202" s="53" t="e">
        <f aca="false">+VLOOKUP($D202,['file:///home/lab/repositories/luckia.facturador/com.luckia.biller.deploy/src/main/resources/bootstrap/info_presencial_2014.xlsx']saldo_cons!$a$2:$n$1048576,3,0)</f>
        <v>#VALUE!</v>
      </c>
      <c r="AN202" s="53" t="e">
        <f aca="false">+VLOOKUP($D202,['file:///home/lab/repositories/luckia.facturador/com.luckia.biller.deploy/src/main/resources/bootstrap/info_presencial_2014.xlsx']saldo_cons!$a$2:$n$1048576,4,0)</f>
        <v>#VALUE!</v>
      </c>
      <c r="AO202" s="53" t="e">
        <f aca="false">+VLOOKUP($D202,['file:///home/lab/repositories/luckia.facturador/com.luckia.biller.deploy/src/main/resources/bootstrap/info_presencial_2014.xlsx']saldo_cons!$a$2:$n$1048576,5,0)</f>
        <v>#VALUE!</v>
      </c>
      <c r="AP202" s="53" t="e">
        <f aca="false">+VLOOKUP($D202,['file:///home/lab/repositories/luckia.facturador/com.luckia.biller.deploy/src/main/resources/bootstrap/info_presencial_2014.xlsx']saldo_cons!$a$2:$n$1048576,6,0)</f>
        <v>#VALUE!</v>
      </c>
      <c r="AQ202" s="53" t="e">
        <f aca="false">+VLOOKUP($D202,['file:///home/lab/repositories/luckia.facturador/com.luckia.biller.deploy/src/main/resources/bootstrap/info_presencial_2014.xlsx']saldo_cons!$a$2:$n$1048576,7,0)</f>
        <v>#VALUE!</v>
      </c>
      <c r="AR202" s="53" t="e">
        <f aca="false">+VLOOKUP($D202,['file:///home/lab/repositories/luckia.facturador/com.luckia.biller.deploy/src/main/resources/bootstrap/info_presencial_2014.xlsx']saldo_cons!$a$2:$n$1048576,8,0)</f>
        <v>#VALUE!</v>
      </c>
      <c r="AS202" s="53" t="e">
        <f aca="false">+VLOOKUP($D202,['file:///home/lab/repositories/luckia.facturador/com.luckia.biller.deploy/src/main/resources/bootstrap/info_presencial_2014.xlsx']saldo_cons!$a$2:$n$1048576,9,0)</f>
        <v>#VALUE!</v>
      </c>
      <c r="AT202" s="53" t="e">
        <f aca="false">+VLOOKUP($D202,['file:///home/lab/repositories/luckia.facturador/com.luckia.biller.deploy/src/main/resources/bootstrap/info_presencial_2014.xlsx']saldo_cons!$a$2:$n$1048576,10,0)</f>
        <v>#VALUE!</v>
      </c>
      <c r="AU202" s="53" t="e">
        <f aca="false">+VLOOKUP($D202,['file:///home/lab/repositories/luckia.facturador/com.luckia.biller.deploy/src/main/resources/bootstrap/info_presencial_2014.xlsx']saldo_cons!$a$2:$n$1048576,11,0)</f>
        <v>#VALUE!</v>
      </c>
      <c r="AV202" s="53" t="e">
        <f aca="false">+VLOOKUP($D202,['file:///home/lab/repositories/luckia.facturador/com.luckia.biller.deploy/src/main/resources/bootstrap/info_presencial_2014.xlsx']saldo_cons!$a$2:$n$1048576,12,0)</f>
        <v>#VALUE!</v>
      </c>
      <c r="AW202" s="53" t="e">
        <f aca="false">+VLOOKUP($D202,['file:///home/lab/repositories/luckia.facturador/com.luckia.biller.deploy/src/main/resources/bootstrap/info_presencial_2014.xlsx']saldo_cons!$a$2:$n$1048576,13,0)</f>
        <v>#VALUE!</v>
      </c>
      <c r="AX202" s="53" t="e">
        <f aca="false">+VLOOKUP($D202,['file:///home/lab/repositories/luckia.facturador/com.luckia.biller.deploy/src/main/resources/bootstrap/info_presencial_2014.xlsx']saldo_cons!$a$2:$n$1048576,14,0)</f>
        <v>#VALUE!</v>
      </c>
      <c r="AY202" s="53" t="n">
        <f aca="false">+SUM(AM202:AX202)</f>
        <v>1141</v>
      </c>
      <c r="AZ202" s="53"/>
      <c r="BA202" s="53"/>
      <c r="BB202" s="53" t="e">
        <f aca="false">+VLOOKUP($D202,['file:///home/lab/repositories/luckia.facturador/com.luckia.biller.deploy/src/main/resources/bootstrap/info_presencial_2014.xlsx']ggr_cons!$a$2:$n$1048576,3,0)</f>
        <v>#VALUE!</v>
      </c>
      <c r="BC202" s="53" t="e">
        <f aca="false">+VLOOKUP($D202,['file:///home/lab/repositories/luckia.facturador/com.luckia.biller.deploy/src/main/resources/bootstrap/info_presencial_2014.xlsx']ggr_cons!$a$2:$n$1048576,4,0)</f>
        <v>#VALUE!</v>
      </c>
      <c r="BD202" s="53" t="e">
        <f aca="false">+VLOOKUP($D202,['file:///home/lab/repositories/luckia.facturador/com.luckia.biller.deploy/src/main/resources/bootstrap/info_presencial_2014.xlsx']ggr_cons!$a$2:$n$1048576,5,0)</f>
        <v>#VALUE!</v>
      </c>
      <c r="BE202" s="53" t="e">
        <f aca="false">+VLOOKUP($D202,['file:///home/lab/repositories/luckia.facturador/com.luckia.biller.deploy/src/main/resources/bootstrap/info_presencial_2014.xlsx']ggr_cons!$a$2:$n$1048576,6,0)</f>
        <v>#VALUE!</v>
      </c>
      <c r="BF202" s="53" t="e">
        <f aca="false">+VLOOKUP($D202,['file:///home/lab/repositories/luckia.facturador/com.luckia.biller.deploy/src/main/resources/bootstrap/info_presencial_2014.xlsx']ggr_cons!$a$2:$n$1048576,7,0)</f>
        <v>#VALUE!</v>
      </c>
      <c r="BG202" s="53" t="e">
        <f aca="false">+VLOOKUP($D202,['file:///home/lab/repositories/luckia.facturador/com.luckia.biller.deploy/src/main/resources/bootstrap/info_presencial_2014.xlsx']ggr_cons!$a$2:$n$1048576,8,0)</f>
        <v>#VALUE!</v>
      </c>
      <c r="BH202" s="53" t="e">
        <f aca="false">+VLOOKUP($D202,['file:///home/lab/repositories/luckia.facturador/com.luckia.biller.deploy/src/main/resources/bootstrap/info_presencial_2014.xlsx']ggr_cons!$a$2:$n$1048576,9,0)</f>
        <v>#VALUE!</v>
      </c>
      <c r="BI202" s="53" t="e">
        <f aca="false">+VLOOKUP($D202,['file:///home/lab/repositories/luckia.facturador/com.luckia.biller.deploy/src/main/resources/bootstrap/info_presencial_2014.xlsx']ggr_cons!$a$2:$n$1048576,10,0)</f>
        <v>#VALUE!</v>
      </c>
      <c r="BJ202" s="53" t="e">
        <f aca="false">+VLOOKUP($D202,['file:///home/lab/repositories/luckia.facturador/com.luckia.biller.deploy/src/main/resources/bootstrap/info_presencial_2014.xlsx']ggr_cons!$a$2:$n$1048576,11,0)</f>
        <v>#VALUE!</v>
      </c>
      <c r="BK202" s="53" t="e">
        <f aca="false">+VLOOKUP($D202,['file:///home/lab/repositories/luckia.facturador/com.luckia.biller.deploy/src/main/resources/bootstrap/info_presencial_2014.xlsx']ggr_cons!$a$2:$n$1048576,12,0)</f>
        <v>#VALUE!</v>
      </c>
      <c r="BL202" s="53" t="e">
        <f aca="false">+VLOOKUP($D202,['file:///home/lab/repositories/luckia.facturador/com.luckia.biller.deploy/src/main/resources/bootstrap/info_presencial_2014.xlsx']ggr_cons!$a$2:$n$1048576,13,0)</f>
        <v>#VALUE!</v>
      </c>
      <c r="BM202" s="53" t="e">
        <f aca="false">+VLOOKUP($D202,['file:///home/lab/repositories/luckia.facturador/com.luckia.biller.deploy/src/main/resources/bootstrap/info_presencial_2014.xlsx']ggr_cons!$a$2:$n$1048576,14,0)</f>
        <v>#VALUE!</v>
      </c>
      <c r="BN202" s="53" t="n">
        <f aca="false">+SUM(BB202:BM202)</f>
        <v>533.69</v>
      </c>
      <c r="BO202" s="53"/>
      <c r="BP202" s="53"/>
      <c r="BQ202" s="55" t="n">
        <f aca="false">+$N202*X202</f>
        <v>11.41</v>
      </c>
      <c r="BR202" s="55" t="n">
        <f aca="false">+$N202*Y202</f>
        <v>0</v>
      </c>
      <c r="BS202" s="55" t="n">
        <f aca="false">+$N202*Z202</f>
        <v>0</v>
      </c>
      <c r="BT202" s="55" t="n">
        <f aca="false">+$N202*AA202</f>
        <v>0</v>
      </c>
      <c r="BU202" s="55" t="n">
        <f aca="false">+$N202*AB202</f>
        <v>0</v>
      </c>
      <c r="BV202" s="55" t="n">
        <f aca="false">+$N202*AC202</f>
        <v>0</v>
      </c>
      <c r="BW202" s="55" t="n">
        <f aca="false">+$N202*AD202</f>
        <v>0</v>
      </c>
      <c r="BX202" s="55" t="n">
        <f aca="false">+$N202*AE202</f>
        <v>0</v>
      </c>
      <c r="BY202" s="55" t="n">
        <f aca="false">+$N202*AF202</f>
        <v>0</v>
      </c>
      <c r="BZ202" s="55" t="n">
        <f aca="false">+$N202*AG202</f>
        <v>0</v>
      </c>
      <c r="CA202" s="55" t="n">
        <f aca="false">+$N202*AH202</f>
        <v>0</v>
      </c>
      <c r="CB202" s="55" t="n">
        <f aca="false">+$N202*AI202</f>
        <v>0</v>
      </c>
      <c r="CC202" s="55" t="n">
        <f aca="false">+SUM(BQ202:CB202)</f>
        <v>11.41</v>
      </c>
      <c r="CD202" s="53"/>
      <c r="CE202" s="55"/>
      <c r="CF202" s="55" t="n">
        <f aca="false">+BQ202/$CE$2</f>
        <v>9.4297520661157</v>
      </c>
      <c r="CG202" s="55" t="n">
        <f aca="false">+BR202/$CE$2</f>
        <v>0</v>
      </c>
      <c r="CH202" s="55" t="n">
        <f aca="false">+BS202/$CE$2</f>
        <v>0</v>
      </c>
      <c r="CI202" s="55" t="n">
        <f aca="false">+BT202/$CE$2</f>
        <v>0</v>
      </c>
      <c r="CJ202" s="55" t="n">
        <f aca="false">+BU202/$CE$2</f>
        <v>0</v>
      </c>
      <c r="CK202" s="55" t="n">
        <f aca="false">+BV202/$CE$2</f>
        <v>0</v>
      </c>
      <c r="CL202" s="55" t="n">
        <f aca="false">+BW202/$CE$2</f>
        <v>0</v>
      </c>
      <c r="CM202" s="55" t="n">
        <f aca="false">+BX202/$CE$2</f>
        <v>0</v>
      </c>
      <c r="CN202" s="55" t="n">
        <f aca="false">+BY202/$CE$2</f>
        <v>0</v>
      </c>
      <c r="CO202" s="55" t="n">
        <f aca="false">+BZ202/$CE$2</f>
        <v>0</v>
      </c>
      <c r="CP202" s="55" t="n">
        <f aca="false">+CA202/$CE$2</f>
        <v>0</v>
      </c>
      <c r="CQ202" s="55" t="n">
        <f aca="false">+CB202/$CE$2</f>
        <v>0</v>
      </c>
      <c r="CR202" s="55" t="n">
        <f aca="false">+CC202/$CE$2</f>
        <v>9.4297520661157</v>
      </c>
      <c r="CS202" s="53"/>
      <c r="CT202" s="53"/>
      <c r="CU202" s="56" t="n">
        <f aca="false">+$O202*X202+$P202*BB202+$Q202*(0.9*BB202+$S202)+$R202</f>
        <v>22.82</v>
      </c>
      <c r="CV202" s="56" t="n">
        <f aca="false">+$O202*Y202+$P202*BC202+$Q202*(0.9*BC202+$S202)+$R202</f>
        <v>0</v>
      </c>
      <c r="CW202" s="56" t="n">
        <f aca="false">+$O202*Z202+$P202*BD202+$Q202*(0.9*BD202+$S202)+$R202</f>
        <v>0</v>
      </c>
      <c r="CX202" s="56" t="n">
        <f aca="false">+$O202*AA202+$P202*BE202+$Q202*(0.9*BE202+$S202)+$R202</f>
        <v>0</v>
      </c>
      <c r="CY202" s="56" t="n">
        <f aca="false">+$O202*AB202+$P202*BF202+$Q202*(0.9*BF202+$S202)+$R202</f>
        <v>0</v>
      </c>
      <c r="CZ202" s="56" t="n">
        <f aca="false">+$O202*AC202+$P202*BG202+$Q202*(0.9*BG202+$S202)+$R202</f>
        <v>0</v>
      </c>
      <c r="DA202" s="56" t="n">
        <f aca="false">+$O202*AD202+$P202*BH202+$Q202*(0.9*BH202+$S202)+$R202</f>
        <v>0</v>
      </c>
      <c r="DB202" s="56" t="n">
        <f aca="false">+$O202*AE202+$P202*BI202+$Q202*(0.9*BI202+$S202)+$R202</f>
        <v>0</v>
      </c>
      <c r="DC202" s="56" t="n">
        <f aca="false">+$O202*AF202+$P202*BJ202+$Q202*(0.9*BJ202+$S202)+$R202</f>
        <v>0</v>
      </c>
      <c r="DD202" s="56" t="n">
        <f aca="false">+$O202*AG202+$P202*BK202+$Q202*(0.9*BK202+$S202)+$R202</f>
        <v>0</v>
      </c>
      <c r="DE202" s="56" t="n">
        <f aca="false">+$O202*AH202+$P202*BL202+$Q202*(0.9*BL202+$S202)+$R202</f>
        <v>0</v>
      </c>
      <c r="DF202" s="56" t="n">
        <f aca="false">+$O202*AI202+$P202*BM202+$Q202*(0.9*BM202+$S202)+$R202</f>
        <v>0</v>
      </c>
      <c r="DG202" s="55" t="n">
        <f aca="false">+SUM(CU202:DF202)</f>
        <v>22.82</v>
      </c>
      <c r="DH202" s="53"/>
      <c r="DJ202" s="14" t="n">
        <f aca="false">+IF(X202=0,0,$T202)</f>
        <v>30</v>
      </c>
      <c r="DK202" s="14" t="n">
        <f aca="false">+IF(Y202=0,0,$T202)</f>
        <v>0</v>
      </c>
      <c r="DL202" s="14" t="n">
        <f aca="false">+IF(Z202=0,0,$T202)</f>
        <v>0</v>
      </c>
      <c r="DM202" s="14" t="n">
        <f aca="false">+IF(AA202=0,0,$T202)</f>
        <v>0</v>
      </c>
      <c r="DN202" s="14" t="n">
        <f aca="false">+IF(AB202=0,0,$T202)</f>
        <v>0</v>
      </c>
      <c r="DO202" s="14" t="n">
        <f aca="false">+IF(AC202=0,0,$T202)</f>
        <v>0</v>
      </c>
      <c r="DP202" s="14" t="n">
        <f aca="false">+IF(AD202=0,0,$T202)</f>
        <v>0</v>
      </c>
      <c r="DQ202" s="14" t="n">
        <f aca="false">+IF(AE202=0,0,$T202)</f>
        <v>0</v>
      </c>
      <c r="DR202" s="14" t="n">
        <f aca="false">+IF(AF202=0,0,$T202)</f>
        <v>0</v>
      </c>
      <c r="DS202" s="14" t="n">
        <f aca="false">+IF(AG202=0,0,$T202)</f>
        <v>0</v>
      </c>
      <c r="DT202" s="14" t="n">
        <f aca="false">+IF(AH202=0,0,$T202)</f>
        <v>0</v>
      </c>
      <c r="DU202" s="14" t="n">
        <f aca="false">+IF(AI202=0,0,$T202)</f>
        <v>0</v>
      </c>
      <c r="DV202" s="55" t="n">
        <f aca="false">+SUM(DJ202:DU202)</f>
        <v>30</v>
      </c>
      <c r="DY202" s="14" t="n">
        <v>0</v>
      </c>
      <c r="DZ202" s="14" t="n">
        <v>0</v>
      </c>
      <c r="EA202" s="14" t="n">
        <v>0</v>
      </c>
      <c r="EB202" s="14" t="n">
        <v>0</v>
      </c>
      <c r="EC202" s="14" t="n">
        <v>0</v>
      </c>
      <c r="ED202" s="14" t="n">
        <v>0</v>
      </c>
      <c r="EE202" s="14" t="n">
        <v>0</v>
      </c>
      <c r="EF202" s="14" t="n">
        <v>0</v>
      </c>
      <c r="EG202" s="14" t="n">
        <v>0</v>
      </c>
      <c r="EH202" s="14" t="n">
        <v>0</v>
      </c>
      <c r="EI202" s="14" t="n">
        <v>0</v>
      </c>
      <c r="EJ202" s="14" t="n">
        <v>0</v>
      </c>
      <c r="EK202" s="55" t="n">
        <f aca="false">+SUM(DY202:EJ202)</f>
        <v>0</v>
      </c>
      <c r="EO202" s="53" t="n">
        <f aca="false">+CU202+DJ202-DY202/2</f>
        <v>52.82</v>
      </c>
      <c r="EP202" s="53" t="n">
        <f aca="false">+CV202+DK202-DZ202/2</f>
        <v>0</v>
      </c>
      <c r="EQ202" s="53" t="n">
        <f aca="false">+CW202+DL202-EA202/2</f>
        <v>0</v>
      </c>
      <c r="ER202" s="53" t="n">
        <f aca="false">+CX202+DM202-EB202/2</f>
        <v>0</v>
      </c>
      <c r="ES202" s="53" t="n">
        <f aca="false">+CY202+DN202-EC202/2</f>
        <v>0</v>
      </c>
      <c r="ET202" s="53" t="n">
        <f aca="false">+CZ202+DO202-ED202/2</f>
        <v>0</v>
      </c>
      <c r="EU202" s="53" t="n">
        <f aca="false">+DA202+DP202-EE202/2</f>
        <v>0</v>
      </c>
      <c r="EV202" s="53" t="n">
        <f aca="false">+DB202+DQ202-EF202/2</f>
        <v>0</v>
      </c>
      <c r="EW202" s="53" t="n">
        <f aca="false">+DC202+DR202-EG202/2</f>
        <v>0</v>
      </c>
      <c r="EX202" s="53" t="n">
        <f aca="false">+DD202+DS202-EH202/2</f>
        <v>0</v>
      </c>
      <c r="EY202" s="53" t="n">
        <f aca="false">+DE202+DT202-EI202/2</f>
        <v>0</v>
      </c>
      <c r="EZ202" s="53" t="n">
        <f aca="false">+DF202+DU202-EJ202/2</f>
        <v>0</v>
      </c>
      <c r="FA202" s="55" t="n">
        <f aca="false">+SUM(EO202:EZ202)</f>
        <v>52.82</v>
      </c>
      <c r="FD202" s="53" t="n">
        <f aca="false">+AM202-EO202-DY202</f>
        <v>1088.18</v>
      </c>
      <c r="FE202" s="53" t="n">
        <f aca="false">+AN202-EP202-DZ202</f>
        <v>0</v>
      </c>
      <c r="FF202" s="53" t="n">
        <f aca="false">+AO202-EQ202-EA202</f>
        <v>0</v>
      </c>
      <c r="FG202" s="53" t="n">
        <f aca="false">+AP202-ER202-EB202</f>
        <v>0</v>
      </c>
      <c r="FH202" s="53" t="n">
        <f aca="false">+AQ202-ES202-EC202</f>
        <v>0</v>
      </c>
      <c r="FI202" s="53" t="n">
        <f aca="false">+AR202-ET202-ED202</f>
        <v>0</v>
      </c>
      <c r="FJ202" s="53" t="n">
        <f aca="false">+AS202-EU202-EE202</f>
        <v>0</v>
      </c>
      <c r="FK202" s="53" t="n">
        <f aca="false">+AT202-EV202-EF202</f>
        <v>0</v>
      </c>
      <c r="FL202" s="53" t="n">
        <f aca="false">+AU202-EW202-EG202</f>
        <v>0</v>
      </c>
      <c r="FM202" s="53" t="n">
        <f aca="false">+AV202-EX202-EH202</f>
        <v>0</v>
      </c>
      <c r="FN202" s="53" t="n">
        <f aca="false">+AW202-EY202-EI202</f>
        <v>0</v>
      </c>
      <c r="FO202" s="53" t="n">
        <f aca="false">+AX202-EZ202-EJ202</f>
        <v>0</v>
      </c>
      <c r="FP202" s="53" t="n">
        <f aca="false">+AY202-FA202</f>
        <v>1088.18</v>
      </c>
    </row>
    <row collapsed="false" customFormat="false" customHeight="true" hidden="false" ht="15" outlineLevel="2" r="203">
      <c r="A203" s="21" t="n">
        <v>12</v>
      </c>
      <c r="B203" s="21" t="s">
        <v>67</v>
      </c>
      <c r="C203" s="21" t="s">
        <v>137</v>
      </c>
      <c r="D203" s="67" t="n">
        <f aca="false">+E203</f>
        <v>16146</v>
      </c>
      <c r="E203" s="69" t="n">
        <v>16146</v>
      </c>
      <c r="F203" s="72" t="s">
        <v>728</v>
      </c>
      <c r="G203" s="21" t="s">
        <v>69</v>
      </c>
      <c r="H203" s="21" t="s">
        <v>69</v>
      </c>
      <c r="I203" s="72" t="s">
        <v>729</v>
      </c>
      <c r="J203" s="72" t="s">
        <v>730</v>
      </c>
      <c r="K203" s="76" t="s">
        <v>75</v>
      </c>
      <c r="L203" s="49" t="s">
        <v>487</v>
      </c>
      <c r="M203" s="50" t="s">
        <v>70</v>
      </c>
      <c r="N203" s="51" t="n">
        <v>0.01</v>
      </c>
      <c r="O203" s="51" t="n">
        <v>0.02</v>
      </c>
      <c r="P203" s="51" t="n">
        <v>0</v>
      </c>
      <c r="Q203" s="51" t="n">
        <v>0</v>
      </c>
      <c r="R203" s="50" t="n">
        <v>0</v>
      </c>
      <c r="S203" s="50" t="n">
        <v>0</v>
      </c>
      <c r="T203" s="50" t="n">
        <v>30</v>
      </c>
      <c r="U203" s="50"/>
      <c r="X203" s="53" t="e">
        <f aca="false">+VLOOKUP($D203,['file:///home/lab/repositories/luckia.facturador/com.luckia.biller.deploy/src/main/resources/bootstrap/info_presencial_2014.xlsx']venta_neta_cons!$a$2:$n$1048576,3,0)</f>
        <v>#VALUE!</v>
      </c>
      <c r="Y203" s="53" t="e">
        <f aca="false">+VLOOKUP($D203,['file:///home/lab/repositories/luckia.facturador/com.luckia.biller.deploy/src/main/resources/bootstrap/info_presencial_2014.xlsx']venta_neta_cons!$a$2:$n$1048576,4,0)</f>
        <v>#VALUE!</v>
      </c>
      <c r="Z203" s="53" t="e">
        <f aca="false">+VLOOKUP($D203,['file:///home/lab/repositories/luckia.facturador/com.luckia.biller.deploy/src/main/resources/bootstrap/info_presencial_2014.xlsx']venta_neta_cons!$a$2:$n$1048576,5,0)</f>
        <v>#VALUE!</v>
      </c>
      <c r="AA203" s="53" t="e">
        <f aca="false">+VLOOKUP($D203,['file:///home/lab/repositories/luckia.facturador/com.luckia.biller.deploy/src/main/resources/bootstrap/info_presencial_2014.xlsx']venta_neta_cons!$a$2:$n$1048576,6,0)</f>
        <v>#VALUE!</v>
      </c>
      <c r="AB203" s="53" t="e">
        <f aca="false">+VLOOKUP($D203,['file:///home/lab/repositories/luckia.facturador/com.luckia.biller.deploy/src/main/resources/bootstrap/info_presencial_2014.xlsx']venta_neta_cons!$a$2:$n$1048576,7,0)</f>
        <v>#VALUE!</v>
      </c>
      <c r="AC203" s="53" t="e">
        <f aca="false">+VLOOKUP($D203,['file:///home/lab/repositories/luckia.facturador/com.luckia.biller.deploy/src/main/resources/bootstrap/info_presencial_2014.xlsx']venta_neta_cons!$a$2:$n$1048576,8,0)</f>
        <v>#VALUE!</v>
      </c>
      <c r="AD203" s="53" t="e">
        <f aca="false">+VLOOKUP($D203,['file:///home/lab/repositories/luckia.facturador/com.luckia.biller.deploy/src/main/resources/bootstrap/info_presencial_2014.xlsx']venta_neta_cons!$a$2:$n$1048576,9,0)</f>
        <v>#VALUE!</v>
      </c>
      <c r="AE203" s="53" t="e">
        <f aca="false">+VLOOKUP($D203,['file:///home/lab/repositories/luckia.facturador/com.luckia.biller.deploy/src/main/resources/bootstrap/info_presencial_2014.xlsx']venta_neta_cons!$a$2:$n$1048576,10,0)</f>
        <v>#VALUE!</v>
      </c>
      <c r="AF203" s="53" t="e">
        <f aca="false">+VLOOKUP($D203,['file:///home/lab/repositories/luckia.facturador/com.luckia.biller.deploy/src/main/resources/bootstrap/info_presencial_2014.xlsx']venta_neta_cons!$a$2:$n$1048576,11,0)</f>
        <v>#VALUE!</v>
      </c>
      <c r="AG203" s="53" t="e">
        <f aca="false">+VLOOKUP($D203,['file:///home/lab/repositories/luckia.facturador/com.luckia.biller.deploy/src/main/resources/bootstrap/info_presencial_2014.xlsx']venta_neta_cons!$a$2:$n$1048576,12,0)</f>
        <v>#VALUE!</v>
      </c>
      <c r="AH203" s="53" t="e">
        <f aca="false">+VLOOKUP($D203,['file:///home/lab/repositories/luckia.facturador/com.luckia.biller.deploy/src/main/resources/bootstrap/info_presencial_2014.xlsx']venta_neta_cons!$a$2:$n$1048576,13,0)</f>
        <v>#VALUE!</v>
      </c>
      <c r="AI203" s="53" t="e">
        <f aca="false">+VLOOKUP($D203,['file:///home/lab/repositories/luckia.facturador/com.luckia.biller.deploy/src/main/resources/bootstrap/info_presencial_2014.xlsx']venta_neta_cons!$a$2:$n$1048576,14,0)</f>
        <v>#VALUE!</v>
      </c>
      <c r="AJ203" s="53" t="n">
        <f aca="false">+SUM(X203:AI203)</f>
        <v>306</v>
      </c>
      <c r="AK203" s="54" t="n">
        <f aca="false">+BB203/X203</f>
        <v>0.248104575163399</v>
      </c>
      <c r="AL203" s="53"/>
      <c r="AM203" s="53" t="e">
        <f aca="false">+VLOOKUP($D203,['file:///home/lab/repositories/luckia.facturador/com.luckia.biller.deploy/src/main/resources/bootstrap/info_presencial_2014.xlsx']saldo_cons!$a$2:$n$1048576,3,0)</f>
        <v>#VALUE!</v>
      </c>
      <c r="AN203" s="53" t="e">
        <f aca="false">+VLOOKUP($D203,['file:///home/lab/repositories/luckia.facturador/com.luckia.biller.deploy/src/main/resources/bootstrap/info_presencial_2014.xlsx']saldo_cons!$a$2:$n$1048576,4,0)</f>
        <v>#VALUE!</v>
      </c>
      <c r="AO203" s="53" t="e">
        <f aca="false">+VLOOKUP($D203,['file:///home/lab/repositories/luckia.facturador/com.luckia.biller.deploy/src/main/resources/bootstrap/info_presencial_2014.xlsx']saldo_cons!$a$2:$n$1048576,5,0)</f>
        <v>#VALUE!</v>
      </c>
      <c r="AP203" s="53" t="e">
        <f aca="false">+VLOOKUP($D203,['file:///home/lab/repositories/luckia.facturador/com.luckia.biller.deploy/src/main/resources/bootstrap/info_presencial_2014.xlsx']saldo_cons!$a$2:$n$1048576,6,0)</f>
        <v>#VALUE!</v>
      </c>
      <c r="AQ203" s="53" t="e">
        <f aca="false">+VLOOKUP($D203,['file:///home/lab/repositories/luckia.facturador/com.luckia.biller.deploy/src/main/resources/bootstrap/info_presencial_2014.xlsx']saldo_cons!$a$2:$n$1048576,7,0)</f>
        <v>#VALUE!</v>
      </c>
      <c r="AR203" s="53" t="e">
        <f aca="false">+VLOOKUP($D203,['file:///home/lab/repositories/luckia.facturador/com.luckia.biller.deploy/src/main/resources/bootstrap/info_presencial_2014.xlsx']saldo_cons!$a$2:$n$1048576,8,0)</f>
        <v>#VALUE!</v>
      </c>
      <c r="AS203" s="53" t="e">
        <f aca="false">+VLOOKUP($D203,['file:///home/lab/repositories/luckia.facturador/com.luckia.biller.deploy/src/main/resources/bootstrap/info_presencial_2014.xlsx']saldo_cons!$a$2:$n$1048576,9,0)</f>
        <v>#VALUE!</v>
      </c>
      <c r="AT203" s="53" t="e">
        <f aca="false">+VLOOKUP($D203,['file:///home/lab/repositories/luckia.facturador/com.luckia.biller.deploy/src/main/resources/bootstrap/info_presencial_2014.xlsx']saldo_cons!$a$2:$n$1048576,10,0)</f>
        <v>#VALUE!</v>
      </c>
      <c r="AU203" s="53" t="e">
        <f aca="false">+VLOOKUP($D203,['file:///home/lab/repositories/luckia.facturador/com.luckia.biller.deploy/src/main/resources/bootstrap/info_presencial_2014.xlsx']saldo_cons!$a$2:$n$1048576,11,0)</f>
        <v>#VALUE!</v>
      </c>
      <c r="AV203" s="53" t="e">
        <f aca="false">+VLOOKUP($D203,['file:///home/lab/repositories/luckia.facturador/com.luckia.biller.deploy/src/main/resources/bootstrap/info_presencial_2014.xlsx']saldo_cons!$a$2:$n$1048576,12,0)</f>
        <v>#VALUE!</v>
      </c>
      <c r="AW203" s="53" t="e">
        <f aca="false">+VLOOKUP($D203,['file:///home/lab/repositories/luckia.facturador/com.luckia.biller.deploy/src/main/resources/bootstrap/info_presencial_2014.xlsx']saldo_cons!$a$2:$n$1048576,13,0)</f>
        <v>#VALUE!</v>
      </c>
      <c r="AX203" s="53" t="e">
        <f aca="false">+VLOOKUP($D203,['file:///home/lab/repositories/luckia.facturador/com.luckia.biller.deploy/src/main/resources/bootstrap/info_presencial_2014.xlsx']saldo_cons!$a$2:$n$1048576,14,0)</f>
        <v>#VALUE!</v>
      </c>
      <c r="AY203" s="53" t="n">
        <f aca="false">+SUM(AM203:AX203)</f>
        <v>306</v>
      </c>
      <c r="AZ203" s="53"/>
      <c r="BA203" s="53"/>
      <c r="BB203" s="53" t="e">
        <f aca="false">+VLOOKUP($D203,['file:///home/lab/repositories/luckia.facturador/com.luckia.biller.deploy/src/main/resources/bootstrap/info_presencial_2014.xlsx']ggr_cons!$a$2:$n$1048576,3,0)</f>
        <v>#VALUE!</v>
      </c>
      <c r="BC203" s="53" t="e">
        <f aca="false">+VLOOKUP($D203,['file:///home/lab/repositories/luckia.facturador/com.luckia.biller.deploy/src/main/resources/bootstrap/info_presencial_2014.xlsx']ggr_cons!$a$2:$n$1048576,4,0)</f>
        <v>#VALUE!</v>
      </c>
      <c r="BD203" s="53" t="e">
        <f aca="false">+VLOOKUP($D203,['file:///home/lab/repositories/luckia.facturador/com.luckia.biller.deploy/src/main/resources/bootstrap/info_presencial_2014.xlsx']ggr_cons!$a$2:$n$1048576,5,0)</f>
        <v>#VALUE!</v>
      </c>
      <c r="BE203" s="53" t="e">
        <f aca="false">+VLOOKUP($D203,['file:///home/lab/repositories/luckia.facturador/com.luckia.biller.deploy/src/main/resources/bootstrap/info_presencial_2014.xlsx']ggr_cons!$a$2:$n$1048576,6,0)</f>
        <v>#VALUE!</v>
      </c>
      <c r="BF203" s="53" t="e">
        <f aca="false">+VLOOKUP($D203,['file:///home/lab/repositories/luckia.facturador/com.luckia.biller.deploy/src/main/resources/bootstrap/info_presencial_2014.xlsx']ggr_cons!$a$2:$n$1048576,7,0)</f>
        <v>#VALUE!</v>
      </c>
      <c r="BG203" s="53" t="e">
        <f aca="false">+VLOOKUP($D203,['file:///home/lab/repositories/luckia.facturador/com.luckia.biller.deploy/src/main/resources/bootstrap/info_presencial_2014.xlsx']ggr_cons!$a$2:$n$1048576,8,0)</f>
        <v>#VALUE!</v>
      </c>
      <c r="BH203" s="53" t="e">
        <f aca="false">+VLOOKUP($D203,['file:///home/lab/repositories/luckia.facturador/com.luckia.biller.deploy/src/main/resources/bootstrap/info_presencial_2014.xlsx']ggr_cons!$a$2:$n$1048576,9,0)</f>
        <v>#VALUE!</v>
      </c>
      <c r="BI203" s="53" t="e">
        <f aca="false">+VLOOKUP($D203,['file:///home/lab/repositories/luckia.facturador/com.luckia.biller.deploy/src/main/resources/bootstrap/info_presencial_2014.xlsx']ggr_cons!$a$2:$n$1048576,10,0)</f>
        <v>#VALUE!</v>
      </c>
      <c r="BJ203" s="53" t="e">
        <f aca="false">+VLOOKUP($D203,['file:///home/lab/repositories/luckia.facturador/com.luckia.biller.deploy/src/main/resources/bootstrap/info_presencial_2014.xlsx']ggr_cons!$a$2:$n$1048576,11,0)</f>
        <v>#VALUE!</v>
      </c>
      <c r="BK203" s="53" t="e">
        <f aca="false">+VLOOKUP($D203,['file:///home/lab/repositories/luckia.facturador/com.luckia.biller.deploy/src/main/resources/bootstrap/info_presencial_2014.xlsx']ggr_cons!$a$2:$n$1048576,12,0)</f>
        <v>#VALUE!</v>
      </c>
      <c r="BL203" s="53" t="e">
        <f aca="false">+VLOOKUP($D203,['file:///home/lab/repositories/luckia.facturador/com.luckia.biller.deploy/src/main/resources/bootstrap/info_presencial_2014.xlsx']ggr_cons!$a$2:$n$1048576,13,0)</f>
        <v>#VALUE!</v>
      </c>
      <c r="BM203" s="53" t="e">
        <f aca="false">+VLOOKUP($D203,['file:///home/lab/repositories/luckia.facturador/com.luckia.biller.deploy/src/main/resources/bootstrap/info_presencial_2014.xlsx']ggr_cons!$a$2:$n$1048576,14,0)</f>
        <v>#VALUE!</v>
      </c>
      <c r="BN203" s="53" t="n">
        <f aca="false">+SUM(BB203:BM203)</f>
        <v>75.92</v>
      </c>
      <c r="BO203" s="53"/>
      <c r="BP203" s="53"/>
      <c r="BQ203" s="55" t="n">
        <f aca="false">+$N203*X203</f>
        <v>3.06</v>
      </c>
      <c r="BR203" s="55" t="n">
        <f aca="false">+$N203*Y203</f>
        <v>0</v>
      </c>
      <c r="BS203" s="55" t="n">
        <f aca="false">+$N203*Z203</f>
        <v>0</v>
      </c>
      <c r="BT203" s="55" t="n">
        <f aca="false">+$N203*AA203</f>
        <v>0</v>
      </c>
      <c r="BU203" s="55" t="n">
        <f aca="false">+$N203*AB203</f>
        <v>0</v>
      </c>
      <c r="BV203" s="55" t="n">
        <f aca="false">+$N203*AC203</f>
        <v>0</v>
      </c>
      <c r="BW203" s="55" t="n">
        <f aca="false">+$N203*AD203</f>
        <v>0</v>
      </c>
      <c r="BX203" s="55" t="n">
        <f aca="false">+$N203*AE203</f>
        <v>0</v>
      </c>
      <c r="BY203" s="55" t="n">
        <f aca="false">+$N203*AF203</f>
        <v>0</v>
      </c>
      <c r="BZ203" s="55" t="n">
        <f aca="false">+$N203*AG203</f>
        <v>0</v>
      </c>
      <c r="CA203" s="55" t="n">
        <f aca="false">+$N203*AH203</f>
        <v>0</v>
      </c>
      <c r="CB203" s="55" t="n">
        <f aca="false">+$N203*AI203</f>
        <v>0</v>
      </c>
      <c r="CC203" s="55" t="n">
        <f aca="false">+SUM(BQ203:CB203)</f>
        <v>3.06</v>
      </c>
      <c r="CD203" s="53"/>
      <c r="CE203" s="55"/>
      <c r="CF203" s="55" t="n">
        <f aca="false">+BQ203/$CE$2</f>
        <v>2.52892561983471</v>
      </c>
      <c r="CG203" s="55" t="n">
        <f aca="false">+BR203/$CE$2</f>
        <v>0</v>
      </c>
      <c r="CH203" s="55" t="n">
        <f aca="false">+BS203/$CE$2</f>
        <v>0</v>
      </c>
      <c r="CI203" s="55" t="n">
        <f aca="false">+BT203/$CE$2</f>
        <v>0</v>
      </c>
      <c r="CJ203" s="55" t="n">
        <f aca="false">+BU203/$CE$2</f>
        <v>0</v>
      </c>
      <c r="CK203" s="55" t="n">
        <f aca="false">+BV203/$CE$2</f>
        <v>0</v>
      </c>
      <c r="CL203" s="55" t="n">
        <f aca="false">+BW203/$CE$2</f>
        <v>0</v>
      </c>
      <c r="CM203" s="55" t="n">
        <f aca="false">+BX203/$CE$2</f>
        <v>0</v>
      </c>
      <c r="CN203" s="55" t="n">
        <f aca="false">+BY203/$CE$2</f>
        <v>0</v>
      </c>
      <c r="CO203" s="55" t="n">
        <f aca="false">+BZ203/$CE$2</f>
        <v>0</v>
      </c>
      <c r="CP203" s="55" t="n">
        <f aca="false">+CA203/$CE$2</f>
        <v>0</v>
      </c>
      <c r="CQ203" s="55" t="n">
        <f aca="false">+CB203/$CE$2</f>
        <v>0</v>
      </c>
      <c r="CR203" s="55" t="n">
        <f aca="false">+CC203/$CE$2</f>
        <v>2.52892561983471</v>
      </c>
      <c r="CS203" s="53"/>
      <c r="CT203" s="53"/>
      <c r="CU203" s="56" t="n">
        <f aca="false">+$O203*X203+$P203*BB203+$Q203*(0.9*BB203+$S203)+$R203</f>
        <v>6.12</v>
      </c>
      <c r="CV203" s="56" t="n">
        <f aca="false">+$O203*Y203+$P203*BC203+$Q203*(0.9*BC203+$S203)+$R203</f>
        <v>0</v>
      </c>
      <c r="CW203" s="56" t="n">
        <f aca="false">+$O203*Z203+$P203*BD203+$Q203*(0.9*BD203+$S203)+$R203</f>
        <v>0</v>
      </c>
      <c r="CX203" s="56" t="n">
        <f aca="false">+$O203*AA203+$P203*BE203+$Q203*(0.9*BE203+$S203)+$R203</f>
        <v>0</v>
      </c>
      <c r="CY203" s="56" t="n">
        <f aca="false">+$O203*AB203+$P203*BF203+$Q203*(0.9*BF203+$S203)+$R203</f>
        <v>0</v>
      </c>
      <c r="CZ203" s="56" t="n">
        <f aca="false">+$O203*AC203+$P203*BG203+$Q203*(0.9*BG203+$S203)+$R203</f>
        <v>0</v>
      </c>
      <c r="DA203" s="56" t="n">
        <f aca="false">+$O203*AD203+$P203*BH203+$Q203*(0.9*BH203+$S203)+$R203</f>
        <v>0</v>
      </c>
      <c r="DB203" s="56" t="n">
        <f aca="false">+$O203*AE203+$P203*BI203+$Q203*(0.9*BI203+$S203)+$R203</f>
        <v>0</v>
      </c>
      <c r="DC203" s="56" t="n">
        <f aca="false">+$O203*AF203+$P203*BJ203+$Q203*(0.9*BJ203+$S203)+$R203</f>
        <v>0</v>
      </c>
      <c r="DD203" s="56" t="n">
        <f aca="false">+$O203*AG203+$P203*BK203+$Q203*(0.9*BK203+$S203)+$R203</f>
        <v>0</v>
      </c>
      <c r="DE203" s="56" t="n">
        <f aca="false">+$O203*AH203+$P203*BL203+$Q203*(0.9*BL203+$S203)+$R203</f>
        <v>0</v>
      </c>
      <c r="DF203" s="56" t="n">
        <f aca="false">+$O203*AI203+$P203*BM203+$Q203*(0.9*BM203+$S203)+$R203</f>
        <v>0</v>
      </c>
      <c r="DG203" s="55" t="n">
        <f aca="false">+SUM(CU203:DF203)</f>
        <v>6.12</v>
      </c>
      <c r="DH203" s="53"/>
      <c r="DJ203" s="14" t="n">
        <f aca="false">+IF(X203=0,0,$T203)</f>
        <v>30</v>
      </c>
      <c r="DK203" s="14" t="n">
        <f aca="false">+IF(Y203=0,0,$T203)</f>
        <v>0</v>
      </c>
      <c r="DL203" s="14" t="n">
        <f aca="false">+IF(Z203=0,0,$T203)</f>
        <v>0</v>
      </c>
      <c r="DM203" s="14" t="n">
        <f aca="false">+IF(AA203=0,0,$T203)</f>
        <v>0</v>
      </c>
      <c r="DN203" s="14" t="n">
        <f aca="false">+IF(AB203=0,0,$T203)</f>
        <v>0</v>
      </c>
      <c r="DO203" s="14" t="n">
        <f aca="false">+IF(AC203=0,0,$T203)</f>
        <v>0</v>
      </c>
      <c r="DP203" s="14" t="n">
        <f aca="false">+IF(AD203=0,0,$T203)</f>
        <v>0</v>
      </c>
      <c r="DQ203" s="14" t="n">
        <f aca="false">+IF(AE203=0,0,$T203)</f>
        <v>0</v>
      </c>
      <c r="DR203" s="14" t="n">
        <f aca="false">+IF(AF203=0,0,$T203)</f>
        <v>0</v>
      </c>
      <c r="DS203" s="14" t="n">
        <f aca="false">+IF(AG203=0,0,$T203)</f>
        <v>0</v>
      </c>
      <c r="DT203" s="14" t="n">
        <f aca="false">+IF(AH203=0,0,$T203)</f>
        <v>0</v>
      </c>
      <c r="DU203" s="14" t="n">
        <f aca="false">+IF(AI203=0,0,$T203)</f>
        <v>0</v>
      </c>
      <c r="DV203" s="55" t="n">
        <f aca="false">+SUM(DJ203:DU203)</f>
        <v>30</v>
      </c>
      <c r="DY203" s="14" t="n">
        <v>0</v>
      </c>
      <c r="DZ203" s="14" t="n">
        <v>0</v>
      </c>
      <c r="EA203" s="14" t="n">
        <v>0</v>
      </c>
      <c r="EB203" s="14" t="n">
        <v>0</v>
      </c>
      <c r="EC203" s="14" t="n">
        <v>0</v>
      </c>
      <c r="ED203" s="14" t="n">
        <v>0</v>
      </c>
      <c r="EE203" s="14" t="n">
        <v>0</v>
      </c>
      <c r="EF203" s="14" t="n">
        <v>0</v>
      </c>
      <c r="EG203" s="14" t="n">
        <v>0</v>
      </c>
      <c r="EH203" s="14" t="n">
        <v>0</v>
      </c>
      <c r="EI203" s="14" t="n">
        <v>0</v>
      </c>
      <c r="EJ203" s="14" t="n">
        <v>0</v>
      </c>
      <c r="EK203" s="55" t="n">
        <f aca="false">+SUM(DY203:EJ203)</f>
        <v>0</v>
      </c>
      <c r="EO203" s="53" t="n">
        <f aca="false">+CU203+DJ203-DY203/2</f>
        <v>36.12</v>
      </c>
      <c r="EP203" s="53" t="n">
        <f aca="false">+CV203+DK203-DZ203/2</f>
        <v>0</v>
      </c>
      <c r="EQ203" s="53" t="n">
        <f aca="false">+CW203+DL203-EA203/2</f>
        <v>0</v>
      </c>
      <c r="ER203" s="53" t="n">
        <f aca="false">+CX203+DM203-EB203/2</f>
        <v>0</v>
      </c>
      <c r="ES203" s="53" t="n">
        <f aca="false">+CY203+DN203-EC203/2</f>
        <v>0</v>
      </c>
      <c r="ET203" s="53" t="n">
        <f aca="false">+CZ203+DO203-ED203/2</f>
        <v>0</v>
      </c>
      <c r="EU203" s="53" t="n">
        <f aca="false">+DA203+DP203-EE203/2</f>
        <v>0</v>
      </c>
      <c r="EV203" s="53" t="n">
        <f aca="false">+DB203+DQ203-EF203/2</f>
        <v>0</v>
      </c>
      <c r="EW203" s="53" t="n">
        <f aca="false">+DC203+DR203-EG203/2</f>
        <v>0</v>
      </c>
      <c r="EX203" s="53" t="n">
        <f aca="false">+DD203+DS203-EH203/2</f>
        <v>0</v>
      </c>
      <c r="EY203" s="53" t="n">
        <f aca="false">+DE203+DT203-EI203/2</f>
        <v>0</v>
      </c>
      <c r="EZ203" s="53" t="n">
        <f aca="false">+DF203+DU203-EJ203/2</f>
        <v>0</v>
      </c>
      <c r="FA203" s="55" t="n">
        <f aca="false">+SUM(EO203:EZ203)</f>
        <v>36.12</v>
      </c>
      <c r="FD203" s="53" t="n">
        <f aca="false">+AM203-EO203-DY203</f>
        <v>269.88</v>
      </c>
      <c r="FE203" s="53" t="n">
        <f aca="false">+AN203-EP203-DZ203</f>
        <v>0</v>
      </c>
      <c r="FF203" s="53" t="n">
        <f aca="false">+AO203-EQ203-EA203</f>
        <v>0</v>
      </c>
      <c r="FG203" s="53" t="n">
        <f aca="false">+AP203-ER203-EB203</f>
        <v>0</v>
      </c>
      <c r="FH203" s="53" t="n">
        <f aca="false">+AQ203-ES203-EC203</f>
        <v>0</v>
      </c>
      <c r="FI203" s="53" t="n">
        <f aca="false">+AR203-ET203-ED203</f>
        <v>0</v>
      </c>
      <c r="FJ203" s="53" t="n">
        <f aca="false">+AS203-EU203-EE203</f>
        <v>0</v>
      </c>
      <c r="FK203" s="53" t="n">
        <f aca="false">+AT203-EV203-EF203</f>
        <v>0</v>
      </c>
      <c r="FL203" s="53" t="n">
        <f aca="false">+AU203-EW203-EG203</f>
        <v>0</v>
      </c>
      <c r="FM203" s="53" t="n">
        <f aca="false">+AV203-EX203-EH203</f>
        <v>0</v>
      </c>
      <c r="FN203" s="53" t="n">
        <f aca="false">+AW203-EY203-EI203</f>
        <v>0</v>
      </c>
      <c r="FO203" s="53" t="n">
        <f aca="false">+AX203-EZ203-EJ203</f>
        <v>0</v>
      </c>
      <c r="FP203" s="53" t="n">
        <f aca="false">+AY203-FA203</f>
        <v>269.88</v>
      </c>
    </row>
    <row collapsed="false" customFormat="false" customHeight="true" hidden="false" ht="15" outlineLevel="2" r="204">
      <c r="A204" s="21" t="n">
        <v>12</v>
      </c>
      <c r="B204" s="21" t="s">
        <v>67</v>
      </c>
      <c r="C204" s="21" t="s">
        <v>137</v>
      </c>
      <c r="D204" s="67" t="n">
        <f aca="false">+E204</f>
        <v>16147</v>
      </c>
      <c r="E204" s="69" t="n">
        <v>16147</v>
      </c>
      <c r="F204" s="72" t="s">
        <v>731</v>
      </c>
      <c r="G204" s="21" t="s">
        <v>69</v>
      </c>
      <c r="H204" s="21" t="s">
        <v>69</v>
      </c>
      <c r="I204" s="72" t="s">
        <v>732</v>
      </c>
      <c r="J204" s="72" t="s">
        <v>733</v>
      </c>
      <c r="K204" s="76" t="s">
        <v>75</v>
      </c>
      <c r="L204" s="49" t="s">
        <v>487</v>
      </c>
      <c r="M204" s="50" t="s">
        <v>70</v>
      </c>
      <c r="N204" s="51" t="n">
        <v>0.01</v>
      </c>
      <c r="O204" s="51" t="n">
        <v>0.02</v>
      </c>
      <c r="P204" s="51" t="n">
        <v>0</v>
      </c>
      <c r="Q204" s="51" t="n">
        <v>0</v>
      </c>
      <c r="R204" s="50" t="n">
        <v>0</v>
      </c>
      <c r="S204" s="50" t="n">
        <v>0</v>
      </c>
      <c r="T204" s="50" t="n">
        <v>30</v>
      </c>
      <c r="U204" s="50"/>
      <c r="X204" s="53" t="e">
        <f aca="false">+VLOOKUP($D204,['file:///home/lab/repositories/luckia.facturador/com.luckia.biller.deploy/src/main/resources/bootstrap/info_presencial_2014.xlsx']venta_neta_cons!$a$2:$n$1048576,3,0)</f>
        <v>#VALUE!</v>
      </c>
      <c r="Y204" s="53" t="e">
        <f aca="false">+VLOOKUP($D204,['file:///home/lab/repositories/luckia.facturador/com.luckia.biller.deploy/src/main/resources/bootstrap/info_presencial_2014.xlsx']venta_neta_cons!$a$2:$n$1048576,4,0)</f>
        <v>#VALUE!</v>
      </c>
      <c r="Z204" s="53" t="e">
        <f aca="false">+VLOOKUP($D204,['file:///home/lab/repositories/luckia.facturador/com.luckia.biller.deploy/src/main/resources/bootstrap/info_presencial_2014.xlsx']venta_neta_cons!$a$2:$n$1048576,5,0)</f>
        <v>#VALUE!</v>
      </c>
      <c r="AA204" s="53" t="e">
        <f aca="false">+VLOOKUP($D204,['file:///home/lab/repositories/luckia.facturador/com.luckia.biller.deploy/src/main/resources/bootstrap/info_presencial_2014.xlsx']venta_neta_cons!$a$2:$n$1048576,6,0)</f>
        <v>#VALUE!</v>
      </c>
      <c r="AB204" s="53" t="e">
        <f aca="false">+VLOOKUP($D204,['file:///home/lab/repositories/luckia.facturador/com.luckia.biller.deploy/src/main/resources/bootstrap/info_presencial_2014.xlsx']venta_neta_cons!$a$2:$n$1048576,7,0)</f>
        <v>#VALUE!</v>
      </c>
      <c r="AC204" s="53" t="e">
        <f aca="false">+VLOOKUP($D204,['file:///home/lab/repositories/luckia.facturador/com.luckia.biller.deploy/src/main/resources/bootstrap/info_presencial_2014.xlsx']venta_neta_cons!$a$2:$n$1048576,8,0)</f>
        <v>#VALUE!</v>
      </c>
      <c r="AD204" s="53" t="e">
        <f aca="false">+VLOOKUP($D204,['file:///home/lab/repositories/luckia.facturador/com.luckia.biller.deploy/src/main/resources/bootstrap/info_presencial_2014.xlsx']venta_neta_cons!$a$2:$n$1048576,9,0)</f>
        <v>#VALUE!</v>
      </c>
      <c r="AE204" s="53" t="e">
        <f aca="false">+VLOOKUP($D204,['file:///home/lab/repositories/luckia.facturador/com.luckia.biller.deploy/src/main/resources/bootstrap/info_presencial_2014.xlsx']venta_neta_cons!$a$2:$n$1048576,10,0)</f>
        <v>#VALUE!</v>
      </c>
      <c r="AF204" s="53" t="e">
        <f aca="false">+VLOOKUP($D204,['file:///home/lab/repositories/luckia.facturador/com.luckia.biller.deploy/src/main/resources/bootstrap/info_presencial_2014.xlsx']venta_neta_cons!$a$2:$n$1048576,11,0)</f>
        <v>#VALUE!</v>
      </c>
      <c r="AG204" s="53" t="e">
        <f aca="false">+VLOOKUP($D204,['file:///home/lab/repositories/luckia.facturador/com.luckia.biller.deploy/src/main/resources/bootstrap/info_presencial_2014.xlsx']venta_neta_cons!$a$2:$n$1048576,12,0)</f>
        <v>#VALUE!</v>
      </c>
      <c r="AH204" s="53" t="e">
        <f aca="false">+VLOOKUP($D204,['file:///home/lab/repositories/luckia.facturador/com.luckia.biller.deploy/src/main/resources/bootstrap/info_presencial_2014.xlsx']venta_neta_cons!$a$2:$n$1048576,13,0)</f>
        <v>#VALUE!</v>
      </c>
      <c r="AI204" s="53" t="e">
        <f aca="false">+VLOOKUP($D204,['file:///home/lab/repositories/luckia.facturador/com.luckia.biller.deploy/src/main/resources/bootstrap/info_presencial_2014.xlsx']venta_neta_cons!$a$2:$n$1048576,14,0)</f>
        <v>#VALUE!</v>
      </c>
      <c r="AJ204" s="53" t="n">
        <f aca="false">+SUM(X204:AI204)</f>
        <v>311</v>
      </c>
      <c r="AK204" s="54" t="n">
        <f aca="false">+BB204/X204</f>
        <v>0.373215434083601</v>
      </c>
      <c r="AL204" s="53"/>
      <c r="AM204" s="53" t="e">
        <f aca="false">+VLOOKUP($D204,['file:///home/lab/repositories/luckia.facturador/com.luckia.biller.deploy/src/main/resources/bootstrap/info_presencial_2014.xlsx']saldo_cons!$a$2:$n$1048576,3,0)</f>
        <v>#VALUE!</v>
      </c>
      <c r="AN204" s="53" t="e">
        <f aca="false">+VLOOKUP($D204,['file:///home/lab/repositories/luckia.facturador/com.luckia.biller.deploy/src/main/resources/bootstrap/info_presencial_2014.xlsx']saldo_cons!$a$2:$n$1048576,4,0)</f>
        <v>#VALUE!</v>
      </c>
      <c r="AO204" s="53" t="e">
        <f aca="false">+VLOOKUP($D204,['file:///home/lab/repositories/luckia.facturador/com.luckia.biller.deploy/src/main/resources/bootstrap/info_presencial_2014.xlsx']saldo_cons!$a$2:$n$1048576,5,0)</f>
        <v>#VALUE!</v>
      </c>
      <c r="AP204" s="53" t="e">
        <f aca="false">+VLOOKUP($D204,['file:///home/lab/repositories/luckia.facturador/com.luckia.biller.deploy/src/main/resources/bootstrap/info_presencial_2014.xlsx']saldo_cons!$a$2:$n$1048576,6,0)</f>
        <v>#VALUE!</v>
      </c>
      <c r="AQ204" s="53" t="e">
        <f aca="false">+VLOOKUP($D204,['file:///home/lab/repositories/luckia.facturador/com.luckia.biller.deploy/src/main/resources/bootstrap/info_presencial_2014.xlsx']saldo_cons!$a$2:$n$1048576,7,0)</f>
        <v>#VALUE!</v>
      </c>
      <c r="AR204" s="53" t="e">
        <f aca="false">+VLOOKUP($D204,['file:///home/lab/repositories/luckia.facturador/com.luckia.biller.deploy/src/main/resources/bootstrap/info_presencial_2014.xlsx']saldo_cons!$a$2:$n$1048576,8,0)</f>
        <v>#VALUE!</v>
      </c>
      <c r="AS204" s="53" t="e">
        <f aca="false">+VLOOKUP($D204,['file:///home/lab/repositories/luckia.facturador/com.luckia.biller.deploy/src/main/resources/bootstrap/info_presencial_2014.xlsx']saldo_cons!$a$2:$n$1048576,9,0)</f>
        <v>#VALUE!</v>
      </c>
      <c r="AT204" s="53" t="e">
        <f aca="false">+VLOOKUP($D204,['file:///home/lab/repositories/luckia.facturador/com.luckia.biller.deploy/src/main/resources/bootstrap/info_presencial_2014.xlsx']saldo_cons!$a$2:$n$1048576,10,0)</f>
        <v>#VALUE!</v>
      </c>
      <c r="AU204" s="53" t="e">
        <f aca="false">+VLOOKUP($D204,['file:///home/lab/repositories/luckia.facturador/com.luckia.biller.deploy/src/main/resources/bootstrap/info_presencial_2014.xlsx']saldo_cons!$a$2:$n$1048576,11,0)</f>
        <v>#VALUE!</v>
      </c>
      <c r="AV204" s="53" t="e">
        <f aca="false">+VLOOKUP($D204,['file:///home/lab/repositories/luckia.facturador/com.luckia.biller.deploy/src/main/resources/bootstrap/info_presencial_2014.xlsx']saldo_cons!$a$2:$n$1048576,12,0)</f>
        <v>#VALUE!</v>
      </c>
      <c r="AW204" s="53" t="e">
        <f aca="false">+VLOOKUP($D204,['file:///home/lab/repositories/luckia.facturador/com.luckia.biller.deploy/src/main/resources/bootstrap/info_presencial_2014.xlsx']saldo_cons!$a$2:$n$1048576,13,0)</f>
        <v>#VALUE!</v>
      </c>
      <c r="AX204" s="53" t="e">
        <f aca="false">+VLOOKUP($D204,['file:///home/lab/repositories/luckia.facturador/com.luckia.biller.deploy/src/main/resources/bootstrap/info_presencial_2014.xlsx']saldo_cons!$a$2:$n$1048576,14,0)</f>
        <v>#VALUE!</v>
      </c>
      <c r="AY204" s="53" t="n">
        <f aca="false">+SUM(AM204:AX204)</f>
        <v>311</v>
      </c>
      <c r="AZ204" s="53"/>
      <c r="BA204" s="53"/>
      <c r="BB204" s="53" t="e">
        <f aca="false">+VLOOKUP($D204,['file:///home/lab/repositories/luckia.facturador/com.luckia.biller.deploy/src/main/resources/bootstrap/info_presencial_2014.xlsx']ggr_cons!$a$2:$n$1048576,3,0)</f>
        <v>#VALUE!</v>
      </c>
      <c r="BC204" s="53" t="e">
        <f aca="false">+VLOOKUP($D204,['file:///home/lab/repositories/luckia.facturador/com.luckia.biller.deploy/src/main/resources/bootstrap/info_presencial_2014.xlsx']ggr_cons!$a$2:$n$1048576,4,0)</f>
        <v>#VALUE!</v>
      </c>
      <c r="BD204" s="53" t="e">
        <f aca="false">+VLOOKUP($D204,['file:///home/lab/repositories/luckia.facturador/com.luckia.biller.deploy/src/main/resources/bootstrap/info_presencial_2014.xlsx']ggr_cons!$a$2:$n$1048576,5,0)</f>
        <v>#VALUE!</v>
      </c>
      <c r="BE204" s="53" t="e">
        <f aca="false">+VLOOKUP($D204,['file:///home/lab/repositories/luckia.facturador/com.luckia.biller.deploy/src/main/resources/bootstrap/info_presencial_2014.xlsx']ggr_cons!$a$2:$n$1048576,6,0)</f>
        <v>#VALUE!</v>
      </c>
      <c r="BF204" s="53" t="e">
        <f aca="false">+VLOOKUP($D204,['file:///home/lab/repositories/luckia.facturador/com.luckia.biller.deploy/src/main/resources/bootstrap/info_presencial_2014.xlsx']ggr_cons!$a$2:$n$1048576,7,0)</f>
        <v>#VALUE!</v>
      </c>
      <c r="BG204" s="53" t="e">
        <f aca="false">+VLOOKUP($D204,['file:///home/lab/repositories/luckia.facturador/com.luckia.biller.deploy/src/main/resources/bootstrap/info_presencial_2014.xlsx']ggr_cons!$a$2:$n$1048576,8,0)</f>
        <v>#VALUE!</v>
      </c>
      <c r="BH204" s="53" t="e">
        <f aca="false">+VLOOKUP($D204,['file:///home/lab/repositories/luckia.facturador/com.luckia.biller.deploy/src/main/resources/bootstrap/info_presencial_2014.xlsx']ggr_cons!$a$2:$n$1048576,9,0)</f>
        <v>#VALUE!</v>
      </c>
      <c r="BI204" s="53" t="e">
        <f aca="false">+VLOOKUP($D204,['file:///home/lab/repositories/luckia.facturador/com.luckia.biller.deploy/src/main/resources/bootstrap/info_presencial_2014.xlsx']ggr_cons!$a$2:$n$1048576,10,0)</f>
        <v>#VALUE!</v>
      </c>
      <c r="BJ204" s="53" t="e">
        <f aca="false">+VLOOKUP($D204,['file:///home/lab/repositories/luckia.facturador/com.luckia.biller.deploy/src/main/resources/bootstrap/info_presencial_2014.xlsx']ggr_cons!$a$2:$n$1048576,11,0)</f>
        <v>#VALUE!</v>
      </c>
      <c r="BK204" s="53" t="e">
        <f aca="false">+VLOOKUP($D204,['file:///home/lab/repositories/luckia.facturador/com.luckia.biller.deploy/src/main/resources/bootstrap/info_presencial_2014.xlsx']ggr_cons!$a$2:$n$1048576,12,0)</f>
        <v>#VALUE!</v>
      </c>
      <c r="BL204" s="53" t="e">
        <f aca="false">+VLOOKUP($D204,['file:///home/lab/repositories/luckia.facturador/com.luckia.biller.deploy/src/main/resources/bootstrap/info_presencial_2014.xlsx']ggr_cons!$a$2:$n$1048576,13,0)</f>
        <v>#VALUE!</v>
      </c>
      <c r="BM204" s="53" t="e">
        <f aca="false">+VLOOKUP($D204,['file:///home/lab/repositories/luckia.facturador/com.luckia.biller.deploy/src/main/resources/bootstrap/info_presencial_2014.xlsx']ggr_cons!$a$2:$n$1048576,14,0)</f>
        <v>#VALUE!</v>
      </c>
      <c r="BN204" s="53" t="n">
        <f aca="false">+SUM(BB204:BM204)</f>
        <v>116.07</v>
      </c>
      <c r="BO204" s="53"/>
      <c r="BP204" s="53"/>
      <c r="BQ204" s="55" t="n">
        <f aca="false">+$N204*X204</f>
        <v>3.11</v>
      </c>
      <c r="BR204" s="55" t="n">
        <f aca="false">+$N204*Y204</f>
        <v>0</v>
      </c>
      <c r="BS204" s="55" t="n">
        <f aca="false">+$N204*Z204</f>
        <v>0</v>
      </c>
      <c r="BT204" s="55" t="n">
        <f aca="false">+$N204*AA204</f>
        <v>0</v>
      </c>
      <c r="BU204" s="55" t="n">
        <f aca="false">+$N204*AB204</f>
        <v>0</v>
      </c>
      <c r="BV204" s="55" t="n">
        <f aca="false">+$N204*AC204</f>
        <v>0</v>
      </c>
      <c r="BW204" s="55" t="n">
        <f aca="false">+$N204*AD204</f>
        <v>0</v>
      </c>
      <c r="BX204" s="55" t="n">
        <f aca="false">+$N204*AE204</f>
        <v>0</v>
      </c>
      <c r="BY204" s="55" t="n">
        <f aca="false">+$N204*AF204</f>
        <v>0</v>
      </c>
      <c r="BZ204" s="55" t="n">
        <f aca="false">+$N204*AG204</f>
        <v>0</v>
      </c>
      <c r="CA204" s="55" t="n">
        <f aca="false">+$N204*AH204</f>
        <v>0</v>
      </c>
      <c r="CB204" s="55" t="n">
        <f aca="false">+$N204*AI204</f>
        <v>0</v>
      </c>
      <c r="CC204" s="55" t="n">
        <f aca="false">+SUM(BQ204:CB204)</f>
        <v>3.11</v>
      </c>
      <c r="CD204" s="53"/>
      <c r="CE204" s="55"/>
      <c r="CF204" s="55" t="n">
        <f aca="false">+BQ204/$CE$2</f>
        <v>2.5702479338843</v>
      </c>
      <c r="CG204" s="55" t="n">
        <f aca="false">+BR204/$CE$2</f>
        <v>0</v>
      </c>
      <c r="CH204" s="55" t="n">
        <f aca="false">+BS204/$CE$2</f>
        <v>0</v>
      </c>
      <c r="CI204" s="55" t="n">
        <f aca="false">+BT204/$CE$2</f>
        <v>0</v>
      </c>
      <c r="CJ204" s="55" t="n">
        <f aca="false">+BU204/$CE$2</f>
        <v>0</v>
      </c>
      <c r="CK204" s="55" t="n">
        <f aca="false">+BV204/$CE$2</f>
        <v>0</v>
      </c>
      <c r="CL204" s="55" t="n">
        <f aca="false">+BW204/$CE$2</f>
        <v>0</v>
      </c>
      <c r="CM204" s="55" t="n">
        <f aca="false">+BX204/$CE$2</f>
        <v>0</v>
      </c>
      <c r="CN204" s="55" t="n">
        <f aca="false">+BY204/$CE$2</f>
        <v>0</v>
      </c>
      <c r="CO204" s="55" t="n">
        <f aca="false">+BZ204/$CE$2</f>
        <v>0</v>
      </c>
      <c r="CP204" s="55" t="n">
        <f aca="false">+CA204/$CE$2</f>
        <v>0</v>
      </c>
      <c r="CQ204" s="55" t="n">
        <f aca="false">+CB204/$CE$2</f>
        <v>0</v>
      </c>
      <c r="CR204" s="55" t="n">
        <f aca="false">+CC204/$CE$2</f>
        <v>2.5702479338843</v>
      </c>
      <c r="CS204" s="53"/>
      <c r="CT204" s="53"/>
      <c r="CU204" s="56" t="n">
        <f aca="false">+$O204*X204+$P204*BB204+$Q204*(0.9*BB204+$S204)+$R204</f>
        <v>6.22</v>
      </c>
      <c r="CV204" s="56" t="n">
        <f aca="false">+$O204*Y204+$P204*BC204+$Q204*(0.9*BC204+$S204)+$R204</f>
        <v>0</v>
      </c>
      <c r="CW204" s="56" t="n">
        <f aca="false">+$O204*Z204+$P204*BD204+$Q204*(0.9*BD204+$S204)+$R204</f>
        <v>0</v>
      </c>
      <c r="CX204" s="56" t="n">
        <f aca="false">+$O204*AA204+$P204*BE204+$Q204*(0.9*BE204+$S204)+$R204</f>
        <v>0</v>
      </c>
      <c r="CY204" s="56" t="n">
        <f aca="false">+$O204*AB204+$P204*BF204+$Q204*(0.9*BF204+$S204)+$R204</f>
        <v>0</v>
      </c>
      <c r="CZ204" s="56" t="n">
        <f aca="false">+$O204*AC204+$P204*BG204+$Q204*(0.9*BG204+$S204)+$R204</f>
        <v>0</v>
      </c>
      <c r="DA204" s="56" t="n">
        <f aca="false">+$O204*AD204+$P204*BH204+$Q204*(0.9*BH204+$S204)+$R204</f>
        <v>0</v>
      </c>
      <c r="DB204" s="56" t="n">
        <f aca="false">+$O204*AE204+$P204*BI204+$Q204*(0.9*BI204+$S204)+$R204</f>
        <v>0</v>
      </c>
      <c r="DC204" s="56" t="n">
        <f aca="false">+$O204*AF204+$P204*BJ204+$Q204*(0.9*BJ204+$S204)+$R204</f>
        <v>0</v>
      </c>
      <c r="DD204" s="56" t="n">
        <f aca="false">+$O204*AG204+$P204*BK204+$Q204*(0.9*BK204+$S204)+$R204</f>
        <v>0</v>
      </c>
      <c r="DE204" s="56" t="n">
        <f aca="false">+$O204*AH204+$P204*BL204+$Q204*(0.9*BL204+$S204)+$R204</f>
        <v>0</v>
      </c>
      <c r="DF204" s="56" t="n">
        <f aca="false">+$O204*AI204+$P204*BM204+$Q204*(0.9*BM204+$S204)+$R204</f>
        <v>0</v>
      </c>
      <c r="DG204" s="55" t="n">
        <f aca="false">+SUM(CU204:DF204)</f>
        <v>6.22</v>
      </c>
      <c r="DH204" s="53"/>
      <c r="DJ204" s="14" t="n">
        <f aca="false">+IF(X204=0,0,$T204)</f>
        <v>30</v>
      </c>
      <c r="DK204" s="14" t="n">
        <f aca="false">+IF(Y204=0,0,$T204)</f>
        <v>0</v>
      </c>
      <c r="DL204" s="14" t="n">
        <f aca="false">+IF(Z204=0,0,$T204)</f>
        <v>0</v>
      </c>
      <c r="DM204" s="14" t="n">
        <f aca="false">+IF(AA204=0,0,$T204)</f>
        <v>0</v>
      </c>
      <c r="DN204" s="14" t="n">
        <f aca="false">+IF(AB204=0,0,$T204)</f>
        <v>0</v>
      </c>
      <c r="DO204" s="14" t="n">
        <f aca="false">+IF(AC204=0,0,$T204)</f>
        <v>0</v>
      </c>
      <c r="DP204" s="14" t="n">
        <f aca="false">+IF(AD204=0,0,$T204)</f>
        <v>0</v>
      </c>
      <c r="DQ204" s="14" t="n">
        <f aca="false">+IF(AE204=0,0,$T204)</f>
        <v>0</v>
      </c>
      <c r="DR204" s="14" t="n">
        <f aca="false">+IF(AF204=0,0,$T204)</f>
        <v>0</v>
      </c>
      <c r="DS204" s="14" t="n">
        <f aca="false">+IF(AG204=0,0,$T204)</f>
        <v>0</v>
      </c>
      <c r="DT204" s="14" t="n">
        <f aca="false">+IF(AH204=0,0,$T204)</f>
        <v>0</v>
      </c>
      <c r="DU204" s="14" t="n">
        <f aca="false">+IF(AI204=0,0,$T204)</f>
        <v>0</v>
      </c>
      <c r="DV204" s="55" t="n">
        <f aca="false">+SUM(DJ204:DU204)</f>
        <v>30</v>
      </c>
      <c r="DY204" s="14" t="n">
        <v>0</v>
      </c>
      <c r="DZ204" s="14" t="n">
        <v>0</v>
      </c>
      <c r="EA204" s="14" t="n">
        <v>0</v>
      </c>
      <c r="EB204" s="14" t="n">
        <v>0</v>
      </c>
      <c r="EC204" s="14" t="n">
        <v>0</v>
      </c>
      <c r="ED204" s="14" t="n">
        <v>0</v>
      </c>
      <c r="EE204" s="14" t="n">
        <v>0</v>
      </c>
      <c r="EF204" s="14" t="n">
        <v>0</v>
      </c>
      <c r="EG204" s="14" t="n">
        <v>0</v>
      </c>
      <c r="EH204" s="14" t="n">
        <v>0</v>
      </c>
      <c r="EI204" s="14" t="n">
        <v>0</v>
      </c>
      <c r="EJ204" s="14" t="n">
        <v>0</v>
      </c>
      <c r="EK204" s="55" t="n">
        <f aca="false">+SUM(DY204:EJ204)</f>
        <v>0</v>
      </c>
      <c r="EO204" s="53" t="n">
        <f aca="false">+CU204+DJ204-DY204/2</f>
        <v>36.22</v>
      </c>
      <c r="EP204" s="53" t="n">
        <f aca="false">+CV204+DK204-DZ204/2</f>
        <v>0</v>
      </c>
      <c r="EQ204" s="53" t="n">
        <f aca="false">+CW204+DL204-EA204/2</f>
        <v>0</v>
      </c>
      <c r="ER204" s="53" t="n">
        <f aca="false">+CX204+DM204-EB204/2</f>
        <v>0</v>
      </c>
      <c r="ES204" s="53" t="n">
        <f aca="false">+CY204+DN204-EC204/2</f>
        <v>0</v>
      </c>
      <c r="ET204" s="53" t="n">
        <f aca="false">+CZ204+DO204-ED204/2</f>
        <v>0</v>
      </c>
      <c r="EU204" s="53" t="n">
        <f aca="false">+DA204+DP204-EE204/2</f>
        <v>0</v>
      </c>
      <c r="EV204" s="53" t="n">
        <f aca="false">+DB204+DQ204-EF204/2</f>
        <v>0</v>
      </c>
      <c r="EW204" s="53" t="n">
        <f aca="false">+DC204+DR204-EG204/2</f>
        <v>0</v>
      </c>
      <c r="EX204" s="53" t="n">
        <f aca="false">+DD204+DS204-EH204/2</f>
        <v>0</v>
      </c>
      <c r="EY204" s="53" t="n">
        <f aca="false">+DE204+DT204-EI204/2</f>
        <v>0</v>
      </c>
      <c r="EZ204" s="53" t="n">
        <f aca="false">+DF204+DU204-EJ204/2</f>
        <v>0</v>
      </c>
      <c r="FA204" s="55" t="n">
        <f aca="false">+SUM(EO204:EZ204)</f>
        <v>36.22</v>
      </c>
      <c r="FD204" s="53" t="n">
        <f aca="false">+AM204-EO204-DY204</f>
        <v>274.78</v>
      </c>
      <c r="FE204" s="53" t="n">
        <f aca="false">+AN204-EP204-DZ204</f>
        <v>0</v>
      </c>
      <c r="FF204" s="53" t="n">
        <f aca="false">+AO204-EQ204-EA204</f>
        <v>0</v>
      </c>
      <c r="FG204" s="53" t="n">
        <f aca="false">+AP204-ER204-EB204</f>
        <v>0</v>
      </c>
      <c r="FH204" s="53" t="n">
        <f aca="false">+AQ204-ES204-EC204</f>
        <v>0</v>
      </c>
      <c r="FI204" s="53" t="n">
        <f aca="false">+AR204-ET204-ED204</f>
        <v>0</v>
      </c>
      <c r="FJ204" s="53" t="n">
        <f aca="false">+AS204-EU204-EE204</f>
        <v>0</v>
      </c>
      <c r="FK204" s="53" t="n">
        <f aca="false">+AT204-EV204-EF204</f>
        <v>0</v>
      </c>
      <c r="FL204" s="53" t="n">
        <f aca="false">+AU204-EW204-EG204</f>
        <v>0</v>
      </c>
      <c r="FM204" s="53" t="n">
        <f aca="false">+AV204-EX204-EH204</f>
        <v>0</v>
      </c>
      <c r="FN204" s="53" t="n">
        <f aca="false">+AW204-EY204-EI204</f>
        <v>0</v>
      </c>
      <c r="FO204" s="53" t="n">
        <f aca="false">+AX204-EZ204-EJ204</f>
        <v>0</v>
      </c>
      <c r="FP204" s="53" t="n">
        <f aca="false">+AY204-FA204</f>
        <v>274.78</v>
      </c>
    </row>
    <row collapsed="false" customFormat="false" customHeight="true" hidden="false" ht="15" outlineLevel="2" r="205">
      <c r="A205" s="21" t="n">
        <v>12</v>
      </c>
      <c r="B205" s="21" t="s">
        <v>67</v>
      </c>
      <c r="C205" s="21" t="s">
        <v>137</v>
      </c>
      <c r="D205" s="67" t="n">
        <f aca="false">+E205</f>
        <v>16148</v>
      </c>
      <c r="E205" s="69" t="n">
        <v>16148</v>
      </c>
      <c r="F205" s="72" t="s">
        <v>734</v>
      </c>
      <c r="G205" s="21" t="s">
        <v>69</v>
      </c>
      <c r="H205" s="21" t="s">
        <v>69</v>
      </c>
      <c r="I205" s="72" t="s">
        <v>735</v>
      </c>
      <c r="J205" s="72" t="s">
        <v>736</v>
      </c>
      <c r="K205" s="76" t="s">
        <v>75</v>
      </c>
      <c r="L205" s="49" t="s">
        <v>487</v>
      </c>
      <c r="M205" s="50" t="s">
        <v>70</v>
      </c>
      <c r="N205" s="51" t="n">
        <v>0.01</v>
      </c>
      <c r="O205" s="51" t="n">
        <v>0.02</v>
      </c>
      <c r="P205" s="51" t="n">
        <v>0</v>
      </c>
      <c r="Q205" s="51" t="n">
        <v>0</v>
      </c>
      <c r="R205" s="50" t="n">
        <v>0</v>
      </c>
      <c r="S205" s="50" t="n">
        <v>0</v>
      </c>
      <c r="T205" s="50" t="n">
        <v>30</v>
      </c>
      <c r="U205" s="50"/>
      <c r="X205" s="53" t="e">
        <f aca="false">+VLOOKUP($D205,['file:///home/lab/repositories/luckia.facturador/com.luckia.biller.deploy/src/main/resources/bootstrap/info_presencial_2014.xlsx']venta_neta_cons!$a$2:$n$1048576,3,0)</f>
        <v>#VALUE!</v>
      </c>
      <c r="Y205" s="53" t="e">
        <f aca="false">+VLOOKUP($D205,['file:///home/lab/repositories/luckia.facturador/com.luckia.biller.deploy/src/main/resources/bootstrap/info_presencial_2014.xlsx']venta_neta_cons!$a$2:$n$1048576,4,0)</f>
        <v>#VALUE!</v>
      </c>
      <c r="Z205" s="53" t="e">
        <f aca="false">+VLOOKUP($D205,['file:///home/lab/repositories/luckia.facturador/com.luckia.biller.deploy/src/main/resources/bootstrap/info_presencial_2014.xlsx']venta_neta_cons!$a$2:$n$1048576,5,0)</f>
        <v>#VALUE!</v>
      </c>
      <c r="AA205" s="53" t="e">
        <f aca="false">+VLOOKUP($D205,['file:///home/lab/repositories/luckia.facturador/com.luckia.biller.deploy/src/main/resources/bootstrap/info_presencial_2014.xlsx']venta_neta_cons!$a$2:$n$1048576,6,0)</f>
        <v>#VALUE!</v>
      </c>
      <c r="AB205" s="53" t="e">
        <f aca="false">+VLOOKUP($D205,['file:///home/lab/repositories/luckia.facturador/com.luckia.biller.deploy/src/main/resources/bootstrap/info_presencial_2014.xlsx']venta_neta_cons!$a$2:$n$1048576,7,0)</f>
        <v>#VALUE!</v>
      </c>
      <c r="AC205" s="53" t="e">
        <f aca="false">+VLOOKUP($D205,['file:///home/lab/repositories/luckia.facturador/com.luckia.biller.deploy/src/main/resources/bootstrap/info_presencial_2014.xlsx']venta_neta_cons!$a$2:$n$1048576,8,0)</f>
        <v>#VALUE!</v>
      </c>
      <c r="AD205" s="53" t="e">
        <f aca="false">+VLOOKUP($D205,['file:///home/lab/repositories/luckia.facturador/com.luckia.biller.deploy/src/main/resources/bootstrap/info_presencial_2014.xlsx']venta_neta_cons!$a$2:$n$1048576,9,0)</f>
        <v>#VALUE!</v>
      </c>
      <c r="AE205" s="53" t="e">
        <f aca="false">+VLOOKUP($D205,['file:///home/lab/repositories/luckia.facturador/com.luckia.biller.deploy/src/main/resources/bootstrap/info_presencial_2014.xlsx']venta_neta_cons!$a$2:$n$1048576,10,0)</f>
        <v>#VALUE!</v>
      </c>
      <c r="AF205" s="53" t="e">
        <f aca="false">+VLOOKUP($D205,['file:///home/lab/repositories/luckia.facturador/com.luckia.biller.deploy/src/main/resources/bootstrap/info_presencial_2014.xlsx']venta_neta_cons!$a$2:$n$1048576,11,0)</f>
        <v>#VALUE!</v>
      </c>
      <c r="AG205" s="53" t="e">
        <f aca="false">+VLOOKUP($D205,['file:///home/lab/repositories/luckia.facturador/com.luckia.biller.deploy/src/main/resources/bootstrap/info_presencial_2014.xlsx']venta_neta_cons!$a$2:$n$1048576,12,0)</f>
        <v>#VALUE!</v>
      </c>
      <c r="AH205" s="53" t="e">
        <f aca="false">+VLOOKUP($D205,['file:///home/lab/repositories/luckia.facturador/com.luckia.biller.deploy/src/main/resources/bootstrap/info_presencial_2014.xlsx']venta_neta_cons!$a$2:$n$1048576,13,0)</f>
        <v>#VALUE!</v>
      </c>
      <c r="AI205" s="53" t="e">
        <f aca="false">+VLOOKUP($D205,['file:///home/lab/repositories/luckia.facturador/com.luckia.biller.deploy/src/main/resources/bootstrap/info_presencial_2014.xlsx']venta_neta_cons!$a$2:$n$1048576,14,0)</f>
        <v>#VALUE!</v>
      </c>
      <c r="AJ205" s="53" t="n">
        <f aca="false">+SUM(X205:AI205)</f>
        <v>2249</v>
      </c>
      <c r="AK205" s="54" t="n">
        <f aca="false">+BB205/X205</f>
        <v>0.155357936860827</v>
      </c>
      <c r="AL205" s="53"/>
      <c r="AM205" s="53" t="e">
        <f aca="false">+VLOOKUP($D205,['file:///home/lab/repositories/luckia.facturador/com.luckia.biller.deploy/src/main/resources/bootstrap/info_presencial_2014.xlsx']saldo_cons!$a$2:$n$1048576,3,0)</f>
        <v>#VALUE!</v>
      </c>
      <c r="AN205" s="53" t="e">
        <f aca="false">+VLOOKUP($D205,['file:///home/lab/repositories/luckia.facturador/com.luckia.biller.deploy/src/main/resources/bootstrap/info_presencial_2014.xlsx']saldo_cons!$a$2:$n$1048576,4,0)</f>
        <v>#VALUE!</v>
      </c>
      <c r="AO205" s="53" t="e">
        <f aca="false">+VLOOKUP($D205,['file:///home/lab/repositories/luckia.facturador/com.luckia.biller.deploy/src/main/resources/bootstrap/info_presencial_2014.xlsx']saldo_cons!$a$2:$n$1048576,5,0)</f>
        <v>#VALUE!</v>
      </c>
      <c r="AP205" s="53" t="e">
        <f aca="false">+VLOOKUP($D205,['file:///home/lab/repositories/luckia.facturador/com.luckia.biller.deploy/src/main/resources/bootstrap/info_presencial_2014.xlsx']saldo_cons!$a$2:$n$1048576,6,0)</f>
        <v>#VALUE!</v>
      </c>
      <c r="AQ205" s="53" t="e">
        <f aca="false">+VLOOKUP($D205,['file:///home/lab/repositories/luckia.facturador/com.luckia.biller.deploy/src/main/resources/bootstrap/info_presencial_2014.xlsx']saldo_cons!$a$2:$n$1048576,7,0)</f>
        <v>#VALUE!</v>
      </c>
      <c r="AR205" s="53" t="e">
        <f aca="false">+VLOOKUP($D205,['file:///home/lab/repositories/luckia.facturador/com.luckia.biller.deploy/src/main/resources/bootstrap/info_presencial_2014.xlsx']saldo_cons!$a$2:$n$1048576,8,0)</f>
        <v>#VALUE!</v>
      </c>
      <c r="AS205" s="53" t="e">
        <f aca="false">+VLOOKUP($D205,['file:///home/lab/repositories/luckia.facturador/com.luckia.biller.deploy/src/main/resources/bootstrap/info_presencial_2014.xlsx']saldo_cons!$a$2:$n$1048576,9,0)</f>
        <v>#VALUE!</v>
      </c>
      <c r="AT205" s="53" t="e">
        <f aca="false">+VLOOKUP($D205,['file:///home/lab/repositories/luckia.facturador/com.luckia.biller.deploy/src/main/resources/bootstrap/info_presencial_2014.xlsx']saldo_cons!$a$2:$n$1048576,10,0)</f>
        <v>#VALUE!</v>
      </c>
      <c r="AU205" s="53" t="e">
        <f aca="false">+VLOOKUP($D205,['file:///home/lab/repositories/luckia.facturador/com.luckia.biller.deploy/src/main/resources/bootstrap/info_presencial_2014.xlsx']saldo_cons!$a$2:$n$1048576,11,0)</f>
        <v>#VALUE!</v>
      </c>
      <c r="AV205" s="53" t="e">
        <f aca="false">+VLOOKUP($D205,['file:///home/lab/repositories/luckia.facturador/com.luckia.biller.deploy/src/main/resources/bootstrap/info_presencial_2014.xlsx']saldo_cons!$a$2:$n$1048576,12,0)</f>
        <v>#VALUE!</v>
      </c>
      <c r="AW205" s="53" t="e">
        <f aca="false">+VLOOKUP($D205,['file:///home/lab/repositories/luckia.facturador/com.luckia.biller.deploy/src/main/resources/bootstrap/info_presencial_2014.xlsx']saldo_cons!$a$2:$n$1048576,13,0)</f>
        <v>#VALUE!</v>
      </c>
      <c r="AX205" s="53" t="e">
        <f aca="false">+VLOOKUP($D205,['file:///home/lab/repositories/luckia.facturador/com.luckia.biller.deploy/src/main/resources/bootstrap/info_presencial_2014.xlsx']saldo_cons!$a$2:$n$1048576,14,0)</f>
        <v>#VALUE!</v>
      </c>
      <c r="AY205" s="53" t="n">
        <f aca="false">+SUM(AM205:AX205)</f>
        <v>2249</v>
      </c>
      <c r="AZ205" s="53"/>
      <c r="BA205" s="53"/>
      <c r="BB205" s="53" t="e">
        <f aca="false">+VLOOKUP($D205,['file:///home/lab/repositories/luckia.facturador/com.luckia.biller.deploy/src/main/resources/bootstrap/info_presencial_2014.xlsx']ggr_cons!$a$2:$n$1048576,3,0)</f>
        <v>#VALUE!</v>
      </c>
      <c r="BC205" s="53" t="e">
        <f aca="false">+VLOOKUP($D205,['file:///home/lab/repositories/luckia.facturador/com.luckia.biller.deploy/src/main/resources/bootstrap/info_presencial_2014.xlsx']ggr_cons!$a$2:$n$1048576,4,0)</f>
        <v>#VALUE!</v>
      </c>
      <c r="BD205" s="53" t="e">
        <f aca="false">+VLOOKUP($D205,['file:///home/lab/repositories/luckia.facturador/com.luckia.biller.deploy/src/main/resources/bootstrap/info_presencial_2014.xlsx']ggr_cons!$a$2:$n$1048576,5,0)</f>
        <v>#VALUE!</v>
      </c>
      <c r="BE205" s="53" t="e">
        <f aca="false">+VLOOKUP($D205,['file:///home/lab/repositories/luckia.facturador/com.luckia.biller.deploy/src/main/resources/bootstrap/info_presencial_2014.xlsx']ggr_cons!$a$2:$n$1048576,6,0)</f>
        <v>#VALUE!</v>
      </c>
      <c r="BF205" s="53" t="e">
        <f aca="false">+VLOOKUP($D205,['file:///home/lab/repositories/luckia.facturador/com.luckia.biller.deploy/src/main/resources/bootstrap/info_presencial_2014.xlsx']ggr_cons!$a$2:$n$1048576,7,0)</f>
        <v>#VALUE!</v>
      </c>
      <c r="BG205" s="53" t="e">
        <f aca="false">+VLOOKUP($D205,['file:///home/lab/repositories/luckia.facturador/com.luckia.biller.deploy/src/main/resources/bootstrap/info_presencial_2014.xlsx']ggr_cons!$a$2:$n$1048576,8,0)</f>
        <v>#VALUE!</v>
      </c>
      <c r="BH205" s="53" t="e">
        <f aca="false">+VLOOKUP($D205,['file:///home/lab/repositories/luckia.facturador/com.luckia.biller.deploy/src/main/resources/bootstrap/info_presencial_2014.xlsx']ggr_cons!$a$2:$n$1048576,9,0)</f>
        <v>#VALUE!</v>
      </c>
      <c r="BI205" s="53" t="e">
        <f aca="false">+VLOOKUP($D205,['file:///home/lab/repositories/luckia.facturador/com.luckia.biller.deploy/src/main/resources/bootstrap/info_presencial_2014.xlsx']ggr_cons!$a$2:$n$1048576,10,0)</f>
        <v>#VALUE!</v>
      </c>
      <c r="BJ205" s="53" t="e">
        <f aca="false">+VLOOKUP($D205,['file:///home/lab/repositories/luckia.facturador/com.luckia.biller.deploy/src/main/resources/bootstrap/info_presencial_2014.xlsx']ggr_cons!$a$2:$n$1048576,11,0)</f>
        <v>#VALUE!</v>
      </c>
      <c r="BK205" s="53" t="e">
        <f aca="false">+VLOOKUP($D205,['file:///home/lab/repositories/luckia.facturador/com.luckia.biller.deploy/src/main/resources/bootstrap/info_presencial_2014.xlsx']ggr_cons!$a$2:$n$1048576,12,0)</f>
        <v>#VALUE!</v>
      </c>
      <c r="BL205" s="53" t="e">
        <f aca="false">+VLOOKUP($D205,['file:///home/lab/repositories/luckia.facturador/com.luckia.biller.deploy/src/main/resources/bootstrap/info_presencial_2014.xlsx']ggr_cons!$a$2:$n$1048576,13,0)</f>
        <v>#VALUE!</v>
      </c>
      <c r="BM205" s="53" t="e">
        <f aca="false">+VLOOKUP($D205,['file:///home/lab/repositories/luckia.facturador/com.luckia.biller.deploy/src/main/resources/bootstrap/info_presencial_2014.xlsx']ggr_cons!$a$2:$n$1048576,14,0)</f>
        <v>#VALUE!</v>
      </c>
      <c r="BN205" s="53" t="n">
        <f aca="false">+SUM(BB205:BM205)</f>
        <v>349.4</v>
      </c>
      <c r="BO205" s="53"/>
      <c r="BP205" s="53"/>
      <c r="BQ205" s="55" t="n">
        <f aca="false">+$N205*X205</f>
        <v>22.49</v>
      </c>
      <c r="BR205" s="55" t="n">
        <f aca="false">+$N205*Y205</f>
        <v>0</v>
      </c>
      <c r="BS205" s="55" t="n">
        <f aca="false">+$N205*Z205</f>
        <v>0</v>
      </c>
      <c r="BT205" s="55" t="n">
        <f aca="false">+$N205*AA205</f>
        <v>0</v>
      </c>
      <c r="BU205" s="55" t="n">
        <f aca="false">+$N205*AB205</f>
        <v>0</v>
      </c>
      <c r="BV205" s="55" t="n">
        <f aca="false">+$N205*AC205</f>
        <v>0</v>
      </c>
      <c r="BW205" s="55" t="n">
        <f aca="false">+$N205*AD205</f>
        <v>0</v>
      </c>
      <c r="BX205" s="55" t="n">
        <f aca="false">+$N205*AE205</f>
        <v>0</v>
      </c>
      <c r="BY205" s="55" t="n">
        <f aca="false">+$N205*AF205</f>
        <v>0</v>
      </c>
      <c r="BZ205" s="55" t="n">
        <f aca="false">+$N205*AG205</f>
        <v>0</v>
      </c>
      <c r="CA205" s="55" t="n">
        <f aca="false">+$N205*AH205</f>
        <v>0</v>
      </c>
      <c r="CB205" s="55" t="n">
        <f aca="false">+$N205*AI205</f>
        <v>0</v>
      </c>
      <c r="CC205" s="55" t="n">
        <f aca="false">+SUM(BQ205:CB205)</f>
        <v>22.49</v>
      </c>
      <c r="CD205" s="53"/>
      <c r="CE205" s="55"/>
      <c r="CF205" s="55" t="n">
        <f aca="false">+BQ205/$CE$2</f>
        <v>18.5867768595041</v>
      </c>
      <c r="CG205" s="55" t="n">
        <f aca="false">+BR205/$CE$2</f>
        <v>0</v>
      </c>
      <c r="CH205" s="55" t="n">
        <f aca="false">+BS205/$CE$2</f>
        <v>0</v>
      </c>
      <c r="CI205" s="55" t="n">
        <f aca="false">+BT205/$CE$2</f>
        <v>0</v>
      </c>
      <c r="CJ205" s="55" t="n">
        <f aca="false">+BU205/$CE$2</f>
        <v>0</v>
      </c>
      <c r="CK205" s="55" t="n">
        <f aca="false">+BV205/$CE$2</f>
        <v>0</v>
      </c>
      <c r="CL205" s="55" t="n">
        <f aca="false">+BW205/$CE$2</f>
        <v>0</v>
      </c>
      <c r="CM205" s="55" t="n">
        <f aca="false">+BX205/$CE$2</f>
        <v>0</v>
      </c>
      <c r="CN205" s="55" t="n">
        <f aca="false">+BY205/$CE$2</f>
        <v>0</v>
      </c>
      <c r="CO205" s="55" t="n">
        <f aca="false">+BZ205/$CE$2</f>
        <v>0</v>
      </c>
      <c r="CP205" s="55" t="n">
        <f aca="false">+CA205/$CE$2</f>
        <v>0</v>
      </c>
      <c r="CQ205" s="55" t="n">
        <f aca="false">+CB205/$CE$2</f>
        <v>0</v>
      </c>
      <c r="CR205" s="55" t="n">
        <f aca="false">+CC205/$CE$2</f>
        <v>18.5867768595041</v>
      </c>
      <c r="CS205" s="53"/>
      <c r="CT205" s="53"/>
      <c r="CU205" s="56" t="n">
        <f aca="false">+$O205*X205+$P205*BB205+$Q205*(0.9*BB205+$S205)+$R205</f>
        <v>44.98</v>
      </c>
      <c r="CV205" s="56" t="n">
        <f aca="false">+$O205*Y205+$P205*BC205+$Q205*(0.9*BC205+$S205)+$R205</f>
        <v>0</v>
      </c>
      <c r="CW205" s="56" t="n">
        <f aca="false">+$O205*Z205+$P205*BD205+$Q205*(0.9*BD205+$S205)+$R205</f>
        <v>0</v>
      </c>
      <c r="CX205" s="56" t="n">
        <f aca="false">+$O205*AA205+$P205*BE205+$Q205*(0.9*BE205+$S205)+$R205</f>
        <v>0</v>
      </c>
      <c r="CY205" s="56" t="n">
        <f aca="false">+$O205*AB205+$P205*BF205+$Q205*(0.9*BF205+$S205)+$R205</f>
        <v>0</v>
      </c>
      <c r="CZ205" s="56" t="n">
        <f aca="false">+$O205*AC205+$P205*BG205+$Q205*(0.9*BG205+$S205)+$R205</f>
        <v>0</v>
      </c>
      <c r="DA205" s="56" t="n">
        <f aca="false">+$O205*AD205+$P205*BH205+$Q205*(0.9*BH205+$S205)+$R205</f>
        <v>0</v>
      </c>
      <c r="DB205" s="56" t="n">
        <f aca="false">+$O205*AE205+$P205*BI205+$Q205*(0.9*BI205+$S205)+$R205</f>
        <v>0</v>
      </c>
      <c r="DC205" s="56" t="n">
        <f aca="false">+$O205*AF205+$P205*BJ205+$Q205*(0.9*BJ205+$S205)+$R205</f>
        <v>0</v>
      </c>
      <c r="DD205" s="56" t="n">
        <f aca="false">+$O205*AG205+$P205*BK205+$Q205*(0.9*BK205+$S205)+$R205</f>
        <v>0</v>
      </c>
      <c r="DE205" s="56" t="n">
        <f aca="false">+$O205*AH205+$P205*BL205+$Q205*(0.9*BL205+$S205)+$R205</f>
        <v>0</v>
      </c>
      <c r="DF205" s="56" t="n">
        <f aca="false">+$O205*AI205+$P205*BM205+$Q205*(0.9*BM205+$S205)+$R205</f>
        <v>0</v>
      </c>
      <c r="DG205" s="55" t="n">
        <f aca="false">+SUM(CU205:DF205)</f>
        <v>44.98</v>
      </c>
      <c r="DH205" s="53"/>
      <c r="DJ205" s="14" t="n">
        <f aca="false">+IF(X205=0,0,$T205)</f>
        <v>30</v>
      </c>
      <c r="DK205" s="14" t="n">
        <f aca="false">+IF(Y205=0,0,$T205)</f>
        <v>0</v>
      </c>
      <c r="DL205" s="14" t="n">
        <f aca="false">+IF(Z205=0,0,$T205)</f>
        <v>0</v>
      </c>
      <c r="DM205" s="14" t="n">
        <f aca="false">+IF(AA205=0,0,$T205)</f>
        <v>0</v>
      </c>
      <c r="DN205" s="14" t="n">
        <f aca="false">+IF(AB205=0,0,$T205)</f>
        <v>0</v>
      </c>
      <c r="DO205" s="14" t="n">
        <f aca="false">+IF(AC205=0,0,$T205)</f>
        <v>0</v>
      </c>
      <c r="DP205" s="14" t="n">
        <f aca="false">+IF(AD205=0,0,$T205)</f>
        <v>0</v>
      </c>
      <c r="DQ205" s="14" t="n">
        <f aca="false">+IF(AE205=0,0,$T205)</f>
        <v>0</v>
      </c>
      <c r="DR205" s="14" t="n">
        <f aca="false">+IF(AF205=0,0,$T205)</f>
        <v>0</v>
      </c>
      <c r="DS205" s="14" t="n">
        <f aca="false">+IF(AG205=0,0,$T205)</f>
        <v>0</v>
      </c>
      <c r="DT205" s="14" t="n">
        <f aca="false">+IF(AH205=0,0,$T205)</f>
        <v>0</v>
      </c>
      <c r="DU205" s="14" t="n">
        <f aca="false">+IF(AI205=0,0,$T205)</f>
        <v>0</v>
      </c>
      <c r="DV205" s="55" t="n">
        <f aca="false">+SUM(DJ205:DU205)</f>
        <v>30</v>
      </c>
      <c r="DY205" s="14" t="n">
        <v>0</v>
      </c>
      <c r="DZ205" s="14" t="n">
        <v>0</v>
      </c>
      <c r="EA205" s="14" t="n">
        <v>0</v>
      </c>
      <c r="EB205" s="14" t="n">
        <v>0</v>
      </c>
      <c r="EC205" s="14" t="n">
        <v>0</v>
      </c>
      <c r="ED205" s="14" t="n">
        <v>0</v>
      </c>
      <c r="EE205" s="14" t="n">
        <v>0</v>
      </c>
      <c r="EF205" s="14" t="n">
        <v>0</v>
      </c>
      <c r="EG205" s="14" t="n">
        <v>0</v>
      </c>
      <c r="EH205" s="14" t="n">
        <v>0</v>
      </c>
      <c r="EI205" s="14" t="n">
        <v>0</v>
      </c>
      <c r="EJ205" s="14" t="n">
        <v>0</v>
      </c>
      <c r="EK205" s="55" t="n">
        <f aca="false">+SUM(DY205:EJ205)</f>
        <v>0</v>
      </c>
      <c r="EO205" s="53" t="n">
        <f aca="false">+CU205+DJ205-DY205/2</f>
        <v>74.98</v>
      </c>
      <c r="EP205" s="53" t="n">
        <f aca="false">+CV205+DK205-DZ205/2</f>
        <v>0</v>
      </c>
      <c r="EQ205" s="53" t="n">
        <f aca="false">+CW205+DL205-EA205/2</f>
        <v>0</v>
      </c>
      <c r="ER205" s="53" t="n">
        <f aca="false">+CX205+DM205-EB205/2</f>
        <v>0</v>
      </c>
      <c r="ES205" s="53" t="n">
        <f aca="false">+CY205+DN205-EC205/2</f>
        <v>0</v>
      </c>
      <c r="ET205" s="53" t="n">
        <f aca="false">+CZ205+DO205-ED205/2</f>
        <v>0</v>
      </c>
      <c r="EU205" s="53" t="n">
        <f aca="false">+DA205+DP205-EE205/2</f>
        <v>0</v>
      </c>
      <c r="EV205" s="53" t="n">
        <f aca="false">+DB205+DQ205-EF205/2</f>
        <v>0</v>
      </c>
      <c r="EW205" s="53" t="n">
        <f aca="false">+DC205+DR205-EG205/2</f>
        <v>0</v>
      </c>
      <c r="EX205" s="53" t="n">
        <f aca="false">+DD205+DS205-EH205/2</f>
        <v>0</v>
      </c>
      <c r="EY205" s="53" t="n">
        <f aca="false">+DE205+DT205-EI205/2</f>
        <v>0</v>
      </c>
      <c r="EZ205" s="53" t="n">
        <f aca="false">+DF205+DU205-EJ205/2</f>
        <v>0</v>
      </c>
      <c r="FA205" s="55" t="n">
        <f aca="false">+SUM(EO205:EZ205)</f>
        <v>74.98</v>
      </c>
      <c r="FD205" s="53" t="n">
        <f aca="false">+AM205-EO205-DY205</f>
        <v>2174.02</v>
      </c>
      <c r="FE205" s="53" t="n">
        <f aca="false">+AN205-EP205-DZ205</f>
        <v>0</v>
      </c>
      <c r="FF205" s="53" t="n">
        <f aca="false">+AO205-EQ205-EA205</f>
        <v>0</v>
      </c>
      <c r="FG205" s="53" t="n">
        <f aca="false">+AP205-ER205-EB205</f>
        <v>0</v>
      </c>
      <c r="FH205" s="53" t="n">
        <f aca="false">+AQ205-ES205-EC205</f>
        <v>0</v>
      </c>
      <c r="FI205" s="53" t="n">
        <f aca="false">+AR205-ET205-ED205</f>
        <v>0</v>
      </c>
      <c r="FJ205" s="53" t="n">
        <f aca="false">+AS205-EU205-EE205</f>
        <v>0</v>
      </c>
      <c r="FK205" s="53" t="n">
        <f aca="false">+AT205-EV205-EF205</f>
        <v>0</v>
      </c>
      <c r="FL205" s="53" t="n">
        <f aca="false">+AU205-EW205-EG205</f>
        <v>0</v>
      </c>
      <c r="FM205" s="53" t="n">
        <f aca="false">+AV205-EX205-EH205</f>
        <v>0</v>
      </c>
      <c r="FN205" s="53" t="n">
        <f aca="false">+AW205-EY205-EI205</f>
        <v>0</v>
      </c>
      <c r="FO205" s="53" t="n">
        <f aca="false">+AX205-EZ205-EJ205</f>
        <v>0</v>
      </c>
      <c r="FP205" s="53" t="n">
        <f aca="false">+AY205-FA205</f>
        <v>2174.02</v>
      </c>
    </row>
    <row collapsed="false" customFormat="false" customHeight="true" hidden="false" ht="15" outlineLevel="2" r="206">
      <c r="A206" s="21" t="n">
        <v>12</v>
      </c>
      <c r="B206" s="21" t="s">
        <v>67</v>
      </c>
      <c r="C206" s="21" t="s">
        <v>137</v>
      </c>
      <c r="D206" s="67" t="n">
        <f aca="false">+E206</f>
        <v>16149</v>
      </c>
      <c r="E206" s="69" t="n">
        <v>16149</v>
      </c>
      <c r="F206" s="72" t="s">
        <v>737</v>
      </c>
      <c r="G206" s="21" t="s">
        <v>69</v>
      </c>
      <c r="H206" s="21" t="s">
        <v>69</v>
      </c>
      <c r="I206" s="72" t="s">
        <v>738</v>
      </c>
      <c r="J206" s="76" t="s">
        <v>486</v>
      </c>
      <c r="K206" s="76" t="s">
        <v>486</v>
      </c>
      <c r="L206" s="49" t="s">
        <v>487</v>
      </c>
      <c r="M206" s="50" t="s">
        <v>70</v>
      </c>
      <c r="N206" s="51" t="n">
        <v>0.01</v>
      </c>
      <c r="O206" s="51" t="n">
        <v>0.02</v>
      </c>
      <c r="P206" s="51" t="n">
        <v>0</v>
      </c>
      <c r="Q206" s="51" t="n">
        <v>0</v>
      </c>
      <c r="R206" s="50" t="n">
        <v>0</v>
      </c>
      <c r="S206" s="50" t="n">
        <v>0</v>
      </c>
      <c r="T206" s="50" t="n">
        <v>30</v>
      </c>
      <c r="U206" s="50"/>
      <c r="X206" s="53" t="e">
        <f aca="false">+VLOOKUP($D206,['file:///home/lab/repositories/luckia.facturador/com.luckia.biller.deploy/src/main/resources/bootstrap/info_presencial_2014.xlsx']venta_neta_cons!$a$2:$n$1048576,3,0)</f>
        <v>#VALUE!</v>
      </c>
      <c r="Y206" s="53" t="e">
        <f aca="false">+VLOOKUP($D206,['file:///home/lab/repositories/luckia.facturador/com.luckia.biller.deploy/src/main/resources/bootstrap/info_presencial_2014.xlsx']venta_neta_cons!$a$2:$n$1048576,4,0)</f>
        <v>#VALUE!</v>
      </c>
      <c r="Z206" s="53" t="e">
        <f aca="false">+VLOOKUP($D206,['file:///home/lab/repositories/luckia.facturador/com.luckia.biller.deploy/src/main/resources/bootstrap/info_presencial_2014.xlsx']venta_neta_cons!$a$2:$n$1048576,5,0)</f>
        <v>#VALUE!</v>
      </c>
      <c r="AA206" s="53" t="e">
        <f aca="false">+VLOOKUP($D206,['file:///home/lab/repositories/luckia.facturador/com.luckia.biller.deploy/src/main/resources/bootstrap/info_presencial_2014.xlsx']venta_neta_cons!$a$2:$n$1048576,6,0)</f>
        <v>#VALUE!</v>
      </c>
      <c r="AB206" s="53" t="e">
        <f aca="false">+VLOOKUP($D206,['file:///home/lab/repositories/luckia.facturador/com.luckia.biller.deploy/src/main/resources/bootstrap/info_presencial_2014.xlsx']venta_neta_cons!$a$2:$n$1048576,7,0)</f>
        <v>#VALUE!</v>
      </c>
      <c r="AC206" s="53" t="e">
        <f aca="false">+VLOOKUP($D206,['file:///home/lab/repositories/luckia.facturador/com.luckia.biller.deploy/src/main/resources/bootstrap/info_presencial_2014.xlsx']venta_neta_cons!$a$2:$n$1048576,8,0)</f>
        <v>#VALUE!</v>
      </c>
      <c r="AD206" s="53" t="e">
        <f aca="false">+VLOOKUP($D206,['file:///home/lab/repositories/luckia.facturador/com.luckia.biller.deploy/src/main/resources/bootstrap/info_presencial_2014.xlsx']venta_neta_cons!$a$2:$n$1048576,9,0)</f>
        <v>#VALUE!</v>
      </c>
      <c r="AE206" s="53" t="e">
        <f aca="false">+VLOOKUP($D206,['file:///home/lab/repositories/luckia.facturador/com.luckia.biller.deploy/src/main/resources/bootstrap/info_presencial_2014.xlsx']venta_neta_cons!$a$2:$n$1048576,10,0)</f>
        <v>#VALUE!</v>
      </c>
      <c r="AF206" s="53" t="e">
        <f aca="false">+VLOOKUP($D206,['file:///home/lab/repositories/luckia.facturador/com.luckia.biller.deploy/src/main/resources/bootstrap/info_presencial_2014.xlsx']venta_neta_cons!$a$2:$n$1048576,11,0)</f>
        <v>#VALUE!</v>
      </c>
      <c r="AG206" s="53" t="e">
        <f aca="false">+VLOOKUP($D206,['file:///home/lab/repositories/luckia.facturador/com.luckia.biller.deploy/src/main/resources/bootstrap/info_presencial_2014.xlsx']venta_neta_cons!$a$2:$n$1048576,12,0)</f>
        <v>#VALUE!</v>
      </c>
      <c r="AH206" s="53" t="e">
        <f aca="false">+VLOOKUP($D206,['file:///home/lab/repositories/luckia.facturador/com.luckia.biller.deploy/src/main/resources/bootstrap/info_presencial_2014.xlsx']venta_neta_cons!$a$2:$n$1048576,13,0)</f>
        <v>#VALUE!</v>
      </c>
      <c r="AI206" s="53" t="e">
        <f aca="false">+VLOOKUP($D206,['file:///home/lab/repositories/luckia.facturador/com.luckia.biller.deploy/src/main/resources/bootstrap/info_presencial_2014.xlsx']venta_neta_cons!$a$2:$n$1048576,14,0)</f>
        <v>#VALUE!</v>
      </c>
      <c r="AJ206" s="53" t="n">
        <f aca="false">+SUM(X206:AI206)</f>
        <v>1966</v>
      </c>
      <c r="AK206" s="54" t="n">
        <f aca="false">+BB206/X206</f>
        <v>0.544649033570702</v>
      </c>
      <c r="AL206" s="53"/>
      <c r="AM206" s="53" t="e">
        <f aca="false">+VLOOKUP($D206,['file:///home/lab/repositories/luckia.facturador/com.luckia.biller.deploy/src/main/resources/bootstrap/info_presencial_2014.xlsx']saldo_cons!$a$2:$n$1048576,3,0)</f>
        <v>#VALUE!</v>
      </c>
      <c r="AN206" s="53" t="e">
        <f aca="false">+VLOOKUP($D206,['file:///home/lab/repositories/luckia.facturador/com.luckia.biller.deploy/src/main/resources/bootstrap/info_presencial_2014.xlsx']saldo_cons!$a$2:$n$1048576,4,0)</f>
        <v>#VALUE!</v>
      </c>
      <c r="AO206" s="53" t="e">
        <f aca="false">+VLOOKUP($D206,['file:///home/lab/repositories/luckia.facturador/com.luckia.biller.deploy/src/main/resources/bootstrap/info_presencial_2014.xlsx']saldo_cons!$a$2:$n$1048576,5,0)</f>
        <v>#VALUE!</v>
      </c>
      <c r="AP206" s="53" t="e">
        <f aca="false">+VLOOKUP($D206,['file:///home/lab/repositories/luckia.facturador/com.luckia.biller.deploy/src/main/resources/bootstrap/info_presencial_2014.xlsx']saldo_cons!$a$2:$n$1048576,6,0)</f>
        <v>#VALUE!</v>
      </c>
      <c r="AQ206" s="53" t="e">
        <f aca="false">+VLOOKUP($D206,['file:///home/lab/repositories/luckia.facturador/com.luckia.biller.deploy/src/main/resources/bootstrap/info_presencial_2014.xlsx']saldo_cons!$a$2:$n$1048576,7,0)</f>
        <v>#VALUE!</v>
      </c>
      <c r="AR206" s="53" t="e">
        <f aca="false">+VLOOKUP($D206,['file:///home/lab/repositories/luckia.facturador/com.luckia.biller.deploy/src/main/resources/bootstrap/info_presencial_2014.xlsx']saldo_cons!$a$2:$n$1048576,8,0)</f>
        <v>#VALUE!</v>
      </c>
      <c r="AS206" s="53" t="e">
        <f aca="false">+VLOOKUP($D206,['file:///home/lab/repositories/luckia.facturador/com.luckia.biller.deploy/src/main/resources/bootstrap/info_presencial_2014.xlsx']saldo_cons!$a$2:$n$1048576,9,0)</f>
        <v>#VALUE!</v>
      </c>
      <c r="AT206" s="53" t="e">
        <f aca="false">+VLOOKUP($D206,['file:///home/lab/repositories/luckia.facturador/com.luckia.biller.deploy/src/main/resources/bootstrap/info_presencial_2014.xlsx']saldo_cons!$a$2:$n$1048576,10,0)</f>
        <v>#VALUE!</v>
      </c>
      <c r="AU206" s="53" t="e">
        <f aca="false">+VLOOKUP($D206,['file:///home/lab/repositories/luckia.facturador/com.luckia.biller.deploy/src/main/resources/bootstrap/info_presencial_2014.xlsx']saldo_cons!$a$2:$n$1048576,11,0)</f>
        <v>#VALUE!</v>
      </c>
      <c r="AV206" s="53" t="e">
        <f aca="false">+VLOOKUP($D206,['file:///home/lab/repositories/luckia.facturador/com.luckia.biller.deploy/src/main/resources/bootstrap/info_presencial_2014.xlsx']saldo_cons!$a$2:$n$1048576,12,0)</f>
        <v>#VALUE!</v>
      </c>
      <c r="AW206" s="53" t="e">
        <f aca="false">+VLOOKUP($D206,['file:///home/lab/repositories/luckia.facturador/com.luckia.biller.deploy/src/main/resources/bootstrap/info_presencial_2014.xlsx']saldo_cons!$a$2:$n$1048576,13,0)</f>
        <v>#VALUE!</v>
      </c>
      <c r="AX206" s="53" t="e">
        <f aca="false">+VLOOKUP($D206,['file:///home/lab/repositories/luckia.facturador/com.luckia.biller.deploy/src/main/resources/bootstrap/info_presencial_2014.xlsx']saldo_cons!$a$2:$n$1048576,14,0)</f>
        <v>#VALUE!</v>
      </c>
      <c r="AY206" s="53" t="n">
        <f aca="false">+SUM(AM206:AX206)</f>
        <v>1966</v>
      </c>
      <c r="AZ206" s="53"/>
      <c r="BA206" s="53"/>
      <c r="BB206" s="53" t="e">
        <f aca="false">+VLOOKUP($D206,['file:///home/lab/repositories/luckia.facturador/com.luckia.biller.deploy/src/main/resources/bootstrap/info_presencial_2014.xlsx']ggr_cons!$a$2:$n$1048576,3,0)</f>
        <v>#VALUE!</v>
      </c>
      <c r="BC206" s="53" t="e">
        <f aca="false">+VLOOKUP($D206,['file:///home/lab/repositories/luckia.facturador/com.luckia.biller.deploy/src/main/resources/bootstrap/info_presencial_2014.xlsx']ggr_cons!$a$2:$n$1048576,4,0)</f>
        <v>#VALUE!</v>
      </c>
      <c r="BD206" s="53" t="e">
        <f aca="false">+VLOOKUP($D206,['file:///home/lab/repositories/luckia.facturador/com.luckia.biller.deploy/src/main/resources/bootstrap/info_presencial_2014.xlsx']ggr_cons!$a$2:$n$1048576,5,0)</f>
        <v>#VALUE!</v>
      </c>
      <c r="BE206" s="53" t="e">
        <f aca="false">+VLOOKUP($D206,['file:///home/lab/repositories/luckia.facturador/com.luckia.biller.deploy/src/main/resources/bootstrap/info_presencial_2014.xlsx']ggr_cons!$a$2:$n$1048576,6,0)</f>
        <v>#VALUE!</v>
      </c>
      <c r="BF206" s="53" t="e">
        <f aca="false">+VLOOKUP($D206,['file:///home/lab/repositories/luckia.facturador/com.luckia.biller.deploy/src/main/resources/bootstrap/info_presencial_2014.xlsx']ggr_cons!$a$2:$n$1048576,7,0)</f>
        <v>#VALUE!</v>
      </c>
      <c r="BG206" s="53" t="e">
        <f aca="false">+VLOOKUP($D206,['file:///home/lab/repositories/luckia.facturador/com.luckia.biller.deploy/src/main/resources/bootstrap/info_presencial_2014.xlsx']ggr_cons!$a$2:$n$1048576,8,0)</f>
        <v>#VALUE!</v>
      </c>
      <c r="BH206" s="53" t="e">
        <f aca="false">+VLOOKUP($D206,['file:///home/lab/repositories/luckia.facturador/com.luckia.biller.deploy/src/main/resources/bootstrap/info_presencial_2014.xlsx']ggr_cons!$a$2:$n$1048576,9,0)</f>
        <v>#VALUE!</v>
      </c>
      <c r="BI206" s="53" t="e">
        <f aca="false">+VLOOKUP($D206,['file:///home/lab/repositories/luckia.facturador/com.luckia.biller.deploy/src/main/resources/bootstrap/info_presencial_2014.xlsx']ggr_cons!$a$2:$n$1048576,10,0)</f>
        <v>#VALUE!</v>
      </c>
      <c r="BJ206" s="53" t="e">
        <f aca="false">+VLOOKUP($D206,['file:///home/lab/repositories/luckia.facturador/com.luckia.biller.deploy/src/main/resources/bootstrap/info_presencial_2014.xlsx']ggr_cons!$a$2:$n$1048576,11,0)</f>
        <v>#VALUE!</v>
      </c>
      <c r="BK206" s="53" t="e">
        <f aca="false">+VLOOKUP($D206,['file:///home/lab/repositories/luckia.facturador/com.luckia.biller.deploy/src/main/resources/bootstrap/info_presencial_2014.xlsx']ggr_cons!$a$2:$n$1048576,12,0)</f>
        <v>#VALUE!</v>
      </c>
      <c r="BL206" s="53" t="e">
        <f aca="false">+VLOOKUP($D206,['file:///home/lab/repositories/luckia.facturador/com.luckia.biller.deploy/src/main/resources/bootstrap/info_presencial_2014.xlsx']ggr_cons!$a$2:$n$1048576,13,0)</f>
        <v>#VALUE!</v>
      </c>
      <c r="BM206" s="53" t="e">
        <f aca="false">+VLOOKUP($D206,['file:///home/lab/repositories/luckia.facturador/com.luckia.biller.deploy/src/main/resources/bootstrap/info_presencial_2014.xlsx']ggr_cons!$a$2:$n$1048576,14,0)</f>
        <v>#VALUE!</v>
      </c>
      <c r="BN206" s="53" t="n">
        <f aca="false">+SUM(BB206:BM206)</f>
        <v>1070.78</v>
      </c>
      <c r="BO206" s="53"/>
      <c r="BP206" s="53"/>
      <c r="BQ206" s="55" t="n">
        <f aca="false">+$N206*X206</f>
        <v>19.66</v>
      </c>
      <c r="BR206" s="55" t="n">
        <f aca="false">+$N206*Y206</f>
        <v>0</v>
      </c>
      <c r="BS206" s="55" t="n">
        <f aca="false">+$N206*Z206</f>
        <v>0</v>
      </c>
      <c r="BT206" s="55" t="n">
        <f aca="false">+$N206*AA206</f>
        <v>0</v>
      </c>
      <c r="BU206" s="55" t="n">
        <f aca="false">+$N206*AB206</f>
        <v>0</v>
      </c>
      <c r="BV206" s="55" t="n">
        <f aca="false">+$N206*AC206</f>
        <v>0</v>
      </c>
      <c r="BW206" s="55" t="n">
        <f aca="false">+$N206*AD206</f>
        <v>0</v>
      </c>
      <c r="BX206" s="55" t="n">
        <f aca="false">+$N206*AE206</f>
        <v>0</v>
      </c>
      <c r="BY206" s="55" t="n">
        <f aca="false">+$N206*AF206</f>
        <v>0</v>
      </c>
      <c r="BZ206" s="55" t="n">
        <f aca="false">+$N206*AG206</f>
        <v>0</v>
      </c>
      <c r="CA206" s="55" t="n">
        <f aca="false">+$N206*AH206</f>
        <v>0</v>
      </c>
      <c r="CB206" s="55" t="n">
        <f aca="false">+$N206*AI206</f>
        <v>0</v>
      </c>
      <c r="CC206" s="55" t="n">
        <f aca="false">+SUM(BQ206:CB206)</f>
        <v>19.66</v>
      </c>
      <c r="CD206" s="53"/>
      <c r="CE206" s="55"/>
      <c r="CF206" s="55" t="n">
        <f aca="false">+BQ206/$CE$2</f>
        <v>16.2479338842975</v>
      </c>
      <c r="CG206" s="55" t="n">
        <f aca="false">+BR206/$CE$2</f>
        <v>0</v>
      </c>
      <c r="CH206" s="55" t="n">
        <f aca="false">+BS206/$CE$2</f>
        <v>0</v>
      </c>
      <c r="CI206" s="55" t="n">
        <f aca="false">+BT206/$CE$2</f>
        <v>0</v>
      </c>
      <c r="CJ206" s="55" t="n">
        <f aca="false">+BU206/$CE$2</f>
        <v>0</v>
      </c>
      <c r="CK206" s="55" t="n">
        <f aca="false">+BV206/$CE$2</f>
        <v>0</v>
      </c>
      <c r="CL206" s="55" t="n">
        <f aca="false">+BW206/$CE$2</f>
        <v>0</v>
      </c>
      <c r="CM206" s="55" t="n">
        <f aca="false">+BX206/$CE$2</f>
        <v>0</v>
      </c>
      <c r="CN206" s="55" t="n">
        <f aca="false">+BY206/$CE$2</f>
        <v>0</v>
      </c>
      <c r="CO206" s="55" t="n">
        <f aca="false">+BZ206/$CE$2</f>
        <v>0</v>
      </c>
      <c r="CP206" s="55" t="n">
        <f aca="false">+CA206/$CE$2</f>
        <v>0</v>
      </c>
      <c r="CQ206" s="55" t="n">
        <f aca="false">+CB206/$CE$2</f>
        <v>0</v>
      </c>
      <c r="CR206" s="55" t="n">
        <f aca="false">+CC206/$CE$2</f>
        <v>16.2479338842975</v>
      </c>
      <c r="CS206" s="53"/>
      <c r="CT206" s="53"/>
      <c r="CU206" s="56" t="n">
        <f aca="false">+$O206*X206+$P206*BB206+$Q206*(0.9*BB206+$S206)+$R206</f>
        <v>39.32</v>
      </c>
      <c r="CV206" s="56" t="n">
        <f aca="false">+$O206*Y206+$P206*BC206+$Q206*(0.9*BC206+$S206)+$R206</f>
        <v>0</v>
      </c>
      <c r="CW206" s="56" t="n">
        <f aca="false">+$O206*Z206+$P206*BD206+$Q206*(0.9*BD206+$S206)+$R206</f>
        <v>0</v>
      </c>
      <c r="CX206" s="56" t="n">
        <f aca="false">+$O206*AA206+$P206*BE206+$Q206*(0.9*BE206+$S206)+$R206</f>
        <v>0</v>
      </c>
      <c r="CY206" s="56" t="n">
        <f aca="false">+$O206*AB206+$P206*BF206+$Q206*(0.9*BF206+$S206)+$R206</f>
        <v>0</v>
      </c>
      <c r="CZ206" s="56" t="n">
        <f aca="false">+$O206*AC206+$P206*BG206+$Q206*(0.9*BG206+$S206)+$R206</f>
        <v>0</v>
      </c>
      <c r="DA206" s="56" t="n">
        <f aca="false">+$O206*AD206+$P206*BH206+$Q206*(0.9*BH206+$S206)+$R206</f>
        <v>0</v>
      </c>
      <c r="DB206" s="56" t="n">
        <f aca="false">+$O206*AE206+$P206*BI206+$Q206*(0.9*BI206+$S206)+$R206</f>
        <v>0</v>
      </c>
      <c r="DC206" s="56" t="n">
        <f aca="false">+$O206*AF206+$P206*BJ206+$Q206*(0.9*BJ206+$S206)+$R206</f>
        <v>0</v>
      </c>
      <c r="DD206" s="56" t="n">
        <f aca="false">+$O206*AG206+$P206*BK206+$Q206*(0.9*BK206+$S206)+$R206</f>
        <v>0</v>
      </c>
      <c r="DE206" s="56" t="n">
        <f aca="false">+$O206*AH206+$P206*BL206+$Q206*(0.9*BL206+$S206)+$R206</f>
        <v>0</v>
      </c>
      <c r="DF206" s="56" t="n">
        <f aca="false">+$O206*AI206+$P206*BM206+$Q206*(0.9*BM206+$S206)+$R206</f>
        <v>0</v>
      </c>
      <c r="DG206" s="55" t="n">
        <f aca="false">+SUM(CU206:DF206)</f>
        <v>39.32</v>
      </c>
      <c r="DH206" s="53"/>
      <c r="DJ206" s="14" t="n">
        <f aca="false">+IF(X206=0,0,$T206)</f>
        <v>30</v>
      </c>
      <c r="DK206" s="14" t="n">
        <f aca="false">+IF(Y206=0,0,$T206)</f>
        <v>0</v>
      </c>
      <c r="DL206" s="14" t="n">
        <f aca="false">+IF(Z206=0,0,$T206)</f>
        <v>0</v>
      </c>
      <c r="DM206" s="14" t="n">
        <f aca="false">+IF(AA206=0,0,$T206)</f>
        <v>0</v>
      </c>
      <c r="DN206" s="14" t="n">
        <f aca="false">+IF(AB206=0,0,$T206)</f>
        <v>0</v>
      </c>
      <c r="DO206" s="14" t="n">
        <f aca="false">+IF(AC206=0,0,$T206)</f>
        <v>0</v>
      </c>
      <c r="DP206" s="14" t="n">
        <f aca="false">+IF(AD206=0,0,$T206)</f>
        <v>0</v>
      </c>
      <c r="DQ206" s="14" t="n">
        <f aca="false">+IF(AE206=0,0,$T206)</f>
        <v>0</v>
      </c>
      <c r="DR206" s="14" t="n">
        <f aca="false">+IF(AF206=0,0,$T206)</f>
        <v>0</v>
      </c>
      <c r="DS206" s="14" t="n">
        <f aca="false">+IF(AG206=0,0,$T206)</f>
        <v>0</v>
      </c>
      <c r="DT206" s="14" t="n">
        <f aca="false">+IF(AH206=0,0,$T206)</f>
        <v>0</v>
      </c>
      <c r="DU206" s="14" t="n">
        <f aca="false">+IF(AI206=0,0,$T206)</f>
        <v>0</v>
      </c>
      <c r="DV206" s="55" t="n">
        <f aca="false">+SUM(DJ206:DU206)</f>
        <v>30</v>
      </c>
      <c r="DY206" s="14" t="n">
        <v>0</v>
      </c>
      <c r="DZ206" s="14" t="n">
        <v>0</v>
      </c>
      <c r="EA206" s="14" t="n">
        <v>0</v>
      </c>
      <c r="EB206" s="14" t="n">
        <v>0</v>
      </c>
      <c r="EC206" s="14" t="n">
        <v>0</v>
      </c>
      <c r="ED206" s="14" t="n">
        <v>0</v>
      </c>
      <c r="EE206" s="14" t="n">
        <v>0</v>
      </c>
      <c r="EF206" s="14" t="n">
        <v>0</v>
      </c>
      <c r="EG206" s="14" t="n">
        <v>0</v>
      </c>
      <c r="EH206" s="14" t="n">
        <v>0</v>
      </c>
      <c r="EI206" s="14" t="n">
        <v>0</v>
      </c>
      <c r="EJ206" s="14" t="n">
        <v>0</v>
      </c>
      <c r="EK206" s="55" t="n">
        <f aca="false">+SUM(DY206:EJ206)</f>
        <v>0</v>
      </c>
      <c r="EO206" s="53" t="n">
        <f aca="false">+CU206+DJ206-DY206/2</f>
        <v>69.32</v>
      </c>
      <c r="EP206" s="53" t="n">
        <f aca="false">+CV206+DK206-DZ206/2</f>
        <v>0</v>
      </c>
      <c r="EQ206" s="53" t="n">
        <f aca="false">+CW206+DL206-EA206/2</f>
        <v>0</v>
      </c>
      <c r="ER206" s="53" t="n">
        <f aca="false">+CX206+DM206-EB206/2</f>
        <v>0</v>
      </c>
      <c r="ES206" s="53" t="n">
        <f aca="false">+CY206+DN206-EC206/2</f>
        <v>0</v>
      </c>
      <c r="ET206" s="53" t="n">
        <f aca="false">+CZ206+DO206-ED206/2</f>
        <v>0</v>
      </c>
      <c r="EU206" s="53" t="n">
        <f aca="false">+DA206+DP206-EE206/2</f>
        <v>0</v>
      </c>
      <c r="EV206" s="53" t="n">
        <f aca="false">+DB206+DQ206-EF206/2</f>
        <v>0</v>
      </c>
      <c r="EW206" s="53" t="n">
        <f aca="false">+DC206+DR206-EG206/2</f>
        <v>0</v>
      </c>
      <c r="EX206" s="53" t="n">
        <f aca="false">+DD206+DS206-EH206/2</f>
        <v>0</v>
      </c>
      <c r="EY206" s="53" t="n">
        <f aca="false">+DE206+DT206-EI206/2</f>
        <v>0</v>
      </c>
      <c r="EZ206" s="53" t="n">
        <f aca="false">+DF206+DU206-EJ206/2</f>
        <v>0</v>
      </c>
      <c r="FA206" s="55" t="n">
        <f aca="false">+SUM(EO206:EZ206)</f>
        <v>69.32</v>
      </c>
      <c r="FD206" s="53" t="n">
        <f aca="false">+AM206-EO206-DY206</f>
        <v>1896.68</v>
      </c>
      <c r="FE206" s="53" t="n">
        <f aca="false">+AN206-EP206-DZ206</f>
        <v>0</v>
      </c>
      <c r="FF206" s="53" t="n">
        <f aca="false">+AO206-EQ206-EA206</f>
        <v>0</v>
      </c>
      <c r="FG206" s="53" t="n">
        <f aca="false">+AP206-ER206-EB206</f>
        <v>0</v>
      </c>
      <c r="FH206" s="53" t="n">
        <f aca="false">+AQ206-ES206-EC206</f>
        <v>0</v>
      </c>
      <c r="FI206" s="53" t="n">
        <f aca="false">+AR206-ET206-ED206</f>
        <v>0</v>
      </c>
      <c r="FJ206" s="53" t="n">
        <f aca="false">+AS206-EU206-EE206</f>
        <v>0</v>
      </c>
      <c r="FK206" s="53" t="n">
        <f aca="false">+AT206-EV206-EF206</f>
        <v>0</v>
      </c>
      <c r="FL206" s="53" t="n">
        <f aca="false">+AU206-EW206-EG206</f>
        <v>0</v>
      </c>
      <c r="FM206" s="53" t="n">
        <f aca="false">+AV206-EX206-EH206</f>
        <v>0</v>
      </c>
      <c r="FN206" s="53" t="n">
        <f aca="false">+AW206-EY206-EI206</f>
        <v>0</v>
      </c>
      <c r="FO206" s="53" t="n">
        <f aca="false">+AX206-EZ206-EJ206</f>
        <v>0</v>
      </c>
      <c r="FP206" s="53" t="n">
        <f aca="false">+AY206-FA206</f>
        <v>1896.68</v>
      </c>
    </row>
    <row collapsed="false" customFormat="false" customHeight="true" hidden="false" ht="15" outlineLevel="2" r="207">
      <c r="A207" s="21" t="n">
        <v>12</v>
      </c>
      <c r="B207" s="21" t="s">
        <v>67</v>
      </c>
      <c r="C207" s="21" t="s">
        <v>137</v>
      </c>
      <c r="D207" s="67" t="n">
        <f aca="false">+E207</f>
        <v>16150</v>
      </c>
      <c r="E207" s="69" t="n">
        <v>16150</v>
      </c>
      <c r="F207" s="72" t="s">
        <v>739</v>
      </c>
      <c r="G207" s="21" t="s">
        <v>69</v>
      </c>
      <c r="H207" s="21" t="s">
        <v>69</v>
      </c>
      <c r="I207" s="72" t="s">
        <v>740</v>
      </c>
      <c r="J207" s="76" t="s">
        <v>673</v>
      </c>
      <c r="K207" s="76" t="s">
        <v>486</v>
      </c>
      <c r="L207" s="49" t="s">
        <v>487</v>
      </c>
      <c r="M207" s="50" t="s">
        <v>70</v>
      </c>
      <c r="N207" s="51" t="n">
        <v>0.01</v>
      </c>
      <c r="O207" s="51" t="n">
        <v>0.02</v>
      </c>
      <c r="P207" s="51" t="n">
        <v>0</v>
      </c>
      <c r="Q207" s="51" t="n">
        <v>0</v>
      </c>
      <c r="R207" s="50" t="n">
        <v>0</v>
      </c>
      <c r="S207" s="50" t="n">
        <v>0</v>
      </c>
      <c r="T207" s="50" t="n">
        <v>30</v>
      </c>
      <c r="U207" s="50"/>
      <c r="X207" s="53" t="e">
        <f aca="false">+VLOOKUP($D207,['file:///home/lab/repositories/luckia.facturador/com.luckia.biller.deploy/src/main/resources/bootstrap/info_presencial_2014.xlsx']venta_neta_cons!$a$2:$n$1048576,3,0)</f>
        <v>#VALUE!</v>
      </c>
      <c r="Y207" s="53" t="e">
        <f aca="false">+VLOOKUP($D207,['file:///home/lab/repositories/luckia.facturador/com.luckia.biller.deploy/src/main/resources/bootstrap/info_presencial_2014.xlsx']venta_neta_cons!$a$2:$n$1048576,4,0)</f>
        <v>#VALUE!</v>
      </c>
      <c r="Z207" s="53" t="e">
        <f aca="false">+VLOOKUP($D207,['file:///home/lab/repositories/luckia.facturador/com.luckia.biller.deploy/src/main/resources/bootstrap/info_presencial_2014.xlsx']venta_neta_cons!$a$2:$n$1048576,5,0)</f>
        <v>#VALUE!</v>
      </c>
      <c r="AA207" s="53" t="e">
        <f aca="false">+VLOOKUP($D207,['file:///home/lab/repositories/luckia.facturador/com.luckia.biller.deploy/src/main/resources/bootstrap/info_presencial_2014.xlsx']venta_neta_cons!$a$2:$n$1048576,6,0)</f>
        <v>#VALUE!</v>
      </c>
      <c r="AB207" s="53" t="e">
        <f aca="false">+VLOOKUP($D207,['file:///home/lab/repositories/luckia.facturador/com.luckia.biller.deploy/src/main/resources/bootstrap/info_presencial_2014.xlsx']venta_neta_cons!$a$2:$n$1048576,7,0)</f>
        <v>#VALUE!</v>
      </c>
      <c r="AC207" s="53" t="e">
        <f aca="false">+VLOOKUP($D207,['file:///home/lab/repositories/luckia.facturador/com.luckia.biller.deploy/src/main/resources/bootstrap/info_presencial_2014.xlsx']venta_neta_cons!$a$2:$n$1048576,8,0)</f>
        <v>#VALUE!</v>
      </c>
      <c r="AD207" s="53" t="e">
        <f aca="false">+VLOOKUP($D207,['file:///home/lab/repositories/luckia.facturador/com.luckia.biller.deploy/src/main/resources/bootstrap/info_presencial_2014.xlsx']venta_neta_cons!$a$2:$n$1048576,9,0)</f>
        <v>#VALUE!</v>
      </c>
      <c r="AE207" s="53" t="e">
        <f aca="false">+VLOOKUP($D207,['file:///home/lab/repositories/luckia.facturador/com.luckia.biller.deploy/src/main/resources/bootstrap/info_presencial_2014.xlsx']venta_neta_cons!$a$2:$n$1048576,10,0)</f>
        <v>#VALUE!</v>
      </c>
      <c r="AF207" s="53" t="e">
        <f aca="false">+VLOOKUP($D207,['file:///home/lab/repositories/luckia.facturador/com.luckia.biller.deploy/src/main/resources/bootstrap/info_presencial_2014.xlsx']venta_neta_cons!$a$2:$n$1048576,11,0)</f>
        <v>#VALUE!</v>
      </c>
      <c r="AG207" s="53" t="e">
        <f aca="false">+VLOOKUP($D207,['file:///home/lab/repositories/luckia.facturador/com.luckia.biller.deploy/src/main/resources/bootstrap/info_presencial_2014.xlsx']venta_neta_cons!$a$2:$n$1048576,12,0)</f>
        <v>#VALUE!</v>
      </c>
      <c r="AH207" s="53" t="e">
        <f aca="false">+VLOOKUP($D207,['file:///home/lab/repositories/luckia.facturador/com.luckia.biller.deploy/src/main/resources/bootstrap/info_presencial_2014.xlsx']venta_neta_cons!$a$2:$n$1048576,13,0)</f>
        <v>#VALUE!</v>
      </c>
      <c r="AI207" s="53" t="e">
        <f aca="false">+VLOOKUP($D207,['file:///home/lab/repositories/luckia.facturador/com.luckia.biller.deploy/src/main/resources/bootstrap/info_presencial_2014.xlsx']venta_neta_cons!$a$2:$n$1048576,14,0)</f>
        <v>#VALUE!</v>
      </c>
      <c r="AJ207" s="53" t="n">
        <f aca="false">+SUM(X207:AI207)</f>
        <v>0</v>
      </c>
      <c r="AK207" s="54" t="e">
        <f aca="false">+BB207/X207</f>
        <v>#VALUE!</v>
      </c>
      <c r="AL207" s="53"/>
      <c r="AM207" s="53" t="e">
        <f aca="false">+VLOOKUP($D207,['file:///home/lab/repositories/luckia.facturador/com.luckia.biller.deploy/src/main/resources/bootstrap/info_presencial_2014.xlsx']saldo_cons!$a$2:$n$1048576,3,0)</f>
        <v>#VALUE!</v>
      </c>
      <c r="AN207" s="53" t="e">
        <f aca="false">+VLOOKUP($D207,['file:///home/lab/repositories/luckia.facturador/com.luckia.biller.deploy/src/main/resources/bootstrap/info_presencial_2014.xlsx']saldo_cons!$a$2:$n$1048576,4,0)</f>
        <v>#VALUE!</v>
      </c>
      <c r="AO207" s="53" t="e">
        <f aca="false">+VLOOKUP($D207,['file:///home/lab/repositories/luckia.facturador/com.luckia.biller.deploy/src/main/resources/bootstrap/info_presencial_2014.xlsx']saldo_cons!$a$2:$n$1048576,5,0)</f>
        <v>#VALUE!</v>
      </c>
      <c r="AP207" s="53" t="e">
        <f aca="false">+VLOOKUP($D207,['file:///home/lab/repositories/luckia.facturador/com.luckia.biller.deploy/src/main/resources/bootstrap/info_presencial_2014.xlsx']saldo_cons!$a$2:$n$1048576,6,0)</f>
        <v>#VALUE!</v>
      </c>
      <c r="AQ207" s="53" t="e">
        <f aca="false">+VLOOKUP($D207,['file:///home/lab/repositories/luckia.facturador/com.luckia.biller.deploy/src/main/resources/bootstrap/info_presencial_2014.xlsx']saldo_cons!$a$2:$n$1048576,7,0)</f>
        <v>#VALUE!</v>
      </c>
      <c r="AR207" s="53" t="e">
        <f aca="false">+VLOOKUP($D207,['file:///home/lab/repositories/luckia.facturador/com.luckia.biller.deploy/src/main/resources/bootstrap/info_presencial_2014.xlsx']saldo_cons!$a$2:$n$1048576,8,0)</f>
        <v>#VALUE!</v>
      </c>
      <c r="AS207" s="53" t="e">
        <f aca="false">+VLOOKUP($D207,['file:///home/lab/repositories/luckia.facturador/com.luckia.biller.deploy/src/main/resources/bootstrap/info_presencial_2014.xlsx']saldo_cons!$a$2:$n$1048576,9,0)</f>
        <v>#VALUE!</v>
      </c>
      <c r="AT207" s="53" t="e">
        <f aca="false">+VLOOKUP($D207,['file:///home/lab/repositories/luckia.facturador/com.luckia.biller.deploy/src/main/resources/bootstrap/info_presencial_2014.xlsx']saldo_cons!$a$2:$n$1048576,10,0)</f>
        <v>#VALUE!</v>
      </c>
      <c r="AU207" s="53" t="e">
        <f aca="false">+VLOOKUP($D207,['file:///home/lab/repositories/luckia.facturador/com.luckia.biller.deploy/src/main/resources/bootstrap/info_presencial_2014.xlsx']saldo_cons!$a$2:$n$1048576,11,0)</f>
        <v>#VALUE!</v>
      </c>
      <c r="AV207" s="53" t="e">
        <f aca="false">+VLOOKUP($D207,['file:///home/lab/repositories/luckia.facturador/com.luckia.biller.deploy/src/main/resources/bootstrap/info_presencial_2014.xlsx']saldo_cons!$a$2:$n$1048576,12,0)</f>
        <v>#VALUE!</v>
      </c>
      <c r="AW207" s="53" t="e">
        <f aca="false">+VLOOKUP($D207,['file:///home/lab/repositories/luckia.facturador/com.luckia.biller.deploy/src/main/resources/bootstrap/info_presencial_2014.xlsx']saldo_cons!$a$2:$n$1048576,13,0)</f>
        <v>#VALUE!</v>
      </c>
      <c r="AX207" s="53" t="e">
        <f aca="false">+VLOOKUP($D207,['file:///home/lab/repositories/luckia.facturador/com.luckia.biller.deploy/src/main/resources/bootstrap/info_presencial_2014.xlsx']saldo_cons!$a$2:$n$1048576,14,0)</f>
        <v>#VALUE!</v>
      </c>
      <c r="AY207" s="53" t="n">
        <f aca="false">+SUM(AM207:AX207)</f>
        <v>0</v>
      </c>
      <c r="AZ207" s="53"/>
      <c r="BA207" s="53"/>
      <c r="BB207" s="53" t="e">
        <f aca="false">+VLOOKUP($D207,['file:///home/lab/repositories/luckia.facturador/com.luckia.biller.deploy/src/main/resources/bootstrap/info_presencial_2014.xlsx']ggr_cons!$a$2:$n$1048576,3,0)</f>
        <v>#VALUE!</v>
      </c>
      <c r="BC207" s="53" t="e">
        <f aca="false">+VLOOKUP($D207,['file:///home/lab/repositories/luckia.facturador/com.luckia.biller.deploy/src/main/resources/bootstrap/info_presencial_2014.xlsx']ggr_cons!$a$2:$n$1048576,4,0)</f>
        <v>#VALUE!</v>
      </c>
      <c r="BD207" s="53" t="e">
        <f aca="false">+VLOOKUP($D207,['file:///home/lab/repositories/luckia.facturador/com.luckia.biller.deploy/src/main/resources/bootstrap/info_presencial_2014.xlsx']ggr_cons!$a$2:$n$1048576,5,0)</f>
        <v>#VALUE!</v>
      </c>
      <c r="BE207" s="53" t="e">
        <f aca="false">+VLOOKUP($D207,['file:///home/lab/repositories/luckia.facturador/com.luckia.biller.deploy/src/main/resources/bootstrap/info_presencial_2014.xlsx']ggr_cons!$a$2:$n$1048576,6,0)</f>
        <v>#VALUE!</v>
      </c>
      <c r="BF207" s="53" t="e">
        <f aca="false">+VLOOKUP($D207,['file:///home/lab/repositories/luckia.facturador/com.luckia.biller.deploy/src/main/resources/bootstrap/info_presencial_2014.xlsx']ggr_cons!$a$2:$n$1048576,7,0)</f>
        <v>#VALUE!</v>
      </c>
      <c r="BG207" s="53" t="e">
        <f aca="false">+VLOOKUP($D207,['file:///home/lab/repositories/luckia.facturador/com.luckia.biller.deploy/src/main/resources/bootstrap/info_presencial_2014.xlsx']ggr_cons!$a$2:$n$1048576,8,0)</f>
        <v>#VALUE!</v>
      </c>
      <c r="BH207" s="53" t="e">
        <f aca="false">+VLOOKUP($D207,['file:///home/lab/repositories/luckia.facturador/com.luckia.biller.deploy/src/main/resources/bootstrap/info_presencial_2014.xlsx']ggr_cons!$a$2:$n$1048576,9,0)</f>
        <v>#VALUE!</v>
      </c>
      <c r="BI207" s="53" t="e">
        <f aca="false">+VLOOKUP($D207,['file:///home/lab/repositories/luckia.facturador/com.luckia.biller.deploy/src/main/resources/bootstrap/info_presencial_2014.xlsx']ggr_cons!$a$2:$n$1048576,10,0)</f>
        <v>#VALUE!</v>
      </c>
      <c r="BJ207" s="53" t="e">
        <f aca="false">+VLOOKUP($D207,['file:///home/lab/repositories/luckia.facturador/com.luckia.biller.deploy/src/main/resources/bootstrap/info_presencial_2014.xlsx']ggr_cons!$a$2:$n$1048576,11,0)</f>
        <v>#VALUE!</v>
      </c>
      <c r="BK207" s="53" t="e">
        <f aca="false">+VLOOKUP($D207,['file:///home/lab/repositories/luckia.facturador/com.luckia.biller.deploy/src/main/resources/bootstrap/info_presencial_2014.xlsx']ggr_cons!$a$2:$n$1048576,12,0)</f>
        <v>#VALUE!</v>
      </c>
      <c r="BL207" s="53" t="e">
        <f aca="false">+VLOOKUP($D207,['file:///home/lab/repositories/luckia.facturador/com.luckia.biller.deploy/src/main/resources/bootstrap/info_presencial_2014.xlsx']ggr_cons!$a$2:$n$1048576,13,0)</f>
        <v>#VALUE!</v>
      </c>
      <c r="BM207" s="53" t="e">
        <f aca="false">+VLOOKUP($D207,['file:///home/lab/repositories/luckia.facturador/com.luckia.biller.deploy/src/main/resources/bootstrap/info_presencial_2014.xlsx']ggr_cons!$a$2:$n$1048576,14,0)</f>
        <v>#VALUE!</v>
      </c>
      <c r="BN207" s="53" t="n">
        <f aca="false">+SUM(BB207:BM207)</f>
        <v>0</v>
      </c>
      <c r="BO207" s="53"/>
      <c r="BP207" s="53"/>
      <c r="BQ207" s="55" t="n">
        <f aca="false">+$N207*X207</f>
        <v>0</v>
      </c>
      <c r="BR207" s="55" t="n">
        <f aca="false">+$N207*Y207</f>
        <v>0</v>
      </c>
      <c r="BS207" s="55" t="n">
        <f aca="false">+$N207*Z207</f>
        <v>0</v>
      </c>
      <c r="BT207" s="55" t="n">
        <f aca="false">+$N207*AA207</f>
        <v>0</v>
      </c>
      <c r="BU207" s="55" t="n">
        <f aca="false">+$N207*AB207</f>
        <v>0</v>
      </c>
      <c r="BV207" s="55" t="n">
        <f aca="false">+$N207*AC207</f>
        <v>0</v>
      </c>
      <c r="BW207" s="55" t="n">
        <f aca="false">+$N207*AD207</f>
        <v>0</v>
      </c>
      <c r="BX207" s="55" t="n">
        <f aca="false">+$N207*AE207</f>
        <v>0</v>
      </c>
      <c r="BY207" s="55" t="n">
        <f aca="false">+$N207*AF207</f>
        <v>0</v>
      </c>
      <c r="BZ207" s="55" t="n">
        <f aca="false">+$N207*AG207</f>
        <v>0</v>
      </c>
      <c r="CA207" s="55" t="n">
        <f aca="false">+$N207*AH207</f>
        <v>0</v>
      </c>
      <c r="CB207" s="55" t="n">
        <f aca="false">+$N207*AI207</f>
        <v>0</v>
      </c>
      <c r="CC207" s="55" t="n">
        <f aca="false">+SUM(BQ207:CB207)</f>
        <v>0</v>
      </c>
      <c r="CD207" s="53"/>
      <c r="CE207" s="55"/>
      <c r="CF207" s="55" t="n">
        <f aca="false">+BQ207/$CE$2</f>
        <v>0</v>
      </c>
      <c r="CG207" s="55" t="n">
        <f aca="false">+BR207/$CE$2</f>
        <v>0</v>
      </c>
      <c r="CH207" s="55" t="n">
        <f aca="false">+BS207/$CE$2</f>
        <v>0</v>
      </c>
      <c r="CI207" s="55" t="n">
        <f aca="false">+BT207/$CE$2</f>
        <v>0</v>
      </c>
      <c r="CJ207" s="55" t="n">
        <f aca="false">+BU207/$CE$2</f>
        <v>0</v>
      </c>
      <c r="CK207" s="55" t="n">
        <f aca="false">+BV207/$CE$2</f>
        <v>0</v>
      </c>
      <c r="CL207" s="55" t="n">
        <f aca="false">+BW207/$CE$2</f>
        <v>0</v>
      </c>
      <c r="CM207" s="55" t="n">
        <f aca="false">+BX207/$CE$2</f>
        <v>0</v>
      </c>
      <c r="CN207" s="55" t="n">
        <f aca="false">+BY207/$CE$2</f>
        <v>0</v>
      </c>
      <c r="CO207" s="55" t="n">
        <f aca="false">+BZ207/$CE$2</f>
        <v>0</v>
      </c>
      <c r="CP207" s="55" t="n">
        <f aca="false">+CA207/$CE$2</f>
        <v>0</v>
      </c>
      <c r="CQ207" s="55" t="n">
        <f aca="false">+CB207/$CE$2</f>
        <v>0</v>
      </c>
      <c r="CR207" s="55" t="n">
        <f aca="false">+CC207/$CE$2</f>
        <v>0</v>
      </c>
      <c r="CS207" s="53"/>
      <c r="CT207" s="53"/>
      <c r="CU207" s="56" t="n">
        <f aca="false">+$O207*X207+$P207*BB207+$Q207*(0.9*BB207+$S207)+$R207</f>
        <v>0</v>
      </c>
      <c r="CV207" s="56" t="n">
        <f aca="false">+$O207*Y207+$P207*BC207+$Q207*(0.9*BC207+$S207)+$R207</f>
        <v>0</v>
      </c>
      <c r="CW207" s="56" t="n">
        <f aca="false">+$O207*Z207+$P207*BD207+$Q207*(0.9*BD207+$S207)+$R207</f>
        <v>0</v>
      </c>
      <c r="CX207" s="56" t="n">
        <f aca="false">+$O207*AA207+$P207*BE207+$Q207*(0.9*BE207+$S207)+$R207</f>
        <v>0</v>
      </c>
      <c r="CY207" s="56" t="n">
        <f aca="false">+$O207*AB207+$P207*BF207+$Q207*(0.9*BF207+$S207)+$R207</f>
        <v>0</v>
      </c>
      <c r="CZ207" s="56" t="n">
        <f aca="false">+$O207*AC207+$P207*BG207+$Q207*(0.9*BG207+$S207)+$R207</f>
        <v>0</v>
      </c>
      <c r="DA207" s="56" t="n">
        <f aca="false">+$O207*AD207+$P207*BH207+$Q207*(0.9*BH207+$S207)+$R207</f>
        <v>0</v>
      </c>
      <c r="DB207" s="56" t="n">
        <f aca="false">+$O207*AE207+$P207*BI207+$Q207*(0.9*BI207+$S207)+$R207</f>
        <v>0</v>
      </c>
      <c r="DC207" s="56" t="n">
        <f aca="false">+$O207*AF207+$P207*BJ207+$Q207*(0.9*BJ207+$S207)+$R207</f>
        <v>0</v>
      </c>
      <c r="DD207" s="56" t="n">
        <f aca="false">+$O207*AG207+$P207*BK207+$Q207*(0.9*BK207+$S207)+$R207</f>
        <v>0</v>
      </c>
      <c r="DE207" s="56" t="n">
        <f aca="false">+$O207*AH207+$P207*BL207+$Q207*(0.9*BL207+$S207)+$R207</f>
        <v>0</v>
      </c>
      <c r="DF207" s="56" t="n">
        <f aca="false">+$O207*AI207+$P207*BM207+$Q207*(0.9*BM207+$S207)+$R207</f>
        <v>0</v>
      </c>
      <c r="DG207" s="55" t="n">
        <f aca="false">+SUM(CU207:DF207)</f>
        <v>0</v>
      </c>
      <c r="DH207" s="53"/>
      <c r="DJ207" s="14" t="n">
        <f aca="false">+IF(X207=0,0,$T207)</f>
        <v>0</v>
      </c>
      <c r="DK207" s="14" t="n">
        <f aca="false">+IF(Y207=0,0,$T207)</f>
        <v>0</v>
      </c>
      <c r="DL207" s="14" t="n">
        <f aca="false">+IF(Z207=0,0,$T207)</f>
        <v>0</v>
      </c>
      <c r="DM207" s="14" t="n">
        <f aca="false">+IF(AA207=0,0,$T207)</f>
        <v>0</v>
      </c>
      <c r="DN207" s="14" t="n">
        <f aca="false">+IF(AB207=0,0,$T207)</f>
        <v>0</v>
      </c>
      <c r="DO207" s="14" t="n">
        <f aca="false">+IF(AC207=0,0,$T207)</f>
        <v>0</v>
      </c>
      <c r="DP207" s="14" t="n">
        <f aca="false">+IF(AD207=0,0,$T207)</f>
        <v>0</v>
      </c>
      <c r="DQ207" s="14" t="n">
        <f aca="false">+IF(AE207=0,0,$T207)</f>
        <v>0</v>
      </c>
      <c r="DR207" s="14" t="n">
        <f aca="false">+IF(AF207=0,0,$T207)</f>
        <v>0</v>
      </c>
      <c r="DS207" s="14" t="n">
        <f aca="false">+IF(AG207=0,0,$T207)</f>
        <v>0</v>
      </c>
      <c r="DT207" s="14" t="n">
        <f aca="false">+IF(AH207=0,0,$T207)</f>
        <v>0</v>
      </c>
      <c r="DU207" s="14" t="n">
        <f aca="false">+IF(AI207=0,0,$T207)</f>
        <v>0</v>
      </c>
      <c r="DV207" s="55" t="n">
        <f aca="false">+SUM(DJ207:DU207)</f>
        <v>0</v>
      </c>
      <c r="DY207" s="14" t="n">
        <v>0</v>
      </c>
      <c r="DZ207" s="14" t="n">
        <v>0</v>
      </c>
      <c r="EA207" s="14" t="n">
        <v>0</v>
      </c>
      <c r="EB207" s="14" t="n">
        <v>0</v>
      </c>
      <c r="EC207" s="14" t="n">
        <v>0</v>
      </c>
      <c r="ED207" s="14" t="n">
        <v>0</v>
      </c>
      <c r="EE207" s="14" t="n">
        <v>0</v>
      </c>
      <c r="EF207" s="14" t="n">
        <v>0</v>
      </c>
      <c r="EG207" s="14" t="n">
        <v>0</v>
      </c>
      <c r="EH207" s="14" t="n">
        <v>0</v>
      </c>
      <c r="EI207" s="14" t="n">
        <v>0</v>
      </c>
      <c r="EJ207" s="14" t="n">
        <v>0</v>
      </c>
      <c r="EK207" s="55" t="n">
        <f aca="false">+SUM(DY207:EJ207)</f>
        <v>0</v>
      </c>
      <c r="EO207" s="53" t="n">
        <f aca="false">+CU207+DJ207-DY207/2</f>
        <v>0</v>
      </c>
      <c r="EP207" s="53" t="n">
        <f aca="false">+CV207+DK207-DZ207/2</f>
        <v>0</v>
      </c>
      <c r="EQ207" s="53" t="n">
        <f aca="false">+CW207+DL207-EA207/2</f>
        <v>0</v>
      </c>
      <c r="ER207" s="53" t="n">
        <f aca="false">+CX207+DM207-EB207/2</f>
        <v>0</v>
      </c>
      <c r="ES207" s="53" t="n">
        <f aca="false">+CY207+DN207-EC207/2</f>
        <v>0</v>
      </c>
      <c r="ET207" s="53" t="n">
        <f aca="false">+CZ207+DO207-ED207/2</f>
        <v>0</v>
      </c>
      <c r="EU207" s="53" t="n">
        <f aca="false">+DA207+DP207-EE207/2</f>
        <v>0</v>
      </c>
      <c r="EV207" s="53" t="n">
        <f aca="false">+DB207+DQ207-EF207/2</f>
        <v>0</v>
      </c>
      <c r="EW207" s="53" t="n">
        <f aca="false">+DC207+DR207-EG207/2</f>
        <v>0</v>
      </c>
      <c r="EX207" s="53" t="n">
        <f aca="false">+DD207+DS207-EH207/2</f>
        <v>0</v>
      </c>
      <c r="EY207" s="53" t="n">
        <f aca="false">+DE207+DT207-EI207/2</f>
        <v>0</v>
      </c>
      <c r="EZ207" s="53" t="n">
        <f aca="false">+DF207+DU207-EJ207/2</f>
        <v>0</v>
      </c>
      <c r="FA207" s="55" t="n">
        <f aca="false">+SUM(EO207:EZ207)</f>
        <v>0</v>
      </c>
      <c r="FD207" s="53" t="n">
        <f aca="false">+AM207-EO207-DY207</f>
        <v>0</v>
      </c>
      <c r="FE207" s="53" t="n">
        <f aca="false">+AN207-EP207-DZ207</f>
        <v>0</v>
      </c>
      <c r="FF207" s="53" t="n">
        <f aca="false">+AO207-EQ207-EA207</f>
        <v>0</v>
      </c>
      <c r="FG207" s="53" t="n">
        <f aca="false">+AP207-ER207-EB207</f>
        <v>0</v>
      </c>
      <c r="FH207" s="53" t="n">
        <f aca="false">+AQ207-ES207-EC207</f>
        <v>0</v>
      </c>
      <c r="FI207" s="53" t="n">
        <f aca="false">+AR207-ET207-ED207</f>
        <v>0</v>
      </c>
      <c r="FJ207" s="53" t="n">
        <f aca="false">+AS207-EU207-EE207</f>
        <v>0</v>
      </c>
      <c r="FK207" s="53" t="n">
        <f aca="false">+AT207-EV207-EF207</f>
        <v>0</v>
      </c>
      <c r="FL207" s="53" t="n">
        <f aca="false">+AU207-EW207-EG207</f>
        <v>0</v>
      </c>
      <c r="FM207" s="53" t="n">
        <f aca="false">+AV207-EX207-EH207</f>
        <v>0</v>
      </c>
      <c r="FN207" s="53" t="n">
        <f aca="false">+AW207-EY207-EI207</f>
        <v>0</v>
      </c>
      <c r="FO207" s="53" t="n">
        <f aca="false">+AX207-EZ207-EJ207</f>
        <v>0</v>
      </c>
      <c r="FP207" s="53" t="n">
        <f aca="false">+AY207-FA207</f>
        <v>0</v>
      </c>
    </row>
    <row collapsed="false" customFormat="false" customHeight="true" hidden="false" ht="15" outlineLevel="2" r="208">
      <c r="A208" s="21" t="n">
        <v>12</v>
      </c>
      <c r="B208" s="21" t="s">
        <v>67</v>
      </c>
      <c r="C208" s="21" t="s">
        <v>137</v>
      </c>
      <c r="D208" s="67" t="n">
        <f aca="false">+E208</f>
        <v>16152</v>
      </c>
      <c r="E208" s="69" t="n">
        <v>16152</v>
      </c>
      <c r="F208" s="72" t="s">
        <v>741</v>
      </c>
      <c r="G208" s="21" t="s">
        <v>69</v>
      </c>
      <c r="H208" s="21" t="s">
        <v>69</v>
      </c>
      <c r="I208" s="72" t="s">
        <v>742</v>
      </c>
      <c r="J208" s="76" t="s">
        <v>743</v>
      </c>
      <c r="K208" s="76" t="s">
        <v>486</v>
      </c>
      <c r="L208" s="49" t="s">
        <v>487</v>
      </c>
      <c r="M208" s="50" t="s">
        <v>70</v>
      </c>
      <c r="N208" s="51" t="n">
        <v>0.01</v>
      </c>
      <c r="O208" s="51" t="n">
        <v>0.02</v>
      </c>
      <c r="P208" s="51" t="n">
        <v>0</v>
      </c>
      <c r="Q208" s="51" t="n">
        <v>0</v>
      </c>
      <c r="R208" s="50" t="n">
        <v>0</v>
      </c>
      <c r="S208" s="50" t="n">
        <v>0</v>
      </c>
      <c r="T208" s="50" t="n">
        <v>30</v>
      </c>
      <c r="U208" s="50"/>
      <c r="X208" s="53" t="e">
        <f aca="false">+VLOOKUP($D208,['file:///home/lab/repositories/luckia.facturador/com.luckia.biller.deploy/src/main/resources/bootstrap/info_presencial_2014.xlsx']venta_neta_cons!$a$2:$n$1048576,3,0)</f>
        <v>#VALUE!</v>
      </c>
      <c r="Y208" s="53" t="e">
        <f aca="false">+VLOOKUP($D208,['file:///home/lab/repositories/luckia.facturador/com.luckia.biller.deploy/src/main/resources/bootstrap/info_presencial_2014.xlsx']venta_neta_cons!$a$2:$n$1048576,4,0)</f>
        <v>#VALUE!</v>
      </c>
      <c r="Z208" s="53" t="e">
        <f aca="false">+VLOOKUP($D208,['file:///home/lab/repositories/luckia.facturador/com.luckia.biller.deploy/src/main/resources/bootstrap/info_presencial_2014.xlsx']venta_neta_cons!$a$2:$n$1048576,5,0)</f>
        <v>#VALUE!</v>
      </c>
      <c r="AA208" s="53" t="e">
        <f aca="false">+VLOOKUP($D208,['file:///home/lab/repositories/luckia.facturador/com.luckia.biller.deploy/src/main/resources/bootstrap/info_presencial_2014.xlsx']venta_neta_cons!$a$2:$n$1048576,6,0)</f>
        <v>#VALUE!</v>
      </c>
      <c r="AB208" s="53" t="e">
        <f aca="false">+VLOOKUP($D208,['file:///home/lab/repositories/luckia.facturador/com.luckia.biller.deploy/src/main/resources/bootstrap/info_presencial_2014.xlsx']venta_neta_cons!$a$2:$n$1048576,7,0)</f>
        <v>#VALUE!</v>
      </c>
      <c r="AC208" s="53" t="e">
        <f aca="false">+VLOOKUP($D208,['file:///home/lab/repositories/luckia.facturador/com.luckia.biller.deploy/src/main/resources/bootstrap/info_presencial_2014.xlsx']venta_neta_cons!$a$2:$n$1048576,8,0)</f>
        <v>#VALUE!</v>
      </c>
      <c r="AD208" s="53" t="e">
        <f aca="false">+VLOOKUP($D208,['file:///home/lab/repositories/luckia.facturador/com.luckia.biller.deploy/src/main/resources/bootstrap/info_presencial_2014.xlsx']venta_neta_cons!$a$2:$n$1048576,9,0)</f>
        <v>#VALUE!</v>
      </c>
      <c r="AE208" s="53" t="e">
        <f aca="false">+VLOOKUP($D208,['file:///home/lab/repositories/luckia.facturador/com.luckia.biller.deploy/src/main/resources/bootstrap/info_presencial_2014.xlsx']venta_neta_cons!$a$2:$n$1048576,10,0)</f>
        <v>#VALUE!</v>
      </c>
      <c r="AF208" s="53" t="e">
        <f aca="false">+VLOOKUP($D208,['file:///home/lab/repositories/luckia.facturador/com.luckia.biller.deploy/src/main/resources/bootstrap/info_presencial_2014.xlsx']venta_neta_cons!$a$2:$n$1048576,11,0)</f>
        <v>#VALUE!</v>
      </c>
      <c r="AG208" s="53" t="e">
        <f aca="false">+VLOOKUP($D208,['file:///home/lab/repositories/luckia.facturador/com.luckia.biller.deploy/src/main/resources/bootstrap/info_presencial_2014.xlsx']venta_neta_cons!$a$2:$n$1048576,12,0)</f>
        <v>#VALUE!</v>
      </c>
      <c r="AH208" s="53" t="e">
        <f aca="false">+VLOOKUP($D208,['file:///home/lab/repositories/luckia.facturador/com.luckia.biller.deploy/src/main/resources/bootstrap/info_presencial_2014.xlsx']venta_neta_cons!$a$2:$n$1048576,13,0)</f>
        <v>#VALUE!</v>
      </c>
      <c r="AI208" s="53" t="e">
        <f aca="false">+VLOOKUP($D208,['file:///home/lab/repositories/luckia.facturador/com.luckia.biller.deploy/src/main/resources/bootstrap/info_presencial_2014.xlsx']venta_neta_cons!$a$2:$n$1048576,14,0)</f>
        <v>#VALUE!</v>
      </c>
      <c r="AJ208" s="53" t="n">
        <f aca="false">+SUM(X208:AI208)</f>
        <v>3452</v>
      </c>
      <c r="AK208" s="54" t="n">
        <f aca="false">+BB208/X208</f>
        <v>0.0931865585168018</v>
      </c>
      <c r="AL208" s="53"/>
      <c r="AM208" s="53" t="e">
        <f aca="false">+VLOOKUP($D208,['file:///home/lab/repositories/luckia.facturador/com.luckia.biller.deploy/src/main/resources/bootstrap/info_presencial_2014.xlsx']saldo_cons!$a$2:$n$1048576,3,0)</f>
        <v>#VALUE!</v>
      </c>
      <c r="AN208" s="53" t="e">
        <f aca="false">+VLOOKUP($D208,['file:///home/lab/repositories/luckia.facturador/com.luckia.biller.deploy/src/main/resources/bootstrap/info_presencial_2014.xlsx']saldo_cons!$a$2:$n$1048576,4,0)</f>
        <v>#VALUE!</v>
      </c>
      <c r="AO208" s="53" t="e">
        <f aca="false">+VLOOKUP($D208,['file:///home/lab/repositories/luckia.facturador/com.luckia.biller.deploy/src/main/resources/bootstrap/info_presencial_2014.xlsx']saldo_cons!$a$2:$n$1048576,5,0)</f>
        <v>#VALUE!</v>
      </c>
      <c r="AP208" s="53" t="e">
        <f aca="false">+VLOOKUP($D208,['file:///home/lab/repositories/luckia.facturador/com.luckia.biller.deploy/src/main/resources/bootstrap/info_presencial_2014.xlsx']saldo_cons!$a$2:$n$1048576,6,0)</f>
        <v>#VALUE!</v>
      </c>
      <c r="AQ208" s="53" t="e">
        <f aca="false">+VLOOKUP($D208,['file:///home/lab/repositories/luckia.facturador/com.luckia.biller.deploy/src/main/resources/bootstrap/info_presencial_2014.xlsx']saldo_cons!$a$2:$n$1048576,7,0)</f>
        <v>#VALUE!</v>
      </c>
      <c r="AR208" s="53" t="e">
        <f aca="false">+VLOOKUP($D208,['file:///home/lab/repositories/luckia.facturador/com.luckia.biller.deploy/src/main/resources/bootstrap/info_presencial_2014.xlsx']saldo_cons!$a$2:$n$1048576,8,0)</f>
        <v>#VALUE!</v>
      </c>
      <c r="AS208" s="53" t="e">
        <f aca="false">+VLOOKUP($D208,['file:///home/lab/repositories/luckia.facturador/com.luckia.biller.deploy/src/main/resources/bootstrap/info_presencial_2014.xlsx']saldo_cons!$a$2:$n$1048576,9,0)</f>
        <v>#VALUE!</v>
      </c>
      <c r="AT208" s="53" t="e">
        <f aca="false">+VLOOKUP($D208,['file:///home/lab/repositories/luckia.facturador/com.luckia.biller.deploy/src/main/resources/bootstrap/info_presencial_2014.xlsx']saldo_cons!$a$2:$n$1048576,10,0)</f>
        <v>#VALUE!</v>
      </c>
      <c r="AU208" s="53" t="e">
        <f aca="false">+VLOOKUP($D208,['file:///home/lab/repositories/luckia.facturador/com.luckia.biller.deploy/src/main/resources/bootstrap/info_presencial_2014.xlsx']saldo_cons!$a$2:$n$1048576,11,0)</f>
        <v>#VALUE!</v>
      </c>
      <c r="AV208" s="53" t="e">
        <f aca="false">+VLOOKUP($D208,['file:///home/lab/repositories/luckia.facturador/com.luckia.biller.deploy/src/main/resources/bootstrap/info_presencial_2014.xlsx']saldo_cons!$a$2:$n$1048576,12,0)</f>
        <v>#VALUE!</v>
      </c>
      <c r="AW208" s="53" t="e">
        <f aca="false">+VLOOKUP($D208,['file:///home/lab/repositories/luckia.facturador/com.luckia.biller.deploy/src/main/resources/bootstrap/info_presencial_2014.xlsx']saldo_cons!$a$2:$n$1048576,13,0)</f>
        <v>#VALUE!</v>
      </c>
      <c r="AX208" s="53" t="e">
        <f aca="false">+VLOOKUP($D208,['file:///home/lab/repositories/luckia.facturador/com.luckia.biller.deploy/src/main/resources/bootstrap/info_presencial_2014.xlsx']saldo_cons!$a$2:$n$1048576,14,0)</f>
        <v>#VALUE!</v>
      </c>
      <c r="AY208" s="53" t="n">
        <f aca="false">+SUM(AM208:AX208)</f>
        <v>3452</v>
      </c>
      <c r="AZ208" s="53"/>
      <c r="BA208" s="53"/>
      <c r="BB208" s="53" t="e">
        <f aca="false">+VLOOKUP($D208,['file:///home/lab/repositories/luckia.facturador/com.luckia.biller.deploy/src/main/resources/bootstrap/info_presencial_2014.xlsx']ggr_cons!$a$2:$n$1048576,3,0)</f>
        <v>#VALUE!</v>
      </c>
      <c r="BC208" s="53" t="e">
        <f aca="false">+VLOOKUP($D208,['file:///home/lab/repositories/luckia.facturador/com.luckia.biller.deploy/src/main/resources/bootstrap/info_presencial_2014.xlsx']ggr_cons!$a$2:$n$1048576,4,0)</f>
        <v>#VALUE!</v>
      </c>
      <c r="BD208" s="53" t="e">
        <f aca="false">+VLOOKUP($D208,['file:///home/lab/repositories/luckia.facturador/com.luckia.biller.deploy/src/main/resources/bootstrap/info_presencial_2014.xlsx']ggr_cons!$a$2:$n$1048576,5,0)</f>
        <v>#VALUE!</v>
      </c>
      <c r="BE208" s="53" t="e">
        <f aca="false">+VLOOKUP($D208,['file:///home/lab/repositories/luckia.facturador/com.luckia.biller.deploy/src/main/resources/bootstrap/info_presencial_2014.xlsx']ggr_cons!$a$2:$n$1048576,6,0)</f>
        <v>#VALUE!</v>
      </c>
      <c r="BF208" s="53" t="e">
        <f aca="false">+VLOOKUP($D208,['file:///home/lab/repositories/luckia.facturador/com.luckia.biller.deploy/src/main/resources/bootstrap/info_presencial_2014.xlsx']ggr_cons!$a$2:$n$1048576,7,0)</f>
        <v>#VALUE!</v>
      </c>
      <c r="BG208" s="53" t="e">
        <f aca="false">+VLOOKUP($D208,['file:///home/lab/repositories/luckia.facturador/com.luckia.biller.deploy/src/main/resources/bootstrap/info_presencial_2014.xlsx']ggr_cons!$a$2:$n$1048576,8,0)</f>
        <v>#VALUE!</v>
      </c>
      <c r="BH208" s="53" t="e">
        <f aca="false">+VLOOKUP($D208,['file:///home/lab/repositories/luckia.facturador/com.luckia.biller.deploy/src/main/resources/bootstrap/info_presencial_2014.xlsx']ggr_cons!$a$2:$n$1048576,9,0)</f>
        <v>#VALUE!</v>
      </c>
      <c r="BI208" s="53" t="e">
        <f aca="false">+VLOOKUP($D208,['file:///home/lab/repositories/luckia.facturador/com.luckia.biller.deploy/src/main/resources/bootstrap/info_presencial_2014.xlsx']ggr_cons!$a$2:$n$1048576,10,0)</f>
        <v>#VALUE!</v>
      </c>
      <c r="BJ208" s="53" t="e">
        <f aca="false">+VLOOKUP($D208,['file:///home/lab/repositories/luckia.facturador/com.luckia.biller.deploy/src/main/resources/bootstrap/info_presencial_2014.xlsx']ggr_cons!$a$2:$n$1048576,11,0)</f>
        <v>#VALUE!</v>
      </c>
      <c r="BK208" s="53" t="e">
        <f aca="false">+VLOOKUP($D208,['file:///home/lab/repositories/luckia.facturador/com.luckia.biller.deploy/src/main/resources/bootstrap/info_presencial_2014.xlsx']ggr_cons!$a$2:$n$1048576,12,0)</f>
        <v>#VALUE!</v>
      </c>
      <c r="BL208" s="53" t="e">
        <f aca="false">+VLOOKUP($D208,['file:///home/lab/repositories/luckia.facturador/com.luckia.biller.deploy/src/main/resources/bootstrap/info_presencial_2014.xlsx']ggr_cons!$a$2:$n$1048576,13,0)</f>
        <v>#VALUE!</v>
      </c>
      <c r="BM208" s="53" t="e">
        <f aca="false">+VLOOKUP($D208,['file:///home/lab/repositories/luckia.facturador/com.luckia.biller.deploy/src/main/resources/bootstrap/info_presencial_2014.xlsx']ggr_cons!$a$2:$n$1048576,14,0)</f>
        <v>#VALUE!</v>
      </c>
      <c r="BN208" s="53" t="n">
        <f aca="false">+SUM(BB208:BM208)</f>
        <v>321.68</v>
      </c>
      <c r="BO208" s="53"/>
      <c r="BP208" s="53"/>
      <c r="BQ208" s="55" t="n">
        <f aca="false">+$N208*X208</f>
        <v>34.52</v>
      </c>
      <c r="BR208" s="55" t="n">
        <f aca="false">+$N208*Y208</f>
        <v>0</v>
      </c>
      <c r="BS208" s="55" t="n">
        <f aca="false">+$N208*Z208</f>
        <v>0</v>
      </c>
      <c r="BT208" s="55" t="n">
        <f aca="false">+$N208*AA208</f>
        <v>0</v>
      </c>
      <c r="BU208" s="55" t="n">
        <f aca="false">+$N208*AB208</f>
        <v>0</v>
      </c>
      <c r="BV208" s="55" t="n">
        <f aca="false">+$N208*AC208</f>
        <v>0</v>
      </c>
      <c r="BW208" s="55" t="n">
        <f aca="false">+$N208*AD208</f>
        <v>0</v>
      </c>
      <c r="BX208" s="55" t="n">
        <f aca="false">+$N208*AE208</f>
        <v>0</v>
      </c>
      <c r="BY208" s="55" t="n">
        <f aca="false">+$N208*AF208</f>
        <v>0</v>
      </c>
      <c r="BZ208" s="55" t="n">
        <f aca="false">+$N208*AG208</f>
        <v>0</v>
      </c>
      <c r="CA208" s="55" t="n">
        <f aca="false">+$N208*AH208</f>
        <v>0</v>
      </c>
      <c r="CB208" s="55" t="n">
        <f aca="false">+$N208*AI208</f>
        <v>0</v>
      </c>
      <c r="CC208" s="55" t="n">
        <f aca="false">+SUM(BQ208:CB208)</f>
        <v>34.52</v>
      </c>
      <c r="CD208" s="53"/>
      <c r="CE208" s="55"/>
      <c r="CF208" s="55" t="n">
        <f aca="false">+BQ208/$CE$2</f>
        <v>28.5289256198347</v>
      </c>
      <c r="CG208" s="55" t="n">
        <f aca="false">+BR208/$CE$2</f>
        <v>0</v>
      </c>
      <c r="CH208" s="55" t="n">
        <f aca="false">+BS208/$CE$2</f>
        <v>0</v>
      </c>
      <c r="CI208" s="55" t="n">
        <f aca="false">+BT208/$CE$2</f>
        <v>0</v>
      </c>
      <c r="CJ208" s="55" t="n">
        <f aca="false">+BU208/$CE$2</f>
        <v>0</v>
      </c>
      <c r="CK208" s="55" t="n">
        <f aca="false">+BV208/$CE$2</f>
        <v>0</v>
      </c>
      <c r="CL208" s="55" t="n">
        <f aca="false">+BW208/$CE$2</f>
        <v>0</v>
      </c>
      <c r="CM208" s="55" t="n">
        <f aca="false">+BX208/$CE$2</f>
        <v>0</v>
      </c>
      <c r="CN208" s="55" t="n">
        <f aca="false">+BY208/$CE$2</f>
        <v>0</v>
      </c>
      <c r="CO208" s="55" t="n">
        <f aca="false">+BZ208/$CE$2</f>
        <v>0</v>
      </c>
      <c r="CP208" s="55" t="n">
        <f aca="false">+CA208/$CE$2</f>
        <v>0</v>
      </c>
      <c r="CQ208" s="55" t="n">
        <f aca="false">+CB208/$CE$2</f>
        <v>0</v>
      </c>
      <c r="CR208" s="55" t="n">
        <f aca="false">+CC208/$CE$2</f>
        <v>28.5289256198347</v>
      </c>
      <c r="CS208" s="53"/>
      <c r="CT208" s="53"/>
      <c r="CU208" s="56" t="n">
        <f aca="false">+$O208*X208+$P208*BB208+$Q208*(0.9*BB208+$S208)+$R208</f>
        <v>69.04</v>
      </c>
      <c r="CV208" s="56" t="n">
        <f aca="false">+$O208*Y208+$P208*BC208+$Q208*(0.9*BC208+$S208)+$R208</f>
        <v>0</v>
      </c>
      <c r="CW208" s="56" t="n">
        <f aca="false">+$O208*Z208+$P208*BD208+$Q208*(0.9*BD208+$S208)+$R208</f>
        <v>0</v>
      </c>
      <c r="CX208" s="56" t="n">
        <f aca="false">+$O208*AA208+$P208*BE208+$Q208*(0.9*BE208+$S208)+$R208</f>
        <v>0</v>
      </c>
      <c r="CY208" s="56" t="n">
        <f aca="false">+$O208*AB208+$P208*BF208+$Q208*(0.9*BF208+$S208)+$R208</f>
        <v>0</v>
      </c>
      <c r="CZ208" s="56" t="n">
        <f aca="false">+$O208*AC208+$P208*BG208+$Q208*(0.9*BG208+$S208)+$R208</f>
        <v>0</v>
      </c>
      <c r="DA208" s="56" t="n">
        <f aca="false">+$O208*AD208+$P208*BH208+$Q208*(0.9*BH208+$S208)+$R208</f>
        <v>0</v>
      </c>
      <c r="DB208" s="56" t="n">
        <f aca="false">+$O208*AE208+$P208*BI208+$Q208*(0.9*BI208+$S208)+$R208</f>
        <v>0</v>
      </c>
      <c r="DC208" s="56" t="n">
        <f aca="false">+$O208*AF208+$P208*BJ208+$Q208*(0.9*BJ208+$S208)+$R208</f>
        <v>0</v>
      </c>
      <c r="DD208" s="56" t="n">
        <f aca="false">+$O208*AG208+$P208*BK208+$Q208*(0.9*BK208+$S208)+$R208</f>
        <v>0</v>
      </c>
      <c r="DE208" s="56" t="n">
        <f aca="false">+$O208*AH208+$P208*BL208+$Q208*(0.9*BL208+$S208)+$R208</f>
        <v>0</v>
      </c>
      <c r="DF208" s="56" t="n">
        <f aca="false">+$O208*AI208+$P208*BM208+$Q208*(0.9*BM208+$S208)+$R208</f>
        <v>0</v>
      </c>
      <c r="DG208" s="55" t="n">
        <f aca="false">+SUM(CU208:DF208)</f>
        <v>69.04</v>
      </c>
      <c r="DH208" s="53"/>
      <c r="DJ208" s="14" t="n">
        <f aca="false">+IF(X208=0,0,$T208)</f>
        <v>30</v>
      </c>
      <c r="DK208" s="14" t="n">
        <f aca="false">+IF(Y208=0,0,$T208)</f>
        <v>0</v>
      </c>
      <c r="DL208" s="14" t="n">
        <f aca="false">+IF(Z208=0,0,$T208)</f>
        <v>0</v>
      </c>
      <c r="DM208" s="14" t="n">
        <f aca="false">+IF(AA208=0,0,$T208)</f>
        <v>0</v>
      </c>
      <c r="DN208" s="14" t="n">
        <f aca="false">+IF(AB208=0,0,$T208)</f>
        <v>0</v>
      </c>
      <c r="DO208" s="14" t="n">
        <f aca="false">+IF(AC208=0,0,$T208)</f>
        <v>0</v>
      </c>
      <c r="DP208" s="14" t="n">
        <f aca="false">+IF(AD208=0,0,$T208)</f>
        <v>0</v>
      </c>
      <c r="DQ208" s="14" t="n">
        <f aca="false">+IF(AE208=0,0,$T208)</f>
        <v>0</v>
      </c>
      <c r="DR208" s="14" t="n">
        <f aca="false">+IF(AF208=0,0,$T208)</f>
        <v>0</v>
      </c>
      <c r="DS208" s="14" t="n">
        <f aca="false">+IF(AG208=0,0,$T208)</f>
        <v>0</v>
      </c>
      <c r="DT208" s="14" t="n">
        <f aca="false">+IF(AH208=0,0,$T208)</f>
        <v>0</v>
      </c>
      <c r="DU208" s="14" t="n">
        <f aca="false">+IF(AI208=0,0,$T208)</f>
        <v>0</v>
      </c>
      <c r="DV208" s="55" t="n">
        <f aca="false">+SUM(DJ208:DU208)</f>
        <v>30</v>
      </c>
      <c r="DY208" s="14" t="n">
        <v>0</v>
      </c>
      <c r="DZ208" s="14" t="n">
        <v>0</v>
      </c>
      <c r="EA208" s="14" t="n">
        <v>0</v>
      </c>
      <c r="EB208" s="14" t="n">
        <v>0</v>
      </c>
      <c r="EC208" s="14" t="n">
        <v>0</v>
      </c>
      <c r="ED208" s="14" t="n">
        <v>0</v>
      </c>
      <c r="EE208" s="14" t="n">
        <v>0</v>
      </c>
      <c r="EF208" s="14" t="n">
        <v>0</v>
      </c>
      <c r="EG208" s="14" t="n">
        <v>0</v>
      </c>
      <c r="EH208" s="14" t="n">
        <v>0</v>
      </c>
      <c r="EI208" s="14" t="n">
        <v>0</v>
      </c>
      <c r="EJ208" s="14" t="n">
        <v>0</v>
      </c>
      <c r="EK208" s="55" t="n">
        <f aca="false">+SUM(DY208:EJ208)</f>
        <v>0</v>
      </c>
      <c r="EO208" s="53" t="n">
        <f aca="false">+CU208+DJ208-DY208/2</f>
        <v>99.04</v>
      </c>
      <c r="EP208" s="53" t="n">
        <f aca="false">+CV208+DK208-DZ208/2</f>
        <v>0</v>
      </c>
      <c r="EQ208" s="53" t="n">
        <f aca="false">+CW208+DL208-EA208/2</f>
        <v>0</v>
      </c>
      <c r="ER208" s="53" t="n">
        <f aca="false">+CX208+DM208-EB208/2</f>
        <v>0</v>
      </c>
      <c r="ES208" s="53" t="n">
        <f aca="false">+CY208+DN208-EC208/2</f>
        <v>0</v>
      </c>
      <c r="ET208" s="53" t="n">
        <f aca="false">+CZ208+DO208-ED208/2</f>
        <v>0</v>
      </c>
      <c r="EU208" s="53" t="n">
        <f aca="false">+DA208+DP208-EE208/2</f>
        <v>0</v>
      </c>
      <c r="EV208" s="53" t="n">
        <f aca="false">+DB208+DQ208-EF208/2</f>
        <v>0</v>
      </c>
      <c r="EW208" s="53" t="n">
        <f aca="false">+DC208+DR208-EG208/2</f>
        <v>0</v>
      </c>
      <c r="EX208" s="53" t="n">
        <f aca="false">+DD208+DS208-EH208/2</f>
        <v>0</v>
      </c>
      <c r="EY208" s="53" t="n">
        <f aca="false">+DE208+DT208-EI208/2</f>
        <v>0</v>
      </c>
      <c r="EZ208" s="53" t="n">
        <f aca="false">+DF208+DU208-EJ208/2</f>
        <v>0</v>
      </c>
      <c r="FA208" s="55" t="n">
        <f aca="false">+SUM(EO208:EZ208)</f>
        <v>99.04</v>
      </c>
      <c r="FD208" s="53" t="n">
        <f aca="false">+AM208-EO208-DY208</f>
        <v>3352.96</v>
      </c>
      <c r="FE208" s="53" t="n">
        <f aca="false">+AN208-EP208-DZ208</f>
        <v>0</v>
      </c>
      <c r="FF208" s="53" t="n">
        <f aca="false">+AO208-EQ208-EA208</f>
        <v>0</v>
      </c>
      <c r="FG208" s="53" t="n">
        <f aca="false">+AP208-ER208-EB208</f>
        <v>0</v>
      </c>
      <c r="FH208" s="53" t="n">
        <f aca="false">+AQ208-ES208-EC208</f>
        <v>0</v>
      </c>
      <c r="FI208" s="53" t="n">
        <f aca="false">+AR208-ET208-ED208</f>
        <v>0</v>
      </c>
      <c r="FJ208" s="53" t="n">
        <f aca="false">+AS208-EU208-EE208</f>
        <v>0</v>
      </c>
      <c r="FK208" s="53" t="n">
        <f aca="false">+AT208-EV208-EF208</f>
        <v>0</v>
      </c>
      <c r="FL208" s="53" t="n">
        <f aca="false">+AU208-EW208-EG208</f>
        <v>0</v>
      </c>
      <c r="FM208" s="53" t="n">
        <f aca="false">+AV208-EX208-EH208</f>
        <v>0</v>
      </c>
      <c r="FN208" s="53" t="n">
        <f aca="false">+AW208-EY208-EI208</f>
        <v>0</v>
      </c>
      <c r="FO208" s="53" t="n">
        <f aca="false">+AX208-EZ208-EJ208</f>
        <v>0</v>
      </c>
      <c r="FP208" s="53" t="n">
        <f aca="false">+AY208-FA208</f>
        <v>3352.96</v>
      </c>
    </row>
    <row collapsed="false" customFormat="false" customHeight="true" hidden="false" ht="15" outlineLevel="2" r="209">
      <c r="A209" s="21" t="n">
        <v>12</v>
      </c>
      <c r="B209" s="21" t="s">
        <v>67</v>
      </c>
      <c r="C209" s="21" t="s">
        <v>137</v>
      </c>
      <c r="D209" s="67" t="n">
        <f aca="false">+E209</f>
        <v>16153</v>
      </c>
      <c r="E209" s="69" t="n">
        <v>16153</v>
      </c>
      <c r="F209" s="72" t="s">
        <v>744</v>
      </c>
      <c r="G209" s="21" t="s">
        <v>69</v>
      </c>
      <c r="H209" s="21" t="s">
        <v>69</v>
      </c>
      <c r="I209" s="72" t="s">
        <v>745</v>
      </c>
      <c r="J209" s="76" t="s">
        <v>486</v>
      </c>
      <c r="K209" s="76" t="s">
        <v>486</v>
      </c>
      <c r="L209" s="49" t="s">
        <v>487</v>
      </c>
      <c r="M209" s="50" t="s">
        <v>70</v>
      </c>
      <c r="N209" s="51" t="n">
        <v>0.01</v>
      </c>
      <c r="O209" s="51" t="n">
        <v>0.02</v>
      </c>
      <c r="P209" s="51" t="n">
        <v>0</v>
      </c>
      <c r="Q209" s="51" t="n">
        <v>0</v>
      </c>
      <c r="R209" s="50" t="n">
        <v>0</v>
      </c>
      <c r="S209" s="50" t="n">
        <v>0</v>
      </c>
      <c r="T209" s="50" t="n">
        <v>30</v>
      </c>
      <c r="U209" s="50"/>
      <c r="X209" s="53" t="e">
        <f aca="false">+VLOOKUP($D209,['file:///home/lab/repositories/luckia.facturador/com.luckia.biller.deploy/src/main/resources/bootstrap/info_presencial_2014.xlsx']venta_neta_cons!$a$2:$n$1048576,3,0)</f>
        <v>#VALUE!</v>
      </c>
      <c r="Y209" s="53" t="e">
        <f aca="false">+VLOOKUP($D209,['file:///home/lab/repositories/luckia.facturador/com.luckia.biller.deploy/src/main/resources/bootstrap/info_presencial_2014.xlsx']venta_neta_cons!$a$2:$n$1048576,4,0)</f>
        <v>#VALUE!</v>
      </c>
      <c r="Z209" s="53" t="e">
        <f aca="false">+VLOOKUP($D209,['file:///home/lab/repositories/luckia.facturador/com.luckia.biller.deploy/src/main/resources/bootstrap/info_presencial_2014.xlsx']venta_neta_cons!$a$2:$n$1048576,5,0)</f>
        <v>#VALUE!</v>
      </c>
      <c r="AA209" s="53" t="e">
        <f aca="false">+VLOOKUP($D209,['file:///home/lab/repositories/luckia.facturador/com.luckia.biller.deploy/src/main/resources/bootstrap/info_presencial_2014.xlsx']venta_neta_cons!$a$2:$n$1048576,6,0)</f>
        <v>#VALUE!</v>
      </c>
      <c r="AB209" s="53" t="e">
        <f aca="false">+VLOOKUP($D209,['file:///home/lab/repositories/luckia.facturador/com.luckia.biller.deploy/src/main/resources/bootstrap/info_presencial_2014.xlsx']venta_neta_cons!$a$2:$n$1048576,7,0)</f>
        <v>#VALUE!</v>
      </c>
      <c r="AC209" s="53" t="e">
        <f aca="false">+VLOOKUP($D209,['file:///home/lab/repositories/luckia.facturador/com.luckia.biller.deploy/src/main/resources/bootstrap/info_presencial_2014.xlsx']venta_neta_cons!$a$2:$n$1048576,8,0)</f>
        <v>#VALUE!</v>
      </c>
      <c r="AD209" s="53" t="e">
        <f aca="false">+VLOOKUP($D209,['file:///home/lab/repositories/luckia.facturador/com.luckia.biller.deploy/src/main/resources/bootstrap/info_presencial_2014.xlsx']venta_neta_cons!$a$2:$n$1048576,9,0)</f>
        <v>#VALUE!</v>
      </c>
      <c r="AE209" s="53" t="e">
        <f aca="false">+VLOOKUP($D209,['file:///home/lab/repositories/luckia.facturador/com.luckia.biller.deploy/src/main/resources/bootstrap/info_presencial_2014.xlsx']venta_neta_cons!$a$2:$n$1048576,10,0)</f>
        <v>#VALUE!</v>
      </c>
      <c r="AF209" s="53" t="e">
        <f aca="false">+VLOOKUP($D209,['file:///home/lab/repositories/luckia.facturador/com.luckia.biller.deploy/src/main/resources/bootstrap/info_presencial_2014.xlsx']venta_neta_cons!$a$2:$n$1048576,11,0)</f>
        <v>#VALUE!</v>
      </c>
      <c r="AG209" s="53" t="e">
        <f aca="false">+VLOOKUP($D209,['file:///home/lab/repositories/luckia.facturador/com.luckia.biller.deploy/src/main/resources/bootstrap/info_presencial_2014.xlsx']venta_neta_cons!$a$2:$n$1048576,12,0)</f>
        <v>#VALUE!</v>
      </c>
      <c r="AH209" s="53" t="e">
        <f aca="false">+VLOOKUP($D209,['file:///home/lab/repositories/luckia.facturador/com.luckia.biller.deploy/src/main/resources/bootstrap/info_presencial_2014.xlsx']venta_neta_cons!$a$2:$n$1048576,13,0)</f>
        <v>#VALUE!</v>
      </c>
      <c r="AI209" s="53" t="e">
        <f aca="false">+VLOOKUP($D209,['file:///home/lab/repositories/luckia.facturador/com.luckia.biller.deploy/src/main/resources/bootstrap/info_presencial_2014.xlsx']venta_neta_cons!$a$2:$n$1048576,14,0)</f>
        <v>#VALUE!</v>
      </c>
      <c r="AJ209" s="53" t="n">
        <f aca="false">+SUM(X209:AI209)</f>
        <v>4331</v>
      </c>
      <c r="AK209" s="54" t="n">
        <f aca="false">+BB209/X209</f>
        <v>0.166123297160009</v>
      </c>
      <c r="AL209" s="53"/>
      <c r="AM209" s="53" t="e">
        <f aca="false">+VLOOKUP($D209,['file:///home/lab/repositories/luckia.facturador/com.luckia.biller.deploy/src/main/resources/bootstrap/info_presencial_2014.xlsx']saldo_cons!$a$2:$n$1048576,3,0)</f>
        <v>#VALUE!</v>
      </c>
      <c r="AN209" s="53" t="e">
        <f aca="false">+VLOOKUP($D209,['file:///home/lab/repositories/luckia.facturador/com.luckia.biller.deploy/src/main/resources/bootstrap/info_presencial_2014.xlsx']saldo_cons!$a$2:$n$1048576,4,0)</f>
        <v>#VALUE!</v>
      </c>
      <c r="AO209" s="53" t="e">
        <f aca="false">+VLOOKUP($D209,['file:///home/lab/repositories/luckia.facturador/com.luckia.biller.deploy/src/main/resources/bootstrap/info_presencial_2014.xlsx']saldo_cons!$a$2:$n$1048576,5,0)</f>
        <v>#VALUE!</v>
      </c>
      <c r="AP209" s="53" t="e">
        <f aca="false">+VLOOKUP($D209,['file:///home/lab/repositories/luckia.facturador/com.luckia.biller.deploy/src/main/resources/bootstrap/info_presencial_2014.xlsx']saldo_cons!$a$2:$n$1048576,6,0)</f>
        <v>#VALUE!</v>
      </c>
      <c r="AQ209" s="53" t="e">
        <f aca="false">+VLOOKUP($D209,['file:///home/lab/repositories/luckia.facturador/com.luckia.biller.deploy/src/main/resources/bootstrap/info_presencial_2014.xlsx']saldo_cons!$a$2:$n$1048576,7,0)</f>
        <v>#VALUE!</v>
      </c>
      <c r="AR209" s="53" t="e">
        <f aca="false">+VLOOKUP($D209,['file:///home/lab/repositories/luckia.facturador/com.luckia.biller.deploy/src/main/resources/bootstrap/info_presencial_2014.xlsx']saldo_cons!$a$2:$n$1048576,8,0)</f>
        <v>#VALUE!</v>
      </c>
      <c r="AS209" s="53" t="e">
        <f aca="false">+VLOOKUP($D209,['file:///home/lab/repositories/luckia.facturador/com.luckia.biller.deploy/src/main/resources/bootstrap/info_presencial_2014.xlsx']saldo_cons!$a$2:$n$1048576,9,0)</f>
        <v>#VALUE!</v>
      </c>
      <c r="AT209" s="53" t="e">
        <f aca="false">+VLOOKUP($D209,['file:///home/lab/repositories/luckia.facturador/com.luckia.biller.deploy/src/main/resources/bootstrap/info_presencial_2014.xlsx']saldo_cons!$a$2:$n$1048576,10,0)</f>
        <v>#VALUE!</v>
      </c>
      <c r="AU209" s="53" t="e">
        <f aca="false">+VLOOKUP($D209,['file:///home/lab/repositories/luckia.facturador/com.luckia.biller.deploy/src/main/resources/bootstrap/info_presencial_2014.xlsx']saldo_cons!$a$2:$n$1048576,11,0)</f>
        <v>#VALUE!</v>
      </c>
      <c r="AV209" s="53" t="e">
        <f aca="false">+VLOOKUP($D209,['file:///home/lab/repositories/luckia.facturador/com.luckia.biller.deploy/src/main/resources/bootstrap/info_presencial_2014.xlsx']saldo_cons!$a$2:$n$1048576,12,0)</f>
        <v>#VALUE!</v>
      </c>
      <c r="AW209" s="53" t="e">
        <f aca="false">+VLOOKUP($D209,['file:///home/lab/repositories/luckia.facturador/com.luckia.biller.deploy/src/main/resources/bootstrap/info_presencial_2014.xlsx']saldo_cons!$a$2:$n$1048576,13,0)</f>
        <v>#VALUE!</v>
      </c>
      <c r="AX209" s="53" t="e">
        <f aca="false">+VLOOKUP($D209,['file:///home/lab/repositories/luckia.facturador/com.luckia.biller.deploy/src/main/resources/bootstrap/info_presencial_2014.xlsx']saldo_cons!$a$2:$n$1048576,14,0)</f>
        <v>#VALUE!</v>
      </c>
      <c r="AY209" s="53" t="n">
        <f aca="false">+SUM(AM209:AX209)</f>
        <v>4331</v>
      </c>
      <c r="AZ209" s="53"/>
      <c r="BA209" s="53"/>
      <c r="BB209" s="53" t="e">
        <f aca="false">+VLOOKUP($D209,['file:///home/lab/repositories/luckia.facturador/com.luckia.biller.deploy/src/main/resources/bootstrap/info_presencial_2014.xlsx']ggr_cons!$a$2:$n$1048576,3,0)</f>
        <v>#VALUE!</v>
      </c>
      <c r="BC209" s="53" t="e">
        <f aca="false">+VLOOKUP($D209,['file:///home/lab/repositories/luckia.facturador/com.luckia.biller.deploy/src/main/resources/bootstrap/info_presencial_2014.xlsx']ggr_cons!$a$2:$n$1048576,4,0)</f>
        <v>#VALUE!</v>
      </c>
      <c r="BD209" s="53" t="e">
        <f aca="false">+VLOOKUP($D209,['file:///home/lab/repositories/luckia.facturador/com.luckia.biller.deploy/src/main/resources/bootstrap/info_presencial_2014.xlsx']ggr_cons!$a$2:$n$1048576,5,0)</f>
        <v>#VALUE!</v>
      </c>
      <c r="BE209" s="53" t="e">
        <f aca="false">+VLOOKUP($D209,['file:///home/lab/repositories/luckia.facturador/com.luckia.biller.deploy/src/main/resources/bootstrap/info_presencial_2014.xlsx']ggr_cons!$a$2:$n$1048576,6,0)</f>
        <v>#VALUE!</v>
      </c>
      <c r="BF209" s="53" t="e">
        <f aca="false">+VLOOKUP($D209,['file:///home/lab/repositories/luckia.facturador/com.luckia.biller.deploy/src/main/resources/bootstrap/info_presencial_2014.xlsx']ggr_cons!$a$2:$n$1048576,7,0)</f>
        <v>#VALUE!</v>
      </c>
      <c r="BG209" s="53" t="e">
        <f aca="false">+VLOOKUP($D209,['file:///home/lab/repositories/luckia.facturador/com.luckia.biller.deploy/src/main/resources/bootstrap/info_presencial_2014.xlsx']ggr_cons!$a$2:$n$1048576,8,0)</f>
        <v>#VALUE!</v>
      </c>
      <c r="BH209" s="53" t="e">
        <f aca="false">+VLOOKUP($D209,['file:///home/lab/repositories/luckia.facturador/com.luckia.biller.deploy/src/main/resources/bootstrap/info_presencial_2014.xlsx']ggr_cons!$a$2:$n$1048576,9,0)</f>
        <v>#VALUE!</v>
      </c>
      <c r="BI209" s="53" t="e">
        <f aca="false">+VLOOKUP($D209,['file:///home/lab/repositories/luckia.facturador/com.luckia.biller.deploy/src/main/resources/bootstrap/info_presencial_2014.xlsx']ggr_cons!$a$2:$n$1048576,10,0)</f>
        <v>#VALUE!</v>
      </c>
      <c r="BJ209" s="53" t="e">
        <f aca="false">+VLOOKUP($D209,['file:///home/lab/repositories/luckia.facturador/com.luckia.biller.deploy/src/main/resources/bootstrap/info_presencial_2014.xlsx']ggr_cons!$a$2:$n$1048576,11,0)</f>
        <v>#VALUE!</v>
      </c>
      <c r="BK209" s="53" t="e">
        <f aca="false">+VLOOKUP($D209,['file:///home/lab/repositories/luckia.facturador/com.luckia.biller.deploy/src/main/resources/bootstrap/info_presencial_2014.xlsx']ggr_cons!$a$2:$n$1048576,12,0)</f>
        <v>#VALUE!</v>
      </c>
      <c r="BL209" s="53" t="e">
        <f aca="false">+VLOOKUP($D209,['file:///home/lab/repositories/luckia.facturador/com.luckia.biller.deploy/src/main/resources/bootstrap/info_presencial_2014.xlsx']ggr_cons!$a$2:$n$1048576,13,0)</f>
        <v>#VALUE!</v>
      </c>
      <c r="BM209" s="53" t="e">
        <f aca="false">+VLOOKUP($D209,['file:///home/lab/repositories/luckia.facturador/com.luckia.biller.deploy/src/main/resources/bootstrap/info_presencial_2014.xlsx']ggr_cons!$a$2:$n$1048576,14,0)</f>
        <v>#VALUE!</v>
      </c>
      <c r="BN209" s="53" t="n">
        <f aca="false">+SUM(BB209:BM209)</f>
        <v>719.48</v>
      </c>
      <c r="BO209" s="53"/>
      <c r="BP209" s="53"/>
      <c r="BQ209" s="55" t="n">
        <f aca="false">+$N209*X209</f>
        <v>43.31</v>
      </c>
      <c r="BR209" s="55" t="n">
        <f aca="false">+$N209*Y209</f>
        <v>0</v>
      </c>
      <c r="BS209" s="55" t="n">
        <f aca="false">+$N209*Z209</f>
        <v>0</v>
      </c>
      <c r="BT209" s="55" t="n">
        <f aca="false">+$N209*AA209</f>
        <v>0</v>
      </c>
      <c r="BU209" s="55" t="n">
        <f aca="false">+$N209*AB209</f>
        <v>0</v>
      </c>
      <c r="BV209" s="55" t="n">
        <f aca="false">+$N209*AC209</f>
        <v>0</v>
      </c>
      <c r="BW209" s="55" t="n">
        <f aca="false">+$N209*AD209</f>
        <v>0</v>
      </c>
      <c r="BX209" s="55" t="n">
        <f aca="false">+$N209*AE209</f>
        <v>0</v>
      </c>
      <c r="BY209" s="55" t="n">
        <f aca="false">+$N209*AF209</f>
        <v>0</v>
      </c>
      <c r="BZ209" s="55" t="n">
        <f aca="false">+$N209*AG209</f>
        <v>0</v>
      </c>
      <c r="CA209" s="55" t="n">
        <f aca="false">+$N209*AH209</f>
        <v>0</v>
      </c>
      <c r="CB209" s="55" t="n">
        <f aca="false">+$N209*AI209</f>
        <v>0</v>
      </c>
      <c r="CC209" s="55" t="n">
        <f aca="false">+SUM(BQ209:CB209)</f>
        <v>43.31</v>
      </c>
      <c r="CD209" s="53"/>
      <c r="CE209" s="55"/>
      <c r="CF209" s="55" t="n">
        <f aca="false">+BQ209/$CE$2</f>
        <v>35.7933884297521</v>
      </c>
      <c r="CG209" s="55" t="n">
        <f aca="false">+BR209/$CE$2</f>
        <v>0</v>
      </c>
      <c r="CH209" s="55" t="n">
        <f aca="false">+BS209/$CE$2</f>
        <v>0</v>
      </c>
      <c r="CI209" s="55" t="n">
        <f aca="false">+BT209/$CE$2</f>
        <v>0</v>
      </c>
      <c r="CJ209" s="55" t="n">
        <f aca="false">+BU209/$CE$2</f>
        <v>0</v>
      </c>
      <c r="CK209" s="55" t="n">
        <f aca="false">+BV209/$CE$2</f>
        <v>0</v>
      </c>
      <c r="CL209" s="55" t="n">
        <f aca="false">+BW209/$CE$2</f>
        <v>0</v>
      </c>
      <c r="CM209" s="55" t="n">
        <f aca="false">+BX209/$CE$2</f>
        <v>0</v>
      </c>
      <c r="CN209" s="55" t="n">
        <f aca="false">+BY209/$CE$2</f>
        <v>0</v>
      </c>
      <c r="CO209" s="55" t="n">
        <f aca="false">+BZ209/$CE$2</f>
        <v>0</v>
      </c>
      <c r="CP209" s="55" t="n">
        <f aca="false">+CA209/$CE$2</f>
        <v>0</v>
      </c>
      <c r="CQ209" s="55" t="n">
        <f aca="false">+CB209/$CE$2</f>
        <v>0</v>
      </c>
      <c r="CR209" s="55" t="n">
        <f aca="false">+CC209/$CE$2</f>
        <v>35.7933884297521</v>
      </c>
      <c r="CS209" s="53"/>
      <c r="CT209" s="53"/>
      <c r="CU209" s="56" t="n">
        <f aca="false">+$O209*X209+$P209*BB209+$Q209*(0.9*BB209+$S209)+$R209</f>
        <v>86.62</v>
      </c>
      <c r="CV209" s="56" t="n">
        <f aca="false">+$O209*Y209+$P209*BC209+$Q209*(0.9*BC209+$S209)+$R209</f>
        <v>0</v>
      </c>
      <c r="CW209" s="56" t="n">
        <f aca="false">+$O209*Z209+$P209*BD209+$Q209*(0.9*BD209+$S209)+$R209</f>
        <v>0</v>
      </c>
      <c r="CX209" s="56" t="n">
        <f aca="false">+$O209*AA209+$P209*BE209+$Q209*(0.9*BE209+$S209)+$R209</f>
        <v>0</v>
      </c>
      <c r="CY209" s="56" t="n">
        <f aca="false">+$O209*AB209+$P209*BF209+$Q209*(0.9*BF209+$S209)+$R209</f>
        <v>0</v>
      </c>
      <c r="CZ209" s="56" t="n">
        <f aca="false">+$O209*AC209+$P209*BG209+$Q209*(0.9*BG209+$S209)+$R209</f>
        <v>0</v>
      </c>
      <c r="DA209" s="56" t="n">
        <f aca="false">+$O209*AD209+$P209*BH209+$Q209*(0.9*BH209+$S209)+$R209</f>
        <v>0</v>
      </c>
      <c r="DB209" s="56" t="n">
        <f aca="false">+$O209*AE209+$P209*BI209+$Q209*(0.9*BI209+$S209)+$R209</f>
        <v>0</v>
      </c>
      <c r="DC209" s="56" t="n">
        <f aca="false">+$O209*AF209+$P209*BJ209+$Q209*(0.9*BJ209+$S209)+$R209</f>
        <v>0</v>
      </c>
      <c r="DD209" s="56" t="n">
        <f aca="false">+$O209*AG209+$P209*BK209+$Q209*(0.9*BK209+$S209)+$R209</f>
        <v>0</v>
      </c>
      <c r="DE209" s="56" t="n">
        <f aca="false">+$O209*AH209+$P209*BL209+$Q209*(0.9*BL209+$S209)+$R209</f>
        <v>0</v>
      </c>
      <c r="DF209" s="56" t="n">
        <f aca="false">+$O209*AI209+$P209*BM209+$Q209*(0.9*BM209+$S209)+$R209</f>
        <v>0</v>
      </c>
      <c r="DG209" s="55" t="n">
        <f aca="false">+SUM(CU209:DF209)</f>
        <v>86.62</v>
      </c>
      <c r="DH209" s="53"/>
      <c r="DJ209" s="14" t="n">
        <f aca="false">+IF(X209=0,0,$T209)</f>
        <v>30</v>
      </c>
      <c r="DK209" s="14" t="n">
        <f aca="false">+IF(Y209=0,0,$T209)</f>
        <v>0</v>
      </c>
      <c r="DL209" s="14" t="n">
        <f aca="false">+IF(Z209=0,0,$T209)</f>
        <v>0</v>
      </c>
      <c r="DM209" s="14" t="n">
        <f aca="false">+IF(AA209=0,0,$T209)</f>
        <v>0</v>
      </c>
      <c r="DN209" s="14" t="n">
        <f aca="false">+IF(AB209=0,0,$T209)</f>
        <v>0</v>
      </c>
      <c r="DO209" s="14" t="n">
        <f aca="false">+IF(AC209=0,0,$T209)</f>
        <v>0</v>
      </c>
      <c r="DP209" s="14" t="n">
        <f aca="false">+IF(AD209=0,0,$T209)</f>
        <v>0</v>
      </c>
      <c r="DQ209" s="14" t="n">
        <f aca="false">+IF(AE209=0,0,$T209)</f>
        <v>0</v>
      </c>
      <c r="DR209" s="14" t="n">
        <f aca="false">+IF(AF209=0,0,$T209)</f>
        <v>0</v>
      </c>
      <c r="DS209" s="14" t="n">
        <f aca="false">+IF(AG209=0,0,$T209)</f>
        <v>0</v>
      </c>
      <c r="DT209" s="14" t="n">
        <f aca="false">+IF(AH209=0,0,$T209)</f>
        <v>0</v>
      </c>
      <c r="DU209" s="14" t="n">
        <f aca="false">+IF(AI209=0,0,$T209)</f>
        <v>0</v>
      </c>
      <c r="DV209" s="55" t="n">
        <f aca="false">+SUM(DJ209:DU209)</f>
        <v>30</v>
      </c>
      <c r="DY209" s="14" t="n">
        <v>0</v>
      </c>
      <c r="DZ209" s="14" t="n">
        <v>0</v>
      </c>
      <c r="EA209" s="14" t="n">
        <v>0</v>
      </c>
      <c r="EB209" s="14" t="n">
        <v>0</v>
      </c>
      <c r="EC209" s="14" t="n">
        <v>0</v>
      </c>
      <c r="ED209" s="14" t="n">
        <v>0</v>
      </c>
      <c r="EE209" s="14" t="n">
        <v>0</v>
      </c>
      <c r="EF209" s="14" t="n">
        <v>0</v>
      </c>
      <c r="EG209" s="14" t="n">
        <v>0</v>
      </c>
      <c r="EH209" s="14" t="n">
        <v>0</v>
      </c>
      <c r="EI209" s="14" t="n">
        <v>0</v>
      </c>
      <c r="EJ209" s="14" t="n">
        <v>0</v>
      </c>
      <c r="EK209" s="55" t="n">
        <f aca="false">+SUM(DY209:EJ209)</f>
        <v>0</v>
      </c>
      <c r="EO209" s="53" t="n">
        <f aca="false">+CU209+DJ209-DY209/2</f>
        <v>116.62</v>
      </c>
      <c r="EP209" s="53" t="n">
        <f aca="false">+CV209+DK209-DZ209/2</f>
        <v>0</v>
      </c>
      <c r="EQ209" s="53" t="n">
        <f aca="false">+CW209+DL209-EA209/2</f>
        <v>0</v>
      </c>
      <c r="ER209" s="53" t="n">
        <f aca="false">+CX209+DM209-EB209/2</f>
        <v>0</v>
      </c>
      <c r="ES209" s="53" t="n">
        <f aca="false">+CY209+DN209-EC209/2</f>
        <v>0</v>
      </c>
      <c r="ET209" s="53" t="n">
        <f aca="false">+CZ209+DO209-ED209/2</f>
        <v>0</v>
      </c>
      <c r="EU209" s="53" t="n">
        <f aca="false">+DA209+DP209-EE209/2</f>
        <v>0</v>
      </c>
      <c r="EV209" s="53" t="n">
        <f aca="false">+DB209+DQ209-EF209/2</f>
        <v>0</v>
      </c>
      <c r="EW209" s="53" t="n">
        <f aca="false">+DC209+DR209-EG209/2</f>
        <v>0</v>
      </c>
      <c r="EX209" s="53" t="n">
        <f aca="false">+DD209+DS209-EH209/2</f>
        <v>0</v>
      </c>
      <c r="EY209" s="53" t="n">
        <f aca="false">+DE209+DT209-EI209/2</f>
        <v>0</v>
      </c>
      <c r="EZ209" s="53" t="n">
        <f aca="false">+DF209+DU209-EJ209/2</f>
        <v>0</v>
      </c>
      <c r="FA209" s="55" t="n">
        <f aca="false">+SUM(EO209:EZ209)</f>
        <v>116.62</v>
      </c>
      <c r="FD209" s="53" t="n">
        <f aca="false">+AM209-EO209-DY209</f>
        <v>4214.38</v>
      </c>
      <c r="FE209" s="53" t="n">
        <f aca="false">+AN209-EP209-DZ209</f>
        <v>0</v>
      </c>
      <c r="FF209" s="53" t="n">
        <f aca="false">+AO209-EQ209-EA209</f>
        <v>0</v>
      </c>
      <c r="FG209" s="53" t="n">
        <f aca="false">+AP209-ER209-EB209</f>
        <v>0</v>
      </c>
      <c r="FH209" s="53" t="n">
        <f aca="false">+AQ209-ES209-EC209</f>
        <v>0</v>
      </c>
      <c r="FI209" s="53" t="n">
        <f aca="false">+AR209-ET209-ED209</f>
        <v>0</v>
      </c>
      <c r="FJ209" s="53" t="n">
        <f aca="false">+AS209-EU209-EE209</f>
        <v>0</v>
      </c>
      <c r="FK209" s="53" t="n">
        <f aca="false">+AT209-EV209-EF209</f>
        <v>0</v>
      </c>
      <c r="FL209" s="53" t="n">
        <f aca="false">+AU209-EW209-EG209</f>
        <v>0</v>
      </c>
      <c r="FM209" s="53" t="n">
        <f aca="false">+AV209-EX209-EH209</f>
        <v>0</v>
      </c>
      <c r="FN209" s="53" t="n">
        <f aca="false">+AW209-EY209-EI209</f>
        <v>0</v>
      </c>
      <c r="FO209" s="53" t="n">
        <f aca="false">+AX209-EZ209-EJ209</f>
        <v>0</v>
      </c>
      <c r="FP209" s="53" t="n">
        <f aca="false">+AY209-FA209</f>
        <v>4214.38</v>
      </c>
    </row>
    <row collapsed="false" customFormat="false" customHeight="true" hidden="false" ht="15" outlineLevel="2" r="210">
      <c r="A210" s="21" t="n">
        <v>12</v>
      </c>
      <c r="B210" s="21" t="s">
        <v>67</v>
      </c>
      <c r="C210" s="21" t="s">
        <v>137</v>
      </c>
      <c r="D210" s="67" t="n">
        <f aca="false">+E210</f>
        <v>16154</v>
      </c>
      <c r="E210" s="69" t="n">
        <v>16154</v>
      </c>
      <c r="F210" s="72" t="s">
        <v>746</v>
      </c>
      <c r="G210" s="21" t="s">
        <v>69</v>
      </c>
      <c r="H210" s="21" t="s">
        <v>69</v>
      </c>
      <c r="I210" s="72" t="s">
        <v>747</v>
      </c>
      <c r="J210" s="76" t="s">
        <v>748</v>
      </c>
      <c r="K210" s="76" t="s">
        <v>486</v>
      </c>
      <c r="L210" s="49" t="s">
        <v>487</v>
      </c>
      <c r="M210" s="50" t="s">
        <v>70</v>
      </c>
      <c r="N210" s="51" t="n">
        <v>0.01</v>
      </c>
      <c r="O210" s="51" t="n">
        <v>0.02</v>
      </c>
      <c r="P210" s="51" t="n">
        <v>0</v>
      </c>
      <c r="Q210" s="51" t="n">
        <v>0</v>
      </c>
      <c r="R210" s="50" t="n">
        <v>0</v>
      </c>
      <c r="S210" s="50" t="n">
        <v>0</v>
      </c>
      <c r="T210" s="50" t="n">
        <v>30</v>
      </c>
      <c r="U210" s="50"/>
      <c r="X210" s="53" t="e">
        <f aca="false">+VLOOKUP($D210,['file:///home/lab/repositories/luckia.facturador/com.luckia.biller.deploy/src/main/resources/bootstrap/info_presencial_2014.xlsx']venta_neta_cons!$a$2:$n$1048576,3,0)</f>
        <v>#VALUE!</v>
      </c>
      <c r="Y210" s="53" t="e">
        <f aca="false">+VLOOKUP($D210,['file:///home/lab/repositories/luckia.facturador/com.luckia.biller.deploy/src/main/resources/bootstrap/info_presencial_2014.xlsx']venta_neta_cons!$a$2:$n$1048576,4,0)</f>
        <v>#VALUE!</v>
      </c>
      <c r="Z210" s="53" t="e">
        <f aca="false">+VLOOKUP($D210,['file:///home/lab/repositories/luckia.facturador/com.luckia.biller.deploy/src/main/resources/bootstrap/info_presencial_2014.xlsx']venta_neta_cons!$a$2:$n$1048576,5,0)</f>
        <v>#VALUE!</v>
      </c>
      <c r="AA210" s="53" t="e">
        <f aca="false">+VLOOKUP($D210,['file:///home/lab/repositories/luckia.facturador/com.luckia.biller.deploy/src/main/resources/bootstrap/info_presencial_2014.xlsx']venta_neta_cons!$a$2:$n$1048576,6,0)</f>
        <v>#VALUE!</v>
      </c>
      <c r="AB210" s="53" t="e">
        <f aca="false">+VLOOKUP($D210,['file:///home/lab/repositories/luckia.facturador/com.luckia.biller.deploy/src/main/resources/bootstrap/info_presencial_2014.xlsx']venta_neta_cons!$a$2:$n$1048576,7,0)</f>
        <v>#VALUE!</v>
      </c>
      <c r="AC210" s="53" t="e">
        <f aca="false">+VLOOKUP($D210,['file:///home/lab/repositories/luckia.facturador/com.luckia.biller.deploy/src/main/resources/bootstrap/info_presencial_2014.xlsx']venta_neta_cons!$a$2:$n$1048576,8,0)</f>
        <v>#VALUE!</v>
      </c>
      <c r="AD210" s="53" t="e">
        <f aca="false">+VLOOKUP($D210,['file:///home/lab/repositories/luckia.facturador/com.luckia.biller.deploy/src/main/resources/bootstrap/info_presencial_2014.xlsx']venta_neta_cons!$a$2:$n$1048576,9,0)</f>
        <v>#VALUE!</v>
      </c>
      <c r="AE210" s="53" t="e">
        <f aca="false">+VLOOKUP($D210,['file:///home/lab/repositories/luckia.facturador/com.luckia.biller.deploy/src/main/resources/bootstrap/info_presencial_2014.xlsx']venta_neta_cons!$a$2:$n$1048576,10,0)</f>
        <v>#VALUE!</v>
      </c>
      <c r="AF210" s="53" t="e">
        <f aca="false">+VLOOKUP($D210,['file:///home/lab/repositories/luckia.facturador/com.luckia.biller.deploy/src/main/resources/bootstrap/info_presencial_2014.xlsx']venta_neta_cons!$a$2:$n$1048576,11,0)</f>
        <v>#VALUE!</v>
      </c>
      <c r="AG210" s="53" t="e">
        <f aca="false">+VLOOKUP($D210,['file:///home/lab/repositories/luckia.facturador/com.luckia.biller.deploy/src/main/resources/bootstrap/info_presencial_2014.xlsx']venta_neta_cons!$a$2:$n$1048576,12,0)</f>
        <v>#VALUE!</v>
      </c>
      <c r="AH210" s="53" t="e">
        <f aca="false">+VLOOKUP($D210,['file:///home/lab/repositories/luckia.facturador/com.luckia.biller.deploy/src/main/resources/bootstrap/info_presencial_2014.xlsx']venta_neta_cons!$a$2:$n$1048576,13,0)</f>
        <v>#VALUE!</v>
      </c>
      <c r="AI210" s="53" t="e">
        <f aca="false">+VLOOKUP($D210,['file:///home/lab/repositories/luckia.facturador/com.luckia.biller.deploy/src/main/resources/bootstrap/info_presencial_2014.xlsx']venta_neta_cons!$a$2:$n$1048576,14,0)</f>
        <v>#VALUE!</v>
      </c>
      <c r="AJ210" s="53" t="n">
        <f aca="false">+SUM(X210:AI210)</f>
        <v>501</v>
      </c>
      <c r="AK210" s="54" t="n">
        <f aca="false">+BB210/X210</f>
        <v>0.461197604790419</v>
      </c>
      <c r="AL210" s="53"/>
      <c r="AM210" s="53" t="e">
        <f aca="false">+VLOOKUP($D210,['file:///home/lab/repositories/luckia.facturador/com.luckia.biller.deploy/src/main/resources/bootstrap/info_presencial_2014.xlsx']saldo_cons!$a$2:$n$1048576,3,0)</f>
        <v>#VALUE!</v>
      </c>
      <c r="AN210" s="53" t="e">
        <f aca="false">+VLOOKUP($D210,['file:///home/lab/repositories/luckia.facturador/com.luckia.biller.deploy/src/main/resources/bootstrap/info_presencial_2014.xlsx']saldo_cons!$a$2:$n$1048576,4,0)</f>
        <v>#VALUE!</v>
      </c>
      <c r="AO210" s="53" t="e">
        <f aca="false">+VLOOKUP($D210,['file:///home/lab/repositories/luckia.facturador/com.luckia.biller.deploy/src/main/resources/bootstrap/info_presencial_2014.xlsx']saldo_cons!$a$2:$n$1048576,5,0)</f>
        <v>#VALUE!</v>
      </c>
      <c r="AP210" s="53" t="e">
        <f aca="false">+VLOOKUP($D210,['file:///home/lab/repositories/luckia.facturador/com.luckia.biller.deploy/src/main/resources/bootstrap/info_presencial_2014.xlsx']saldo_cons!$a$2:$n$1048576,6,0)</f>
        <v>#VALUE!</v>
      </c>
      <c r="AQ210" s="53" t="e">
        <f aca="false">+VLOOKUP($D210,['file:///home/lab/repositories/luckia.facturador/com.luckia.biller.deploy/src/main/resources/bootstrap/info_presencial_2014.xlsx']saldo_cons!$a$2:$n$1048576,7,0)</f>
        <v>#VALUE!</v>
      </c>
      <c r="AR210" s="53" t="e">
        <f aca="false">+VLOOKUP($D210,['file:///home/lab/repositories/luckia.facturador/com.luckia.biller.deploy/src/main/resources/bootstrap/info_presencial_2014.xlsx']saldo_cons!$a$2:$n$1048576,8,0)</f>
        <v>#VALUE!</v>
      </c>
      <c r="AS210" s="53" t="e">
        <f aca="false">+VLOOKUP($D210,['file:///home/lab/repositories/luckia.facturador/com.luckia.biller.deploy/src/main/resources/bootstrap/info_presencial_2014.xlsx']saldo_cons!$a$2:$n$1048576,9,0)</f>
        <v>#VALUE!</v>
      </c>
      <c r="AT210" s="53" t="e">
        <f aca="false">+VLOOKUP($D210,['file:///home/lab/repositories/luckia.facturador/com.luckia.biller.deploy/src/main/resources/bootstrap/info_presencial_2014.xlsx']saldo_cons!$a$2:$n$1048576,10,0)</f>
        <v>#VALUE!</v>
      </c>
      <c r="AU210" s="53" t="e">
        <f aca="false">+VLOOKUP($D210,['file:///home/lab/repositories/luckia.facturador/com.luckia.biller.deploy/src/main/resources/bootstrap/info_presencial_2014.xlsx']saldo_cons!$a$2:$n$1048576,11,0)</f>
        <v>#VALUE!</v>
      </c>
      <c r="AV210" s="53" t="e">
        <f aca="false">+VLOOKUP($D210,['file:///home/lab/repositories/luckia.facturador/com.luckia.biller.deploy/src/main/resources/bootstrap/info_presencial_2014.xlsx']saldo_cons!$a$2:$n$1048576,12,0)</f>
        <v>#VALUE!</v>
      </c>
      <c r="AW210" s="53" t="e">
        <f aca="false">+VLOOKUP($D210,['file:///home/lab/repositories/luckia.facturador/com.luckia.biller.deploy/src/main/resources/bootstrap/info_presencial_2014.xlsx']saldo_cons!$a$2:$n$1048576,13,0)</f>
        <v>#VALUE!</v>
      </c>
      <c r="AX210" s="53" t="e">
        <f aca="false">+VLOOKUP($D210,['file:///home/lab/repositories/luckia.facturador/com.luckia.biller.deploy/src/main/resources/bootstrap/info_presencial_2014.xlsx']saldo_cons!$a$2:$n$1048576,14,0)</f>
        <v>#VALUE!</v>
      </c>
      <c r="AY210" s="53" t="n">
        <f aca="false">+SUM(AM210:AX210)</f>
        <v>501</v>
      </c>
      <c r="AZ210" s="53"/>
      <c r="BA210" s="53"/>
      <c r="BB210" s="53" t="e">
        <f aca="false">+VLOOKUP($D210,['file:///home/lab/repositories/luckia.facturador/com.luckia.biller.deploy/src/main/resources/bootstrap/info_presencial_2014.xlsx']ggr_cons!$a$2:$n$1048576,3,0)</f>
        <v>#VALUE!</v>
      </c>
      <c r="BC210" s="53" t="e">
        <f aca="false">+VLOOKUP($D210,['file:///home/lab/repositories/luckia.facturador/com.luckia.biller.deploy/src/main/resources/bootstrap/info_presencial_2014.xlsx']ggr_cons!$a$2:$n$1048576,4,0)</f>
        <v>#VALUE!</v>
      </c>
      <c r="BD210" s="53" t="e">
        <f aca="false">+VLOOKUP($D210,['file:///home/lab/repositories/luckia.facturador/com.luckia.biller.deploy/src/main/resources/bootstrap/info_presencial_2014.xlsx']ggr_cons!$a$2:$n$1048576,5,0)</f>
        <v>#VALUE!</v>
      </c>
      <c r="BE210" s="53" t="e">
        <f aca="false">+VLOOKUP($D210,['file:///home/lab/repositories/luckia.facturador/com.luckia.biller.deploy/src/main/resources/bootstrap/info_presencial_2014.xlsx']ggr_cons!$a$2:$n$1048576,6,0)</f>
        <v>#VALUE!</v>
      </c>
      <c r="BF210" s="53" t="e">
        <f aca="false">+VLOOKUP($D210,['file:///home/lab/repositories/luckia.facturador/com.luckia.biller.deploy/src/main/resources/bootstrap/info_presencial_2014.xlsx']ggr_cons!$a$2:$n$1048576,7,0)</f>
        <v>#VALUE!</v>
      </c>
      <c r="BG210" s="53" t="e">
        <f aca="false">+VLOOKUP($D210,['file:///home/lab/repositories/luckia.facturador/com.luckia.biller.deploy/src/main/resources/bootstrap/info_presencial_2014.xlsx']ggr_cons!$a$2:$n$1048576,8,0)</f>
        <v>#VALUE!</v>
      </c>
      <c r="BH210" s="53" t="e">
        <f aca="false">+VLOOKUP($D210,['file:///home/lab/repositories/luckia.facturador/com.luckia.biller.deploy/src/main/resources/bootstrap/info_presencial_2014.xlsx']ggr_cons!$a$2:$n$1048576,9,0)</f>
        <v>#VALUE!</v>
      </c>
      <c r="BI210" s="53" t="e">
        <f aca="false">+VLOOKUP($D210,['file:///home/lab/repositories/luckia.facturador/com.luckia.biller.deploy/src/main/resources/bootstrap/info_presencial_2014.xlsx']ggr_cons!$a$2:$n$1048576,10,0)</f>
        <v>#VALUE!</v>
      </c>
      <c r="BJ210" s="53" t="e">
        <f aca="false">+VLOOKUP($D210,['file:///home/lab/repositories/luckia.facturador/com.luckia.biller.deploy/src/main/resources/bootstrap/info_presencial_2014.xlsx']ggr_cons!$a$2:$n$1048576,11,0)</f>
        <v>#VALUE!</v>
      </c>
      <c r="BK210" s="53" t="e">
        <f aca="false">+VLOOKUP($D210,['file:///home/lab/repositories/luckia.facturador/com.luckia.biller.deploy/src/main/resources/bootstrap/info_presencial_2014.xlsx']ggr_cons!$a$2:$n$1048576,12,0)</f>
        <v>#VALUE!</v>
      </c>
      <c r="BL210" s="53" t="e">
        <f aca="false">+VLOOKUP($D210,['file:///home/lab/repositories/luckia.facturador/com.luckia.biller.deploy/src/main/resources/bootstrap/info_presencial_2014.xlsx']ggr_cons!$a$2:$n$1048576,13,0)</f>
        <v>#VALUE!</v>
      </c>
      <c r="BM210" s="53" t="e">
        <f aca="false">+VLOOKUP($D210,['file:///home/lab/repositories/luckia.facturador/com.luckia.biller.deploy/src/main/resources/bootstrap/info_presencial_2014.xlsx']ggr_cons!$a$2:$n$1048576,14,0)</f>
        <v>#VALUE!</v>
      </c>
      <c r="BN210" s="53" t="n">
        <f aca="false">+SUM(BB210:BM210)</f>
        <v>231.06</v>
      </c>
      <c r="BO210" s="53"/>
      <c r="BP210" s="53"/>
      <c r="BQ210" s="55" t="n">
        <f aca="false">+$N210*X210</f>
        <v>5.01</v>
      </c>
      <c r="BR210" s="55" t="n">
        <f aca="false">+$N210*Y210</f>
        <v>0</v>
      </c>
      <c r="BS210" s="55" t="n">
        <f aca="false">+$N210*Z210</f>
        <v>0</v>
      </c>
      <c r="BT210" s="55" t="n">
        <f aca="false">+$N210*AA210</f>
        <v>0</v>
      </c>
      <c r="BU210" s="55" t="n">
        <f aca="false">+$N210*AB210</f>
        <v>0</v>
      </c>
      <c r="BV210" s="55" t="n">
        <f aca="false">+$N210*AC210</f>
        <v>0</v>
      </c>
      <c r="BW210" s="55" t="n">
        <f aca="false">+$N210*AD210</f>
        <v>0</v>
      </c>
      <c r="BX210" s="55" t="n">
        <f aca="false">+$N210*AE210</f>
        <v>0</v>
      </c>
      <c r="BY210" s="55" t="n">
        <f aca="false">+$N210*AF210</f>
        <v>0</v>
      </c>
      <c r="BZ210" s="55" t="n">
        <f aca="false">+$N210*AG210</f>
        <v>0</v>
      </c>
      <c r="CA210" s="55" t="n">
        <f aca="false">+$N210*AH210</f>
        <v>0</v>
      </c>
      <c r="CB210" s="55" t="n">
        <f aca="false">+$N210*AI210</f>
        <v>0</v>
      </c>
      <c r="CC210" s="55" t="n">
        <f aca="false">+SUM(BQ210:CB210)</f>
        <v>5.01</v>
      </c>
      <c r="CD210" s="53"/>
      <c r="CE210" s="55"/>
      <c r="CF210" s="55" t="n">
        <f aca="false">+BQ210/$CE$2</f>
        <v>4.1404958677686</v>
      </c>
      <c r="CG210" s="55" t="n">
        <f aca="false">+BR210/$CE$2</f>
        <v>0</v>
      </c>
      <c r="CH210" s="55" t="n">
        <f aca="false">+BS210/$CE$2</f>
        <v>0</v>
      </c>
      <c r="CI210" s="55" t="n">
        <f aca="false">+BT210/$CE$2</f>
        <v>0</v>
      </c>
      <c r="CJ210" s="55" t="n">
        <f aca="false">+BU210/$CE$2</f>
        <v>0</v>
      </c>
      <c r="CK210" s="55" t="n">
        <f aca="false">+BV210/$CE$2</f>
        <v>0</v>
      </c>
      <c r="CL210" s="55" t="n">
        <f aca="false">+BW210/$CE$2</f>
        <v>0</v>
      </c>
      <c r="CM210" s="55" t="n">
        <f aca="false">+BX210/$CE$2</f>
        <v>0</v>
      </c>
      <c r="CN210" s="55" t="n">
        <f aca="false">+BY210/$CE$2</f>
        <v>0</v>
      </c>
      <c r="CO210" s="55" t="n">
        <f aca="false">+BZ210/$CE$2</f>
        <v>0</v>
      </c>
      <c r="CP210" s="55" t="n">
        <f aca="false">+CA210/$CE$2</f>
        <v>0</v>
      </c>
      <c r="CQ210" s="55" t="n">
        <f aca="false">+CB210/$CE$2</f>
        <v>0</v>
      </c>
      <c r="CR210" s="55" t="n">
        <f aca="false">+CC210/$CE$2</f>
        <v>4.1404958677686</v>
      </c>
      <c r="CS210" s="53"/>
      <c r="CT210" s="53"/>
      <c r="CU210" s="56" t="n">
        <f aca="false">+$O210*X210+$P210*BB210+$Q210*(0.9*BB210+$S210)+$R210</f>
        <v>10.02</v>
      </c>
      <c r="CV210" s="56" t="n">
        <f aca="false">+$O210*Y210+$P210*BC210+$Q210*(0.9*BC210+$S210)+$R210</f>
        <v>0</v>
      </c>
      <c r="CW210" s="56" t="n">
        <f aca="false">+$O210*Z210+$P210*BD210+$Q210*(0.9*BD210+$S210)+$R210</f>
        <v>0</v>
      </c>
      <c r="CX210" s="56" t="n">
        <f aca="false">+$O210*AA210+$P210*BE210+$Q210*(0.9*BE210+$S210)+$R210</f>
        <v>0</v>
      </c>
      <c r="CY210" s="56" t="n">
        <f aca="false">+$O210*AB210+$P210*BF210+$Q210*(0.9*BF210+$S210)+$R210</f>
        <v>0</v>
      </c>
      <c r="CZ210" s="56" t="n">
        <f aca="false">+$O210*AC210+$P210*BG210+$Q210*(0.9*BG210+$S210)+$R210</f>
        <v>0</v>
      </c>
      <c r="DA210" s="56" t="n">
        <f aca="false">+$O210*AD210+$P210*BH210+$Q210*(0.9*BH210+$S210)+$R210</f>
        <v>0</v>
      </c>
      <c r="DB210" s="56" t="n">
        <f aca="false">+$O210*AE210+$P210*BI210+$Q210*(0.9*BI210+$S210)+$R210</f>
        <v>0</v>
      </c>
      <c r="DC210" s="56" t="n">
        <f aca="false">+$O210*AF210+$P210*BJ210+$Q210*(0.9*BJ210+$S210)+$R210</f>
        <v>0</v>
      </c>
      <c r="DD210" s="56" t="n">
        <f aca="false">+$O210*AG210+$P210*BK210+$Q210*(0.9*BK210+$S210)+$R210</f>
        <v>0</v>
      </c>
      <c r="DE210" s="56" t="n">
        <f aca="false">+$O210*AH210+$P210*BL210+$Q210*(0.9*BL210+$S210)+$R210</f>
        <v>0</v>
      </c>
      <c r="DF210" s="56" t="n">
        <f aca="false">+$O210*AI210+$P210*BM210+$Q210*(0.9*BM210+$S210)+$R210</f>
        <v>0</v>
      </c>
      <c r="DG210" s="55" t="n">
        <f aca="false">+SUM(CU210:DF210)</f>
        <v>10.02</v>
      </c>
      <c r="DH210" s="53"/>
      <c r="DJ210" s="14" t="n">
        <f aca="false">+IF(X210=0,0,$T210)</f>
        <v>30</v>
      </c>
      <c r="DK210" s="14" t="n">
        <f aca="false">+IF(Y210=0,0,$T210)</f>
        <v>0</v>
      </c>
      <c r="DL210" s="14" t="n">
        <f aca="false">+IF(Z210=0,0,$T210)</f>
        <v>0</v>
      </c>
      <c r="DM210" s="14" t="n">
        <f aca="false">+IF(AA210=0,0,$T210)</f>
        <v>0</v>
      </c>
      <c r="DN210" s="14" t="n">
        <f aca="false">+IF(AB210=0,0,$T210)</f>
        <v>0</v>
      </c>
      <c r="DO210" s="14" t="n">
        <f aca="false">+IF(AC210=0,0,$T210)</f>
        <v>0</v>
      </c>
      <c r="DP210" s="14" t="n">
        <f aca="false">+IF(AD210=0,0,$T210)</f>
        <v>0</v>
      </c>
      <c r="DQ210" s="14" t="n">
        <f aca="false">+IF(AE210=0,0,$T210)</f>
        <v>0</v>
      </c>
      <c r="DR210" s="14" t="n">
        <f aca="false">+IF(AF210=0,0,$T210)</f>
        <v>0</v>
      </c>
      <c r="DS210" s="14" t="n">
        <f aca="false">+IF(AG210=0,0,$T210)</f>
        <v>0</v>
      </c>
      <c r="DT210" s="14" t="n">
        <f aca="false">+IF(AH210=0,0,$T210)</f>
        <v>0</v>
      </c>
      <c r="DU210" s="14" t="n">
        <f aca="false">+IF(AI210=0,0,$T210)</f>
        <v>0</v>
      </c>
      <c r="DV210" s="55" t="n">
        <f aca="false">+SUM(DJ210:DU210)</f>
        <v>30</v>
      </c>
      <c r="DY210" s="14" t="n">
        <v>0</v>
      </c>
      <c r="DZ210" s="14" t="n">
        <v>0</v>
      </c>
      <c r="EA210" s="14" t="n">
        <v>0</v>
      </c>
      <c r="EB210" s="14" t="n">
        <v>0</v>
      </c>
      <c r="EC210" s="14" t="n">
        <v>0</v>
      </c>
      <c r="ED210" s="14" t="n">
        <v>0</v>
      </c>
      <c r="EE210" s="14" t="n">
        <v>0</v>
      </c>
      <c r="EF210" s="14" t="n">
        <v>0</v>
      </c>
      <c r="EG210" s="14" t="n">
        <v>0</v>
      </c>
      <c r="EH210" s="14" t="n">
        <v>0</v>
      </c>
      <c r="EI210" s="14" t="n">
        <v>0</v>
      </c>
      <c r="EJ210" s="14" t="n">
        <v>0</v>
      </c>
      <c r="EK210" s="55" t="n">
        <f aca="false">+SUM(DY210:EJ210)</f>
        <v>0</v>
      </c>
      <c r="EO210" s="53" t="n">
        <f aca="false">+CU210+DJ210-DY210/2</f>
        <v>40.02</v>
      </c>
      <c r="EP210" s="53" t="n">
        <f aca="false">+CV210+DK210-DZ210/2</f>
        <v>0</v>
      </c>
      <c r="EQ210" s="53" t="n">
        <f aca="false">+CW210+DL210-EA210/2</f>
        <v>0</v>
      </c>
      <c r="ER210" s="53" t="n">
        <f aca="false">+CX210+DM210-EB210/2</f>
        <v>0</v>
      </c>
      <c r="ES210" s="53" t="n">
        <f aca="false">+CY210+DN210-EC210/2</f>
        <v>0</v>
      </c>
      <c r="ET210" s="53" t="n">
        <f aca="false">+CZ210+DO210-ED210/2</f>
        <v>0</v>
      </c>
      <c r="EU210" s="53" t="n">
        <f aca="false">+DA210+DP210-EE210/2</f>
        <v>0</v>
      </c>
      <c r="EV210" s="53" t="n">
        <f aca="false">+DB210+DQ210-EF210/2</f>
        <v>0</v>
      </c>
      <c r="EW210" s="53" t="n">
        <f aca="false">+DC210+DR210-EG210/2</f>
        <v>0</v>
      </c>
      <c r="EX210" s="53" t="n">
        <f aca="false">+DD210+DS210-EH210/2</f>
        <v>0</v>
      </c>
      <c r="EY210" s="53" t="n">
        <f aca="false">+DE210+DT210-EI210/2</f>
        <v>0</v>
      </c>
      <c r="EZ210" s="53" t="n">
        <f aca="false">+DF210+DU210-EJ210/2</f>
        <v>0</v>
      </c>
      <c r="FA210" s="55" t="n">
        <f aca="false">+SUM(EO210:EZ210)</f>
        <v>40.02</v>
      </c>
      <c r="FD210" s="53" t="n">
        <f aca="false">+AM210-EO210-DY210</f>
        <v>460.98</v>
      </c>
      <c r="FE210" s="53" t="n">
        <f aca="false">+AN210-EP210-DZ210</f>
        <v>0</v>
      </c>
      <c r="FF210" s="53" t="n">
        <f aca="false">+AO210-EQ210-EA210</f>
        <v>0</v>
      </c>
      <c r="FG210" s="53" t="n">
        <f aca="false">+AP210-ER210-EB210</f>
        <v>0</v>
      </c>
      <c r="FH210" s="53" t="n">
        <f aca="false">+AQ210-ES210-EC210</f>
        <v>0</v>
      </c>
      <c r="FI210" s="53" t="n">
        <f aca="false">+AR210-ET210-ED210</f>
        <v>0</v>
      </c>
      <c r="FJ210" s="53" t="n">
        <f aca="false">+AS210-EU210-EE210</f>
        <v>0</v>
      </c>
      <c r="FK210" s="53" t="n">
        <f aca="false">+AT210-EV210-EF210</f>
        <v>0</v>
      </c>
      <c r="FL210" s="53" t="n">
        <f aca="false">+AU210-EW210-EG210</f>
        <v>0</v>
      </c>
      <c r="FM210" s="53" t="n">
        <f aca="false">+AV210-EX210-EH210</f>
        <v>0</v>
      </c>
      <c r="FN210" s="53" t="n">
        <f aca="false">+AW210-EY210-EI210</f>
        <v>0</v>
      </c>
      <c r="FO210" s="53" t="n">
        <f aca="false">+AX210-EZ210-EJ210</f>
        <v>0</v>
      </c>
      <c r="FP210" s="53" t="n">
        <f aca="false">+AY210-FA210</f>
        <v>460.98</v>
      </c>
    </row>
    <row collapsed="false" customFormat="false" customHeight="true" hidden="false" ht="15" outlineLevel="2" r="211">
      <c r="A211" s="21" t="n">
        <v>12</v>
      </c>
      <c r="B211" s="21" t="s">
        <v>67</v>
      </c>
      <c r="C211" s="21" t="s">
        <v>137</v>
      </c>
      <c r="D211" s="67" t="n">
        <f aca="false">+E211</f>
        <v>16155</v>
      </c>
      <c r="E211" s="69" t="n">
        <v>16155</v>
      </c>
      <c r="F211" s="72" t="s">
        <v>749</v>
      </c>
      <c r="G211" s="21" t="s">
        <v>69</v>
      </c>
      <c r="H211" s="21" t="s">
        <v>69</v>
      </c>
      <c r="I211" s="72" t="s">
        <v>750</v>
      </c>
      <c r="J211" s="76" t="s">
        <v>486</v>
      </c>
      <c r="K211" s="76" t="s">
        <v>486</v>
      </c>
      <c r="L211" s="49" t="s">
        <v>487</v>
      </c>
      <c r="M211" s="50" t="s">
        <v>70</v>
      </c>
      <c r="N211" s="51" t="n">
        <v>0.01</v>
      </c>
      <c r="O211" s="51" t="n">
        <v>0.02</v>
      </c>
      <c r="P211" s="51" t="n">
        <v>0</v>
      </c>
      <c r="Q211" s="51" t="n">
        <v>0</v>
      </c>
      <c r="R211" s="50" t="n">
        <v>0</v>
      </c>
      <c r="S211" s="50" t="n">
        <v>0</v>
      </c>
      <c r="T211" s="50" t="n">
        <v>30</v>
      </c>
      <c r="U211" s="50"/>
      <c r="X211" s="53" t="e">
        <f aca="false">+VLOOKUP($D211,['file:///home/lab/repositories/luckia.facturador/com.luckia.biller.deploy/src/main/resources/bootstrap/info_presencial_2014.xlsx']venta_neta_cons!$a$2:$n$1048576,3,0)</f>
        <v>#VALUE!</v>
      </c>
      <c r="Y211" s="53" t="e">
        <f aca="false">+VLOOKUP($D211,['file:///home/lab/repositories/luckia.facturador/com.luckia.biller.deploy/src/main/resources/bootstrap/info_presencial_2014.xlsx']venta_neta_cons!$a$2:$n$1048576,4,0)</f>
        <v>#VALUE!</v>
      </c>
      <c r="Z211" s="53" t="e">
        <f aca="false">+VLOOKUP($D211,['file:///home/lab/repositories/luckia.facturador/com.luckia.biller.deploy/src/main/resources/bootstrap/info_presencial_2014.xlsx']venta_neta_cons!$a$2:$n$1048576,5,0)</f>
        <v>#VALUE!</v>
      </c>
      <c r="AA211" s="53" t="e">
        <f aca="false">+VLOOKUP($D211,['file:///home/lab/repositories/luckia.facturador/com.luckia.biller.deploy/src/main/resources/bootstrap/info_presencial_2014.xlsx']venta_neta_cons!$a$2:$n$1048576,6,0)</f>
        <v>#VALUE!</v>
      </c>
      <c r="AB211" s="53" t="e">
        <f aca="false">+VLOOKUP($D211,['file:///home/lab/repositories/luckia.facturador/com.luckia.biller.deploy/src/main/resources/bootstrap/info_presencial_2014.xlsx']venta_neta_cons!$a$2:$n$1048576,7,0)</f>
        <v>#VALUE!</v>
      </c>
      <c r="AC211" s="53" t="e">
        <f aca="false">+VLOOKUP($D211,['file:///home/lab/repositories/luckia.facturador/com.luckia.biller.deploy/src/main/resources/bootstrap/info_presencial_2014.xlsx']venta_neta_cons!$a$2:$n$1048576,8,0)</f>
        <v>#VALUE!</v>
      </c>
      <c r="AD211" s="53" t="e">
        <f aca="false">+VLOOKUP($D211,['file:///home/lab/repositories/luckia.facturador/com.luckia.biller.deploy/src/main/resources/bootstrap/info_presencial_2014.xlsx']venta_neta_cons!$a$2:$n$1048576,9,0)</f>
        <v>#VALUE!</v>
      </c>
      <c r="AE211" s="53" t="e">
        <f aca="false">+VLOOKUP($D211,['file:///home/lab/repositories/luckia.facturador/com.luckia.biller.deploy/src/main/resources/bootstrap/info_presencial_2014.xlsx']venta_neta_cons!$a$2:$n$1048576,10,0)</f>
        <v>#VALUE!</v>
      </c>
      <c r="AF211" s="53" t="e">
        <f aca="false">+VLOOKUP($D211,['file:///home/lab/repositories/luckia.facturador/com.luckia.biller.deploy/src/main/resources/bootstrap/info_presencial_2014.xlsx']venta_neta_cons!$a$2:$n$1048576,11,0)</f>
        <v>#VALUE!</v>
      </c>
      <c r="AG211" s="53" t="e">
        <f aca="false">+VLOOKUP($D211,['file:///home/lab/repositories/luckia.facturador/com.luckia.biller.deploy/src/main/resources/bootstrap/info_presencial_2014.xlsx']venta_neta_cons!$a$2:$n$1048576,12,0)</f>
        <v>#VALUE!</v>
      </c>
      <c r="AH211" s="53" t="e">
        <f aca="false">+VLOOKUP($D211,['file:///home/lab/repositories/luckia.facturador/com.luckia.biller.deploy/src/main/resources/bootstrap/info_presencial_2014.xlsx']venta_neta_cons!$a$2:$n$1048576,13,0)</f>
        <v>#VALUE!</v>
      </c>
      <c r="AI211" s="53" t="e">
        <f aca="false">+VLOOKUP($D211,['file:///home/lab/repositories/luckia.facturador/com.luckia.biller.deploy/src/main/resources/bootstrap/info_presencial_2014.xlsx']venta_neta_cons!$a$2:$n$1048576,14,0)</f>
        <v>#VALUE!</v>
      </c>
      <c r="AJ211" s="53" t="n">
        <f aca="false">+SUM(X211:AI211)</f>
        <v>1129</v>
      </c>
      <c r="AK211" s="54" t="n">
        <f aca="false">+BB211/X211</f>
        <v>-0.031098317094774</v>
      </c>
      <c r="AL211" s="53"/>
      <c r="AM211" s="53" t="e">
        <f aca="false">+VLOOKUP($D211,['file:///home/lab/repositories/luckia.facturador/com.luckia.biller.deploy/src/main/resources/bootstrap/info_presencial_2014.xlsx']saldo_cons!$a$2:$n$1048576,3,0)</f>
        <v>#VALUE!</v>
      </c>
      <c r="AN211" s="53" t="e">
        <f aca="false">+VLOOKUP($D211,['file:///home/lab/repositories/luckia.facturador/com.luckia.biller.deploy/src/main/resources/bootstrap/info_presencial_2014.xlsx']saldo_cons!$a$2:$n$1048576,4,0)</f>
        <v>#VALUE!</v>
      </c>
      <c r="AO211" s="53" t="e">
        <f aca="false">+VLOOKUP($D211,['file:///home/lab/repositories/luckia.facturador/com.luckia.biller.deploy/src/main/resources/bootstrap/info_presencial_2014.xlsx']saldo_cons!$a$2:$n$1048576,5,0)</f>
        <v>#VALUE!</v>
      </c>
      <c r="AP211" s="53" t="e">
        <f aca="false">+VLOOKUP($D211,['file:///home/lab/repositories/luckia.facturador/com.luckia.biller.deploy/src/main/resources/bootstrap/info_presencial_2014.xlsx']saldo_cons!$a$2:$n$1048576,6,0)</f>
        <v>#VALUE!</v>
      </c>
      <c r="AQ211" s="53" t="e">
        <f aca="false">+VLOOKUP($D211,['file:///home/lab/repositories/luckia.facturador/com.luckia.biller.deploy/src/main/resources/bootstrap/info_presencial_2014.xlsx']saldo_cons!$a$2:$n$1048576,7,0)</f>
        <v>#VALUE!</v>
      </c>
      <c r="AR211" s="53" t="e">
        <f aca="false">+VLOOKUP($D211,['file:///home/lab/repositories/luckia.facturador/com.luckia.biller.deploy/src/main/resources/bootstrap/info_presencial_2014.xlsx']saldo_cons!$a$2:$n$1048576,8,0)</f>
        <v>#VALUE!</v>
      </c>
      <c r="AS211" s="53" t="e">
        <f aca="false">+VLOOKUP($D211,['file:///home/lab/repositories/luckia.facturador/com.luckia.biller.deploy/src/main/resources/bootstrap/info_presencial_2014.xlsx']saldo_cons!$a$2:$n$1048576,9,0)</f>
        <v>#VALUE!</v>
      </c>
      <c r="AT211" s="53" t="e">
        <f aca="false">+VLOOKUP($D211,['file:///home/lab/repositories/luckia.facturador/com.luckia.biller.deploy/src/main/resources/bootstrap/info_presencial_2014.xlsx']saldo_cons!$a$2:$n$1048576,10,0)</f>
        <v>#VALUE!</v>
      </c>
      <c r="AU211" s="53" t="e">
        <f aca="false">+VLOOKUP($D211,['file:///home/lab/repositories/luckia.facturador/com.luckia.biller.deploy/src/main/resources/bootstrap/info_presencial_2014.xlsx']saldo_cons!$a$2:$n$1048576,11,0)</f>
        <v>#VALUE!</v>
      </c>
      <c r="AV211" s="53" t="e">
        <f aca="false">+VLOOKUP($D211,['file:///home/lab/repositories/luckia.facturador/com.luckia.biller.deploy/src/main/resources/bootstrap/info_presencial_2014.xlsx']saldo_cons!$a$2:$n$1048576,12,0)</f>
        <v>#VALUE!</v>
      </c>
      <c r="AW211" s="53" t="e">
        <f aca="false">+VLOOKUP($D211,['file:///home/lab/repositories/luckia.facturador/com.luckia.biller.deploy/src/main/resources/bootstrap/info_presencial_2014.xlsx']saldo_cons!$a$2:$n$1048576,13,0)</f>
        <v>#VALUE!</v>
      </c>
      <c r="AX211" s="53" t="e">
        <f aca="false">+VLOOKUP($D211,['file:///home/lab/repositories/luckia.facturador/com.luckia.biller.deploy/src/main/resources/bootstrap/info_presencial_2014.xlsx']saldo_cons!$a$2:$n$1048576,14,0)</f>
        <v>#VALUE!</v>
      </c>
      <c r="AY211" s="53" t="n">
        <f aca="false">+SUM(AM211:AX211)</f>
        <v>1129</v>
      </c>
      <c r="AZ211" s="53"/>
      <c r="BA211" s="53"/>
      <c r="BB211" s="53" t="e">
        <f aca="false">+VLOOKUP($D211,['file:///home/lab/repositories/luckia.facturador/com.luckia.biller.deploy/src/main/resources/bootstrap/info_presencial_2014.xlsx']ggr_cons!$a$2:$n$1048576,3,0)</f>
        <v>#VALUE!</v>
      </c>
      <c r="BC211" s="53" t="e">
        <f aca="false">+VLOOKUP($D211,['file:///home/lab/repositories/luckia.facturador/com.luckia.biller.deploy/src/main/resources/bootstrap/info_presencial_2014.xlsx']ggr_cons!$a$2:$n$1048576,4,0)</f>
        <v>#VALUE!</v>
      </c>
      <c r="BD211" s="53" t="e">
        <f aca="false">+VLOOKUP($D211,['file:///home/lab/repositories/luckia.facturador/com.luckia.biller.deploy/src/main/resources/bootstrap/info_presencial_2014.xlsx']ggr_cons!$a$2:$n$1048576,5,0)</f>
        <v>#VALUE!</v>
      </c>
      <c r="BE211" s="53" t="e">
        <f aca="false">+VLOOKUP($D211,['file:///home/lab/repositories/luckia.facturador/com.luckia.biller.deploy/src/main/resources/bootstrap/info_presencial_2014.xlsx']ggr_cons!$a$2:$n$1048576,6,0)</f>
        <v>#VALUE!</v>
      </c>
      <c r="BF211" s="53" t="e">
        <f aca="false">+VLOOKUP($D211,['file:///home/lab/repositories/luckia.facturador/com.luckia.biller.deploy/src/main/resources/bootstrap/info_presencial_2014.xlsx']ggr_cons!$a$2:$n$1048576,7,0)</f>
        <v>#VALUE!</v>
      </c>
      <c r="BG211" s="53" t="e">
        <f aca="false">+VLOOKUP($D211,['file:///home/lab/repositories/luckia.facturador/com.luckia.biller.deploy/src/main/resources/bootstrap/info_presencial_2014.xlsx']ggr_cons!$a$2:$n$1048576,8,0)</f>
        <v>#VALUE!</v>
      </c>
      <c r="BH211" s="53" t="e">
        <f aca="false">+VLOOKUP($D211,['file:///home/lab/repositories/luckia.facturador/com.luckia.biller.deploy/src/main/resources/bootstrap/info_presencial_2014.xlsx']ggr_cons!$a$2:$n$1048576,9,0)</f>
        <v>#VALUE!</v>
      </c>
      <c r="BI211" s="53" t="e">
        <f aca="false">+VLOOKUP($D211,['file:///home/lab/repositories/luckia.facturador/com.luckia.biller.deploy/src/main/resources/bootstrap/info_presencial_2014.xlsx']ggr_cons!$a$2:$n$1048576,10,0)</f>
        <v>#VALUE!</v>
      </c>
      <c r="BJ211" s="53" t="e">
        <f aca="false">+VLOOKUP($D211,['file:///home/lab/repositories/luckia.facturador/com.luckia.biller.deploy/src/main/resources/bootstrap/info_presencial_2014.xlsx']ggr_cons!$a$2:$n$1048576,11,0)</f>
        <v>#VALUE!</v>
      </c>
      <c r="BK211" s="53" t="e">
        <f aca="false">+VLOOKUP($D211,['file:///home/lab/repositories/luckia.facturador/com.luckia.biller.deploy/src/main/resources/bootstrap/info_presencial_2014.xlsx']ggr_cons!$a$2:$n$1048576,12,0)</f>
        <v>#VALUE!</v>
      </c>
      <c r="BL211" s="53" t="e">
        <f aca="false">+VLOOKUP($D211,['file:///home/lab/repositories/luckia.facturador/com.luckia.biller.deploy/src/main/resources/bootstrap/info_presencial_2014.xlsx']ggr_cons!$a$2:$n$1048576,13,0)</f>
        <v>#VALUE!</v>
      </c>
      <c r="BM211" s="53" t="e">
        <f aca="false">+VLOOKUP($D211,['file:///home/lab/repositories/luckia.facturador/com.luckia.biller.deploy/src/main/resources/bootstrap/info_presencial_2014.xlsx']ggr_cons!$a$2:$n$1048576,14,0)</f>
        <v>#VALUE!</v>
      </c>
      <c r="BN211" s="53" t="n">
        <f aca="false">+SUM(BB211:BM211)</f>
        <v>-35.1099999999999</v>
      </c>
      <c r="BO211" s="53"/>
      <c r="BP211" s="53"/>
      <c r="BQ211" s="55" t="n">
        <f aca="false">+$N211*X211</f>
        <v>11.29</v>
      </c>
      <c r="BR211" s="55" t="n">
        <f aca="false">+$N211*Y211</f>
        <v>0</v>
      </c>
      <c r="BS211" s="55" t="n">
        <f aca="false">+$N211*Z211</f>
        <v>0</v>
      </c>
      <c r="BT211" s="55" t="n">
        <f aca="false">+$N211*AA211</f>
        <v>0</v>
      </c>
      <c r="BU211" s="55" t="n">
        <f aca="false">+$N211*AB211</f>
        <v>0</v>
      </c>
      <c r="BV211" s="55" t="n">
        <f aca="false">+$N211*AC211</f>
        <v>0</v>
      </c>
      <c r="BW211" s="55" t="n">
        <f aca="false">+$N211*AD211</f>
        <v>0</v>
      </c>
      <c r="BX211" s="55" t="n">
        <f aca="false">+$N211*AE211</f>
        <v>0</v>
      </c>
      <c r="BY211" s="55" t="n">
        <f aca="false">+$N211*AF211</f>
        <v>0</v>
      </c>
      <c r="BZ211" s="55" t="n">
        <f aca="false">+$N211*AG211</f>
        <v>0</v>
      </c>
      <c r="CA211" s="55" t="n">
        <f aca="false">+$N211*AH211</f>
        <v>0</v>
      </c>
      <c r="CB211" s="55" t="n">
        <f aca="false">+$N211*AI211</f>
        <v>0</v>
      </c>
      <c r="CC211" s="55" t="n">
        <f aca="false">+SUM(BQ211:CB211)</f>
        <v>11.29</v>
      </c>
      <c r="CD211" s="53"/>
      <c r="CE211" s="55"/>
      <c r="CF211" s="55" t="n">
        <f aca="false">+BQ211/$CE$2</f>
        <v>9.3305785123967</v>
      </c>
      <c r="CG211" s="55" t="n">
        <f aca="false">+BR211/$CE$2</f>
        <v>0</v>
      </c>
      <c r="CH211" s="55" t="n">
        <f aca="false">+BS211/$CE$2</f>
        <v>0</v>
      </c>
      <c r="CI211" s="55" t="n">
        <f aca="false">+BT211/$CE$2</f>
        <v>0</v>
      </c>
      <c r="CJ211" s="55" t="n">
        <f aca="false">+BU211/$CE$2</f>
        <v>0</v>
      </c>
      <c r="CK211" s="55" t="n">
        <f aca="false">+BV211/$CE$2</f>
        <v>0</v>
      </c>
      <c r="CL211" s="55" t="n">
        <f aca="false">+BW211/$CE$2</f>
        <v>0</v>
      </c>
      <c r="CM211" s="55" t="n">
        <f aca="false">+BX211/$CE$2</f>
        <v>0</v>
      </c>
      <c r="CN211" s="55" t="n">
        <f aca="false">+BY211/$CE$2</f>
        <v>0</v>
      </c>
      <c r="CO211" s="55" t="n">
        <f aca="false">+BZ211/$CE$2</f>
        <v>0</v>
      </c>
      <c r="CP211" s="55" t="n">
        <f aca="false">+CA211/$CE$2</f>
        <v>0</v>
      </c>
      <c r="CQ211" s="55" t="n">
        <f aca="false">+CB211/$CE$2</f>
        <v>0</v>
      </c>
      <c r="CR211" s="55" t="n">
        <f aca="false">+CC211/$CE$2</f>
        <v>9.3305785123967</v>
      </c>
      <c r="CS211" s="53"/>
      <c r="CT211" s="53"/>
      <c r="CU211" s="56" t="n">
        <f aca="false">+$O211*X211+$P211*BB211+$Q211*(0.9*BB211+$S211)+$R211</f>
        <v>22.58</v>
      </c>
      <c r="CV211" s="56" t="n">
        <f aca="false">+$O211*Y211+$P211*BC211+$Q211*(0.9*BC211+$S211)+$R211</f>
        <v>0</v>
      </c>
      <c r="CW211" s="56" t="n">
        <f aca="false">+$O211*Z211+$P211*BD211+$Q211*(0.9*BD211+$S211)+$R211</f>
        <v>0</v>
      </c>
      <c r="CX211" s="56" t="n">
        <f aca="false">+$O211*AA211+$P211*BE211+$Q211*(0.9*BE211+$S211)+$R211</f>
        <v>0</v>
      </c>
      <c r="CY211" s="56" t="n">
        <f aca="false">+$O211*AB211+$P211*BF211+$Q211*(0.9*BF211+$S211)+$R211</f>
        <v>0</v>
      </c>
      <c r="CZ211" s="56" t="n">
        <f aca="false">+$O211*AC211+$P211*BG211+$Q211*(0.9*BG211+$S211)+$R211</f>
        <v>0</v>
      </c>
      <c r="DA211" s="56" t="n">
        <f aca="false">+$O211*AD211+$P211*BH211+$Q211*(0.9*BH211+$S211)+$R211</f>
        <v>0</v>
      </c>
      <c r="DB211" s="56" t="n">
        <f aca="false">+$O211*AE211+$P211*BI211+$Q211*(0.9*BI211+$S211)+$R211</f>
        <v>0</v>
      </c>
      <c r="DC211" s="56" t="n">
        <f aca="false">+$O211*AF211+$P211*BJ211+$Q211*(0.9*BJ211+$S211)+$R211</f>
        <v>0</v>
      </c>
      <c r="DD211" s="56" t="n">
        <f aca="false">+$O211*AG211+$P211*BK211+$Q211*(0.9*BK211+$S211)+$R211</f>
        <v>0</v>
      </c>
      <c r="DE211" s="56" t="n">
        <f aca="false">+$O211*AH211+$P211*BL211+$Q211*(0.9*BL211+$S211)+$R211</f>
        <v>0</v>
      </c>
      <c r="DF211" s="56" t="n">
        <f aca="false">+$O211*AI211+$P211*BM211+$Q211*(0.9*BM211+$S211)+$R211</f>
        <v>0</v>
      </c>
      <c r="DG211" s="55" t="n">
        <f aca="false">+SUM(CU211:DF211)</f>
        <v>22.58</v>
      </c>
      <c r="DH211" s="53"/>
      <c r="DJ211" s="14" t="n">
        <f aca="false">+IF(X211=0,0,$T211)</f>
        <v>30</v>
      </c>
      <c r="DK211" s="14" t="n">
        <f aca="false">+IF(Y211=0,0,$T211)</f>
        <v>0</v>
      </c>
      <c r="DL211" s="14" t="n">
        <f aca="false">+IF(Z211=0,0,$T211)</f>
        <v>0</v>
      </c>
      <c r="DM211" s="14" t="n">
        <f aca="false">+IF(AA211=0,0,$T211)</f>
        <v>0</v>
      </c>
      <c r="DN211" s="14" t="n">
        <f aca="false">+IF(AB211=0,0,$T211)</f>
        <v>0</v>
      </c>
      <c r="DO211" s="14" t="n">
        <f aca="false">+IF(AC211=0,0,$T211)</f>
        <v>0</v>
      </c>
      <c r="DP211" s="14" t="n">
        <f aca="false">+IF(AD211=0,0,$T211)</f>
        <v>0</v>
      </c>
      <c r="DQ211" s="14" t="n">
        <f aca="false">+IF(AE211=0,0,$T211)</f>
        <v>0</v>
      </c>
      <c r="DR211" s="14" t="n">
        <f aca="false">+IF(AF211=0,0,$T211)</f>
        <v>0</v>
      </c>
      <c r="DS211" s="14" t="n">
        <f aca="false">+IF(AG211=0,0,$T211)</f>
        <v>0</v>
      </c>
      <c r="DT211" s="14" t="n">
        <f aca="false">+IF(AH211=0,0,$T211)</f>
        <v>0</v>
      </c>
      <c r="DU211" s="14" t="n">
        <f aca="false">+IF(AI211=0,0,$T211)</f>
        <v>0</v>
      </c>
      <c r="DV211" s="55" t="n">
        <f aca="false">+SUM(DJ211:DU211)</f>
        <v>30</v>
      </c>
      <c r="DY211" s="14" t="n">
        <v>0</v>
      </c>
      <c r="DZ211" s="14" t="n">
        <v>0</v>
      </c>
      <c r="EA211" s="14" t="n">
        <v>0</v>
      </c>
      <c r="EB211" s="14" t="n">
        <v>0</v>
      </c>
      <c r="EC211" s="14" t="n">
        <v>0</v>
      </c>
      <c r="ED211" s="14" t="n">
        <v>0</v>
      </c>
      <c r="EE211" s="14" t="n">
        <v>0</v>
      </c>
      <c r="EF211" s="14" t="n">
        <v>0</v>
      </c>
      <c r="EG211" s="14" t="n">
        <v>0</v>
      </c>
      <c r="EH211" s="14" t="n">
        <v>0</v>
      </c>
      <c r="EI211" s="14" t="n">
        <v>0</v>
      </c>
      <c r="EJ211" s="14" t="n">
        <v>0</v>
      </c>
      <c r="EK211" s="55" t="n">
        <f aca="false">+SUM(DY211:EJ211)</f>
        <v>0</v>
      </c>
      <c r="EO211" s="53" t="n">
        <f aca="false">+CU211+DJ211-DY211/2</f>
        <v>52.58</v>
      </c>
      <c r="EP211" s="53" t="n">
        <f aca="false">+CV211+DK211-DZ211/2</f>
        <v>0</v>
      </c>
      <c r="EQ211" s="53" t="n">
        <f aca="false">+CW211+DL211-EA211/2</f>
        <v>0</v>
      </c>
      <c r="ER211" s="53" t="n">
        <f aca="false">+CX211+DM211-EB211/2</f>
        <v>0</v>
      </c>
      <c r="ES211" s="53" t="n">
        <f aca="false">+CY211+DN211-EC211/2</f>
        <v>0</v>
      </c>
      <c r="ET211" s="53" t="n">
        <f aca="false">+CZ211+DO211-ED211/2</f>
        <v>0</v>
      </c>
      <c r="EU211" s="53" t="n">
        <f aca="false">+DA211+DP211-EE211/2</f>
        <v>0</v>
      </c>
      <c r="EV211" s="53" t="n">
        <f aca="false">+DB211+DQ211-EF211/2</f>
        <v>0</v>
      </c>
      <c r="EW211" s="53" t="n">
        <f aca="false">+DC211+DR211-EG211/2</f>
        <v>0</v>
      </c>
      <c r="EX211" s="53" t="n">
        <f aca="false">+DD211+DS211-EH211/2</f>
        <v>0</v>
      </c>
      <c r="EY211" s="53" t="n">
        <f aca="false">+DE211+DT211-EI211/2</f>
        <v>0</v>
      </c>
      <c r="EZ211" s="53" t="n">
        <f aca="false">+DF211+DU211-EJ211/2</f>
        <v>0</v>
      </c>
      <c r="FA211" s="55" t="n">
        <f aca="false">+SUM(EO211:EZ211)</f>
        <v>52.58</v>
      </c>
      <c r="FD211" s="53" t="n">
        <f aca="false">+AM211-EO211-DY211</f>
        <v>1076.42</v>
      </c>
      <c r="FE211" s="53" t="n">
        <f aca="false">+AN211-EP211-DZ211</f>
        <v>0</v>
      </c>
      <c r="FF211" s="53" t="n">
        <f aca="false">+AO211-EQ211-EA211</f>
        <v>0</v>
      </c>
      <c r="FG211" s="53" t="n">
        <f aca="false">+AP211-ER211-EB211</f>
        <v>0</v>
      </c>
      <c r="FH211" s="53" t="n">
        <f aca="false">+AQ211-ES211-EC211</f>
        <v>0</v>
      </c>
      <c r="FI211" s="53" t="n">
        <f aca="false">+AR211-ET211-ED211</f>
        <v>0</v>
      </c>
      <c r="FJ211" s="53" t="n">
        <f aca="false">+AS211-EU211-EE211</f>
        <v>0</v>
      </c>
      <c r="FK211" s="53" t="n">
        <f aca="false">+AT211-EV211-EF211</f>
        <v>0</v>
      </c>
      <c r="FL211" s="53" t="n">
        <f aca="false">+AU211-EW211-EG211</f>
        <v>0</v>
      </c>
      <c r="FM211" s="53" t="n">
        <f aca="false">+AV211-EX211-EH211</f>
        <v>0</v>
      </c>
      <c r="FN211" s="53" t="n">
        <f aca="false">+AW211-EY211-EI211</f>
        <v>0</v>
      </c>
      <c r="FO211" s="53" t="n">
        <f aca="false">+AX211-EZ211-EJ211</f>
        <v>0</v>
      </c>
      <c r="FP211" s="53" t="n">
        <f aca="false">+AY211-FA211</f>
        <v>1076.42</v>
      </c>
    </row>
    <row collapsed="false" customFormat="false" customHeight="true" hidden="false" ht="15" outlineLevel="2" r="212">
      <c r="A212" s="21" t="n">
        <v>12</v>
      </c>
      <c r="B212" s="21" t="s">
        <v>67</v>
      </c>
      <c r="C212" s="21" t="s">
        <v>137</v>
      </c>
      <c r="D212" s="67" t="n">
        <f aca="false">+E212</f>
        <v>16156</v>
      </c>
      <c r="E212" s="69" t="n">
        <v>16156</v>
      </c>
      <c r="F212" s="72" t="s">
        <v>751</v>
      </c>
      <c r="G212" s="21" t="s">
        <v>69</v>
      </c>
      <c r="H212" s="21" t="s">
        <v>69</v>
      </c>
      <c r="I212" s="72" t="s">
        <v>752</v>
      </c>
      <c r="J212" s="76" t="s">
        <v>486</v>
      </c>
      <c r="K212" s="76" t="s">
        <v>486</v>
      </c>
      <c r="L212" s="49" t="s">
        <v>487</v>
      </c>
      <c r="M212" s="50" t="s">
        <v>70</v>
      </c>
      <c r="N212" s="51" t="n">
        <v>0.01</v>
      </c>
      <c r="O212" s="51" t="n">
        <v>0.02</v>
      </c>
      <c r="P212" s="51" t="n">
        <v>0</v>
      </c>
      <c r="Q212" s="51" t="n">
        <v>0</v>
      </c>
      <c r="R212" s="50" t="n">
        <v>0</v>
      </c>
      <c r="S212" s="50" t="n">
        <v>0</v>
      </c>
      <c r="T212" s="50" t="n">
        <v>30</v>
      </c>
      <c r="U212" s="50"/>
      <c r="X212" s="53" t="e">
        <f aca="false">+VLOOKUP($D212,['file:///home/lab/repositories/luckia.facturador/com.luckia.biller.deploy/src/main/resources/bootstrap/info_presencial_2014.xlsx']venta_neta_cons!$a$2:$n$1048576,3,0)</f>
        <v>#VALUE!</v>
      </c>
      <c r="Y212" s="53" t="e">
        <f aca="false">+VLOOKUP($D212,['file:///home/lab/repositories/luckia.facturador/com.luckia.biller.deploy/src/main/resources/bootstrap/info_presencial_2014.xlsx']venta_neta_cons!$a$2:$n$1048576,4,0)</f>
        <v>#VALUE!</v>
      </c>
      <c r="Z212" s="53" t="e">
        <f aca="false">+VLOOKUP($D212,['file:///home/lab/repositories/luckia.facturador/com.luckia.biller.deploy/src/main/resources/bootstrap/info_presencial_2014.xlsx']venta_neta_cons!$a$2:$n$1048576,5,0)</f>
        <v>#VALUE!</v>
      </c>
      <c r="AA212" s="53" t="e">
        <f aca="false">+VLOOKUP($D212,['file:///home/lab/repositories/luckia.facturador/com.luckia.biller.deploy/src/main/resources/bootstrap/info_presencial_2014.xlsx']venta_neta_cons!$a$2:$n$1048576,6,0)</f>
        <v>#VALUE!</v>
      </c>
      <c r="AB212" s="53" t="e">
        <f aca="false">+VLOOKUP($D212,['file:///home/lab/repositories/luckia.facturador/com.luckia.biller.deploy/src/main/resources/bootstrap/info_presencial_2014.xlsx']venta_neta_cons!$a$2:$n$1048576,7,0)</f>
        <v>#VALUE!</v>
      </c>
      <c r="AC212" s="53" t="e">
        <f aca="false">+VLOOKUP($D212,['file:///home/lab/repositories/luckia.facturador/com.luckia.biller.deploy/src/main/resources/bootstrap/info_presencial_2014.xlsx']venta_neta_cons!$a$2:$n$1048576,8,0)</f>
        <v>#VALUE!</v>
      </c>
      <c r="AD212" s="53" t="e">
        <f aca="false">+VLOOKUP($D212,['file:///home/lab/repositories/luckia.facturador/com.luckia.biller.deploy/src/main/resources/bootstrap/info_presencial_2014.xlsx']venta_neta_cons!$a$2:$n$1048576,9,0)</f>
        <v>#VALUE!</v>
      </c>
      <c r="AE212" s="53" t="e">
        <f aca="false">+VLOOKUP($D212,['file:///home/lab/repositories/luckia.facturador/com.luckia.biller.deploy/src/main/resources/bootstrap/info_presencial_2014.xlsx']venta_neta_cons!$a$2:$n$1048576,10,0)</f>
        <v>#VALUE!</v>
      </c>
      <c r="AF212" s="53" t="e">
        <f aca="false">+VLOOKUP($D212,['file:///home/lab/repositories/luckia.facturador/com.luckia.biller.deploy/src/main/resources/bootstrap/info_presencial_2014.xlsx']venta_neta_cons!$a$2:$n$1048576,11,0)</f>
        <v>#VALUE!</v>
      </c>
      <c r="AG212" s="53" t="e">
        <f aca="false">+VLOOKUP($D212,['file:///home/lab/repositories/luckia.facturador/com.luckia.biller.deploy/src/main/resources/bootstrap/info_presencial_2014.xlsx']venta_neta_cons!$a$2:$n$1048576,12,0)</f>
        <v>#VALUE!</v>
      </c>
      <c r="AH212" s="53" t="e">
        <f aca="false">+VLOOKUP($D212,['file:///home/lab/repositories/luckia.facturador/com.luckia.biller.deploy/src/main/resources/bootstrap/info_presencial_2014.xlsx']venta_neta_cons!$a$2:$n$1048576,13,0)</f>
        <v>#VALUE!</v>
      </c>
      <c r="AI212" s="53" t="e">
        <f aca="false">+VLOOKUP($D212,['file:///home/lab/repositories/luckia.facturador/com.luckia.biller.deploy/src/main/resources/bootstrap/info_presencial_2014.xlsx']venta_neta_cons!$a$2:$n$1048576,14,0)</f>
        <v>#VALUE!</v>
      </c>
      <c r="AJ212" s="53" t="n">
        <f aca="false">+SUM(X212:AI212)</f>
        <v>83</v>
      </c>
      <c r="AK212" s="54" t="n">
        <f aca="false">+BB212/X212</f>
        <v>0.763614457831325</v>
      </c>
      <c r="AL212" s="53"/>
      <c r="AM212" s="53" t="e">
        <f aca="false">+VLOOKUP($D212,['file:///home/lab/repositories/luckia.facturador/com.luckia.biller.deploy/src/main/resources/bootstrap/info_presencial_2014.xlsx']saldo_cons!$a$2:$n$1048576,3,0)</f>
        <v>#VALUE!</v>
      </c>
      <c r="AN212" s="53" t="e">
        <f aca="false">+VLOOKUP($D212,['file:///home/lab/repositories/luckia.facturador/com.luckia.biller.deploy/src/main/resources/bootstrap/info_presencial_2014.xlsx']saldo_cons!$a$2:$n$1048576,4,0)</f>
        <v>#VALUE!</v>
      </c>
      <c r="AO212" s="53" t="e">
        <f aca="false">+VLOOKUP($D212,['file:///home/lab/repositories/luckia.facturador/com.luckia.biller.deploy/src/main/resources/bootstrap/info_presencial_2014.xlsx']saldo_cons!$a$2:$n$1048576,5,0)</f>
        <v>#VALUE!</v>
      </c>
      <c r="AP212" s="53" t="e">
        <f aca="false">+VLOOKUP($D212,['file:///home/lab/repositories/luckia.facturador/com.luckia.biller.deploy/src/main/resources/bootstrap/info_presencial_2014.xlsx']saldo_cons!$a$2:$n$1048576,6,0)</f>
        <v>#VALUE!</v>
      </c>
      <c r="AQ212" s="53" t="e">
        <f aca="false">+VLOOKUP($D212,['file:///home/lab/repositories/luckia.facturador/com.luckia.biller.deploy/src/main/resources/bootstrap/info_presencial_2014.xlsx']saldo_cons!$a$2:$n$1048576,7,0)</f>
        <v>#VALUE!</v>
      </c>
      <c r="AR212" s="53" t="e">
        <f aca="false">+VLOOKUP($D212,['file:///home/lab/repositories/luckia.facturador/com.luckia.biller.deploy/src/main/resources/bootstrap/info_presencial_2014.xlsx']saldo_cons!$a$2:$n$1048576,8,0)</f>
        <v>#VALUE!</v>
      </c>
      <c r="AS212" s="53" t="e">
        <f aca="false">+VLOOKUP($D212,['file:///home/lab/repositories/luckia.facturador/com.luckia.biller.deploy/src/main/resources/bootstrap/info_presencial_2014.xlsx']saldo_cons!$a$2:$n$1048576,9,0)</f>
        <v>#VALUE!</v>
      </c>
      <c r="AT212" s="53" t="e">
        <f aca="false">+VLOOKUP($D212,['file:///home/lab/repositories/luckia.facturador/com.luckia.biller.deploy/src/main/resources/bootstrap/info_presencial_2014.xlsx']saldo_cons!$a$2:$n$1048576,10,0)</f>
        <v>#VALUE!</v>
      </c>
      <c r="AU212" s="53" t="e">
        <f aca="false">+VLOOKUP($D212,['file:///home/lab/repositories/luckia.facturador/com.luckia.biller.deploy/src/main/resources/bootstrap/info_presencial_2014.xlsx']saldo_cons!$a$2:$n$1048576,11,0)</f>
        <v>#VALUE!</v>
      </c>
      <c r="AV212" s="53" t="e">
        <f aca="false">+VLOOKUP($D212,['file:///home/lab/repositories/luckia.facturador/com.luckia.biller.deploy/src/main/resources/bootstrap/info_presencial_2014.xlsx']saldo_cons!$a$2:$n$1048576,12,0)</f>
        <v>#VALUE!</v>
      </c>
      <c r="AW212" s="53" t="e">
        <f aca="false">+VLOOKUP($D212,['file:///home/lab/repositories/luckia.facturador/com.luckia.biller.deploy/src/main/resources/bootstrap/info_presencial_2014.xlsx']saldo_cons!$a$2:$n$1048576,13,0)</f>
        <v>#VALUE!</v>
      </c>
      <c r="AX212" s="53" t="e">
        <f aca="false">+VLOOKUP($D212,['file:///home/lab/repositories/luckia.facturador/com.luckia.biller.deploy/src/main/resources/bootstrap/info_presencial_2014.xlsx']saldo_cons!$a$2:$n$1048576,14,0)</f>
        <v>#VALUE!</v>
      </c>
      <c r="AY212" s="53" t="n">
        <f aca="false">+SUM(AM212:AX212)</f>
        <v>83</v>
      </c>
      <c r="AZ212" s="53"/>
      <c r="BA212" s="53"/>
      <c r="BB212" s="53" t="e">
        <f aca="false">+VLOOKUP($D212,['file:///home/lab/repositories/luckia.facturador/com.luckia.biller.deploy/src/main/resources/bootstrap/info_presencial_2014.xlsx']ggr_cons!$a$2:$n$1048576,3,0)</f>
        <v>#VALUE!</v>
      </c>
      <c r="BC212" s="53" t="e">
        <f aca="false">+VLOOKUP($D212,['file:///home/lab/repositories/luckia.facturador/com.luckia.biller.deploy/src/main/resources/bootstrap/info_presencial_2014.xlsx']ggr_cons!$a$2:$n$1048576,4,0)</f>
        <v>#VALUE!</v>
      </c>
      <c r="BD212" s="53" t="e">
        <f aca="false">+VLOOKUP($D212,['file:///home/lab/repositories/luckia.facturador/com.luckia.biller.deploy/src/main/resources/bootstrap/info_presencial_2014.xlsx']ggr_cons!$a$2:$n$1048576,5,0)</f>
        <v>#VALUE!</v>
      </c>
      <c r="BE212" s="53" t="e">
        <f aca="false">+VLOOKUP($D212,['file:///home/lab/repositories/luckia.facturador/com.luckia.biller.deploy/src/main/resources/bootstrap/info_presencial_2014.xlsx']ggr_cons!$a$2:$n$1048576,6,0)</f>
        <v>#VALUE!</v>
      </c>
      <c r="BF212" s="53" t="e">
        <f aca="false">+VLOOKUP($D212,['file:///home/lab/repositories/luckia.facturador/com.luckia.biller.deploy/src/main/resources/bootstrap/info_presencial_2014.xlsx']ggr_cons!$a$2:$n$1048576,7,0)</f>
        <v>#VALUE!</v>
      </c>
      <c r="BG212" s="53" t="e">
        <f aca="false">+VLOOKUP($D212,['file:///home/lab/repositories/luckia.facturador/com.luckia.biller.deploy/src/main/resources/bootstrap/info_presencial_2014.xlsx']ggr_cons!$a$2:$n$1048576,8,0)</f>
        <v>#VALUE!</v>
      </c>
      <c r="BH212" s="53" t="e">
        <f aca="false">+VLOOKUP($D212,['file:///home/lab/repositories/luckia.facturador/com.luckia.biller.deploy/src/main/resources/bootstrap/info_presencial_2014.xlsx']ggr_cons!$a$2:$n$1048576,9,0)</f>
        <v>#VALUE!</v>
      </c>
      <c r="BI212" s="53" t="e">
        <f aca="false">+VLOOKUP($D212,['file:///home/lab/repositories/luckia.facturador/com.luckia.biller.deploy/src/main/resources/bootstrap/info_presencial_2014.xlsx']ggr_cons!$a$2:$n$1048576,10,0)</f>
        <v>#VALUE!</v>
      </c>
      <c r="BJ212" s="53" t="e">
        <f aca="false">+VLOOKUP($D212,['file:///home/lab/repositories/luckia.facturador/com.luckia.biller.deploy/src/main/resources/bootstrap/info_presencial_2014.xlsx']ggr_cons!$a$2:$n$1048576,11,0)</f>
        <v>#VALUE!</v>
      </c>
      <c r="BK212" s="53" t="e">
        <f aca="false">+VLOOKUP($D212,['file:///home/lab/repositories/luckia.facturador/com.luckia.biller.deploy/src/main/resources/bootstrap/info_presencial_2014.xlsx']ggr_cons!$a$2:$n$1048576,12,0)</f>
        <v>#VALUE!</v>
      </c>
      <c r="BL212" s="53" t="e">
        <f aca="false">+VLOOKUP($D212,['file:///home/lab/repositories/luckia.facturador/com.luckia.biller.deploy/src/main/resources/bootstrap/info_presencial_2014.xlsx']ggr_cons!$a$2:$n$1048576,13,0)</f>
        <v>#VALUE!</v>
      </c>
      <c r="BM212" s="53" t="e">
        <f aca="false">+VLOOKUP($D212,['file:///home/lab/repositories/luckia.facturador/com.luckia.biller.deploy/src/main/resources/bootstrap/info_presencial_2014.xlsx']ggr_cons!$a$2:$n$1048576,14,0)</f>
        <v>#VALUE!</v>
      </c>
      <c r="BN212" s="53" t="n">
        <f aca="false">+SUM(BB212:BM212)</f>
        <v>63.38</v>
      </c>
      <c r="BO212" s="53"/>
      <c r="BP212" s="53"/>
      <c r="BQ212" s="55" t="n">
        <f aca="false">+$N212*X212</f>
        <v>0.83</v>
      </c>
      <c r="BR212" s="55" t="n">
        <f aca="false">+$N212*Y212</f>
        <v>0</v>
      </c>
      <c r="BS212" s="55" t="n">
        <f aca="false">+$N212*Z212</f>
        <v>0</v>
      </c>
      <c r="BT212" s="55" t="n">
        <f aca="false">+$N212*AA212</f>
        <v>0</v>
      </c>
      <c r="BU212" s="55" t="n">
        <f aca="false">+$N212*AB212</f>
        <v>0</v>
      </c>
      <c r="BV212" s="55" t="n">
        <f aca="false">+$N212*AC212</f>
        <v>0</v>
      </c>
      <c r="BW212" s="55" t="n">
        <f aca="false">+$N212*AD212</f>
        <v>0</v>
      </c>
      <c r="BX212" s="55" t="n">
        <f aca="false">+$N212*AE212</f>
        <v>0</v>
      </c>
      <c r="BY212" s="55" t="n">
        <f aca="false">+$N212*AF212</f>
        <v>0</v>
      </c>
      <c r="BZ212" s="55" t="n">
        <f aca="false">+$N212*AG212</f>
        <v>0</v>
      </c>
      <c r="CA212" s="55" t="n">
        <f aca="false">+$N212*AH212</f>
        <v>0</v>
      </c>
      <c r="CB212" s="55" t="n">
        <f aca="false">+$N212*AI212</f>
        <v>0</v>
      </c>
      <c r="CC212" s="55" t="n">
        <f aca="false">+SUM(BQ212:CB212)</f>
        <v>0.83</v>
      </c>
      <c r="CD212" s="53"/>
      <c r="CE212" s="55"/>
      <c r="CF212" s="55" t="n">
        <f aca="false">+BQ212/$CE$2</f>
        <v>0.685950413223141</v>
      </c>
      <c r="CG212" s="55" t="n">
        <f aca="false">+BR212/$CE$2</f>
        <v>0</v>
      </c>
      <c r="CH212" s="55" t="n">
        <f aca="false">+BS212/$CE$2</f>
        <v>0</v>
      </c>
      <c r="CI212" s="55" t="n">
        <f aca="false">+BT212/$CE$2</f>
        <v>0</v>
      </c>
      <c r="CJ212" s="55" t="n">
        <f aca="false">+BU212/$CE$2</f>
        <v>0</v>
      </c>
      <c r="CK212" s="55" t="n">
        <f aca="false">+BV212/$CE$2</f>
        <v>0</v>
      </c>
      <c r="CL212" s="55" t="n">
        <f aca="false">+BW212/$CE$2</f>
        <v>0</v>
      </c>
      <c r="CM212" s="55" t="n">
        <f aca="false">+BX212/$CE$2</f>
        <v>0</v>
      </c>
      <c r="CN212" s="55" t="n">
        <f aca="false">+BY212/$CE$2</f>
        <v>0</v>
      </c>
      <c r="CO212" s="55" t="n">
        <f aca="false">+BZ212/$CE$2</f>
        <v>0</v>
      </c>
      <c r="CP212" s="55" t="n">
        <f aca="false">+CA212/$CE$2</f>
        <v>0</v>
      </c>
      <c r="CQ212" s="55" t="n">
        <f aca="false">+CB212/$CE$2</f>
        <v>0</v>
      </c>
      <c r="CR212" s="55" t="n">
        <f aca="false">+CC212/$CE$2</f>
        <v>0.685950413223141</v>
      </c>
      <c r="CS212" s="53"/>
      <c r="CT212" s="53"/>
      <c r="CU212" s="56" t="n">
        <f aca="false">+$O212*X212+$P212*BB212+$Q212*(0.9*BB212+$S212)+$R212</f>
        <v>1.66</v>
      </c>
      <c r="CV212" s="56" t="n">
        <f aca="false">+$O212*Y212+$P212*BC212+$Q212*(0.9*BC212+$S212)+$R212</f>
        <v>0</v>
      </c>
      <c r="CW212" s="56" t="n">
        <f aca="false">+$O212*Z212+$P212*BD212+$Q212*(0.9*BD212+$S212)+$R212</f>
        <v>0</v>
      </c>
      <c r="CX212" s="56" t="n">
        <f aca="false">+$O212*AA212+$P212*BE212+$Q212*(0.9*BE212+$S212)+$R212</f>
        <v>0</v>
      </c>
      <c r="CY212" s="56" t="n">
        <f aca="false">+$O212*AB212+$P212*BF212+$Q212*(0.9*BF212+$S212)+$R212</f>
        <v>0</v>
      </c>
      <c r="CZ212" s="56" t="n">
        <f aca="false">+$O212*AC212+$P212*BG212+$Q212*(0.9*BG212+$S212)+$R212</f>
        <v>0</v>
      </c>
      <c r="DA212" s="56" t="n">
        <f aca="false">+$O212*AD212+$P212*BH212+$Q212*(0.9*BH212+$S212)+$R212</f>
        <v>0</v>
      </c>
      <c r="DB212" s="56" t="n">
        <f aca="false">+$O212*AE212+$P212*BI212+$Q212*(0.9*BI212+$S212)+$R212</f>
        <v>0</v>
      </c>
      <c r="DC212" s="56" t="n">
        <f aca="false">+$O212*AF212+$P212*BJ212+$Q212*(0.9*BJ212+$S212)+$R212</f>
        <v>0</v>
      </c>
      <c r="DD212" s="56" t="n">
        <f aca="false">+$O212*AG212+$P212*BK212+$Q212*(0.9*BK212+$S212)+$R212</f>
        <v>0</v>
      </c>
      <c r="DE212" s="56" t="n">
        <f aca="false">+$O212*AH212+$P212*BL212+$Q212*(0.9*BL212+$S212)+$R212</f>
        <v>0</v>
      </c>
      <c r="DF212" s="56" t="n">
        <f aca="false">+$O212*AI212+$P212*BM212+$Q212*(0.9*BM212+$S212)+$R212</f>
        <v>0</v>
      </c>
      <c r="DG212" s="55" t="n">
        <f aca="false">+SUM(CU212:DF212)</f>
        <v>1.66</v>
      </c>
      <c r="DH212" s="53"/>
      <c r="DJ212" s="14" t="n">
        <f aca="false">+IF(X212=0,0,$T212)</f>
        <v>30</v>
      </c>
      <c r="DK212" s="14" t="n">
        <f aca="false">+IF(Y212=0,0,$T212)</f>
        <v>0</v>
      </c>
      <c r="DL212" s="14" t="n">
        <f aca="false">+IF(Z212=0,0,$T212)</f>
        <v>0</v>
      </c>
      <c r="DM212" s="14" t="n">
        <f aca="false">+IF(AA212=0,0,$T212)</f>
        <v>0</v>
      </c>
      <c r="DN212" s="14" t="n">
        <f aca="false">+IF(AB212=0,0,$T212)</f>
        <v>0</v>
      </c>
      <c r="DO212" s="14" t="n">
        <f aca="false">+IF(AC212=0,0,$T212)</f>
        <v>0</v>
      </c>
      <c r="DP212" s="14" t="n">
        <f aca="false">+IF(AD212=0,0,$T212)</f>
        <v>0</v>
      </c>
      <c r="DQ212" s="14" t="n">
        <f aca="false">+IF(AE212=0,0,$T212)</f>
        <v>0</v>
      </c>
      <c r="DR212" s="14" t="n">
        <f aca="false">+IF(AF212=0,0,$T212)</f>
        <v>0</v>
      </c>
      <c r="DS212" s="14" t="n">
        <f aca="false">+IF(AG212=0,0,$T212)</f>
        <v>0</v>
      </c>
      <c r="DT212" s="14" t="n">
        <f aca="false">+IF(AH212=0,0,$T212)</f>
        <v>0</v>
      </c>
      <c r="DU212" s="14" t="n">
        <f aca="false">+IF(AI212=0,0,$T212)</f>
        <v>0</v>
      </c>
      <c r="DV212" s="55" t="n">
        <f aca="false">+SUM(DJ212:DU212)</f>
        <v>30</v>
      </c>
      <c r="DY212" s="14" t="n">
        <v>0</v>
      </c>
      <c r="DZ212" s="14" t="n">
        <v>0</v>
      </c>
      <c r="EA212" s="14" t="n">
        <v>0</v>
      </c>
      <c r="EB212" s="14" t="n">
        <v>0</v>
      </c>
      <c r="EC212" s="14" t="n">
        <v>0</v>
      </c>
      <c r="ED212" s="14" t="n">
        <v>0</v>
      </c>
      <c r="EE212" s="14" t="n">
        <v>0</v>
      </c>
      <c r="EF212" s="14" t="n">
        <v>0</v>
      </c>
      <c r="EG212" s="14" t="n">
        <v>0</v>
      </c>
      <c r="EH212" s="14" t="n">
        <v>0</v>
      </c>
      <c r="EI212" s="14" t="n">
        <v>0</v>
      </c>
      <c r="EJ212" s="14" t="n">
        <v>0</v>
      </c>
      <c r="EK212" s="55" t="n">
        <f aca="false">+SUM(DY212:EJ212)</f>
        <v>0</v>
      </c>
      <c r="EO212" s="53" t="n">
        <f aca="false">+CU212+DJ212-DY212/2</f>
        <v>31.66</v>
      </c>
      <c r="EP212" s="53" t="n">
        <f aca="false">+CV212+DK212-DZ212/2</f>
        <v>0</v>
      </c>
      <c r="EQ212" s="53" t="n">
        <f aca="false">+CW212+DL212-EA212/2</f>
        <v>0</v>
      </c>
      <c r="ER212" s="53" t="n">
        <f aca="false">+CX212+DM212-EB212/2</f>
        <v>0</v>
      </c>
      <c r="ES212" s="53" t="n">
        <f aca="false">+CY212+DN212-EC212/2</f>
        <v>0</v>
      </c>
      <c r="ET212" s="53" t="n">
        <f aca="false">+CZ212+DO212-ED212/2</f>
        <v>0</v>
      </c>
      <c r="EU212" s="53" t="n">
        <f aca="false">+DA212+DP212-EE212/2</f>
        <v>0</v>
      </c>
      <c r="EV212" s="53" t="n">
        <f aca="false">+DB212+DQ212-EF212/2</f>
        <v>0</v>
      </c>
      <c r="EW212" s="53" t="n">
        <f aca="false">+DC212+DR212-EG212/2</f>
        <v>0</v>
      </c>
      <c r="EX212" s="53" t="n">
        <f aca="false">+DD212+DS212-EH212/2</f>
        <v>0</v>
      </c>
      <c r="EY212" s="53" t="n">
        <f aca="false">+DE212+DT212-EI212/2</f>
        <v>0</v>
      </c>
      <c r="EZ212" s="53" t="n">
        <f aca="false">+DF212+DU212-EJ212/2</f>
        <v>0</v>
      </c>
      <c r="FA212" s="55" t="n">
        <f aca="false">+SUM(EO212:EZ212)</f>
        <v>31.66</v>
      </c>
      <c r="FD212" s="53" t="n">
        <f aca="false">+AM212-EO212-DY212</f>
        <v>51.34</v>
      </c>
      <c r="FE212" s="53" t="n">
        <f aca="false">+AN212-EP212-DZ212</f>
        <v>0</v>
      </c>
      <c r="FF212" s="53" t="n">
        <f aca="false">+AO212-EQ212-EA212</f>
        <v>0</v>
      </c>
      <c r="FG212" s="53" t="n">
        <f aca="false">+AP212-ER212-EB212</f>
        <v>0</v>
      </c>
      <c r="FH212" s="53" t="n">
        <f aca="false">+AQ212-ES212-EC212</f>
        <v>0</v>
      </c>
      <c r="FI212" s="53" t="n">
        <f aca="false">+AR212-ET212-ED212</f>
        <v>0</v>
      </c>
      <c r="FJ212" s="53" t="n">
        <f aca="false">+AS212-EU212-EE212</f>
        <v>0</v>
      </c>
      <c r="FK212" s="53" t="n">
        <f aca="false">+AT212-EV212-EF212</f>
        <v>0</v>
      </c>
      <c r="FL212" s="53" t="n">
        <f aca="false">+AU212-EW212-EG212</f>
        <v>0</v>
      </c>
      <c r="FM212" s="53" t="n">
        <f aca="false">+AV212-EX212-EH212</f>
        <v>0</v>
      </c>
      <c r="FN212" s="53" t="n">
        <f aca="false">+AW212-EY212-EI212</f>
        <v>0</v>
      </c>
      <c r="FO212" s="53" t="n">
        <f aca="false">+AX212-EZ212-EJ212</f>
        <v>0</v>
      </c>
      <c r="FP212" s="53" t="n">
        <f aca="false">+AY212-FA212</f>
        <v>51.34</v>
      </c>
    </row>
    <row collapsed="false" customFormat="false" customHeight="true" hidden="false" ht="15" outlineLevel="2" r="213">
      <c r="A213" s="21" t="n">
        <v>12</v>
      </c>
      <c r="B213" s="21" t="s">
        <v>67</v>
      </c>
      <c r="C213" s="21" t="s">
        <v>137</v>
      </c>
      <c r="D213" s="67" t="n">
        <f aca="false">+E213</f>
        <v>16157</v>
      </c>
      <c r="E213" s="69" t="n">
        <v>16157</v>
      </c>
      <c r="F213" s="72" t="s">
        <v>753</v>
      </c>
      <c r="G213" s="21" t="s">
        <v>69</v>
      </c>
      <c r="H213" s="21" t="s">
        <v>69</v>
      </c>
      <c r="I213" s="72" t="s">
        <v>754</v>
      </c>
      <c r="J213" s="76" t="s">
        <v>755</v>
      </c>
      <c r="K213" s="76" t="s">
        <v>486</v>
      </c>
      <c r="L213" s="49" t="s">
        <v>487</v>
      </c>
      <c r="M213" s="50" t="s">
        <v>70</v>
      </c>
      <c r="N213" s="51" t="n">
        <v>0.01</v>
      </c>
      <c r="O213" s="51" t="n">
        <v>0.02</v>
      </c>
      <c r="P213" s="51" t="n">
        <v>0</v>
      </c>
      <c r="Q213" s="51" t="n">
        <v>0</v>
      </c>
      <c r="R213" s="50" t="n">
        <v>0</v>
      </c>
      <c r="S213" s="50" t="n">
        <v>0</v>
      </c>
      <c r="T213" s="50" t="n">
        <v>30</v>
      </c>
      <c r="U213" s="50"/>
      <c r="X213" s="53" t="e">
        <f aca="false">+VLOOKUP($D213,['file:///home/lab/repositories/luckia.facturador/com.luckia.biller.deploy/src/main/resources/bootstrap/info_presencial_2014.xlsx']venta_neta_cons!$a$2:$n$1048576,3,0)</f>
        <v>#VALUE!</v>
      </c>
      <c r="Y213" s="53" t="e">
        <f aca="false">+VLOOKUP($D213,['file:///home/lab/repositories/luckia.facturador/com.luckia.biller.deploy/src/main/resources/bootstrap/info_presencial_2014.xlsx']venta_neta_cons!$a$2:$n$1048576,4,0)</f>
        <v>#VALUE!</v>
      </c>
      <c r="Z213" s="53" t="e">
        <f aca="false">+VLOOKUP($D213,['file:///home/lab/repositories/luckia.facturador/com.luckia.biller.deploy/src/main/resources/bootstrap/info_presencial_2014.xlsx']venta_neta_cons!$a$2:$n$1048576,5,0)</f>
        <v>#VALUE!</v>
      </c>
      <c r="AA213" s="53" t="e">
        <f aca="false">+VLOOKUP($D213,['file:///home/lab/repositories/luckia.facturador/com.luckia.biller.deploy/src/main/resources/bootstrap/info_presencial_2014.xlsx']venta_neta_cons!$a$2:$n$1048576,6,0)</f>
        <v>#VALUE!</v>
      </c>
      <c r="AB213" s="53" t="e">
        <f aca="false">+VLOOKUP($D213,['file:///home/lab/repositories/luckia.facturador/com.luckia.biller.deploy/src/main/resources/bootstrap/info_presencial_2014.xlsx']venta_neta_cons!$a$2:$n$1048576,7,0)</f>
        <v>#VALUE!</v>
      </c>
      <c r="AC213" s="53" t="e">
        <f aca="false">+VLOOKUP($D213,['file:///home/lab/repositories/luckia.facturador/com.luckia.biller.deploy/src/main/resources/bootstrap/info_presencial_2014.xlsx']venta_neta_cons!$a$2:$n$1048576,8,0)</f>
        <v>#VALUE!</v>
      </c>
      <c r="AD213" s="53" t="e">
        <f aca="false">+VLOOKUP($D213,['file:///home/lab/repositories/luckia.facturador/com.luckia.biller.deploy/src/main/resources/bootstrap/info_presencial_2014.xlsx']venta_neta_cons!$a$2:$n$1048576,9,0)</f>
        <v>#VALUE!</v>
      </c>
      <c r="AE213" s="53" t="e">
        <f aca="false">+VLOOKUP($D213,['file:///home/lab/repositories/luckia.facturador/com.luckia.biller.deploy/src/main/resources/bootstrap/info_presencial_2014.xlsx']venta_neta_cons!$a$2:$n$1048576,10,0)</f>
        <v>#VALUE!</v>
      </c>
      <c r="AF213" s="53" t="e">
        <f aca="false">+VLOOKUP($D213,['file:///home/lab/repositories/luckia.facturador/com.luckia.biller.deploy/src/main/resources/bootstrap/info_presencial_2014.xlsx']venta_neta_cons!$a$2:$n$1048576,11,0)</f>
        <v>#VALUE!</v>
      </c>
      <c r="AG213" s="53" t="e">
        <f aca="false">+VLOOKUP($D213,['file:///home/lab/repositories/luckia.facturador/com.luckia.biller.deploy/src/main/resources/bootstrap/info_presencial_2014.xlsx']venta_neta_cons!$a$2:$n$1048576,12,0)</f>
        <v>#VALUE!</v>
      </c>
      <c r="AH213" s="53" t="e">
        <f aca="false">+VLOOKUP($D213,['file:///home/lab/repositories/luckia.facturador/com.luckia.biller.deploy/src/main/resources/bootstrap/info_presencial_2014.xlsx']venta_neta_cons!$a$2:$n$1048576,13,0)</f>
        <v>#VALUE!</v>
      </c>
      <c r="AI213" s="53" t="e">
        <f aca="false">+VLOOKUP($D213,['file:///home/lab/repositories/luckia.facturador/com.luckia.biller.deploy/src/main/resources/bootstrap/info_presencial_2014.xlsx']venta_neta_cons!$a$2:$n$1048576,14,0)</f>
        <v>#VALUE!</v>
      </c>
      <c r="AJ213" s="53" t="n">
        <f aca="false">+SUM(X213:AI213)</f>
        <v>852</v>
      </c>
      <c r="AK213" s="54" t="n">
        <f aca="false">+BB213/X213</f>
        <v>0.410070422535211</v>
      </c>
      <c r="AL213" s="53"/>
      <c r="AM213" s="53" t="e">
        <f aca="false">+VLOOKUP($D213,['file:///home/lab/repositories/luckia.facturador/com.luckia.biller.deploy/src/main/resources/bootstrap/info_presencial_2014.xlsx']saldo_cons!$a$2:$n$1048576,3,0)</f>
        <v>#VALUE!</v>
      </c>
      <c r="AN213" s="53" t="e">
        <f aca="false">+VLOOKUP($D213,['file:///home/lab/repositories/luckia.facturador/com.luckia.biller.deploy/src/main/resources/bootstrap/info_presencial_2014.xlsx']saldo_cons!$a$2:$n$1048576,4,0)</f>
        <v>#VALUE!</v>
      </c>
      <c r="AO213" s="53" t="e">
        <f aca="false">+VLOOKUP($D213,['file:///home/lab/repositories/luckia.facturador/com.luckia.biller.deploy/src/main/resources/bootstrap/info_presencial_2014.xlsx']saldo_cons!$a$2:$n$1048576,5,0)</f>
        <v>#VALUE!</v>
      </c>
      <c r="AP213" s="53" t="e">
        <f aca="false">+VLOOKUP($D213,['file:///home/lab/repositories/luckia.facturador/com.luckia.biller.deploy/src/main/resources/bootstrap/info_presencial_2014.xlsx']saldo_cons!$a$2:$n$1048576,6,0)</f>
        <v>#VALUE!</v>
      </c>
      <c r="AQ213" s="53" t="e">
        <f aca="false">+VLOOKUP($D213,['file:///home/lab/repositories/luckia.facturador/com.luckia.biller.deploy/src/main/resources/bootstrap/info_presencial_2014.xlsx']saldo_cons!$a$2:$n$1048576,7,0)</f>
        <v>#VALUE!</v>
      </c>
      <c r="AR213" s="53" t="e">
        <f aca="false">+VLOOKUP($D213,['file:///home/lab/repositories/luckia.facturador/com.luckia.biller.deploy/src/main/resources/bootstrap/info_presencial_2014.xlsx']saldo_cons!$a$2:$n$1048576,8,0)</f>
        <v>#VALUE!</v>
      </c>
      <c r="AS213" s="53" t="e">
        <f aca="false">+VLOOKUP($D213,['file:///home/lab/repositories/luckia.facturador/com.luckia.biller.deploy/src/main/resources/bootstrap/info_presencial_2014.xlsx']saldo_cons!$a$2:$n$1048576,9,0)</f>
        <v>#VALUE!</v>
      </c>
      <c r="AT213" s="53" t="e">
        <f aca="false">+VLOOKUP($D213,['file:///home/lab/repositories/luckia.facturador/com.luckia.biller.deploy/src/main/resources/bootstrap/info_presencial_2014.xlsx']saldo_cons!$a$2:$n$1048576,10,0)</f>
        <v>#VALUE!</v>
      </c>
      <c r="AU213" s="53" t="e">
        <f aca="false">+VLOOKUP($D213,['file:///home/lab/repositories/luckia.facturador/com.luckia.biller.deploy/src/main/resources/bootstrap/info_presencial_2014.xlsx']saldo_cons!$a$2:$n$1048576,11,0)</f>
        <v>#VALUE!</v>
      </c>
      <c r="AV213" s="53" t="e">
        <f aca="false">+VLOOKUP($D213,['file:///home/lab/repositories/luckia.facturador/com.luckia.biller.deploy/src/main/resources/bootstrap/info_presencial_2014.xlsx']saldo_cons!$a$2:$n$1048576,12,0)</f>
        <v>#VALUE!</v>
      </c>
      <c r="AW213" s="53" t="e">
        <f aca="false">+VLOOKUP($D213,['file:///home/lab/repositories/luckia.facturador/com.luckia.biller.deploy/src/main/resources/bootstrap/info_presencial_2014.xlsx']saldo_cons!$a$2:$n$1048576,13,0)</f>
        <v>#VALUE!</v>
      </c>
      <c r="AX213" s="53" t="e">
        <f aca="false">+VLOOKUP($D213,['file:///home/lab/repositories/luckia.facturador/com.luckia.biller.deploy/src/main/resources/bootstrap/info_presencial_2014.xlsx']saldo_cons!$a$2:$n$1048576,14,0)</f>
        <v>#VALUE!</v>
      </c>
      <c r="AY213" s="53" t="n">
        <f aca="false">+SUM(AM213:AX213)</f>
        <v>852</v>
      </c>
      <c r="AZ213" s="53"/>
      <c r="BA213" s="53"/>
      <c r="BB213" s="53" t="e">
        <f aca="false">+VLOOKUP($D213,['file:///home/lab/repositories/luckia.facturador/com.luckia.biller.deploy/src/main/resources/bootstrap/info_presencial_2014.xlsx']ggr_cons!$a$2:$n$1048576,3,0)</f>
        <v>#VALUE!</v>
      </c>
      <c r="BC213" s="53" t="e">
        <f aca="false">+VLOOKUP($D213,['file:///home/lab/repositories/luckia.facturador/com.luckia.biller.deploy/src/main/resources/bootstrap/info_presencial_2014.xlsx']ggr_cons!$a$2:$n$1048576,4,0)</f>
        <v>#VALUE!</v>
      </c>
      <c r="BD213" s="53" t="e">
        <f aca="false">+VLOOKUP($D213,['file:///home/lab/repositories/luckia.facturador/com.luckia.biller.deploy/src/main/resources/bootstrap/info_presencial_2014.xlsx']ggr_cons!$a$2:$n$1048576,5,0)</f>
        <v>#VALUE!</v>
      </c>
      <c r="BE213" s="53" t="e">
        <f aca="false">+VLOOKUP($D213,['file:///home/lab/repositories/luckia.facturador/com.luckia.biller.deploy/src/main/resources/bootstrap/info_presencial_2014.xlsx']ggr_cons!$a$2:$n$1048576,6,0)</f>
        <v>#VALUE!</v>
      </c>
      <c r="BF213" s="53" t="e">
        <f aca="false">+VLOOKUP($D213,['file:///home/lab/repositories/luckia.facturador/com.luckia.biller.deploy/src/main/resources/bootstrap/info_presencial_2014.xlsx']ggr_cons!$a$2:$n$1048576,7,0)</f>
        <v>#VALUE!</v>
      </c>
      <c r="BG213" s="53" t="e">
        <f aca="false">+VLOOKUP($D213,['file:///home/lab/repositories/luckia.facturador/com.luckia.biller.deploy/src/main/resources/bootstrap/info_presencial_2014.xlsx']ggr_cons!$a$2:$n$1048576,8,0)</f>
        <v>#VALUE!</v>
      </c>
      <c r="BH213" s="53" t="e">
        <f aca="false">+VLOOKUP($D213,['file:///home/lab/repositories/luckia.facturador/com.luckia.biller.deploy/src/main/resources/bootstrap/info_presencial_2014.xlsx']ggr_cons!$a$2:$n$1048576,9,0)</f>
        <v>#VALUE!</v>
      </c>
      <c r="BI213" s="53" t="e">
        <f aca="false">+VLOOKUP($D213,['file:///home/lab/repositories/luckia.facturador/com.luckia.biller.deploy/src/main/resources/bootstrap/info_presencial_2014.xlsx']ggr_cons!$a$2:$n$1048576,10,0)</f>
        <v>#VALUE!</v>
      </c>
      <c r="BJ213" s="53" t="e">
        <f aca="false">+VLOOKUP($D213,['file:///home/lab/repositories/luckia.facturador/com.luckia.biller.deploy/src/main/resources/bootstrap/info_presencial_2014.xlsx']ggr_cons!$a$2:$n$1048576,11,0)</f>
        <v>#VALUE!</v>
      </c>
      <c r="BK213" s="53" t="e">
        <f aca="false">+VLOOKUP($D213,['file:///home/lab/repositories/luckia.facturador/com.luckia.biller.deploy/src/main/resources/bootstrap/info_presencial_2014.xlsx']ggr_cons!$a$2:$n$1048576,12,0)</f>
        <v>#VALUE!</v>
      </c>
      <c r="BL213" s="53" t="e">
        <f aca="false">+VLOOKUP($D213,['file:///home/lab/repositories/luckia.facturador/com.luckia.biller.deploy/src/main/resources/bootstrap/info_presencial_2014.xlsx']ggr_cons!$a$2:$n$1048576,13,0)</f>
        <v>#VALUE!</v>
      </c>
      <c r="BM213" s="53" t="e">
        <f aca="false">+VLOOKUP($D213,['file:///home/lab/repositories/luckia.facturador/com.luckia.biller.deploy/src/main/resources/bootstrap/info_presencial_2014.xlsx']ggr_cons!$a$2:$n$1048576,14,0)</f>
        <v>#VALUE!</v>
      </c>
      <c r="BN213" s="53" t="n">
        <f aca="false">+SUM(BB213:BM213)</f>
        <v>349.38</v>
      </c>
      <c r="BO213" s="53"/>
      <c r="BP213" s="53"/>
      <c r="BQ213" s="55" t="n">
        <f aca="false">+$N213*X213</f>
        <v>8.52</v>
      </c>
      <c r="BR213" s="55" t="n">
        <f aca="false">+$N213*Y213</f>
        <v>0</v>
      </c>
      <c r="BS213" s="55" t="n">
        <f aca="false">+$N213*Z213</f>
        <v>0</v>
      </c>
      <c r="BT213" s="55" t="n">
        <f aca="false">+$N213*AA213</f>
        <v>0</v>
      </c>
      <c r="BU213" s="55" t="n">
        <f aca="false">+$N213*AB213</f>
        <v>0</v>
      </c>
      <c r="BV213" s="55" t="n">
        <f aca="false">+$N213*AC213</f>
        <v>0</v>
      </c>
      <c r="BW213" s="55" t="n">
        <f aca="false">+$N213*AD213</f>
        <v>0</v>
      </c>
      <c r="BX213" s="55" t="n">
        <f aca="false">+$N213*AE213</f>
        <v>0</v>
      </c>
      <c r="BY213" s="55" t="n">
        <f aca="false">+$N213*AF213</f>
        <v>0</v>
      </c>
      <c r="BZ213" s="55" t="n">
        <f aca="false">+$N213*AG213</f>
        <v>0</v>
      </c>
      <c r="CA213" s="55" t="n">
        <f aca="false">+$N213*AH213</f>
        <v>0</v>
      </c>
      <c r="CB213" s="55" t="n">
        <f aca="false">+$N213*AI213</f>
        <v>0</v>
      </c>
      <c r="CC213" s="55" t="n">
        <f aca="false">+SUM(BQ213:CB213)</f>
        <v>8.52</v>
      </c>
      <c r="CD213" s="53"/>
      <c r="CE213" s="55"/>
      <c r="CF213" s="55" t="n">
        <f aca="false">+BQ213/$CE$2</f>
        <v>7.04132231404959</v>
      </c>
      <c r="CG213" s="55" t="n">
        <f aca="false">+BR213/$CE$2</f>
        <v>0</v>
      </c>
      <c r="CH213" s="55" t="n">
        <f aca="false">+BS213/$CE$2</f>
        <v>0</v>
      </c>
      <c r="CI213" s="55" t="n">
        <f aca="false">+BT213/$CE$2</f>
        <v>0</v>
      </c>
      <c r="CJ213" s="55" t="n">
        <f aca="false">+BU213/$CE$2</f>
        <v>0</v>
      </c>
      <c r="CK213" s="55" t="n">
        <f aca="false">+BV213/$CE$2</f>
        <v>0</v>
      </c>
      <c r="CL213" s="55" t="n">
        <f aca="false">+BW213/$CE$2</f>
        <v>0</v>
      </c>
      <c r="CM213" s="55" t="n">
        <f aca="false">+BX213/$CE$2</f>
        <v>0</v>
      </c>
      <c r="CN213" s="55" t="n">
        <f aca="false">+BY213/$CE$2</f>
        <v>0</v>
      </c>
      <c r="CO213" s="55" t="n">
        <f aca="false">+BZ213/$CE$2</f>
        <v>0</v>
      </c>
      <c r="CP213" s="55" t="n">
        <f aca="false">+CA213/$CE$2</f>
        <v>0</v>
      </c>
      <c r="CQ213" s="55" t="n">
        <f aca="false">+CB213/$CE$2</f>
        <v>0</v>
      </c>
      <c r="CR213" s="55" t="n">
        <f aca="false">+CC213/$CE$2</f>
        <v>7.04132231404959</v>
      </c>
      <c r="CS213" s="53"/>
      <c r="CT213" s="53"/>
      <c r="CU213" s="56" t="n">
        <f aca="false">+$O213*X213+$P213*BB213+$Q213*(0.9*BB213+$S213)+$R213</f>
        <v>17.04</v>
      </c>
      <c r="CV213" s="56" t="n">
        <f aca="false">+$O213*Y213+$P213*BC213+$Q213*(0.9*BC213+$S213)+$R213</f>
        <v>0</v>
      </c>
      <c r="CW213" s="56" t="n">
        <f aca="false">+$O213*Z213+$P213*BD213+$Q213*(0.9*BD213+$S213)+$R213</f>
        <v>0</v>
      </c>
      <c r="CX213" s="56" t="n">
        <f aca="false">+$O213*AA213+$P213*BE213+$Q213*(0.9*BE213+$S213)+$R213</f>
        <v>0</v>
      </c>
      <c r="CY213" s="56" t="n">
        <f aca="false">+$O213*AB213+$P213*BF213+$Q213*(0.9*BF213+$S213)+$R213</f>
        <v>0</v>
      </c>
      <c r="CZ213" s="56" t="n">
        <f aca="false">+$O213*AC213+$P213*BG213+$Q213*(0.9*BG213+$S213)+$R213</f>
        <v>0</v>
      </c>
      <c r="DA213" s="56" t="n">
        <f aca="false">+$O213*AD213+$P213*BH213+$Q213*(0.9*BH213+$S213)+$R213</f>
        <v>0</v>
      </c>
      <c r="DB213" s="56" t="n">
        <f aca="false">+$O213*AE213+$P213*BI213+$Q213*(0.9*BI213+$S213)+$R213</f>
        <v>0</v>
      </c>
      <c r="DC213" s="56" t="n">
        <f aca="false">+$O213*AF213+$P213*BJ213+$Q213*(0.9*BJ213+$S213)+$R213</f>
        <v>0</v>
      </c>
      <c r="DD213" s="56" t="n">
        <f aca="false">+$O213*AG213+$P213*BK213+$Q213*(0.9*BK213+$S213)+$R213</f>
        <v>0</v>
      </c>
      <c r="DE213" s="56" t="n">
        <f aca="false">+$O213*AH213+$P213*BL213+$Q213*(0.9*BL213+$S213)+$R213</f>
        <v>0</v>
      </c>
      <c r="DF213" s="56" t="n">
        <f aca="false">+$O213*AI213+$P213*BM213+$Q213*(0.9*BM213+$S213)+$R213</f>
        <v>0</v>
      </c>
      <c r="DG213" s="55" t="n">
        <f aca="false">+SUM(CU213:DF213)</f>
        <v>17.04</v>
      </c>
      <c r="DH213" s="53"/>
      <c r="DJ213" s="14" t="n">
        <f aca="false">+IF(X213=0,0,$T213)</f>
        <v>30</v>
      </c>
      <c r="DK213" s="14" t="n">
        <f aca="false">+IF(Y213=0,0,$T213)</f>
        <v>0</v>
      </c>
      <c r="DL213" s="14" t="n">
        <f aca="false">+IF(Z213=0,0,$T213)</f>
        <v>0</v>
      </c>
      <c r="DM213" s="14" t="n">
        <f aca="false">+IF(AA213=0,0,$T213)</f>
        <v>0</v>
      </c>
      <c r="DN213" s="14" t="n">
        <f aca="false">+IF(AB213=0,0,$T213)</f>
        <v>0</v>
      </c>
      <c r="DO213" s="14" t="n">
        <f aca="false">+IF(AC213=0,0,$T213)</f>
        <v>0</v>
      </c>
      <c r="DP213" s="14" t="n">
        <f aca="false">+IF(AD213=0,0,$T213)</f>
        <v>0</v>
      </c>
      <c r="DQ213" s="14" t="n">
        <f aca="false">+IF(AE213=0,0,$T213)</f>
        <v>0</v>
      </c>
      <c r="DR213" s="14" t="n">
        <f aca="false">+IF(AF213=0,0,$T213)</f>
        <v>0</v>
      </c>
      <c r="DS213" s="14" t="n">
        <f aca="false">+IF(AG213=0,0,$T213)</f>
        <v>0</v>
      </c>
      <c r="DT213" s="14" t="n">
        <f aca="false">+IF(AH213=0,0,$T213)</f>
        <v>0</v>
      </c>
      <c r="DU213" s="14" t="n">
        <f aca="false">+IF(AI213=0,0,$T213)</f>
        <v>0</v>
      </c>
      <c r="DV213" s="55" t="n">
        <f aca="false">+SUM(DJ213:DU213)</f>
        <v>30</v>
      </c>
      <c r="DY213" s="14" t="n">
        <v>0</v>
      </c>
      <c r="DZ213" s="14" t="n">
        <v>0</v>
      </c>
      <c r="EA213" s="14" t="n">
        <v>0</v>
      </c>
      <c r="EB213" s="14" t="n">
        <v>0</v>
      </c>
      <c r="EC213" s="14" t="n">
        <v>0</v>
      </c>
      <c r="ED213" s="14" t="n">
        <v>0</v>
      </c>
      <c r="EE213" s="14" t="n">
        <v>0</v>
      </c>
      <c r="EF213" s="14" t="n">
        <v>0</v>
      </c>
      <c r="EG213" s="14" t="n">
        <v>0</v>
      </c>
      <c r="EH213" s="14" t="n">
        <v>0</v>
      </c>
      <c r="EI213" s="14" t="n">
        <v>0</v>
      </c>
      <c r="EJ213" s="14" t="n">
        <v>0</v>
      </c>
      <c r="EK213" s="55" t="n">
        <f aca="false">+SUM(DY213:EJ213)</f>
        <v>0</v>
      </c>
      <c r="EO213" s="53" t="n">
        <f aca="false">+CU213+DJ213-DY213/2</f>
        <v>47.04</v>
      </c>
      <c r="EP213" s="53" t="n">
        <f aca="false">+CV213+DK213-DZ213/2</f>
        <v>0</v>
      </c>
      <c r="EQ213" s="53" t="n">
        <f aca="false">+CW213+DL213-EA213/2</f>
        <v>0</v>
      </c>
      <c r="ER213" s="53" t="n">
        <f aca="false">+CX213+DM213-EB213/2</f>
        <v>0</v>
      </c>
      <c r="ES213" s="53" t="n">
        <f aca="false">+CY213+DN213-EC213/2</f>
        <v>0</v>
      </c>
      <c r="ET213" s="53" t="n">
        <f aca="false">+CZ213+DO213-ED213/2</f>
        <v>0</v>
      </c>
      <c r="EU213" s="53" t="n">
        <f aca="false">+DA213+DP213-EE213/2</f>
        <v>0</v>
      </c>
      <c r="EV213" s="53" t="n">
        <f aca="false">+DB213+DQ213-EF213/2</f>
        <v>0</v>
      </c>
      <c r="EW213" s="53" t="n">
        <f aca="false">+DC213+DR213-EG213/2</f>
        <v>0</v>
      </c>
      <c r="EX213" s="53" t="n">
        <f aca="false">+DD213+DS213-EH213/2</f>
        <v>0</v>
      </c>
      <c r="EY213" s="53" t="n">
        <f aca="false">+DE213+DT213-EI213/2</f>
        <v>0</v>
      </c>
      <c r="EZ213" s="53" t="n">
        <f aca="false">+DF213+DU213-EJ213/2</f>
        <v>0</v>
      </c>
      <c r="FA213" s="55" t="n">
        <f aca="false">+SUM(EO213:EZ213)</f>
        <v>47.04</v>
      </c>
      <c r="FD213" s="53" t="n">
        <f aca="false">+AM213-EO213-DY213</f>
        <v>804.96</v>
      </c>
      <c r="FE213" s="53" t="n">
        <f aca="false">+AN213-EP213-DZ213</f>
        <v>0</v>
      </c>
      <c r="FF213" s="53" t="n">
        <f aca="false">+AO213-EQ213-EA213</f>
        <v>0</v>
      </c>
      <c r="FG213" s="53" t="n">
        <f aca="false">+AP213-ER213-EB213</f>
        <v>0</v>
      </c>
      <c r="FH213" s="53" t="n">
        <f aca="false">+AQ213-ES213-EC213</f>
        <v>0</v>
      </c>
      <c r="FI213" s="53" t="n">
        <f aca="false">+AR213-ET213-ED213</f>
        <v>0</v>
      </c>
      <c r="FJ213" s="53" t="n">
        <f aca="false">+AS213-EU213-EE213</f>
        <v>0</v>
      </c>
      <c r="FK213" s="53" t="n">
        <f aca="false">+AT213-EV213-EF213</f>
        <v>0</v>
      </c>
      <c r="FL213" s="53" t="n">
        <f aca="false">+AU213-EW213-EG213</f>
        <v>0</v>
      </c>
      <c r="FM213" s="53" t="n">
        <f aca="false">+AV213-EX213-EH213</f>
        <v>0</v>
      </c>
      <c r="FN213" s="53" t="n">
        <f aca="false">+AW213-EY213-EI213</f>
        <v>0</v>
      </c>
      <c r="FO213" s="53" t="n">
        <f aca="false">+AX213-EZ213-EJ213</f>
        <v>0</v>
      </c>
      <c r="FP213" s="53" t="n">
        <f aca="false">+AY213-FA213</f>
        <v>804.96</v>
      </c>
    </row>
    <row collapsed="false" customFormat="false" customHeight="true" hidden="false" ht="15" outlineLevel="2" r="214">
      <c r="A214" s="21" t="n">
        <v>12</v>
      </c>
      <c r="B214" s="21" t="s">
        <v>67</v>
      </c>
      <c r="C214" s="21" t="s">
        <v>137</v>
      </c>
      <c r="D214" s="67" t="n">
        <f aca="false">+E214</f>
        <v>16158</v>
      </c>
      <c r="E214" s="69" t="n">
        <v>16158</v>
      </c>
      <c r="F214" s="76" t="s">
        <v>756</v>
      </c>
      <c r="G214" s="21" t="s">
        <v>69</v>
      </c>
      <c r="H214" s="21" t="s">
        <v>69</v>
      </c>
      <c r="I214" s="72" t="s">
        <v>757</v>
      </c>
      <c r="J214" s="72" t="s">
        <v>758</v>
      </c>
      <c r="K214" s="76" t="s">
        <v>75</v>
      </c>
      <c r="L214" s="49" t="s">
        <v>487</v>
      </c>
      <c r="M214" s="50" t="s">
        <v>70</v>
      </c>
      <c r="N214" s="51" t="n">
        <v>0.01</v>
      </c>
      <c r="O214" s="51" t="n">
        <v>0.02</v>
      </c>
      <c r="P214" s="51" t="n">
        <v>0</v>
      </c>
      <c r="Q214" s="51" t="n">
        <v>0</v>
      </c>
      <c r="R214" s="50" t="n">
        <v>0</v>
      </c>
      <c r="S214" s="50" t="n">
        <v>0</v>
      </c>
      <c r="T214" s="50" t="n">
        <v>30</v>
      </c>
      <c r="U214" s="50"/>
      <c r="X214" s="53" t="e">
        <f aca="false">+VLOOKUP($D214,['file:///home/lab/repositories/luckia.facturador/com.luckia.biller.deploy/src/main/resources/bootstrap/info_presencial_2014.xlsx']venta_neta_cons!$a$2:$n$1048576,3,0)</f>
        <v>#VALUE!</v>
      </c>
      <c r="Y214" s="53" t="e">
        <f aca="false">+VLOOKUP($D214,['file:///home/lab/repositories/luckia.facturador/com.luckia.biller.deploy/src/main/resources/bootstrap/info_presencial_2014.xlsx']venta_neta_cons!$a$2:$n$1048576,4,0)</f>
        <v>#VALUE!</v>
      </c>
      <c r="Z214" s="53" t="e">
        <f aca="false">+VLOOKUP($D214,['file:///home/lab/repositories/luckia.facturador/com.luckia.biller.deploy/src/main/resources/bootstrap/info_presencial_2014.xlsx']venta_neta_cons!$a$2:$n$1048576,5,0)</f>
        <v>#VALUE!</v>
      </c>
      <c r="AA214" s="53" t="e">
        <f aca="false">+VLOOKUP($D214,['file:///home/lab/repositories/luckia.facturador/com.luckia.biller.deploy/src/main/resources/bootstrap/info_presencial_2014.xlsx']venta_neta_cons!$a$2:$n$1048576,6,0)</f>
        <v>#VALUE!</v>
      </c>
      <c r="AB214" s="53" t="e">
        <f aca="false">+VLOOKUP($D214,['file:///home/lab/repositories/luckia.facturador/com.luckia.biller.deploy/src/main/resources/bootstrap/info_presencial_2014.xlsx']venta_neta_cons!$a$2:$n$1048576,7,0)</f>
        <v>#VALUE!</v>
      </c>
      <c r="AC214" s="53" t="e">
        <f aca="false">+VLOOKUP($D214,['file:///home/lab/repositories/luckia.facturador/com.luckia.biller.deploy/src/main/resources/bootstrap/info_presencial_2014.xlsx']venta_neta_cons!$a$2:$n$1048576,8,0)</f>
        <v>#VALUE!</v>
      </c>
      <c r="AD214" s="53" t="e">
        <f aca="false">+VLOOKUP($D214,['file:///home/lab/repositories/luckia.facturador/com.luckia.biller.deploy/src/main/resources/bootstrap/info_presencial_2014.xlsx']venta_neta_cons!$a$2:$n$1048576,9,0)</f>
        <v>#VALUE!</v>
      </c>
      <c r="AE214" s="53" t="e">
        <f aca="false">+VLOOKUP($D214,['file:///home/lab/repositories/luckia.facturador/com.luckia.biller.deploy/src/main/resources/bootstrap/info_presencial_2014.xlsx']venta_neta_cons!$a$2:$n$1048576,10,0)</f>
        <v>#VALUE!</v>
      </c>
      <c r="AF214" s="53" t="e">
        <f aca="false">+VLOOKUP($D214,['file:///home/lab/repositories/luckia.facturador/com.luckia.biller.deploy/src/main/resources/bootstrap/info_presencial_2014.xlsx']venta_neta_cons!$a$2:$n$1048576,11,0)</f>
        <v>#VALUE!</v>
      </c>
      <c r="AG214" s="53" t="e">
        <f aca="false">+VLOOKUP($D214,['file:///home/lab/repositories/luckia.facturador/com.luckia.biller.deploy/src/main/resources/bootstrap/info_presencial_2014.xlsx']venta_neta_cons!$a$2:$n$1048576,12,0)</f>
        <v>#VALUE!</v>
      </c>
      <c r="AH214" s="53" t="e">
        <f aca="false">+VLOOKUP($D214,['file:///home/lab/repositories/luckia.facturador/com.luckia.biller.deploy/src/main/resources/bootstrap/info_presencial_2014.xlsx']venta_neta_cons!$a$2:$n$1048576,13,0)</f>
        <v>#VALUE!</v>
      </c>
      <c r="AI214" s="53" t="e">
        <f aca="false">+VLOOKUP($D214,['file:///home/lab/repositories/luckia.facturador/com.luckia.biller.deploy/src/main/resources/bootstrap/info_presencial_2014.xlsx']venta_neta_cons!$a$2:$n$1048576,14,0)</f>
        <v>#VALUE!</v>
      </c>
      <c r="AJ214" s="53" t="n">
        <f aca="false">+SUM(X214:AI214)</f>
        <v>3818</v>
      </c>
      <c r="AK214" s="54" t="n">
        <f aca="false">+BB214/X214</f>
        <v>0.161770560502881</v>
      </c>
      <c r="AL214" s="53"/>
      <c r="AM214" s="53" t="e">
        <f aca="false">+VLOOKUP($D214,['file:///home/lab/repositories/luckia.facturador/com.luckia.biller.deploy/src/main/resources/bootstrap/info_presencial_2014.xlsx']saldo_cons!$a$2:$n$1048576,3,0)</f>
        <v>#VALUE!</v>
      </c>
      <c r="AN214" s="53" t="e">
        <f aca="false">+VLOOKUP($D214,['file:///home/lab/repositories/luckia.facturador/com.luckia.biller.deploy/src/main/resources/bootstrap/info_presencial_2014.xlsx']saldo_cons!$a$2:$n$1048576,4,0)</f>
        <v>#VALUE!</v>
      </c>
      <c r="AO214" s="53" t="e">
        <f aca="false">+VLOOKUP($D214,['file:///home/lab/repositories/luckia.facturador/com.luckia.biller.deploy/src/main/resources/bootstrap/info_presencial_2014.xlsx']saldo_cons!$a$2:$n$1048576,5,0)</f>
        <v>#VALUE!</v>
      </c>
      <c r="AP214" s="53" t="e">
        <f aca="false">+VLOOKUP($D214,['file:///home/lab/repositories/luckia.facturador/com.luckia.biller.deploy/src/main/resources/bootstrap/info_presencial_2014.xlsx']saldo_cons!$a$2:$n$1048576,6,0)</f>
        <v>#VALUE!</v>
      </c>
      <c r="AQ214" s="53" t="e">
        <f aca="false">+VLOOKUP($D214,['file:///home/lab/repositories/luckia.facturador/com.luckia.biller.deploy/src/main/resources/bootstrap/info_presencial_2014.xlsx']saldo_cons!$a$2:$n$1048576,7,0)</f>
        <v>#VALUE!</v>
      </c>
      <c r="AR214" s="53" t="e">
        <f aca="false">+VLOOKUP($D214,['file:///home/lab/repositories/luckia.facturador/com.luckia.biller.deploy/src/main/resources/bootstrap/info_presencial_2014.xlsx']saldo_cons!$a$2:$n$1048576,8,0)</f>
        <v>#VALUE!</v>
      </c>
      <c r="AS214" s="53" t="e">
        <f aca="false">+VLOOKUP($D214,['file:///home/lab/repositories/luckia.facturador/com.luckia.biller.deploy/src/main/resources/bootstrap/info_presencial_2014.xlsx']saldo_cons!$a$2:$n$1048576,9,0)</f>
        <v>#VALUE!</v>
      </c>
      <c r="AT214" s="53" t="e">
        <f aca="false">+VLOOKUP($D214,['file:///home/lab/repositories/luckia.facturador/com.luckia.biller.deploy/src/main/resources/bootstrap/info_presencial_2014.xlsx']saldo_cons!$a$2:$n$1048576,10,0)</f>
        <v>#VALUE!</v>
      </c>
      <c r="AU214" s="53" t="e">
        <f aca="false">+VLOOKUP($D214,['file:///home/lab/repositories/luckia.facturador/com.luckia.biller.deploy/src/main/resources/bootstrap/info_presencial_2014.xlsx']saldo_cons!$a$2:$n$1048576,11,0)</f>
        <v>#VALUE!</v>
      </c>
      <c r="AV214" s="53" t="e">
        <f aca="false">+VLOOKUP($D214,['file:///home/lab/repositories/luckia.facturador/com.luckia.biller.deploy/src/main/resources/bootstrap/info_presencial_2014.xlsx']saldo_cons!$a$2:$n$1048576,12,0)</f>
        <v>#VALUE!</v>
      </c>
      <c r="AW214" s="53" t="e">
        <f aca="false">+VLOOKUP($D214,['file:///home/lab/repositories/luckia.facturador/com.luckia.biller.deploy/src/main/resources/bootstrap/info_presencial_2014.xlsx']saldo_cons!$a$2:$n$1048576,13,0)</f>
        <v>#VALUE!</v>
      </c>
      <c r="AX214" s="53" t="e">
        <f aca="false">+VLOOKUP($D214,['file:///home/lab/repositories/luckia.facturador/com.luckia.biller.deploy/src/main/resources/bootstrap/info_presencial_2014.xlsx']saldo_cons!$a$2:$n$1048576,14,0)</f>
        <v>#VALUE!</v>
      </c>
      <c r="AY214" s="53" t="n">
        <f aca="false">+SUM(AM214:AX214)</f>
        <v>3818</v>
      </c>
      <c r="AZ214" s="53"/>
      <c r="BA214" s="53"/>
      <c r="BB214" s="53" t="e">
        <f aca="false">+VLOOKUP($D214,['file:///home/lab/repositories/luckia.facturador/com.luckia.biller.deploy/src/main/resources/bootstrap/info_presencial_2014.xlsx']ggr_cons!$a$2:$n$1048576,3,0)</f>
        <v>#VALUE!</v>
      </c>
      <c r="BC214" s="53" t="e">
        <f aca="false">+VLOOKUP($D214,['file:///home/lab/repositories/luckia.facturador/com.luckia.biller.deploy/src/main/resources/bootstrap/info_presencial_2014.xlsx']ggr_cons!$a$2:$n$1048576,4,0)</f>
        <v>#VALUE!</v>
      </c>
      <c r="BD214" s="53" t="e">
        <f aca="false">+VLOOKUP($D214,['file:///home/lab/repositories/luckia.facturador/com.luckia.biller.deploy/src/main/resources/bootstrap/info_presencial_2014.xlsx']ggr_cons!$a$2:$n$1048576,5,0)</f>
        <v>#VALUE!</v>
      </c>
      <c r="BE214" s="53" t="e">
        <f aca="false">+VLOOKUP($D214,['file:///home/lab/repositories/luckia.facturador/com.luckia.biller.deploy/src/main/resources/bootstrap/info_presencial_2014.xlsx']ggr_cons!$a$2:$n$1048576,6,0)</f>
        <v>#VALUE!</v>
      </c>
      <c r="BF214" s="53" t="e">
        <f aca="false">+VLOOKUP($D214,['file:///home/lab/repositories/luckia.facturador/com.luckia.biller.deploy/src/main/resources/bootstrap/info_presencial_2014.xlsx']ggr_cons!$a$2:$n$1048576,7,0)</f>
        <v>#VALUE!</v>
      </c>
      <c r="BG214" s="53" t="e">
        <f aca="false">+VLOOKUP($D214,['file:///home/lab/repositories/luckia.facturador/com.luckia.biller.deploy/src/main/resources/bootstrap/info_presencial_2014.xlsx']ggr_cons!$a$2:$n$1048576,8,0)</f>
        <v>#VALUE!</v>
      </c>
      <c r="BH214" s="53" t="e">
        <f aca="false">+VLOOKUP($D214,['file:///home/lab/repositories/luckia.facturador/com.luckia.biller.deploy/src/main/resources/bootstrap/info_presencial_2014.xlsx']ggr_cons!$a$2:$n$1048576,9,0)</f>
        <v>#VALUE!</v>
      </c>
      <c r="BI214" s="53" t="e">
        <f aca="false">+VLOOKUP($D214,['file:///home/lab/repositories/luckia.facturador/com.luckia.biller.deploy/src/main/resources/bootstrap/info_presencial_2014.xlsx']ggr_cons!$a$2:$n$1048576,10,0)</f>
        <v>#VALUE!</v>
      </c>
      <c r="BJ214" s="53" t="e">
        <f aca="false">+VLOOKUP($D214,['file:///home/lab/repositories/luckia.facturador/com.luckia.biller.deploy/src/main/resources/bootstrap/info_presencial_2014.xlsx']ggr_cons!$a$2:$n$1048576,11,0)</f>
        <v>#VALUE!</v>
      </c>
      <c r="BK214" s="53" t="e">
        <f aca="false">+VLOOKUP($D214,['file:///home/lab/repositories/luckia.facturador/com.luckia.biller.deploy/src/main/resources/bootstrap/info_presencial_2014.xlsx']ggr_cons!$a$2:$n$1048576,12,0)</f>
        <v>#VALUE!</v>
      </c>
      <c r="BL214" s="53" t="e">
        <f aca="false">+VLOOKUP($D214,['file:///home/lab/repositories/luckia.facturador/com.luckia.biller.deploy/src/main/resources/bootstrap/info_presencial_2014.xlsx']ggr_cons!$a$2:$n$1048576,13,0)</f>
        <v>#VALUE!</v>
      </c>
      <c r="BM214" s="53" t="e">
        <f aca="false">+VLOOKUP($D214,['file:///home/lab/repositories/luckia.facturador/com.luckia.biller.deploy/src/main/resources/bootstrap/info_presencial_2014.xlsx']ggr_cons!$a$2:$n$1048576,14,0)</f>
        <v>#VALUE!</v>
      </c>
      <c r="BN214" s="53" t="n">
        <f aca="false">+SUM(BB214:BM214)</f>
        <v>617.64</v>
      </c>
      <c r="BO214" s="53"/>
      <c r="BP214" s="53"/>
      <c r="BQ214" s="55" t="n">
        <f aca="false">+$N214*X214</f>
        <v>38.18</v>
      </c>
      <c r="BR214" s="55" t="n">
        <f aca="false">+$N214*Y214</f>
        <v>0</v>
      </c>
      <c r="BS214" s="55" t="n">
        <f aca="false">+$N214*Z214</f>
        <v>0</v>
      </c>
      <c r="BT214" s="55" t="n">
        <f aca="false">+$N214*AA214</f>
        <v>0</v>
      </c>
      <c r="BU214" s="55" t="n">
        <f aca="false">+$N214*AB214</f>
        <v>0</v>
      </c>
      <c r="BV214" s="55" t="n">
        <f aca="false">+$N214*AC214</f>
        <v>0</v>
      </c>
      <c r="BW214" s="55" t="n">
        <f aca="false">+$N214*AD214</f>
        <v>0</v>
      </c>
      <c r="BX214" s="55" t="n">
        <f aca="false">+$N214*AE214</f>
        <v>0</v>
      </c>
      <c r="BY214" s="55" t="n">
        <f aca="false">+$N214*AF214</f>
        <v>0</v>
      </c>
      <c r="BZ214" s="55" t="n">
        <f aca="false">+$N214*AG214</f>
        <v>0</v>
      </c>
      <c r="CA214" s="55" t="n">
        <f aca="false">+$N214*AH214</f>
        <v>0</v>
      </c>
      <c r="CB214" s="55" t="n">
        <f aca="false">+$N214*AI214</f>
        <v>0</v>
      </c>
      <c r="CC214" s="55" t="n">
        <f aca="false">+SUM(BQ214:CB214)</f>
        <v>38.18</v>
      </c>
      <c r="CD214" s="53"/>
      <c r="CE214" s="55"/>
      <c r="CF214" s="55" t="n">
        <f aca="false">+BQ214/$CE$2</f>
        <v>31.5537190082645</v>
      </c>
      <c r="CG214" s="55" t="n">
        <f aca="false">+BR214/$CE$2</f>
        <v>0</v>
      </c>
      <c r="CH214" s="55" t="n">
        <f aca="false">+BS214/$CE$2</f>
        <v>0</v>
      </c>
      <c r="CI214" s="55" t="n">
        <f aca="false">+BT214/$CE$2</f>
        <v>0</v>
      </c>
      <c r="CJ214" s="55" t="n">
        <f aca="false">+BU214/$CE$2</f>
        <v>0</v>
      </c>
      <c r="CK214" s="55" t="n">
        <f aca="false">+BV214/$CE$2</f>
        <v>0</v>
      </c>
      <c r="CL214" s="55" t="n">
        <f aca="false">+BW214/$CE$2</f>
        <v>0</v>
      </c>
      <c r="CM214" s="55" t="n">
        <f aca="false">+BX214/$CE$2</f>
        <v>0</v>
      </c>
      <c r="CN214" s="55" t="n">
        <f aca="false">+BY214/$CE$2</f>
        <v>0</v>
      </c>
      <c r="CO214" s="55" t="n">
        <f aca="false">+BZ214/$CE$2</f>
        <v>0</v>
      </c>
      <c r="CP214" s="55" t="n">
        <f aca="false">+CA214/$CE$2</f>
        <v>0</v>
      </c>
      <c r="CQ214" s="55" t="n">
        <f aca="false">+CB214/$CE$2</f>
        <v>0</v>
      </c>
      <c r="CR214" s="55" t="n">
        <f aca="false">+CC214/$CE$2</f>
        <v>31.5537190082645</v>
      </c>
      <c r="CS214" s="53"/>
      <c r="CT214" s="53"/>
      <c r="CU214" s="56" t="n">
        <f aca="false">+$O214*X214+$P214*BB214+$Q214*(0.9*BB214+$S214)+$R214</f>
        <v>76.36</v>
      </c>
      <c r="CV214" s="56" t="n">
        <f aca="false">+$O214*Y214+$P214*BC214+$Q214*(0.9*BC214+$S214)+$R214</f>
        <v>0</v>
      </c>
      <c r="CW214" s="56" t="n">
        <f aca="false">+$O214*Z214+$P214*BD214+$Q214*(0.9*BD214+$S214)+$R214</f>
        <v>0</v>
      </c>
      <c r="CX214" s="56" t="n">
        <f aca="false">+$O214*AA214+$P214*BE214+$Q214*(0.9*BE214+$S214)+$R214</f>
        <v>0</v>
      </c>
      <c r="CY214" s="56" t="n">
        <f aca="false">+$O214*AB214+$P214*BF214+$Q214*(0.9*BF214+$S214)+$R214</f>
        <v>0</v>
      </c>
      <c r="CZ214" s="56" t="n">
        <f aca="false">+$O214*AC214+$P214*BG214+$Q214*(0.9*BG214+$S214)+$R214</f>
        <v>0</v>
      </c>
      <c r="DA214" s="56" t="n">
        <f aca="false">+$O214*AD214+$P214*BH214+$Q214*(0.9*BH214+$S214)+$R214</f>
        <v>0</v>
      </c>
      <c r="DB214" s="56" t="n">
        <f aca="false">+$O214*AE214+$P214*BI214+$Q214*(0.9*BI214+$S214)+$R214</f>
        <v>0</v>
      </c>
      <c r="DC214" s="56" t="n">
        <f aca="false">+$O214*AF214+$P214*BJ214+$Q214*(0.9*BJ214+$S214)+$R214</f>
        <v>0</v>
      </c>
      <c r="DD214" s="56" t="n">
        <f aca="false">+$O214*AG214+$P214*BK214+$Q214*(0.9*BK214+$S214)+$R214</f>
        <v>0</v>
      </c>
      <c r="DE214" s="56" t="n">
        <f aca="false">+$O214*AH214+$P214*BL214+$Q214*(0.9*BL214+$S214)+$R214</f>
        <v>0</v>
      </c>
      <c r="DF214" s="56" t="n">
        <f aca="false">+$O214*AI214+$P214*BM214+$Q214*(0.9*BM214+$S214)+$R214</f>
        <v>0</v>
      </c>
      <c r="DG214" s="55" t="n">
        <f aca="false">+SUM(CU214:DF214)</f>
        <v>76.36</v>
      </c>
      <c r="DH214" s="53"/>
      <c r="DJ214" s="14" t="n">
        <f aca="false">+IF(X214=0,0,$T214)</f>
        <v>30</v>
      </c>
      <c r="DK214" s="14" t="n">
        <f aca="false">+IF(Y214=0,0,$T214)</f>
        <v>0</v>
      </c>
      <c r="DL214" s="14" t="n">
        <f aca="false">+IF(Z214=0,0,$T214)</f>
        <v>0</v>
      </c>
      <c r="DM214" s="14" t="n">
        <f aca="false">+IF(AA214=0,0,$T214)</f>
        <v>0</v>
      </c>
      <c r="DN214" s="14" t="n">
        <f aca="false">+IF(AB214=0,0,$T214)</f>
        <v>0</v>
      </c>
      <c r="DO214" s="14" t="n">
        <f aca="false">+IF(AC214=0,0,$T214)</f>
        <v>0</v>
      </c>
      <c r="DP214" s="14" t="n">
        <f aca="false">+IF(AD214=0,0,$T214)</f>
        <v>0</v>
      </c>
      <c r="DQ214" s="14" t="n">
        <f aca="false">+IF(AE214=0,0,$T214)</f>
        <v>0</v>
      </c>
      <c r="DR214" s="14" t="n">
        <f aca="false">+IF(AF214=0,0,$T214)</f>
        <v>0</v>
      </c>
      <c r="DS214" s="14" t="n">
        <f aca="false">+IF(AG214=0,0,$T214)</f>
        <v>0</v>
      </c>
      <c r="DT214" s="14" t="n">
        <f aca="false">+IF(AH214=0,0,$T214)</f>
        <v>0</v>
      </c>
      <c r="DU214" s="14" t="n">
        <f aca="false">+IF(AI214=0,0,$T214)</f>
        <v>0</v>
      </c>
      <c r="DV214" s="55" t="n">
        <f aca="false">+SUM(DJ214:DU214)</f>
        <v>30</v>
      </c>
      <c r="DY214" s="14" t="n">
        <v>0</v>
      </c>
      <c r="DZ214" s="14" t="n">
        <v>0</v>
      </c>
      <c r="EA214" s="14" t="n">
        <v>0</v>
      </c>
      <c r="EB214" s="14" t="n">
        <v>0</v>
      </c>
      <c r="EC214" s="14" t="n">
        <v>0</v>
      </c>
      <c r="ED214" s="14" t="n">
        <v>0</v>
      </c>
      <c r="EE214" s="14" t="n">
        <v>0</v>
      </c>
      <c r="EF214" s="14" t="n">
        <v>0</v>
      </c>
      <c r="EG214" s="14" t="n">
        <v>0</v>
      </c>
      <c r="EH214" s="14" t="n">
        <v>0</v>
      </c>
      <c r="EI214" s="14" t="n">
        <v>0</v>
      </c>
      <c r="EJ214" s="14" t="n">
        <v>0</v>
      </c>
      <c r="EK214" s="55" t="n">
        <f aca="false">+SUM(DY214:EJ214)</f>
        <v>0</v>
      </c>
      <c r="EO214" s="53" t="n">
        <f aca="false">+CU214+DJ214-DY214/2</f>
        <v>106.36</v>
      </c>
      <c r="EP214" s="53" t="n">
        <f aca="false">+CV214+DK214-DZ214/2</f>
        <v>0</v>
      </c>
      <c r="EQ214" s="53" t="n">
        <f aca="false">+CW214+DL214-EA214/2</f>
        <v>0</v>
      </c>
      <c r="ER214" s="53" t="n">
        <f aca="false">+CX214+DM214-EB214/2</f>
        <v>0</v>
      </c>
      <c r="ES214" s="53" t="n">
        <f aca="false">+CY214+DN214-EC214/2</f>
        <v>0</v>
      </c>
      <c r="ET214" s="53" t="n">
        <f aca="false">+CZ214+DO214-ED214/2</f>
        <v>0</v>
      </c>
      <c r="EU214" s="53" t="n">
        <f aca="false">+DA214+DP214-EE214/2</f>
        <v>0</v>
      </c>
      <c r="EV214" s="53" t="n">
        <f aca="false">+DB214+DQ214-EF214/2</f>
        <v>0</v>
      </c>
      <c r="EW214" s="53" t="n">
        <f aca="false">+DC214+DR214-EG214/2</f>
        <v>0</v>
      </c>
      <c r="EX214" s="53" t="n">
        <f aca="false">+DD214+DS214-EH214/2</f>
        <v>0</v>
      </c>
      <c r="EY214" s="53" t="n">
        <f aca="false">+DE214+DT214-EI214/2</f>
        <v>0</v>
      </c>
      <c r="EZ214" s="53" t="n">
        <f aca="false">+DF214+DU214-EJ214/2</f>
        <v>0</v>
      </c>
      <c r="FA214" s="55" t="n">
        <f aca="false">+SUM(EO214:EZ214)</f>
        <v>106.36</v>
      </c>
      <c r="FD214" s="53" t="n">
        <f aca="false">+AM214-EO214-DY214</f>
        <v>3711.64</v>
      </c>
      <c r="FE214" s="53" t="n">
        <f aca="false">+AN214-EP214-DZ214</f>
        <v>0</v>
      </c>
      <c r="FF214" s="53" t="n">
        <f aca="false">+AO214-EQ214-EA214</f>
        <v>0</v>
      </c>
      <c r="FG214" s="53" t="n">
        <f aca="false">+AP214-ER214-EB214</f>
        <v>0</v>
      </c>
      <c r="FH214" s="53" t="n">
        <f aca="false">+AQ214-ES214-EC214</f>
        <v>0</v>
      </c>
      <c r="FI214" s="53" t="n">
        <f aca="false">+AR214-ET214-ED214</f>
        <v>0</v>
      </c>
      <c r="FJ214" s="53" t="n">
        <f aca="false">+AS214-EU214-EE214</f>
        <v>0</v>
      </c>
      <c r="FK214" s="53" t="n">
        <f aca="false">+AT214-EV214-EF214</f>
        <v>0</v>
      </c>
      <c r="FL214" s="53" t="n">
        <f aca="false">+AU214-EW214-EG214</f>
        <v>0</v>
      </c>
      <c r="FM214" s="53" t="n">
        <f aca="false">+AV214-EX214-EH214</f>
        <v>0</v>
      </c>
      <c r="FN214" s="53" t="n">
        <f aca="false">+AW214-EY214-EI214</f>
        <v>0</v>
      </c>
      <c r="FO214" s="53" t="n">
        <f aca="false">+AX214-EZ214-EJ214</f>
        <v>0</v>
      </c>
      <c r="FP214" s="53" t="n">
        <f aca="false">+AY214-FA214</f>
        <v>3711.64</v>
      </c>
    </row>
    <row collapsed="false" customFormat="false" customHeight="true" hidden="false" ht="15" outlineLevel="2" r="215">
      <c r="A215" s="21" t="n">
        <v>12</v>
      </c>
      <c r="B215" s="21" t="s">
        <v>67</v>
      </c>
      <c r="C215" s="21" t="s">
        <v>137</v>
      </c>
      <c r="D215" s="67" t="n">
        <f aca="false">+E215</f>
        <v>16159</v>
      </c>
      <c r="E215" s="69" t="n">
        <v>16159</v>
      </c>
      <c r="F215" s="72" t="s">
        <v>759</v>
      </c>
      <c r="G215" s="21" t="s">
        <v>69</v>
      </c>
      <c r="H215" s="21" t="s">
        <v>69</v>
      </c>
      <c r="I215" s="76" t="s">
        <v>760</v>
      </c>
      <c r="J215" s="76" t="s">
        <v>74</v>
      </c>
      <c r="K215" s="76" t="s">
        <v>75</v>
      </c>
      <c r="L215" s="49" t="s">
        <v>487</v>
      </c>
      <c r="M215" s="50" t="s">
        <v>70</v>
      </c>
      <c r="N215" s="51" t="n">
        <v>0.01</v>
      </c>
      <c r="O215" s="51" t="n">
        <v>0.02</v>
      </c>
      <c r="P215" s="51" t="n">
        <v>0</v>
      </c>
      <c r="Q215" s="51" t="n">
        <v>0</v>
      </c>
      <c r="R215" s="50" t="n">
        <v>0</v>
      </c>
      <c r="S215" s="50" t="n">
        <v>0</v>
      </c>
      <c r="T215" s="50" t="n">
        <v>30</v>
      </c>
      <c r="U215" s="50"/>
      <c r="X215" s="53" t="e">
        <f aca="false">+VLOOKUP($D215,['file:///home/lab/repositories/luckia.facturador/com.luckia.biller.deploy/src/main/resources/bootstrap/info_presencial_2014.xlsx']venta_neta_cons!$a$2:$n$1048576,3,0)</f>
        <v>#VALUE!</v>
      </c>
      <c r="Y215" s="53" t="e">
        <f aca="false">+VLOOKUP($D215,['file:///home/lab/repositories/luckia.facturador/com.luckia.biller.deploy/src/main/resources/bootstrap/info_presencial_2014.xlsx']venta_neta_cons!$a$2:$n$1048576,4,0)</f>
        <v>#VALUE!</v>
      </c>
      <c r="Z215" s="53" t="e">
        <f aca="false">+VLOOKUP($D215,['file:///home/lab/repositories/luckia.facturador/com.luckia.biller.deploy/src/main/resources/bootstrap/info_presencial_2014.xlsx']venta_neta_cons!$a$2:$n$1048576,5,0)</f>
        <v>#VALUE!</v>
      </c>
      <c r="AA215" s="53" t="e">
        <f aca="false">+VLOOKUP($D215,['file:///home/lab/repositories/luckia.facturador/com.luckia.biller.deploy/src/main/resources/bootstrap/info_presencial_2014.xlsx']venta_neta_cons!$a$2:$n$1048576,6,0)</f>
        <v>#VALUE!</v>
      </c>
      <c r="AB215" s="53" t="e">
        <f aca="false">+VLOOKUP($D215,['file:///home/lab/repositories/luckia.facturador/com.luckia.biller.deploy/src/main/resources/bootstrap/info_presencial_2014.xlsx']venta_neta_cons!$a$2:$n$1048576,7,0)</f>
        <v>#VALUE!</v>
      </c>
      <c r="AC215" s="53" t="e">
        <f aca="false">+VLOOKUP($D215,['file:///home/lab/repositories/luckia.facturador/com.luckia.biller.deploy/src/main/resources/bootstrap/info_presencial_2014.xlsx']venta_neta_cons!$a$2:$n$1048576,8,0)</f>
        <v>#VALUE!</v>
      </c>
      <c r="AD215" s="53" t="e">
        <f aca="false">+VLOOKUP($D215,['file:///home/lab/repositories/luckia.facturador/com.luckia.biller.deploy/src/main/resources/bootstrap/info_presencial_2014.xlsx']venta_neta_cons!$a$2:$n$1048576,9,0)</f>
        <v>#VALUE!</v>
      </c>
      <c r="AE215" s="53" t="e">
        <f aca="false">+VLOOKUP($D215,['file:///home/lab/repositories/luckia.facturador/com.luckia.biller.deploy/src/main/resources/bootstrap/info_presencial_2014.xlsx']venta_neta_cons!$a$2:$n$1048576,10,0)</f>
        <v>#VALUE!</v>
      </c>
      <c r="AF215" s="53" t="e">
        <f aca="false">+VLOOKUP($D215,['file:///home/lab/repositories/luckia.facturador/com.luckia.biller.deploy/src/main/resources/bootstrap/info_presencial_2014.xlsx']venta_neta_cons!$a$2:$n$1048576,11,0)</f>
        <v>#VALUE!</v>
      </c>
      <c r="AG215" s="53" t="e">
        <f aca="false">+VLOOKUP($D215,['file:///home/lab/repositories/luckia.facturador/com.luckia.biller.deploy/src/main/resources/bootstrap/info_presencial_2014.xlsx']venta_neta_cons!$a$2:$n$1048576,12,0)</f>
        <v>#VALUE!</v>
      </c>
      <c r="AH215" s="53" t="e">
        <f aca="false">+VLOOKUP($D215,['file:///home/lab/repositories/luckia.facturador/com.luckia.biller.deploy/src/main/resources/bootstrap/info_presencial_2014.xlsx']venta_neta_cons!$a$2:$n$1048576,13,0)</f>
        <v>#VALUE!</v>
      </c>
      <c r="AI215" s="53" t="e">
        <f aca="false">+VLOOKUP($D215,['file:///home/lab/repositories/luckia.facturador/com.luckia.biller.deploy/src/main/resources/bootstrap/info_presencial_2014.xlsx']venta_neta_cons!$a$2:$n$1048576,14,0)</f>
        <v>#VALUE!</v>
      </c>
      <c r="AJ215" s="53" t="n">
        <f aca="false">+SUM(X215:AI215)</f>
        <v>2508</v>
      </c>
      <c r="AK215" s="54" t="n">
        <f aca="false">+BB215/X215</f>
        <v>0.436275917065391</v>
      </c>
      <c r="AL215" s="53"/>
      <c r="AM215" s="53" t="e">
        <f aca="false">+VLOOKUP($D215,['file:///home/lab/repositories/luckia.facturador/com.luckia.biller.deploy/src/main/resources/bootstrap/info_presencial_2014.xlsx']saldo_cons!$a$2:$n$1048576,3,0)</f>
        <v>#VALUE!</v>
      </c>
      <c r="AN215" s="53" t="e">
        <f aca="false">+VLOOKUP($D215,['file:///home/lab/repositories/luckia.facturador/com.luckia.biller.deploy/src/main/resources/bootstrap/info_presencial_2014.xlsx']saldo_cons!$a$2:$n$1048576,4,0)</f>
        <v>#VALUE!</v>
      </c>
      <c r="AO215" s="53" t="e">
        <f aca="false">+VLOOKUP($D215,['file:///home/lab/repositories/luckia.facturador/com.luckia.biller.deploy/src/main/resources/bootstrap/info_presencial_2014.xlsx']saldo_cons!$a$2:$n$1048576,5,0)</f>
        <v>#VALUE!</v>
      </c>
      <c r="AP215" s="53" t="e">
        <f aca="false">+VLOOKUP($D215,['file:///home/lab/repositories/luckia.facturador/com.luckia.biller.deploy/src/main/resources/bootstrap/info_presencial_2014.xlsx']saldo_cons!$a$2:$n$1048576,6,0)</f>
        <v>#VALUE!</v>
      </c>
      <c r="AQ215" s="53" t="e">
        <f aca="false">+VLOOKUP($D215,['file:///home/lab/repositories/luckia.facturador/com.luckia.biller.deploy/src/main/resources/bootstrap/info_presencial_2014.xlsx']saldo_cons!$a$2:$n$1048576,7,0)</f>
        <v>#VALUE!</v>
      </c>
      <c r="AR215" s="53" t="e">
        <f aca="false">+VLOOKUP($D215,['file:///home/lab/repositories/luckia.facturador/com.luckia.biller.deploy/src/main/resources/bootstrap/info_presencial_2014.xlsx']saldo_cons!$a$2:$n$1048576,8,0)</f>
        <v>#VALUE!</v>
      </c>
      <c r="AS215" s="53" t="e">
        <f aca="false">+VLOOKUP($D215,['file:///home/lab/repositories/luckia.facturador/com.luckia.biller.deploy/src/main/resources/bootstrap/info_presencial_2014.xlsx']saldo_cons!$a$2:$n$1048576,9,0)</f>
        <v>#VALUE!</v>
      </c>
      <c r="AT215" s="53" t="e">
        <f aca="false">+VLOOKUP($D215,['file:///home/lab/repositories/luckia.facturador/com.luckia.biller.deploy/src/main/resources/bootstrap/info_presencial_2014.xlsx']saldo_cons!$a$2:$n$1048576,10,0)</f>
        <v>#VALUE!</v>
      </c>
      <c r="AU215" s="53" t="e">
        <f aca="false">+VLOOKUP($D215,['file:///home/lab/repositories/luckia.facturador/com.luckia.biller.deploy/src/main/resources/bootstrap/info_presencial_2014.xlsx']saldo_cons!$a$2:$n$1048576,11,0)</f>
        <v>#VALUE!</v>
      </c>
      <c r="AV215" s="53" t="e">
        <f aca="false">+VLOOKUP($D215,['file:///home/lab/repositories/luckia.facturador/com.luckia.biller.deploy/src/main/resources/bootstrap/info_presencial_2014.xlsx']saldo_cons!$a$2:$n$1048576,12,0)</f>
        <v>#VALUE!</v>
      </c>
      <c r="AW215" s="53" t="e">
        <f aca="false">+VLOOKUP($D215,['file:///home/lab/repositories/luckia.facturador/com.luckia.biller.deploy/src/main/resources/bootstrap/info_presencial_2014.xlsx']saldo_cons!$a$2:$n$1048576,13,0)</f>
        <v>#VALUE!</v>
      </c>
      <c r="AX215" s="53" t="e">
        <f aca="false">+VLOOKUP($D215,['file:///home/lab/repositories/luckia.facturador/com.luckia.biller.deploy/src/main/resources/bootstrap/info_presencial_2014.xlsx']saldo_cons!$a$2:$n$1048576,14,0)</f>
        <v>#VALUE!</v>
      </c>
      <c r="AY215" s="53" t="n">
        <f aca="false">+SUM(AM215:AX215)</f>
        <v>2508</v>
      </c>
      <c r="AZ215" s="53"/>
      <c r="BA215" s="53"/>
      <c r="BB215" s="53" t="e">
        <f aca="false">+VLOOKUP($D215,['file:///home/lab/repositories/luckia.facturador/com.luckia.biller.deploy/src/main/resources/bootstrap/info_presencial_2014.xlsx']ggr_cons!$a$2:$n$1048576,3,0)</f>
        <v>#VALUE!</v>
      </c>
      <c r="BC215" s="53" t="e">
        <f aca="false">+VLOOKUP($D215,['file:///home/lab/repositories/luckia.facturador/com.luckia.biller.deploy/src/main/resources/bootstrap/info_presencial_2014.xlsx']ggr_cons!$a$2:$n$1048576,4,0)</f>
        <v>#VALUE!</v>
      </c>
      <c r="BD215" s="53" t="e">
        <f aca="false">+VLOOKUP($D215,['file:///home/lab/repositories/luckia.facturador/com.luckia.biller.deploy/src/main/resources/bootstrap/info_presencial_2014.xlsx']ggr_cons!$a$2:$n$1048576,5,0)</f>
        <v>#VALUE!</v>
      </c>
      <c r="BE215" s="53" t="e">
        <f aca="false">+VLOOKUP($D215,['file:///home/lab/repositories/luckia.facturador/com.luckia.biller.deploy/src/main/resources/bootstrap/info_presencial_2014.xlsx']ggr_cons!$a$2:$n$1048576,6,0)</f>
        <v>#VALUE!</v>
      </c>
      <c r="BF215" s="53" t="e">
        <f aca="false">+VLOOKUP($D215,['file:///home/lab/repositories/luckia.facturador/com.luckia.biller.deploy/src/main/resources/bootstrap/info_presencial_2014.xlsx']ggr_cons!$a$2:$n$1048576,7,0)</f>
        <v>#VALUE!</v>
      </c>
      <c r="BG215" s="53" t="e">
        <f aca="false">+VLOOKUP($D215,['file:///home/lab/repositories/luckia.facturador/com.luckia.biller.deploy/src/main/resources/bootstrap/info_presencial_2014.xlsx']ggr_cons!$a$2:$n$1048576,8,0)</f>
        <v>#VALUE!</v>
      </c>
      <c r="BH215" s="53" t="e">
        <f aca="false">+VLOOKUP($D215,['file:///home/lab/repositories/luckia.facturador/com.luckia.biller.deploy/src/main/resources/bootstrap/info_presencial_2014.xlsx']ggr_cons!$a$2:$n$1048576,9,0)</f>
        <v>#VALUE!</v>
      </c>
      <c r="BI215" s="53" t="e">
        <f aca="false">+VLOOKUP($D215,['file:///home/lab/repositories/luckia.facturador/com.luckia.biller.deploy/src/main/resources/bootstrap/info_presencial_2014.xlsx']ggr_cons!$a$2:$n$1048576,10,0)</f>
        <v>#VALUE!</v>
      </c>
      <c r="BJ215" s="53" t="e">
        <f aca="false">+VLOOKUP($D215,['file:///home/lab/repositories/luckia.facturador/com.luckia.biller.deploy/src/main/resources/bootstrap/info_presencial_2014.xlsx']ggr_cons!$a$2:$n$1048576,11,0)</f>
        <v>#VALUE!</v>
      </c>
      <c r="BK215" s="53" t="e">
        <f aca="false">+VLOOKUP($D215,['file:///home/lab/repositories/luckia.facturador/com.luckia.biller.deploy/src/main/resources/bootstrap/info_presencial_2014.xlsx']ggr_cons!$a$2:$n$1048576,12,0)</f>
        <v>#VALUE!</v>
      </c>
      <c r="BL215" s="53" t="e">
        <f aca="false">+VLOOKUP($D215,['file:///home/lab/repositories/luckia.facturador/com.luckia.biller.deploy/src/main/resources/bootstrap/info_presencial_2014.xlsx']ggr_cons!$a$2:$n$1048576,13,0)</f>
        <v>#VALUE!</v>
      </c>
      <c r="BM215" s="53" t="e">
        <f aca="false">+VLOOKUP($D215,['file:///home/lab/repositories/luckia.facturador/com.luckia.biller.deploy/src/main/resources/bootstrap/info_presencial_2014.xlsx']ggr_cons!$a$2:$n$1048576,14,0)</f>
        <v>#VALUE!</v>
      </c>
      <c r="BN215" s="53" t="n">
        <f aca="false">+SUM(BB215:BM215)</f>
        <v>1094.18</v>
      </c>
      <c r="BO215" s="53"/>
      <c r="BP215" s="53"/>
      <c r="BQ215" s="55" t="n">
        <f aca="false">+$N215*X215</f>
        <v>25.08</v>
      </c>
      <c r="BR215" s="55" t="n">
        <f aca="false">+$N215*Y215</f>
        <v>0</v>
      </c>
      <c r="BS215" s="55" t="n">
        <f aca="false">+$N215*Z215</f>
        <v>0</v>
      </c>
      <c r="BT215" s="55" t="n">
        <f aca="false">+$N215*AA215</f>
        <v>0</v>
      </c>
      <c r="BU215" s="55" t="n">
        <f aca="false">+$N215*AB215</f>
        <v>0</v>
      </c>
      <c r="BV215" s="55" t="n">
        <f aca="false">+$N215*AC215</f>
        <v>0</v>
      </c>
      <c r="BW215" s="55" t="n">
        <f aca="false">+$N215*AD215</f>
        <v>0</v>
      </c>
      <c r="BX215" s="55" t="n">
        <f aca="false">+$N215*AE215</f>
        <v>0</v>
      </c>
      <c r="BY215" s="55" t="n">
        <f aca="false">+$N215*AF215</f>
        <v>0</v>
      </c>
      <c r="BZ215" s="55" t="n">
        <f aca="false">+$N215*AG215</f>
        <v>0</v>
      </c>
      <c r="CA215" s="55" t="n">
        <f aca="false">+$N215*AH215</f>
        <v>0</v>
      </c>
      <c r="CB215" s="55" t="n">
        <f aca="false">+$N215*AI215</f>
        <v>0</v>
      </c>
      <c r="CC215" s="55" t="n">
        <f aca="false">+SUM(BQ215:CB215)</f>
        <v>25.08</v>
      </c>
      <c r="CD215" s="53"/>
      <c r="CE215" s="55"/>
      <c r="CF215" s="55" t="n">
        <f aca="false">+BQ215/$CE$2</f>
        <v>20.7272727272727</v>
      </c>
      <c r="CG215" s="55" t="n">
        <f aca="false">+BR215/$CE$2</f>
        <v>0</v>
      </c>
      <c r="CH215" s="55" t="n">
        <f aca="false">+BS215/$CE$2</f>
        <v>0</v>
      </c>
      <c r="CI215" s="55" t="n">
        <f aca="false">+BT215/$CE$2</f>
        <v>0</v>
      </c>
      <c r="CJ215" s="55" t="n">
        <f aca="false">+BU215/$CE$2</f>
        <v>0</v>
      </c>
      <c r="CK215" s="55" t="n">
        <f aca="false">+BV215/$CE$2</f>
        <v>0</v>
      </c>
      <c r="CL215" s="55" t="n">
        <f aca="false">+BW215/$CE$2</f>
        <v>0</v>
      </c>
      <c r="CM215" s="55" t="n">
        <f aca="false">+BX215/$CE$2</f>
        <v>0</v>
      </c>
      <c r="CN215" s="55" t="n">
        <f aca="false">+BY215/$CE$2</f>
        <v>0</v>
      </c>
      <c r="CO215" s="55" t="n">
        <f aca="false">+BZ215/$CE$2</f>
        <v>0</v>
      </c>
      <c r="CP215" s="55" t="n">
        <f aca="false">+CA215/$CE$2</f>
        <v>0</v>
      </c>
      <c r="CQ215" s="55" t="n">
        <f aca="false">+CB215/$CE$2</f>
        <v>0</v>
      </c>
      <c r="CR215" s="55" t="n">
        <f aca="false">+CC215/$CE$2</f>
        <v>20.7272727272727</v>
      </c>
      <c r="CS215" s="53"/>
      <c r="CT215" s="53"/>
      <c r="CU215" s="56" t="n">
        <f aca="false">+$O215*X215+$P215*BB215+$Q215*(0.9*BB215+$S215)+$R215</f>
        <v>50.16</v>
      </c>
      <c r="CV215" s="56" t="n">
        <f aca="false">+$O215*Y215+$P215*BC215+$Q215*(0.9*BC215+$S215)+$R215</f>
        <v>0</v>
      </c>
      <c r="CW215" s="56" t="n">
        <f aca="false">+$O215*Z215+$P215*BD215+$Q215*(0.9*BD215+$S215)+$R215</f>
        <v>0</v>
      </c>
      <c r="CX215" s="56" t="n">
        <f aca="false">+$O215*AA215+$P215*BE215+$Q215*(0.9*BE215+$S215)+$R215</f>
        <v>0</v>
      </c>
      <c r="CY215" s="56" t="n">
        <f aca="false">+$O215*AB215+$P215*BF215+$Q215*(0.9*BF215+$S215)+$R215</f>
        <v>0</v>
      </c>
      <c r="CZ215" s="56" t="n">
        <f aca="false">+$O215*AC215+$P215*BG215+$Q215*(0.9*BG215+$S215)+$R215</f>
        <v>0</v>
      </c>
      <c r="DA215" s="56" t="n">
        <f aca="false">+$O215*AD215+$P215*BH215+$Q215*(0.9*BH215+$S215)+$R215</f>
        <v>0</v>
      </c>
      <c r="DB215" s="56" t="n">
        <f aca="false">+$O215*AE215+$P215*BI215+$Q215*(0.9*BI215+$S215)+$R215</f>
        <v>0</v>
      </c>
      <c r="DC215" s="56" t="n">
        <f aca="false">+$O215*AF215+$P215*BJ215+$Q215*(0.9*BJ215+$S215)+$R215</f>
        <v>0</v>
      </c>
      <c r="DD215" s="56" t="n">
        <f aca="false">+$O215*AG215+$P215*BK215+$Q215*(0.9*BK215+$S215)+$R215</f>
        <v>0</v>
      </c>
      <c r="DE215" s="56" t="n">
        <f aca="false">+$O215*AH215+$P215*BL215+$Q215*(0.9*BL215+$S215)+$R215</f>
        <v>0</v>
      </c>
      <c r="DF215" s="56" t="n">
        <f aca="false">+$O215*AI215+$P215*BM215+$Q215*(0.9*BM215+$S215)+$R215</f>
        <v>0</v>
      </c>
      <c r="DG215" s="55" t="n">
        <f aca="false">+SUM(CU215:DF215)</f>
        <v>50.16</v>
      </c>
      <c r="DH215" s="53"/>
      <c r="DJ215" s="14" t="n">
        <f aca="false">+IF(X215=0,0,$T215)</f>
        <v>30</v>
      </c>
      <c r="DK215" s="14" t="n">
        <f aca="false">+IF(Y215=0,0,$T215)</f>
        <v>0</v>
      </c>
      <c r="DL215" s="14" t="n">
        <f aca="false">+IF(Z215=0,0,$T215)</f>
        <v>0</v>
      </c>
      <c r="DM215" s="14" t="n">
        <f aca="false">+IF(AA215=0,0,$T215)</f>
        <v>0</v>
      </c>
      <c r="DN215" s="14" t="n">
        <f aca="false">+IF(AB215=0,0,$T215)</f>
        <v>0</v>
      </c>
      <c r="DO215" s="14" t="n">
        <f aca="false">+IF(AC215=0,0,$T215)</f>
        <v>0</v>
      </c>
      <c r="DP215" s="14" t="n">
        <f aca="false">+IF(AD215=0,0,$T215)</f>
        <v>0</v>
      </c>
      <c r="DQ215" s="14" t="n">
        <f aca="false">+IF(AE215=0,0,$T215)</f>
        <v>0</v>
      </c>
      <c r="DR215" s="14" t="n">
        <f aca="false">+IF(AF215=0,0,$T215)</f>
        <v>0</v>
      </c>
      <c r="DS215" s="14" t="n">
        <f aca="false">+IF(AG215=0,0,$T215)</f>
        <v>0</v>
      </c>
      <c r="DT215" s="14" t="n">
        <f aca="false">+IF(AH215=0,0,$T215)</f>
        <v>0</v>
      </c>
      <c r="DU215" s="14" t="n">
        <f aca="false">+IF(AI215=0,0,$T215)</f>
        <v>0</v>
      </c>
      <c r="DV215" s="55" t="n">
        <f aca="false">+SUM(DJ215:DU215)</f>
        <v>30</v>
      </c>
      <c r="DY215" s="14" t="n">
        <v>0</v>
      </c>
      <c r="DZ215" s="14" t="n">
        <v>0</v>
      </c>
      <c r="EA215" s="14" t="n">
        <v>0</v>
      </c>
      <c r="EB215" s="14" t="n">
        <v>0</v>
      </c>
      <c r="EC215" s="14" t="n">
        <v>0</v>
      </c>
      <c r="ED215" s="14" t="n">
        <v>0</v>
      </c>
      <c r="EE215" s="14" t="n">
        <v>0</v>
      </c>
      <c r="EF215" s="14" t="n">
        <v>0</v>
      </c>
      <c r="EG215" s="14" t="n">
        <v>0</v>
      </c>
      <c r="EH215" s="14" t="n">
        <v>0</v>
      </c>
      <c r="EI215" s="14" t="n">
        <v>0</v>
      </c>
      <c r="EJ215" s="14" t="n">
        <v>0</v>
      </c>
      <c r="EK215" s="55" t="n">
        <f aca="false">+SUM(DY215:EJ215)</f>
        <v>0</v>
      </c>
      <c r="EO215" s="53" t="n">
        <f aca="false">+CU215+DJ215-DY215/2</f>
        <v>80.16</v>
      </c>
      <c r="EP215" s="53" t="n">
        <f aca="false">+CV215+DK215-DZ215/2</f>
        <v>0</v>
      </c>
      <c r="EQ215" s="53" t="n">
        <f aca="false">+CW215+DL215-EA215/2</f>
        <v>0</v>
      </c>
      <c r="ER215" s="53" t="n">
        <f aca="false">+CX215+DM215-EB215/2</f>
        <v>0</v>
      </c>
      <c r="ES215" s="53" t="n">
        <f aca="false">+CY215+DN215-EC215/2</f>
        <v>0</v>
      </c>
      <c r="ET215" s="53" t="n">
        <f aca="false">+CZ215+DO215-ED215/2</f>
        <v>0</v>
      </c>
      <c r="EU215" s="53" t="n">
        <f aca="false">+DA215+DP215-EE215/2</f>
        <v>0</v>
      </c>
      <c r="EV215" s="53" t="n">
        <f aca="false">+DB215+DQ215-EF215/2</f>
        <v>0</v>
      </c>
      <c r="EW215" s="53" t="n">
        <f aca="false">+DC215+DR215-EG215/2</f>
        <v>0</v>
      </c>
      <c r="EX215" s="53" t="n">
        <f aca="false">+DD215+DS215-EH215/2</f>
        <v>0</v>
      </c>
      <c r="EY215" s="53" t="n">
        <f aca="false">+DE215+DT215-EI215/2</f>
        <v>0</v>
      </c>
      <c r="EZ215" s="53" t="n">
        <f aca="false">+DF215+DU215-EJ215/2</f>
        <v>0</v>
      </c>
      <c r="FA215" s="55" t="n">
        <f aca="false">+SUM(EO215:EZ215)</f>
        <v>80.16</v>
      </c>
      <c r="FD215" s="53" t="n">
        <f aca="false">+AM215-EO215-DY215</f>
        <v>2427.84</v>
      </c>
      <c r="FE215" s="53" t="n">
        <f aca="false">+AN215-EP215-DZ215</f>
        <v>0</v>
      </c>
      <c r="FF215" s="53" t="n">
        <f aca="false">+AO215-EQ215-EA215</f>
        <v>0</v>
      </c>
      <c r="FG215" s="53" t="n">
        <f aca="false">+AP215-ER215-EB215</f>
        <v>0</v>
      </c>
      <c r="FH215" s="53" t="n">
        <f aca="false">+AQ215-ES215-EC215</f>
        <v>0</v>
      </c>
      <c r="FI215" s="53" t="n">
        <f aca="false">+AR215-ET215-ED215</f>
        <v>0</v>
      </c>
      <c r="FJ215" s="53" t="n">
        <f aca="false">+AS215-EU215-EE215</f>
        <v>0</v>
      </c>
      <c r="FK215" s="53" t="n">
        <f aca="false">+AT215-EV215-EF215</f>
        <v>0</v>
      </c>
      <c r="FL215" s="53" t="n">
        <f aca="false">+AU215-EW215-EG215</f>
        <v>0</v>
      </c>
      <c r="FM215" s="53" t="n">
        <f aca="false">+AV215-EX215-EH215</f>
        <v>0</v>
      </c>
      <c r="FN215" s="53" t="n">
        <f aca="false">+AW215-EY215-EI215</f>
        <v>0</v>
      </c>
      <c r="FO215" s="53" t="n">
        <f aca="false">+AX215-EZ215-EJ215</f>
        <v>0</v>
      </c>
      <c r="FP215" s="53" t="n">
        <f aca="false">+AY215-FA215</f>
        <v>2427.84</v>
      </c>
    </row>
    <row collapsed="false" customFormat="false" customHeight="true" hidden="false" ht="15" outlineLevel="2" r="216">
      <c r="A216" s="21" t="n">
        <v>12</v>
      </c>
      <c r="B216" s="21" t="s">
        <v>67</v>
      </c>
      <c r="C216" s="21" t="s">
        <v>137</v>
      </c>
      <c r="D216" s="67" t="n">
        <f aca="false">+E216</f>
        <v>16160</v>
      </c>
      <c r="E216" s="69" t="n">
        <v>16160</v>
      </c>
      <c r="F216" s="76" t="s">
        <v>761</v>
      </c>
      <c r="G216" s="21" t="s">
        <v>69</v>
      </c>
      <c r="H216" s="21" t="s">
        <v>69</v>
      </c>
      <c r="I216" s="72" t="s">
        <v>762</v>
      </c>
      <c r="J216" s="72" t="s">
        <v>702</v>
      </c>
      <c r="K216" s="76" t="s">
        <v>75</v>
      </c>
      <c r="L216" s="49" t="s">
        <v>487</v>
      </c>
      <c r="M216" s="50" t="s">
        <v>70</v>
      </c>
      <c r="N216" s="51" t="n">
        <v>0.01</v>
      </c>
      <c r="O216" s="51" t="n">
        <v>0.02</v>
      </c>
      <c r="P216" s="51" t="n">
        <v>0</v>
      </c>
      <c r="Q216" s="51" t="n">
        <v>0</v>
      </c>
      <c r="R216" s="50" t="n">
        <v>0</v>
      </c>
      <c r="S216" s="50" t="n">
        <v>0</v>
      </c>
      <c r="T216" s="50" t="n">
        <v>30</v>
      </c>
      <c r="U216" s="50"/>
      <c r="X216" s="53" t="e">
        <f aca="false">+VLOOKUP($D216,['file:///home/lab/repositories/luckia.facturador/com.luckia.biller.deploy/src/main/resources/bootstrap/info_presencial_2014.xlsx']venta_neta_cons!$a$2:$n$1048576,3,0)</f>
        <v>#VALUE!</v>
      </c>
      <c r="Y216" s="53" t="e">
        <f aca="false">+VLOOKUP($D216,['file:///home/lab/repositories/luckia.facturador/com.luckia.biller.deploy/src/main/resources/bootstrap/info_presencial_2014.xlsx']venta_neta_cons!$a$2:$n$1048576,4,0)</f>
        <v>#VALUE!</v>
      </c>
      <c r="Z216" s="53" t="e">
        <f aca="false">+VLOOKUP($D216,['file:///home/lab/repositories/luckia.facturador/com.luckia.biller.deploy/src/main/resources/bootstrap/info_presencial_2014.xlsx']venta_neta_cons!$a$2:$n$1048576,5,0)</f>
        <v>#VALUE!</v>
      </c>
      <c r="AA216" s="53" t="e">
        <f aca="false">+VLOOKUP($D216,['file:///home/lab/repositories/luckia.facturador/com.luckia.biller.deploy/src/main/resources/bootstrap/info_presencial_2014.xlsx']venta_neta_cons!$a$2:$n$1048576,6,0)</f>
        <v>#VALUE!</v>
      </c>
      <c r="AB216" s="53" t="e">
        <f aca="false">+VLOOKUP($D216,['file:///home/lab/repositories/luckia.facturador/com.luckia.biller.deploy/src/main/resources/bootstrap/info_presencial_2014.xlsx']venta_neta_cons!$a$2:$n$1048576,7,0)</f>
        <v>#VALUE!</v>
      </c>
      <c r="AC216" s="53" t="e">
        <f aca="false">+VLOOKUP($D216,['file:///home/lab/repositories/luckia.facturador/com.luckia.biller.deploy/src/main/resources/bootstrap/info_presencial_2014.xlsx']venta_neta_cons!$a$2:$n$1048576,8,0)</f>
        <v>#VALUE!</v>
      </c>
      <c r="AD216" s="53" t="e">
        <f aca="false">+VLOOKUP($D216,['file:///home/lab/repositories/luckia.facturador/com.luckia.biller.deploy/src/main/resources/bootstrap/info_presencial_2014.xlsx']venta_neta_cons!$a$2:$n$1048576,9,0)</f>
        <v>#VALUE!</v>
      </c>
      <c r="AE216" s="53" t="e">
        <f aca="false">+VLOOKUP($D216,['file:///home/lab/repositories/luckia.facturador/com.luckia.biller.deploy/src/main/resources/bootstrap/info_presencial_2014.xlsx']venta_neta_cons!$a$2:$n$1048576,10,0)</f>
        <v>#VALUE!</v>
      </c>
      <c r="AF216" s="53" t="e">
        <f aca="false">+VLOOKUP($D216,['file:///home/lab/repositories/luckia.facturador/com.luckia.biller.deploy/src/main/resources/bootstrap/info_presencial_2014.xlsx']venta_neta_cons!$a$2:$n$1048576,11,0)</f>
        <v>#VALUE!</v>
      </c>
      <c r="AG216" s="53" t="e">
        <f aca="false">+VLOOKUP($D216,['file:///home/lab/repositories/luckia.facturador/com.luckia.biller.deploy/src/main/resources/bootstrap/info_presencial_2014.xlsx']venta_neta_cons!$a$2:$n$1048576,12,0)</f>
        <v>#VALUE!</v>
      </c>
      <c r="AH216" s="53" t="e">
        <f aca="false">+VLOOKUP($D216,['file:///home/lab/repositories/luckia.facturador/com.luckia.biller.deploy/src/main/resources/bootstrap/info_presencial_2014.xlsx']venta_neta_cons!$a$2:$n$1048576,13,0)</f>
        <v>#VALUE!</v>
      </c>
      <c r="AI216" s="53" t="e">
        <f aca="false">+VLOOKUP($D216,['file:///home/lab/repositories/luckia.facturador/com.luckia.biller.deploy/src/main/resources/bootstrap/info_presencial_2014.xlsx']venta_neta_cons!$a$2:$n$1048576,14,0)</f>
        <v>#VALUE!</v>
      </c>
      <c r="AJ216" s="53" t="n">
        <f aca="false">+SUM(X216:AI216)</f>
        <v>957</v>
      </c>
      <c r="AK216" s="54" t="n">
        <f aca="false">+BB216/X216</f>
        <v>0.18533960292581</v>
      </c>
      <c r="AL216" s="53"/>
      <c r="AM216" s="53" t="e">
        <f aca="false">+VLOOKUP($D216,['file:///home/lab/repositories/luckia.facturador/com.luckia.biller.deploy/src/main/resources/bootstrap/info_presencial_2014.xlsx']saldo_cons!$a$2:$n$1048576,3,0)</f>
        <v>#VALUE!</v>
      </c>
      <c r="AN216" s="53" t="e">
        <f aca="false">+VLOOKUP($D216,['file:///home/lab/repositories/luckia.facturador/com.luckia.biller.deploy/src/main/resources/bootstrap/info_presencial_2014.xlsx']saldo_cons!$a$2:$n$1048576,4,0)</f>
        <v>#VALUE!</v>
      </c>
      <c r="AO216" s="53" t="e">
        <f aca="false">+VLOOKUP($D216,['file:///home/lab/repositories/luckia.facturador/com.luckia.biller.deploy/src/main/resources/bootstrap/info_presencial_2014.xlsx']saldo_cons!$a$2:$n$1048576,5,0)</f>
        <v>#VALUE!</v>
      </c>
      <c r="AP216" s="53" t="e">
        <f aca="false">+VLOOKUP($D216,['file:///home/lab/repositories/luckia.facturador/com.luckia.biller.deploy/src/main/resources/bootstrap/info_presencial_2014.xlsx']saldo_cons!$a$2:$n$1048576,6,0)</f>
        <v>#VALUE!</v>
      </c>
      <c r="AQ216" s="53" t="e">
        <f aca="false">+VLOOKUP($D216,['file:///home/lab/repositories/luckia.facturador/com.luckia.biller.deploy/src/main/resources/bootstrap/info_presencial_2014.xlsx']saldo_cons!$a$2:$n$1048576,7,0)</f>
        <v>#VALUE!</v>
      </c>
      <c r="AR216" s="53" t="e">
        <f aca="false">+VLOOKUP($D216,['file:///home/lab/repositories/luckia.facturador/com.luckia.biller.deploy/src/main/resources/bootstrap/info_presencial_2014.xlsx']saldo_cons!$a$2:$n$1048576,8,0)</f>
        <v>#VALUE!</v>
      </c>
      <c r="AS216" s="53" t="e">
        <f aca="false">+VLOOKUP($D216,['file:///home/lab/repositories/luckia.facturador/com.luckia.biller.deploy/src/main/resources/bootstrap/info_presencial_2014.xlsx']saldo_cons!$a$2:$n$1048576,9,0)</f>
        <v>#VALUE!</v>
      </c>
      <c r="AT216" s="53" t="e">
        <f aca="false">+VLOOKUP($D216,['file:///home/lab/repositories/luckia.facturador/com.luckia.biller.deploy/src/main/resources/bootstrap/info_presencial_2014.xlsx']saldo_cons!$a$2:$n$1048576,10,0)</f>
        <v>#VALUE!</v>
      </c>
      <c r="AU216" s="53" t="e">
        <f aca="false">+VLOOKUP($D216,['file:///home/lab/repositories/luckia.facturador/com.luckia.biller.deploy/src/main/resources/bootstrap/info_presencial_2014.xlsx']saldo_cons!$a$2:$n$1048576,11,0)</f>
        <v>#VALUE!</v>
      </c>
      <c r="AV216" s="53" t="e">
        <f aca="false">+VLOOKUP($D216,['file:///home/lab/repositories/luckia.facturador/com.luckia.biller.deploy/src/main/resources/bootstrap/info_presencial_2014.xlsx']saldo_cons!$a$2:$n$1048576,12,0)</f>
        <v>#VALUE!</v>
      </c>
      <c r="AW216" s="53" t="e">
        <f aca="false">+VLOOKUP($D216,['file:///home/lab/repositories/luckia.facturador/com.luckia.biller.deploy/src/main/resources/bootstrap/info_presencial_2014.xlsx']saldo_cons!$a$2:$n$1048576,13,0)</f>
        <v>#VALUE!</v>
      </c>
      <c r="AX216" s="53" t="e">
        <f aca="false">+VLOOKUP($D216,['file:///home/lab/repositories/luckia.facturador/com.luckia.biller.deploy/src/main/resources/bootstrap/info_presencial_2014.xlsx']saldo_cons!$a$2:$n$1048576,14,0)</f>
        <v>#VALUE!</v>
      </c>
      <c r="AY216" s="53" t="n">
        <f aca="false">+SUM(AM216:AX216)</f>
        <v>957</v>
      </c>
      <c r="AZ216" s="53"/>
      <c r="BA216" s="53"/>
      <c r="BB216" s="53" t="e">
        <f aca="false">+VLOOKUP($D216,['file:///home/lab/repositories/luckia.facturador/com.luckia.biller.deploy/src/main/resources/bootstrap/info_presencial_2014.xlsx']ggr_cons!$a$2:$n$1048576,3,0)</f>
        <v>#VALUE!</v>
      </c>
      <c r="BC216" s="53" t="e">
        <f aca="false">+VLOOKUP($D216,['file:///home/lab/repositories/luckia.facturador/com.luckia.biller.deploy/src/main/resources/bootstrap/info_presencial_2014.xlsx']ggr_cons!$a$2:$n$1048576,4,0)</f>
        <v>#VALUE!</v>
      </c>
      <c r="BD216" s="53" t="e">
        <f aca="false">+VLOOKUP($D216,['file:///home/lab/repositories/luckia.facturador/com.luckia.biller.deploy/src/main/resources/bootstrap/info_presencial_2014.xlsx']ggr_cons!$a$2:$n$1048576,5,0)</f>
        <v>#VALUE!</v>
      </c>
      <c r="BE216" s="53" t="e">
        <f aca="false">+VLOOKUP($D216,['file:///home/lab/repositories/luckia.facturador/com.luckia.biller.deploy/src/main/resources/bootstrap/info_presencial_2014.xlsx']ggr_cons!$a$2:$n$1048576,6,0)</f>
        <v>#VALUE!</v>
      </c>
      <c r="BF216" s="53" t="e">
        <f aca="false">+VLOOKUP($D216,['file:///home/lab/repositories/luckia.facturador/com.luckia.biller.deploy/src/main/resources/bootstrap/info_presencial_2014.xlsx']ggr_cons!$a$2:$n$1048576,7,0)</f>
        <v>#VALUE!</v>
      </c>
      <c r="BG216" s="53" t="e">
        <f aca="false">+VLOOKUP($D216,['file:///home/lab/repositories/luckia.facturador/com.luckia.biller.deploy/src/main/resources/bootstrap/info_presencial_2014.xlsx']ggr_cons!$a$2:$n$1048576,8,0)</f>
        <v>#VALUE!</v>
      </c>
      <c r="BH216" s="53" t="e">
        <f aca="false">+VLOOKUP($D216,['file:///home/lab/repositories/luckia.facturador/com.luckia.biller.deploy/src/main/resources/bootstrap/info_presencial_2014.xlsx']ggr_cons!$a$2:$n$1048576,9,0)</f>
        <v>#VALUE!</v>
      </c>
      <c r="BI216" s="53" t="e">
        <f aca="false">+VLOOKUP($D216,['file:///home/lab/repositories/luckia.facturador/com.luckia.biller.deploy/src/main/resources/bootstrap/info_presencial_2014.xlsx']ggr_cons!$a$2:$n$1048576,10,0)</f>
        <v>#VALUE!</v>
      </c>
      <c r="BJ216" s="53" t="e">
        <f aca="false">+VLOOKUP($D216,['file:///home/lab/repositories/luckia.facturador/com.luckia.biller.deploy/src/main/resources/bootstrap/info_presencial_2014.xlsx']ggr_cons!$a$2:$n$1048576,11,0)</f>
        <v>#VALUE!</v>
      </c>
      <c r="BK216" s="53" t="e">
        <f aca="false">+VLOOKUP($D216,['file:///home/lab/repositories/luckia.facturador/com.luckia.biller.deploy/src/main/resources/bootstrap/info_presencial_2014.xlsx']ggr_cons!$a$2:$n$1048576,12,0)</f>
        <v>#VALUE!</v>
      </c>
      <c r="BL216" s="53" t="e">
        <f aca="false">+VLOOKUP($D216,['file:///home/lab/repositories/luckia.facturador/com.luckia.biller.deploy/src/main/resources/bootstrap/info_presencial_2014.xlsx']ggr_cons!$a$2:$n$1048576,13,0)</f>
        <v>#VALUE!</v>
      </c>
      <c r="BM216" s="53" t="e">
        <f aca="false">+VLOOKUP($D216,['file:///home/lab/repositories/luckia.facturador/com.luckia.biller.deploy/src/main/resources/bootstrap/info_presencial_2014.xlsx']ggr_cons!$a$2:$n$1048576,14,0)</f>
        <v>#VALUE!</v>
      </c>
      <c r="BN216" s="53" t="n">
        <f aca="false">+SUM(BB216:BM216)</f>
        <v>177.37</v>
      </c>
      <c r="BO216" s="53"/>
      <c r="BP216" s="53"/>
      <c r="BQ216" s="55" t="n">
        <f aca="false">+$N216*X216</f>
        <v>9.57</v>
      </c>
      <c r="BR216" s="55" t="n">
        <f aca="false">+$N216*Y216</f>
        <v>0</v>
      </c>
      <c r="BS216" s="55" t="n">
        <f aca="false">+$N216*Z216</f>
        <v>0</v>
      </c>
      <c r="BT216" s="55" t="n">
        <f aca="false">+$N216*AA216</f>
        <v>0</v>
      </c>
      <c r="BU216" s="55" t="n">
        <f aca="false">+$N216*AB216</f>
        <v>0</v>
      </c>
      <c r="BV216" s="55" t="n">
        <f aca="false">+$N216*AC216</f>
        <v>0</v>
      </c>
      <c r="BW216" s="55" t="n">
        <f aca="false">+$N216*AD216</f>
        <v>0</v>
      </c>
      <c r="BX216" s="55" t="n">
        <f aca="false">+$N216*AE216</f>
        <v>0</v>
      </c>
      <c r="BY216" s="55" t="n">
        <f aca="false">+$N216*AF216</f>
        <v>0</v>
      </c>
      <c r="BZ216" s="55" t="n">
        <f aca="false">+$N216*AG216</f>
        <v>0</v>
      </c>
      <c r="CA216" s="55" t="n">
        <f aca="false">+$N216*AH216</f>
        <v>0</v>
      </c>
      <c r="CB216" s="55" t="n">
        <f aca="false">+$N216*AI216</f>
        <v>0</v>
      </c>
      <c r="CC216" s="55" t="n">
        <f aca="false">+SUM(BQ216:CB216)</f>
        <v>9.57</v>
      </c>
      <c r="CD216" s="53"/>
      <c r="CE216" s="55"/>
      <c r="CF216" s="55" t="n">
        <f aca="false">+BQ216/$CE$2</f>
        <v>7.90909090909091</v>
      </c>
      <c r="CG216" s="55" t="n">
        <f aca="false">+BR216/$CE$2</f>
        <v>0</v>
      </c>
      <c r="CH216" s="55" t="n">
        <f aca="false">+BS216/$CE$2</f>
        <v>0</v>
      </c>
      <c r="CI216" s="55" t="n">
        <f aca="false">+BT216/$CE$2</f>
        <v>0</v>
      </c>
      <c r="CJ216" s="55" t="n">
        <f aca="false">+BU216/$CE$2</f>
        <v>0</v>
      </c>
      <c r="CK216" s="55" t="n">
        <f aca="false">+BV216/$CE$2</f>
        <v>0</v>
      </c>
      <c r="CL216" s="55" t="n">
        <f aca="false">+BW216/$CE$2</f>
        <v>0</v>
      </c>
      <c r="CM216" s="55" t="n">
        <f aca="false">+BX216/$CE$2</f>
        <v>0</v>
      </c>
      <c r="CN216" s="55" t="n">
        <f aca="false">+BY216/$CE$2</f>
        <v>0</v>
      </c>
      <c r="CO216" s="55" t="n">
        <f aca="false">+BZ216/$CE$2</f>
        <v>0</v>
      </c>
      <c r="CP216" s="55" t="n">
        <f aca="false">+CA216/$CE$2</f>
        <v>0</v>
      </c>
      <c r="CQ216" s="55" t="n">
        <f aca="false">+CB216/$CE$2</f>
        <v>0</v>
      </c>
      <c r="CR216" s="55" t="n">
        <f aca="false">+CC216/$CE$2</f>
        <v>7.90909090909091</v>
      </c>
      <c r="CS216" s="53"/>
      <c r="CT216" s="53"/>
      <c r="CU216" s="56" t="n">
        <f aca="false">+$O216*X216+$P216*BB216+$Q216*(0.9*BB216+$S216)+$R216</f>
        <v>19.14</v>
      </c>
      <c r="CV216" s="56" t="n">
        <f aca="false">+$O216*Y216+$P216*BC216+$Q216*(0.9*BC216+$S216)+$R216</f>
        <v>0</v>
      </c>
      <c r="CW216" s="56" t="n">
        <f aca="false">+$O216*Z216+$P216*BD216+$Q216*(0.9*BD216+$S216)+$R216</f>
        <v>0</v>
      </c>
      <c r="CX216" s="56" t="n">
        <f aca="false">+$O216*AA216+$P216*BE216+$Q216*(0.9*BE216+$S216)+$R216</f>
        <v>0</v>
      </c>
      <c r="CY216" s="56" t="n">
        <f aca="false">+$O216*AB216+$P216*BF216+$Q216*(0.9*BF216+$S216)+$R216</f>
        <v>0</v>
      </c>
      <c r="CZ216" s="56" t="n">
        <f aca="false">+$O216*AC216+$P216*BG216+$Q216*(0.9*BG216+$S216)+$R216</f>
        <v>0</v>
      </c>
      <c r="DA216" s="56" t="n">
        <f aca="false">+$O216*AD216+$P216*BH216+$Q216*(0.9*BH216+$S216)+$R216</f>
        <v>0</v>
      </c>
      <c r="DB216" s="56" t="n">
        <f aca="false">+$O216*AE216+$P216*BI216+$Q216*(0.9*BI216+$S216)+$R216</f>
        <v>0</v>
      </c>
      <c r="DC216" s="56" t="n">
        <f aca="false">+$O216*AF216+$P216*BJ216+$Q216*(0.9*BJ216+$S216)+$R216</f>
        <v>0</v>
      </c>
      <c r="DD216" s="56" t="n">
        <f aca="false">+$O216*AG216+$P216*BK216+$Q216*(0.9*BK216+$S216)+$R216</f>
        <v>0</v>
      </c>
      <c r="DE216" s="56" t="n">
        <f aca="false">+$O216*AH216+$P216*BL216+$Q216*(0.9*BL216+$S216)+$R216</f>
        <v>0</v>
      </c>
      <c r="DF216" s="56" t="n">
        <f aca="false">+$O216*AI216+$P216*BM216+$Q216*(0.9*BM216+$S216)+$R216</f>
        <v>0</v>
      </c>
      <c r="DG216" s="55" t="n">
        <f aca="false">+SUM(CU216:DF216)</f>
        <v>19.14</v>
      </c>
      <c r="DH216" s="53"/>
      <c r="DJ216" s="14" t="n">
        <f aca="false">+IF(X216=0,0,$T216)</f>
        <v>30</v>
      </c>
      <c r="DK216" s="14" t="n">
        <f aca="false">+IF(Y216=0,0,$T216)</f>
        <v>0</v>
      </c>
      <c r="DL216" s="14" t="n">
        <f aca="false">+IF(Z216=0,0,$T216)</f>
        <v>0</v>
      </c>
      <c r="DM216" s="14" t="n">
        <f aca="false">+IF(AA216=0,0,$T216)</f>
        <v>0</v>
      </c>
      <c r="DN216" s="14" t="n">
        <f aca="false">+IF(AB216=0,0,$T216)</f>
        <v>0</v>
      </c>
      <c r="DO216" s="14" t="n">
        <f aca="false">+IF(AC216=0,0,$T216)</f>
        <v>0</v>
      </c>
      <c r="DP216" s="14" t="n">
        <f aca="false">+IF(AD216=0,0,$T216)</f>
        <v>0</v>
      </c>
      <c r="DQ216" s="14" t="n">
        <f aca="false">+IF(AE216=0,0,$T216)</f>
        <v>0</v>
      </c>
      <c r="DR216" s="14" t="n">
        <f aca="false">+IF(AF216=0,0,$T216)</f>
        <v>0</v>
      </c>
      <c r="DS216" s="14" t="n">
        <f aca="false">+IF(AG216=0,0,$T216)</f>
        <v>0</v>
      </c>
      <c r="DT216" s="14" t="n">
        <f aca="false">+IF(AH216=0,0,$T216)</f>
        <v>0</v>
      </c>
      <c r="DU216" s="14" t="n">
        <f aca="false">+IF(AI216=0,0,$T216)</f>
        <v>0</v>
      </c>
      <c r="DV216" s="55" t="n">
        <f aca="false">+SUM(DJ216:DU216)</f>
        <v>30</v>
      </c>
      <c r="DY216" s="14" t="n">
        <v>0</v>
      </c>
      <c r="DZ216" s="14" t="n">
        <v>0</v>
      </c>
      <c r="EA216" s="14" t="n">
        <v>0</v>
      </c>
      <c r="EB216" s="14" t="n">
        <v>0</v>
      </c>
      <c r="EC216" s="14" t="n">
        <v>0</v>
      </c>
      <c r="ED216" s="14" t="n">
        <v>0</v>
      </c>
      <c r="EE216" s="14" t="n">
        <v>0</v>
      </c>
      <c r="EF216" s="14" t="n">
        <v>0</v>
      </c>
      <c r="EG216" s="14" t="n">
        <v>0</v>
      </c>
      <c r="EH216" s="14" t="n">
        <v>0</v>
      </c>
      <c r="EI216" s="14" t="n">
        <v>0</v>
      </c>
      <c r="EJ216" s="14" t="n">
        <v>0</v>
      </c>
      <c r="EK216" s="55" t="n">
        <f aca="false">+SUM(DY216:EJ216)</f>
        <v>0</v>
      </c>
      <c r="EO216" s="53" t="n">
        <f aca="false">+CU216+DJ216-DY216/2</f>
        <v>49.14</v>
      </c>
      <c r="EP216" s="53" t="n">
        <f aca="false">+CV216+DK216-DZ216/2</f>
        <v>0</v>
      </c>
      <c r="EQ216" s="53" t="n">
        <f aca="false">+CW216+DL216-EA216/2</f>
        <v>0</v>
      </c>
      <c r="ER216" s="53" t="n">
        <f aca="false">+CX216+DM216-EB216/2</f>
        <v>0</v>
      </c>
      <c r="ES216" s="53" t="n">
        <f aca="false">+CY216+DN216-EC216/2</f>
        <v>0</v>
      </c>
      <c r="ET216" s="53" t="n">
        <f aca="false">+CZ216+DO216-ED216/2</f>
        <v>0</v>
      </c>
      <c r="EU216" s="53" t="n">
        <f aca="false">+DA216+DP216-EE216/2</f>
        <v>0</v>
      </c>
      <c r="EV216" s="53" t="n">
        <f aca="false">+DB216+DQ216-EF216/2</f>
        <v>0</v>
      </c>
      <c r="EW216" s="53" t="n">
        <f aca="false">+DC216+DR216-EG216/2</f>
        <v>0</v>
      </c>
      <c r="EX216" s="53" t="n">
        <f aca="false">+DD216+DS216-EH216/2</f>
        <v>0</v>
      </c>
      <c r="EY216" s="53" t="n">
        <f aca="false">+DE216+DT216-EI216/2</f>
        <v>0</v>
      </c>
      <c r="EZ216" s="53" t="n">
        <f aca="false">+DF216+DU216-EJ216/2</f>
        <v>0</v>
      </c>
      <c r="FA216" s="55" t="n">
        <f aca="false">+SUM(EO216:EZ216)</f>
        <v>49.14</v>
      </c>
      <c r="FD216" s="53" t="n">
        <f aca="false">+AM216-EO216-DY216</f>
        <v>907.86</v>
      </c>
      <c r="FE216" s="53" t="n">
        <f aca="false">+AN216-EP216-DZ216</f>
        <v>0</v>
      </c>
      <c r="FF216" s="53" t="n">
        <f aca="false">+AO216-EQ216-EA216</f>
        <v>0</v>
      </c>
      <c r="FG216" s="53" t="n">
        <f aca="false">+AP216-ER216-EB216</f>
        <v>0</v>
      </c>
      <c r="FH216" s="53" t="n">
        <f aca="false">+AQ216-ES216-EC216</f>
        <v>0</v>
      </c>
      <c r="FI216" s="53" t="n">
        <f aca="false">+AR216-ET216-ED216</f>
        <v>0</v>
      </c>
      <c r="FJ216" s="53" t="n">
        <f aca="false">+AS216-EU216-EE216</f>
        <v>0</v>
      </c>
      <c r="FK216" s="53" t="n">
        <f aca="false">+AT216-EV216-EF216</f>
        <v>0</v>
      </c>
      <c r="FL216" s="53" t="n">
        <f aca="false">+AU216-EW216-EG216</f>
        <v>0</v>
      </c>
      <c r="FM216" s="53" t="n">
        <f aca="false">+AV216-EX216-EH216</f>
        <v>0</v>
      </c>
      <c r="FN216" s="53" t="n">
        <f aca="false">+AW216-EY216-EI216</f>
        <v>0</v>
      </c>
      <c r="FO216" s="53" t="n">
        <f aca="false">+AX216-EZ216-EJ216</f>
        <v>0</v>
      </c>
      <c r="FP216" s="53" t="n">
        <f aca="false">+AY216-FA216</f>
        <v>907.86</v>
      </c>
    </row>
    <row collapsed="false" customFormat="false" customHeight="true" hidden="false" ht="15" outlineLevel="2" r="217">
      <c r="A217" s="21" t="n">
        <v>12</v>
      </c>
      <c r="B217" s="21" t="s">
        <v>67</v>
      </c>
      <c r="C217" s="21" t="s">
        <v>137</v>
      </c>
      <c r="D217" s="67" t="n">
        <f aca="false">+E217</f>
        <v>16161</v>
      </c>
      <c r="E217" s="69" t="n">
        <v>16161</v>
      </c>
      <c r="F217" s="76" t="s">
        <v>763</v>
      </c>
      <c r="G217" s="21" t="s">
        <v>69</v>
      </c>
      <c r="H217" s="21" t="s">
        <v>69</v>
      </c>
      <c r="I217" s="76" t="s">
        <v>764</v>
      </c>
      <c r="J217" s="76" t="s">
        <v>74</v>
      </c>
      <c r="K217" s="76" t="s">
        <v>75</v>
      </c>
      <c r="L217" s="49" t="s">
        <v>487</v>
      </c>
      <c r="M217" s="50" t="s">
        <v>70</v>
      </c>
      <c r="N217" s="51" t="n">
        <v>0.01</v>
      </c>
      <c r="O217" s="51" t="n">
        <v>0.02</v>
      </c>
      <c r="P217" s="51" t="n">
        <v>0</v>
      </c>
      <c r="Q217" s="51" t="n">
        <v>0</v>
      </c>
      <c r="R217" s="50" t="n">
        <v>0</v>
      </c>
      <c r="S217" s="50" t="n">
        <v>0</v>
      </c>
      <c r="T217" s="50" t="n">
        <v>30</v>
      </c>
      <c r="U217" s="50"/>
      <c r="X217" s="53" t="e">
        <f aca="false">+VLOOKUP($D217,['file:///home/lab/repositories/luckia.facturador/com.luckia.biller.deploy/src/main/resources/bootstrap/info_presencial_2014.xlsx']venta_neta_cons!$a$2:$n$1048576,3,0)</f>
        <v>#VALUE!</v>
      </c>
      <c r="Y217" s="53" t="e">
        <f aca="false">+VLOOKUP($D217,['file:///home/lab/repositories/luckia.facturador/com.luckia.biller.deploy/src/main/resources/bootstrap/info_presencial_2014.xlsx']venta_neta_cons!$a$2:$n$1048576,4,0)</f>
        <v>#VALUE!</v>
      </c>
      <c r="Z217" s="53" t="e">
        <f aca="false">+VLOOKUP($D217,['file:///home/lab/repositories/luckia.facturador/com.luckia.biller.deploy/src/main/resources/bootstrap/info_presencial_2014.xlsx']venta_neta_cons!$a$2:$n$1048576,5,0)</f>
        <v>#VALUE!</v>
      </c>
      <c r="AA217" s="53" t="e">
        <f aca="false">+VLOOKUP($D217,['file:///home/lab/repositories/luckia.facturador/com.luckia.biller.deploy/src/main/resources/bootstrap/info_presencial_2014.xlsx']venta_neta_cons!$a$2:$n$1048576,6,0)</f>
        <v>#VALUE!</v>
      </c>
      <c r="AB217" s="53" t="e">
        <f aca="false">+VLOOKUP($D217,['file:///home/lab/repositories/luckia.facturador/com.luckia.biller.deploy/src/main/resources/bootstrap/info_presencial_2014.xlsx']venta_neta_cons!$a$2:$n$1048576,7,0)</f>
        <v>#VALUE!</v>
      </c>
      <c r="AC217" s="53" t="e">
        <f aca="false">+VLOOKUP($D217,['file:///home/lab/repositories/luckia.facturador/com.luckia.biller.deploy/src/main/resources/bootstrap/info_presencial_2014.xlsx']venta_neta_cons!$a$2:$n$1048576,8,0)</f>
        <v>#VALUE!</v>
      </c>
      <c r="AD217" s="53" t="e">
        <f aca="false">+VLOOKUP($D217,['file:///home/lab/repositories/luckia.facturador/com.luckia.biller.deploy/src/main/resources/bootstrap/info_presencial_2014.xlsx']venta_neta_cons!$a$2:$n$1048576,9,0)</f>
        <v>#VALUE!</v>
      </c>
      <c r="AE217" s="53" t="e">
        <f aca="false">+VLOOKUP($D217,['file:///home/lab/repositories/luckia.facturador/com.luckia.biller.deploy/src/main/resources/bootstrap/info_presencial_2014.xlsx']venta_neta_cons!$a$2:$n$1048576,10,0)</f>
        <v>#VALUE!</v>
      </c>
      <c r="AF217" s="53" t="e">
        <f aca="false">+VLOOKUP($D217,['file:///home/lab/repositories/luckia.facturador/com.luckia.biller.deploy/src/main/resources/bootstrap/info_presencial_2014.xlsx']venta_neta_cons!$a$2:$n$1048576,11,0)</f>
        <v>#VALUE!</v>
      </c>
      <c r="AG217" s="53" t="e">
        <f aca="false">+VLOOKUP($D217,['file:///home/lab/repositories/luckia.facturador/com.luckia.biller.deploy/src/main/resources/bootstrap/info_presencial_2014.xlsx']venta_neta_cons!$a$2:$n$1048576,12,0)</f>
        <v>#VALUE!</v>
      </c>
      <c r="AH217" s="53" t="e">
        <f aca="false">+VLOOKUP($D217,['file:///home/lab/repositories/luckia.facturador/com.luckia.biller.deploy/src/main/resources/bootstrap/info_presencial_2014.xlsx']venta_neta_cons!$a$2:$n$1048576,13,0)</f>
        <v>#VALUE!</v>
      </c>
      <c r="AI217" s="53" t="e">
        <f aca="false">+VLOOKUP($D217,['file:///home/lab/repositories/luckia.facturador/com.luckia.biller.deploy/src/main/resources/bootstrap/info_presencial_2014.xlsx']venta_neta_cons!$a$2:$n$1048576,14,0)</f>
        <v>#VALUE!</v>
      </c>
      <c r="AJ217" s="53" t="n">
        <f aca="false">+SUM(X217:AI217)</f>
        <v>2093</v>
      </c>
      <c r="AK217" s="54" t="n">
        <f aca="false">+BB217/X217</f>
        <v>0.0454945054945055</v>
      </c>
      <c r="AL217" s="53"/>
      <c r="AM217" s="53" t="e">
        <f aca="false">+VLOOKUP($D217,['file:///home/lab/repositories/luckia.facturador/com.luckia.biller.deploy/src/main/resources/bootstrap/info_presencial_2014.xlsx']saldo_cons!$a$2:$n$1048576,3,0)</f>
        <v>#VALUE!</v>
      </c>
      <c r="AN217" s="53" t="e">
        <f aca="false">+VLOOKUP($D217,['file:///home/lab/repositories/luckia.facturador/com.luckia.biller.deploy/src/main/resources/bootstrap/info_presencial_2014.xlsx']saldo_cons!$a$2:$n$1048576,4,0)</f>
        <v>#VALUE!</v>
      </c>
      <c r="AO217" s="53" t="e">
        <f aca="false">+VLOOKUP($D217,['file:///home/lab/repositories/luckia.facturador/com.luckia.biller.deploy/src/main/resources/bootstrap/info_presencial_2014.xlsx']saldo_cons!$a$2:$n$1048576,5,0)</f>
        <v>#VALUE!</v>
      </c>
      <c r="AP217" s="53" t="e">
        <f aca="false">+VLOOKUP($D217,['file:///home/lab/repositories/luckia.facturador/com.luckia.biller.deploy/src/main/resources/bootstrap/info_presencial_2014.xlsx']saldo_cons!$a$2:$n$1048576,6,0)</f>
        <v>#VALUE!</v>
      </c>
      <c r="AQ217" s="53" t="e">
        <f aca="false">+VLOOKUP($D217,['file:///home/lab/repositories/luckia.facturador/com.luckia.biller.deploy/src/main/resources/bootstrap/info_presencial_2014.xlsx']saldo_cons!$a$2:$n$1048576,7,0)</f>
        <v>#VALUE!</v>
      </c>
      <c r="AR217" s="53" t="e">
        <f aca="false">+VLOOKUP($D217,['file:///home/lab/repositories/luckia.facturador/com.luckia.biller.deploy/src/main/resources/bootstrap/info_presencial_2014.xlsx']saldo_cons!$a$2:$n$1048576,8,0)</f>
        <v>#VALUE!</v>
      </c>
      <c r="AS217" s="53" t="e">
        <f aca="false">+VLOOKUP($D217,['file:///home/lab/repositories/luckia.facturador/com.luckia.biller.deploy/src/main/resources/bootstrap/info_presencial_2014.xlsx']saldo_cons!$a$2:$n$1048576,9,0)</f>
        <v>#VALUE!</v>
      </c>
      <c r="AT217" s="53" t="e">
        <f aca="false">+VLOOKUP($D217,['file:///home/lab/repositories/luckia.facturador/com.luckia.biller.deploy/src/main/resources/bootstrap/info_presencial_2014.xlsx']saldo_cons!$a$2:$n$1048576,10,0)</f>
        <v>#VALUE!</v>
      </c>
      <c r="AU217" s="53" t="e">
        <f aca="false">+VLOOKUP($D217,['file:///home/lab/repositories/luckia.facturador/com.luckia.biller.deploy/src/main/resources/bootstrap/info_presencial_2014.xlsx']saldo_cons!$a$2:$n$1048576,11,0)</f>
        <v>#VALUE!</v>
      </c>
      <c r="AV217" s="53" t="e">
        <f aca="false">+VLOOKUP($D217,['file:///home/lab/repositories/luckia.facturador/com.luckia.biller.deploy/src/main/resources/bootstrap/info_presencial_2014.xlsx']saldo_cons!$a$2:$n$1048576,12,0)</f>
        <v>#VALUE!</v>
      </c>
      <c r="AW217" s="53" t="e">
        <f aca="false">+VLOOKUP($D217,['file:///home/lab/repositories/luckia.facturador/com.luckia.biller.deploy/src/main/resources/bootstrap/info_presencial_2014.xlsx']saldo_cons!$a$2:$n$1048576,13,0)</f>
        <v>#VALUE!</v>
      </c>
      <c r="AX217" s="53" t="e">
        <f aca="false">+VLOOKUP($D217,['file:///home/lab/repositories/luckia.facturador/com.luckia.biller.deploy/src/main/resources/bootstrap/info_presencial_2014.xlsx']saldo_cons!$a$2:$n$1048576,14,0)</f>
        <v>#VALUE!</v>
      </c>
      <c r="AY217" s="53" t="n">
        <f aca="false">+SUM(AM217:AX217)</f>
        <v>2093</v>
      </c>
      <c r="AZ217" s="53"/>
      <c r="BA217" s="53"/>
      <c r="BB217" s="53" t="e">
        <f aca="false">+VLOOKUP($D217,['file:///home/lab/repositories/luckia.facturador/com.luckia.biller.deploy/src/main/resources/bootstrap/info_presencial_2014.xlsx']ggr_cons!$a$2:$n$1048576,3,0)</f>
        <v>#VALUE!</v>
      </c>
      <c r="BC217" s="53" t="e">
        <f aca="false">+VLOOKUP($D217,['file:///home/lab/repositories/luckia.facturador/com.luckia.biller.deploy/src/main/resources/bootstrap/info_presencial_2014.xlsx']ggr_cons!$a$2:$n$1048576,4,0)</f>
        <v>#VALUE!</v>
      </c>
      <c r="BD217" s="53" t="e">
        <f aca="false">+VLOOKUP($D217,['file:///home/lab/repositories/luckia.facturador/com.luckia.biller.deploy/src/main/resources/bootstrap/info_presencial_2014.xlsx']ggr_cons!$a$2:$n$1048576,5,0)</f>
        <v>#VALUE!</v>
      </c>
      <c r="BE217" s="53" t="e">
        <f aca="false">+VLOOKUP($D217,['file:///home/lab/repositories/luckia.facturador/com.luckia.biller.deploy/src/main/resources/bootstrap/info_presencial_2014.xlsx']ggr_cons!$a$2:$n$1048576,6,0)</f>
        <v>#VALUE!</v>
      </c>
      <c r="BF217" s="53" t="e">
        <f aca="false">+VLOOKUP($D217,['file:///home/lab/repositories/luckia.facturador/com.luckia.biller.deploy/src/main/resources/bootstrap/info_presencial_2014.xlsx']ggr_cons!$a$2:$n$1048576,7,0)</f>
        <v>#VALUE!</v>
      </c>
      <c r="BG217" s="53" t="e">
        <f aca="false">+VLOOKUP($D217,['file:///home/lab/repositories/luckia.facturador/com.luckia.biller.deploy/src/main/resources/bootstrap/info_presencial_2014.xlsx']ggr_cons!$a$2:$n$1048576,8,0)</f>
        <v>#VALUE!</v>
      </c>
      <c r="BH217" s="53" t="e">
        <f aca="false">+VLOOKUP($D217,['file:///home/lab/repositories/luckia.facturador/com.luckia.biller.deploy/src/main/resources/bootstrap/info_presencial_2014.xlsx']ggr_cons!$a$2:$n$1048576,9,0)</f>
        <v>#VALUE!</v>
      </c>
      <c r="BI217" s="53" t="e">
        <f aca="false">+VLOOKUP($D217,['file:///home/lab/repositories/luckia.facturador/com.luckia.biller.deploy/src/main/resources/bootstrap/info_presencial_2014.xlsx']ggr_cons!$a$2:$n$1048576,10,0)</f>
        <v>#VALUE!</v>
      </c>
      <c r="BJ217" s="53" t="e">
        <f aca="false">+VLOOKUP($D217,['file:///home/lab/repositories/luckia.facturador/com.luckia.biller.deploy/src/main/resources/bootstrap/info_presencial_2014.xlsx']ggr_cons!$a$2:$n$1048576,11,0)</f>
        <v>#VALUE!</v>
      </c>
      <c r="BK217" s="53" t="e">
        <f aca="false">+VLOOKUP($D217,['file:///home/lab/repositories/luckia.facturador/com.luckia.biller.deploy/src/main/resources/bootstrap/info_presencial_2014.xlsx']ggr_cons!$a$2:$n$1048576,12,0)</f>
        <v>#VALUE!</v>
      </c>
      <c r="BL217" s="53" t="e">
        <f aca="false">+VLOOKUP($D217,['file:///home/lab/repositories/luckia.facturador/com.luckia.biller.deploy/src/main/resources/bootstrap/info_presencial_2014.xlsx']ggr_cons!$a$2:$n$1048576,13,0)</f>
        <v>#VALUE!</v>
      </c>
      <c r="BM217" s="53" t="e">
        <f aca="false">+VLOOKUP($D217,['file:///home/lab/repositories/luckia.facturador/com.luckia.biller.deploy/src/main/resources/bootstrap/info_presencial_2014.xlsx']ggr_cons!$a$2:$n$1048576,14,0)</f>
        <v>#VALUE!</v>
      </c>
      <c r="BN217" s="53" t="n">
        <f aca="false">+SUM(BB217:BM217)</f>
        <v>95.22</v>
      </c>
      <c r="BO217" s="53"/>
      <c r="BP217" s="53"/>
      <c r="BQ217" s="55" t="n">
        <f aca="false">+$N217*X217</f>
        <v>20.93</v>
      </c>
      <c r="BR217" s="55" t="n">
        <f aca="false">+$N217*Y217</f>
        <v>0</v>
      </c>
      <c r="BS217" s="55" t="n">
        <f aca="false">+$N217*Z217</f>
        <v>0</v>
      </c>
      <c r="BT217" s="55" t="n">
        <f aca="false">+$N217*AA217</f>
        <v>0</v>
      </c>
      <c r="BU217" s="55" t="n">
        <f aca="false">+$N217*AB217</f>
        <v>0</v>
      </c>
      <c r="BV217" s="55" t="n">
        <f aca="false">+$N217*AC217</f>
        <v>0</v>
      </c>
      <c r="BW217" s="55" t="n">
        <f aca="false">+$N217*AD217</f>
        <v>0</v>
      </c>
      <c r="BX217" s="55" t="n">
        <f aca="false">+$N217*AE217</f>
        <v>0</v>
      </c>
      <c r="BY217" s="55" t="n">
        <f aca="false">+$N217*AF217</f>
        <v>0</v>
      </c>
      <c r="BZ217" s="55" t="n">
        <f aca="false">+$N217*AG217</f>
        <v>0</v>
      </c>
      <c r="CA217" s="55" t="n">
        <f aca="false">+$N217*AH217</f>
        <v>0</v>
      </c>
      <c r="CB217" s="55" t="n">
        <f aca="false">+$N217*AI217</f>
        <v>0</v>
      </c>
      <c r="CC217" s="55" t="n">
        <f aca="false">+SUM(BQ217:CB217)</f>
        <v>20.93</v>
      </c>
      <c r="CD217" s="53"/>
      <c r="CE217" s="55"/>
      <c r="CF217" s="55" t="n">
        <f aca="false">+BQ217/$CE$2</f>
        <v>17.297520661157</v>
      </c>
      <c r="CG217" s="55" t="n">
        <f aca="false">+BR217/$CE$2</f>
        <v>0</v>
      </c>
      <c r="CH217" s="55" t="n">
        <f aca="false">+BS217/$CE$2</f>
        <v>0</v>
      </c>
      <c r="CI217" s="55" t="n">
        <f aca="false">+BT217/$CE$2</f>
        <v>0</v>
      </c>
      <c r="CJ217" s="55" t="n">
        <f aca="false">+BU217/$CE$2</f>
        <v>0</v>
      </c>
      <c r="CK217" s="55" t="n">
        <f aca="false">+BV217/$CE$2</f>
        <v>0</v>
      </c>
      <c r="CL217" s="55" t="n">
        <f aca="false">+BW217/$CE$2</f>
        <v>0</v>
      </c>
      <c r="CM217" s="55" t="n">
        <f aca="false">+BX217/$CE$2</f>
        <v>0</v>
      </c>
      <c r="CN217" s="55" t="n">
        <f aca="false">+BY217/$CE$2</f>
        <v>0</v>
      </c>
      <c r="CO217" s="55" t="n">
        <f aca="false">+BZ217/$CE$2</f>
        <v>0</v>
      </c>
      <c r="CP217" s="55" t="n">
        <f aca="false">+CA217/$CE$2</f>
        <v>0</v>
      </c>
      <c r="CQ217" s="55" t="n">
        <f aca="false">+CB217/$CE$2</f>
        <v>0</v>
      </c>
      <c r="CR217" s="55" t="n">
        <f aca="false">+CC217/$CE$2</f>
        <v>17.297520661157</v>
      </c>
      <c r="CS217" s="53"/>
      <c r="CT217" s="53"/>
      <c r="CU217" s="56" t="n">
        <f aca="false">+$O217*X217+$P217*BB217+$Q217*(0.9*BB217+$S217)+$R217</f>
        <v>41.86</v>
      </c>
      <c r="CV217" s="56" t="n">
        <f aca="false">+$O217*Y217+$P217*BC217+$Q217*(0.9*BC217+$S217)+$R217</f>
        <v>0</v>
      </c>
      <c r="CW217" s="56" t="n">
        <f aca="false">+$O217*Z217+$P217*BD217+$Q217*(0.9*BD217+$S217)+$R217</f>
        <v>0</v>
      </c>
      <c r="CX217" s="56" t="n">
        <f aca="false">+$O217*AA217+$P217*BE217+$Q217*(0.9*BE217+$S217)+$R217</f>
        <v>0</v>
      </c>
      <c r="CY217" s="56" t="n">
        <f aca="false">+$O217*AB217+$P217*BF217+$Q217*(0.9*BF217+$S217)+$R217</f>
        <v>0</v>
      </c>
      <c r="CZ217" s="56" t="n">
        <f aca="false">+$O217*AC217+$P217*BG217+$Q217*(0.9*BG217+$S217)+$R217</f>
        <v>0</v>
      </c>
      <c r="DA217" s="56" t="n">
        <f aca="false">+$O217*AD217+$P217*BH217+$Q217*(0.9*BH217+$S217)+$R217</f>
        <v>0</v>
      </c>
      <c r="DB217" s="56" t="n">
        <f aca="false">+$O217*AE217+$P217*BI217+$Q217*(0.9*BI217+$S217)+$R217</f>
        <v>0</v>
      </c>
      <c r="DC217" s="56" t="n">
        <f aca="false">+$O217*AF217+$P217*BJ217+$Q217*(0.9*BJ217+$S217)+$R217</f>
        <v>0</v>
      </c>
      <c r="DD217" s="56" t="n">
        <f aca="false">+$O217*AG217+$P217*BK217+$Q217*(0.9*BK217+$S217)+$R217</f>
        <v>0</v>
      </c>
      <c r="DE217" s="56" t="n">
        <f aca="false">+$O217*AH217+$P217*BL217+$Q217*(0.9*BL217+$S217)+$R217</f>
        <v>0</v>
      </c>
      <c r="DF217" s="56" t="n">
        <f aca="false">+$O217*AI217+$P217*BM217+$Q217*(0.9*BM217+$S217)+$R217</f>
        <v>0</v>
      </c>
      <c r="DG217" s="55" t="n">
        <f aca="false">+SUM(CU217:DF217)</f>
        <v>41.86</v>
      </c>
      <c r="DH217" s="53"/>
      <c r="DJ217" s="14" t="n">
        <f aca="false">+IF(X217=0,0,$T217)</f>
        <v>30</v>
      </c>
      <c r="DK217" s="14" t="n">
        <f aca="false">+IF(Y217=0,0,$T217)</f>
        <v>0</v>
      </c>
      <c r="DL217" s="14" t="n">
        <f aca="false">+IF(Z217=0,0,$T217)</f>
        <v>0</v>
      </c>
      <c r="DM217" s="14" t="n">
        <f aca="false">+IF(AA217=0,0,$T217)</f>
        <v>0</v>
      </c>
      <c r="DN217" s="14" t="n">
        <f aca="false">+IF(AB217=0,0,$T217)</f>
        <v>0</v>
      </c>
      <c r="DO217" s="14" t="n">
        <f aca="false">+IF(AC217=0,0,$T217)</f>
        <v>0</v>
      </c>
      <c r="DP217" s="14" t="n">
        <f aca="false">+IF(AD217=0,0,$T217)</f>
        <v>0</v>
      </c>
      <c r="DQ217" s="14" t="n">
        <f aca="false">+IF(AE217=0,0,$T217)</f>
        <v>0</v>
      </c>
      <c r="DR217" s="14" t="n">
        <f aca="false">+IF(AF217=0,0,$T217)</f>
        <v>0</v>
      </c>
      <c r="DS217" s="14" t="n">
        <f aca="false">+IF(AG217=0,0,$T217)</f>
        <v>0</v>
      </c>
      <c r="DT217" s="14" t="n">
        <f aca="false">+IF(AH217=0,0,$T217)</f>
        <v>0</v>
      </c>
      <c r="DU217" s="14" t="n">
        <f aca="false">+IF(AI217=0,0,$T217)</f>
        <v>0</v>
      </c>
      <c r="DV217" s="55" t="n">
        <f aca="false">+SUM(DJ217:DU217)</f>
        <v>30</v>
      </c>
      <c r="DY217" s="14" t="n">
        <v>0</v>
      </c>
      <c r="DZ217" s="14" t="n">
        <v>0</v>
      </c>
      <c r="EA217" s="14" t="n">
        <v>0</v>
      </c>
      <c r="EB217" s="14" t="n">
        <v>0</v>
      </c>
      <c r="EC217" s="14" t="n">
        <v>0</v>
      </c>
      <c r="ED217" s="14" t="n">
        <v>0</v>
      </c>
      <c r="EE217" s="14" t="n">
        <v>0</v>
      </c>
      <c r="EF217" s="14" t="n">
        <v>0</v>
      </c>
      <c r="EG217" s="14" t="n">
        <v>0</v>
      </c>
      <c r="EH217" s="14" t="n">
        <v>0</v>
      </c>
      <c r="EI217" s="14" t="n">
        <v>0</v>
      </c>
      <c r="EJ217" s="14" t="n">
        <v>0</v>
      </c>
      <c r="EK217" s="55" t="n">
        <f aca="false">+SUM(DY217:EJ217)</f>
        <v>0</v>
      </c>
      <c r="EO217" s="53" t="n">
        <f aca="false">+CU217+DJ217-DY217/2</f>
        <v>71.86</v>
      </c>
      <c r="EP217" s="53" t="n">
        <f aca="false">+CV217+DK217-DZ217/2</f>
        <v>0</v>
      </c>
      <c r="EQ217" s="53" t="n">
        <f aca="false">+CW217+DL217-EA217/2</f>
        <v>0</v>
      </c>
      <c r="ER217" s="53" t="n">
        <f aca="false">+CX217+DM217-EB217/2</f>
        <v>0</v>
      </c>
      <c r="ES217" s="53" t="n">
        <f aca="false">+CY217+DN217-EC217/2</f>
        <v>0</v>
      </c>
      <c r="ET217" s="53" t="n">
        <f aca="false">+CZ217+DO217-ED217/2</f>
        <v>0</v>
      </c>
      <c r="EU217" s="53" t="n">
        <f aca="false">+DA217+DP217-EE217/2</f>
        <v>0</v>
      </c>
      <c r="EV217" s="53" t="n">
        <f aca="false">+DB217+DQ217-EF217/2</f>
        <v>0</v>
      </c>
      <c r="EW217" s="53" t="n">
        <f aca="false">+DC217+DR217-EG217/2</f>
        <v>0</v>
      </c>
      <c r="EX217" s="53" t="n">
        <f aca="false">+DD217+DS217-EH217/2</f>
        <v>0</v>
      </c>
      <c r="EY217" s="53" t="n">
        <f aca="false">+DE217+DT217-EI217/2</f>
        <v>0</v>
      </c>
      <c r="EZ217" s="53" t="n">
        <f aca="false">+DF217+DU217-EJ217/2</f>
        <v>0</v>
      </c>
      <c r="FA217" s="55" t="n">
        <f aca="false">+SUM(EO217:EZ217)</f>
        <v>71.86</v>
      </c>
      <c r="FD217" s="53" t="n">
        <f aca="false">+AM217-EO217-DY217</f>
        <v>2021.14</v>
      </c>
      <c r="FE217" s="53" t="n">
        <f aca="false">+AN217-EP217-DZ217</f>
        <v>0</v>
      </c>
      <c r="FF217" s="53" t="n">
        <f aca="false">+AO217-EQ217-EA217</f>
        <v>0</v>
      </c>
      <c r="FG217" s="53" t="n">
        <f aca="false">+AP217-ER217-EB217</f>
        <v>0</v>
      </c>
      <c r="FH217" s="53" t="n">
        <f aca="false">+AQ217-ES217-EC217</f>
        <v>0</v>
      </c>
      <c r="FI217" s="53" t="n">
        <f aca="false">+AR217-ET217-ED217</f>
        <v>0</v>
      </c>
      <c r="FJ217" s="53" t="n">
        <f aca="false">+AS217-EU217-EE217</f>
        <v>0</v>
      </c>
      <c r="FK217" s="53" t="n">
        <f aca="false">+AT217-EV217-EF217</f>
        <v>0</v>
      </c>
      <c r="FL217" s="53" t="n">
        <f aca="false">+AU217-EW217-EG217</f>
        <v>0</v>
      </c>
      <c r="FM217" s="53" t="n">
        <f aca="false">+AV217-EX217-EH217</f>
        <v>0</v>
      </c>
      <c r="FN217" s="53" t="n">
        <f aca="false">+AW217-EY217-EI217</f>
        <v>0</v>
      </c>
      <c r="FO217" s="53" t="n">
        <f aca="false">+AX217-EZ217-EJ217</f>
        <v>0</v>
      </c>
      <c r="FP217" s="53" t="n">
        <f aca="false">+AY217-FA217</f>
        <v>2021.14</v>
      </c>
    </row>
    <row collapsed="false" customFormat="false" customHeight="true" hidden="false" ht="15" outlineLevel="2" r="218">
      <c r="A218" s="21" t="n">
        <v>12</v>
      </c>
      <c r="B218" s="21" t="s">
        <v>67</v>
      </c>
      <c r="C218" s="21" t="s">
        <v>137</v>
      </c>
      <c r="D218" s="67" t="n">
        <f aca="false">+E218</f>
        <v>16162</v>
      </c>
      <c r="E218" s="69" t="n">
        <v>16162</v>
      </c>
      <c r="F218" s="76" t="s">
        <v>765</v>
      </c>
      <c r="G218" s="21" t="s">
        <v>69</v>
      </c>
      <c r="H218" s="21" t="s">
        <v>69</v>
      </c>
      <c r="I218" s="76" t="s">
        <v>766</v>
      </c>
      <c r="J218" s="76" t="s">
        <v>767</v>
      </c>
      <c r="K218" s="76" t="s">
        <v>75</v>
      </c>
      <c r="L218" s="49" t="s">
        <v>487</v>
      </c>
      <c r="M218" s="50" t="s">
        <v>70</v>
      </c>
      <c r="N218" s="51" t="n">
        <v>0.01</v>
      </c>
      <c r="O218" s="51" t="n">
        <v>0.02</v>
      </c>
      <c r="P218" s="51" t="n">
        <v>0</v>
      </c>
      <c r="Q218" s="51" t="n">
        <v>0</v>
      </c>
      <c r="R218" s="50" t="n">
        <v>0</v>
      </c>
      <c r="S218" s="50" t="n">
        <v>0</v>
      </c>
      <c r="T218" s="50" t="n">
        <v>30</v>
      </c>
      <c r="U218" s="50"/>
      <c r="X218" s="53" t="e">
        <f aca="false">+VLOOKUP($D218,['file:///home/lab/repositories/luckia.facturador/com.luckia.biller.deploy/src/main/resources/bootstrap/info_presencial_2014.xlsx']venta_neta_cons!$a$2:$n$1048576,3,0)</f>
        <v>#VALUE!</v>
      </c>
      <c r="Y218" s="53" t="e">
        <f aca="false">+VLOOKUP($D218,['file:///home/lab/repositories/luckia.facturador/com.luckia.biller.deploy/src/main/resources/bootstrap/info_presencial_2014.xlsx']venta_neta_cons!$a$2:$n$1048576,4,0)</f>
        <v>#VALUE!</v>
      </c>
      <c r="Z218" s="53" t="e">
        <f aca="false">+VLOOKUP($D218,['file:///home/lab/repositories/luckia.facturador/com.luckia.biller.deploy/src/main/resources/bootstrap/info_presencial_2014.xlsx']venta_neta_cons!$a$2:$n$1048576,5,0)</f>
        <v>#VALUE!</v>
      </c>
      <c r="AA218" s="53" t="e">
        <f aca="false">+VLOOKUP($D218,['file:///home/lab/repositories/luckia.facturador/com.luckia.biller.deploy/src/main/resources/bootstrap/info_presencial_2014.xlsx']venta_neta_cons!$a$2:$n$1048576,6,0)</f>
        <v>#VALUE!</v>
      </c>
      <c r="AB218" s="53" t="e">
        <f aca="false">+VLOOKUP($D218,['file:///home/lab/repositories/luckia.facturador/com.luckia.biller.deploy/src/main/resources/bootstrap/info_presencial_2014.xlsx']venta_neta_cons!$a$2:$n$1048576,7,0)</f>
        <v>#VALUE!</v>
      </c>
      <c r="AC218" s="53" t="e">
        <f aca="false">+VLOOKUP($D218,['file:///home/lab/repositories/luckia.facturador/com.luckia.biller.deploy/src/main/resources/bootstrap/info_presencial_2014.xlsx']venta_neta_cons!$a$2:$n$1048576,8,0)</f>
        <v>#VALUE!</v>
      </c>
      <c r="AD218" s="53" t="e">
        <f aca="false">+VLOOKUP($D218,['file:///home/lab/repositories/luckia.facturador/com.luckia.biller.deploy/src/main/resources/bootstrap/info_presencial_2014.xlsx']venta_neta_cons!$a$2:$n$1048576,9,0)</f>
        <v>#VALUE!</v>
      </c>
      <c r="AE218" s="53" t="e">
        <f aca="false">+VLOOKUP($D218,['file:///home/lab/repositories/luckia.facturador/com.luckia.biller.deploy/src/main/resources/bootstrap/info_presencial_2014.xlsx']venta_neta_cons!$a$2:$n$1048576,10,0)</f>
        <v>#VALUE!</v>
      </c>
      <c r="AF218" s="53" t="e">
        <f aca="false">+VLOOKUP($D218,['file:///home/lab/repositories/luckia.facturador/com.luckia.biller.deploy/src/main/resources/bootstrap/info_presencial_2014.xlsx']venta_neta_cons!$a$2:$n$1048576,11,0)</f>
        <v>#VALUE!</v>
      </c>
      <c r="AG218" s="53" t="e">
        <f aca="false">+VLOOKUP($D218,['file:///home/lab/repositories/luckia.facturador/com.luckia.biller.deploy/src/main/resources/bootstrap/info_presencial_2014.xlsx']venta_neta_cons!$a$2:$n$1048576,12,0)</f>
        <v>#VALUE!</v>
      </c>
      <c r="AH218" s="53" t="e">
        <f aca="false">+VLOOKUP($D218,['file:///home/lab/repositories/luckia.facturador/com.luckia.biller.deploy/src/main/resources/bootstrap/info_presencial_2014.xlsx']venta_neta_cons!$a$2:$n$1048576,13,0)</f>
        <v>#VALUE!</v>
      </c>
      <c r="AI218" s="53" t="e">
        <f aca="false">+VLOOKUP($D218,['file:///home/lab/repositories/luckia.facturador/com.luckia.biller.deploy/src/main/resources/bootstrap/info_presencial_2014.xlsx']venta_neta_cons!$a$2:$n$1048576,14,0)</f>
        <v>#VALUE!</v>
      </c>
      <c r="AJ218" s="53" t="n">
        <f aca="false">+SUM(X218:AI218)</f>
        <v>5330</v>
      </c>
      <c r="AK218" s="54" t="n">
        <f aca="false">+BB218/X218</f>
        <v>0.29959287054409</v>
      </c>
      <c r="AL218" s="53"/>
      <c r="AM218" s="53" t="e">
        <f aca="false">+VLOOKUP($D218,['file:///home/lab/repositories/luckia.facturador/com.luckia.biller.deploy/src/main/resources/bootstrap/info_presencial_2014.xlsx']saldo_cons!$a$2:$n$1048576,3,0)</f>
        <v>#VALUE!</v>
      </c>
      <c r="AN218" s="53" t="e">
        <f aca="false">+VLOOKUP($D218,['file:///home/lab/repositories/luckia.facturador/com.luckia.biller.deploy/src/main/resources/bootstrap/info_presencial_2014.xlsx']saldo_cons!$a$2:$n$1048576,4,0)</f>
        <v>#VALUE!</v>
      </c>
      <c r="AO218" s="53" t="e">
        <f aca="false">+VLOOKUP($D218,['file:///home/lab/repositories/luckia.facturador/com.luckia.biller.deploy/src/main/resources/bootstrap/info_presencial_2014.xlsx']saldo_cons!$a$2:$n$1048576,5,0)</f>
        <v>#VALUE!</v>
      </c>
      <c r="AP218" s="53" t="e">
        <f aca="false">+VLOOKUP($D218,['file:///home/lab/repositories/luckia.facturador/com.luckia.biller.deploy/src/main/resources/bootstrap/info_presencial_2014.xlsx']saldo_cons!$a$2:$n$1048576,6,0)</f>
        <v>#VALUE!</v>
      </c>
      <c r="AQ218" s="53" t="e">
        <f aca="false">+VLOOKUP($D218,['file:///home/lab/repositories/luckia.facturador/com.luckia.biller.deploy/src/main/resources/bootstrap/info_presencial_2014.xlsx']saldo_cons!$a$2:$n$1048576,7,0)</f>
        <v>#VALUE!</v>
      </c>
      <c r="AR218" s="53" t="e">
        <f aca="false">+VLOOKUP($D218,['file:///home/lab/repositories/luckia.facturador/com.luckia.biller.deploy/src/main/resources/bootstrap/info_presencial_2014.xlsx']saldo_cons!$a$2:$n$1048576,8,0)</f>
        <v>#VALUE!</v>
      </c>
      <c r="AS218" s="53" t="e">
        <f aca="false">+VLOOKUP($D218,['file:///home/lab/repositories/luckia.facturador/com.luckia.biller.deploy/src/main/resources/bootstrap/info_presencial_2014.xlsx']saldo_cons!$a$2:$n$1048576,9,0)</f>
        <v>#VALUE!</v>
      </c>
      <c r="AT218" s="53" t="e">
        <f aca="false">+VLOOKUP($D218,['file:///home/lab/repositories/luckia.facturador/com.luckia.biller.deploy/src/main/resources/bootstrap/info_presencial_2014.xlsx']saldo_cons!$a$2:$n$1048576,10,0)</f>
        <v>#VALUE!</v>
      </c>
      <c r="AU218" s="53" t="e">
        <f aca="false">+VLOOKUP($D218,['file:///home/lab/repositories/luckia.facturador/com.luckia.biller.deploy/src/main/resources/bootstrap/info_presencial_2014.xlsx']saldo_cons!$a$2:$n$1048576,11,0)</f>
        <v>#VALUE!</v>
      </c>
      <c r="AV218" s="53" t="e">
        <f aca="false">+VLOOKUP($D218,['file:///home/lab/repositories/luckia.facturador/com.luckia.biller.deploy/src/main/resources/bootstrap/info_presencial_2014.xlsx']saldo_cons!$a$2:$n$1048576,12,0)</f>
        <v>#VALUE!</v>
      </c>
      <c r="AW218" s="53" t="e">
        <f aca="false">+VLOOKUP($D218,['file:///home/lab/repositories/luckia.facturador/com.luckia.biller.deploy/src/main/resources/bootstrap/info_presencial_2014.xlsx']saldo_cons!$a$2:$n$1048576,13,0)</f>
        <v>#VALUE!</v>
      </c>
      <c r="AX218" s="53" t="e">
        <f aca="false">+VLOOKUP($D218,['file:///home/lab/repositories/luckia.facturador/com.luckia.biller.deploy/src/main/resources/bootstrap/info_presencial_2014.xlsx']saldo_cons!$a$2:$n$1048576,14,0)</f>
        <v>#VALUE!</v>
      </c>
      <c r="AY218" s="53" t="n">
        <f aca="false">+SUM(AM218:AX218)</f>
        <v>5330</v>
      </c>
      <c r="AZ218" s="53"/>
      <c r="BA218" s="53"/>
      <c r="BB218" s="53" t="e">
        <f aca="false">+VLOOKUP($D218,['file:///home/lab/repositories/luckia.facturador/com.luckia.biller.deploy/src/main/resources/bootstrap/info_presencial_2014.xlsx']ggr_cons!$a$2:$n$1048576,3,0)</f>
        <v>#VALUE!</v>
      </c>
      <c r="BC218" s="53" t="e">
        <f aca="false">+VLOOKUP($D218,['file:///home/lab/repositories/luckia.facturador/com.luckia.biller.deploy/src/main/resources/bootstrap/info_presencial_2014.xlsx']ggr_cons!$a$2:$n$1048576,4,0)</f>
        <v>#VALUE!</v>
      </c>
      <c r="BD218" s="53" t="e">
        <f aca="false">+VLOOKUP($D218,['file:///home/lab/repositories/luckia.facturador/com.luckia.biller.deploy/src/main/resources/bootstrap/info_presencial_2014.xlsx']ggr_cons!$a$2:$n$1048576,5,0)</f>
        <v>#VALUE!</v>
      </c>
      <c r="BE218" s="53" t="e">
        <f aca="false">+VLOOKUP($D218,['file:///home/lab/repositories/luckia.facturador/com.luckia.biller.deploy/src/main/resources/bootstrap/info_presencial_2014.xlsx']ggr_cons!$a$2:$n$1048576,6,0)</f>
        <v>#VALUE!</v>
      </c>
      <c r="BF218" s="53" t="e">
        <f aca="false">+VLOOKUP($D218,['file:///home/lab/repositories/luckia.facturador/com.luckia.biller.deploy/src/main/resources/bootstrap/info_presencial_2014.xlsx']ggr_cons!$a$2:$n$1048576,7,0)</f>
        <v>#VALUE!</v>
      </c>
      <c r="BG218" s="53" t="e">
        <f aca="false">+VLOOKUP($D218,['file:///home/lab/repositories/luckia.facturador/com.luckia.biller.deploy/src/main/resources/bootstrap/info_presencial_2014.xlsx']ggr_cons!$a$2:$n$1048576,8,0)</f>
        <v>#VALUE!</v>
      </c>
      <c r="BH218" s="53" t="e">
        <f aca="false">+VLOOKUP($D218,['file:///home/lab/repositories/luckia.facturador/com.luckia.biller.deploy/src/main/resources/bootstrap/info_presencial_2014.xlsx']ggr_cons!$a$2:$n$1048576,9,0)</f>
        <v>#VALUE!</v>
      </c>
      <c r="BI218" s="53" t="e">
        <f aca="false">+VLOOKUP($D218,['file:///home/lab/repositories/luckia.facturador/com.luckia.biller.deploy/src/main/resources/bootstrap/info_presencial_2014.xlsx']ggr_cons!$a$2:$n$1048576,10,0)</f>
        <v>#VALUE!</v>
      </c>
      <c r="BJ218" s="53" t="e">
        <f aca="false">+VLOOKUP($D218,['file:///home/lab/repositories/luckia.facturador/com.luckia.biller.deploy/src/main/resources/bootstrap/info_presencial_2014.xlsx']ggr_cons!$a$2:$n$1048576,11,0)</f>
        <v>#VALUE!</v>
      </c>
      <c r="BK218" s="53" t="e">
        <f aca="false">+VLOOKUP($D218,['file:///home/lab/repositories/luckia.facturador/com.luckia.biller.deploy/src/main/resources/bootstrap/info_presencial_2014.xlsx']ggr_cons!$a$2:$n$1048576,12,0)</f>
        <v>#VALUE!</v>
      </c>
      <c r="BL218" s="53" t="e">
        <f aca="false">+VLOOKUP($D218,['file:///home/lab/repositories/luckia.facturador/com.luckia.biller.deploy/src/main/resources/bootstrap/info_presencial_2014.xlsx']ggr_cons!$a$2:$n$1048576,13,0)</f>
        <v>#VALUE!</v>
      </c>
      <c r="BM218" s="53" t="e">
        <f aca="false">+VLOOKUP($D218,['file:///home/lab/repositories/luckia.facturador/com.luckia.biller.deploy/src/main/resources/bootstrap/info_presencial_2014.xlsx']ggr_cons!$a$2:$n$1048576,14,0)</f>
        <v>#VALUE!</v>
      </c>
      <c r="BN218" s="53" t="n">
        <f aca="false">+SUM(BB218:BM218)</f>
        <v>1596.83</v>
      </c>
      <c r="BO218" s="53"/>
      <c r="BP218" s="53"/>
      <c r="BQ218" s="55" t="n">
        <f aca="false">+$N218*X218</f>
        <v>53.3</v>
      </c>
      <c r="BR218" s="55" t="n">
        <f aca="false">+$N218*Y218</f>
        <v>0</v>
      </c>
      <c r="BS218" s="55" t="n">
        <f aca="false">+$N218*Z218</f>
        <v>0</v>
      </c>
      <c r="BT218" s="55" t="n">
        <f aca="false">+$N218*AA218</f>
        <v>0</v>
      </c>
      <c r="BU218" s="55" t="n">
        <f aca="false">+$N218*AB218</f>
        <v>0</v>
      </c>
      <c r="BV218" s="55" t="n">
        <f aca="false">+$N218*AC218</f>
        <v>0</v>
      </c>
      <c r="BW218" s="55" t="n">
        <f aca="false">+$N218*AD218</f>
        <v>0</v>
      </c>
      <c r="BX218" s="55" t="n">
        <f aca="false">+$N218*AE218</f>
        <v>0</v>
      </c>
      <c r="BY218" s="55" t="n">
        <f aca="false">+$N218*AF218</f>
        <v>0</v>
      </c>
      <c r="BZ218" s="55" t="n">
        <f aca="false">+$N218*AG218</f>
        <v>0</v>
      </c>
      <c r="CA218" s="55" t="n">
        <f aca="false">+$N218*AH218</f>
        <v>0</v>
      </c>
      <c r="CB218" s="55" t="n">
        <f aca="false">+$N218*AI218</f>
        <v>0</v>
      </c>
      <c r="CC218" s="55" t="n">
        <f aca="false">+SUM(BQ218:CB218)</f>
        <v>53.3</v>
      </c>
      <c r="CD218" s="53"/>
      <c r="CE218" s="55"/>
      <c r="CF218" s="55" t="n">
        <f aca="false">+BQ218/$CE$2</f>
        <v>44.0495867768595</v>
      </c>
      <c r="CG218" s="55" t="n">
        <f aca="false">+BR218/$CE$2</f>
        <v>0</v>
      </c>
      <c r="CH218" s="55" t="n">
        <f aca="false">+BS218/$CE$2</f>
        <v>0</v>
      </c>
      <c r="CI218" s="55" t="n">
        <f aca="false">+BT218/$CE$2</f>
        <v>0</v>
      </c>
      <c r="CJ218" s="55" t="n">
        <f aca="false">+BU218/$CE$2</f>
        <v>0</v>
      </c>
      <c r="CK218" s="55" t="n">
        <f aca="false">+BV218/$CE$2</f>
        <v>0</v>
      </c>
      <c r="CL218" s="55" t="n">
        <f aca="false">+BW218/$CE$2</f>
        <v>0</v>
      </c>
      <c r="CM218" s="55" t="n">
        <f aca="false">+BX218/$CE$2</f>
        <v>0</v>
      </c>
      <c r="CN218" s="55" t="n">
        <f aca="false">+BY218/$CE$2</f>
        <v>0</v>
      </c>
      <c r="CO218" s="55" t="n">
        <f aca="false">+BZ218/$CE$2</f>
        <v>0</v>
      </c>
      <c r="CP218" s="55" t="n">
        <f aca="false">+CA218/$CE$2</f>
        <v>0</v>
      </c>
      <c r="CQ218" s="55" t="n">
        <f aca="false">+CB218/$CE$2</f>
        <v>0</v>
      </c>
      <c r="CR218" s="55" t="n">
        <f aca="false">+CC218/$CE$2</f>
        <v>44.0495867768595</v>
      </c>
      <c r="CS218" s="53"/>
      <c r="CT218" s="53"/>
      <c r="CU218" s="56" t="n">
        <f aca="false">+$O218*X218+$P218*BB218+$Q218*(0.9*BB218+$S218)+$R218</f>
        <v>106.6</v>
      </c>
      <c r="CV218" s="56" t="n">
        <f aca="false">+$O218*Y218+$P218*BC218+$Q218*(0.9*BC218+$S218)+$R218</f>
        <v>0</v>
      </c>
      <c r="CW218" s="56" t="n">
        <f aca="false">+$O218*Z218+$P218*BD218+$Q218*(0.9*BD218+$S218)+$R218</f>
        <v>0</v>
      </c>
      <c r="CX218" s="56" t="n">
        <f aca="false">+$O218*AA218+$P218*BE218+$Q218*(0.9*BE218+$S218)+$R218</f>
        <v>0</v>
      </c>
      <c r="CY218" s="56" t="n">
        <f aca="false">+$O218*AB218+$P218*BF218+$Q218*(0.9*BF218+$S218)+$R218</f>
        <v>0</v>
      </c>
      <c r="CZ218" s="56" t="n">
        <f aca="false">+$O218*AC218+$P218*BG218+$Q218*(0.9*BG218+$S218)+$R218</f>
        <v>0</v>
      </c>
      <c r="DA218" s="56" t="n">
        <f aca="false">+$O218*AD218+$P218*BH218+$Q218*(0.9*BH218+$S218)+$R218</f>
        <v>0</v>
      </c>
      <c r="DB218" s="56" t="n">
        <f aca="false">+$O218*AE218+$P218*BI218+$Q218*(0.9*BI218+$S218)+$R218</f>
        <v>0</v>
      </c>
      <c r="DC218" s="56" t="n">
        <f aca="false">+$O218*AF218+$P218*BJ218+$Q218*(0.9*BJ218+$S218)+$R218</f>
        <v>0</v>
      </c>
      <c r="DD218" s="56" t="n">
        <f aca="false">+$O218*AG218+$P218*BK218+$Q218*(0.9*BK218+$S218)+$R218</f>
        <v>0</v>
      </c>
      <c r="DE218" s="56" t="n">
        <f aca="false">+$O218*AH218+$P218*BL218+$Q218*(0.9*BL218+$S218)+$R218</f>
        <v>0</v>
      </c>
      <c r="DF218" s="56" t="n">
        <f aca="false">+$O218*AI218+$P218*BM218+$Q218*(0.9*BM218+$S218)+$R218</f>
        <v>0</v>
      </c>
      <c r="DG218" s="55" t="n">
        <f aca="false">+SUM(CU218:DF218)</f>
        <v>106.6</v>
      </c>
      <c r="DH218" s="53"/>
      <c r="DJ218" s="14" t="n">
        <f aca="false">+IF(X218=0,0,$T218)</f>
        <v>30</v>
      </c>
      <c r="DK218" s="14" t="n">
        <f aca="false">+IF(Y218=0,0,$T218)</f>
        <v>0</v>
      </c>
      <c r="DL218" s="14" t="n">
        <f aca="false">+IF(Z218=0,0,$T218)</f>
        <v>0</v>
      </c>
      <c r="DM218" s="14" t="n">
        <f aca="false">+IF(AA218=0,0,$T218)</f>
        <v>0</v>
      </c>
      <c r="DN218" s="14" t="n">
        <f aca="false">+IF(AB218=0,0,$T218)</f>
        <v>0</v>
      </c>
      <c r="DO218" s="14" t="n">
        <f aca="false">+IF(AC218=0,0,$T218)</f>
        <v>0</v>
      </c>
      <c r="DP218" s="14" t="n">
        <f aca="false">+IF(AD218=0,0,$T218)</f>
        <v>0</v>
      </c>
      <c r="DQ218" s="14" t="n">
        <f aca="false">+IF(AE218=0,0,$T218)</f>
        <v>0</v>
      </c>
      <c r="DR218" s="14" t="n">
        <f aca="false">+IF(AF218=0,0,$T218)</f>
        <v>0</v>
      </c>
      <c r="DS218" s="14" t="n">
        <f aca="false">+IF(AG218=0,0,$T218)</f>
        <v>0</v>
      </c>
      <c r="DT218" s="14" t="n">
        <f aca="false">+IF(AH218=0,0,$T218)</f>
        <v>0</v>
      </c>
      <c r="DU218" s="14" t="n">
        <f aca="false">+IF(AI218=0,0,$T218)</f>
        <v>0</v>
      </c>
      <c r="DV218" s="55" t="n">
        <f aca="false">+SUM(DJ218:DU218)</f>
        <v>30</v>
      </c>
      <c r="DY218" s="14" t="n">
        <v>0</v>
      </c>
      <c r="DZ218" s="14" t="n">
        <v>0</v>
      </c>
      <c r="EA218" s="14" t="n">
        <v>0</v>
      </c>
      <c r="EB218" s="14" t="n">
        <v>0</v>
      </c>
      <c r="EC218" s="14" t="n">
        <v>0</v>
      </c>
      <c r="ED218" s="14" t="n">
        <v>0</v>
      </c>
      <c r="EE218" s="14" t="n">
        <v>0</v>
      </c>
      <c r="EF218" s="14" t="n">
        <v>0</v>
      </c>
      <c r="EG218" s="14" t="n">
        <v>0</v>
      </c>
      <c r="EH218" s="14" t="n">
        <v>0</v>
      </c>
      <c r="EI218" s="14" t="n">
        <v>0</v>
      </c>
      <c r="EJ218" s="14" t="n">
        <v>0</v>
      </c>
      <c r="EK218" s="55" t="n">
        <f aca="false">+SUM(DY218:EJ218)</f>
        <v>0</v>
      </c>
      <c r="EO218" s="53" t="n">
        <f aca="false">+CU218+DJ218-DY218/2</f>
        <v>136.6</v>
      </c>
      <c r="EP218" s="53" t="n">
        <f aca="false">+CV218+DK218-DZ218/2</f>
        <v>0</v>
      </c>
      <c r="EQ218" s="53" t="n">
        <f aca="false">+CW218+DL218-EA218/2</f>
        <v>0</v>
      </c>
      <c r="ER218" s="53" t="n">
        <f aca="false">+CX218+DM218-EB218/2</f>
        <v>0</v>
      </c>
      <c r="ES218" s="53" t="n">
        <f aca="false">+CY218+DN218-EC218/2</f>
        <v>0</v>
      </c>
      <c r="ET218" s="53" t="n">
        <f aca="false">+CZ218+DO218-ED218/2</f>
        <v>0</v>
      </c>
      <c r="EU218" s="53" t="n">
        <f aca="false">+DA218+DP218-EE218/2</f>
        <v>0</v>
      </c>
      <c r="EV218" s="53" t="n">
        <f aca="false">+DB218+DQ218-EF218/2</f>
        <v>0</v>
      </c>
      <c r="EW218" s="53" t="n">
        <f aca="false">+DC218+DR218-EG218/2</f>
        <v>0</v>
      </c>
      <c r="EX218" s="53" t="n">
        <f aca="false">+DD218+DS218-EH218/2</f>
        <v>0</v>
      </c>
      <c r="EY218" s="53" t="n">
        <f aca="false">+DE218+DT218-EI218/2</f>
        <v>0</v>
      </c>
      <c r="EZ218" s="53" t="n">
        <f aca="false">+DF218+DU218-EJ218/2</f>
        <v>0</v>
      </c>
      <c r="FA218" s="55" t="n">
        <f aca="false">+SUM(EO218:EZ218)</f>
        <v>136.6</v>
      </c>
      <c r="FD218" s="53" t="n">
        <f aca="false">+AM218-EO218-DY218</f>
        <v>5193.4</v>
      </c>
      <c r="FE218" s="53" t="n">
        <f aca="false">+AN218-EP218-DZ218</f>
        <v>0</v>
      </c>
      <c r="FF218" s="53" t="n">
        <f aca="false">+AO218-EQ218-EA218</f>
        <v>0</v>
      </c>
      <c r="FG218" s="53" t="n">
        <f aca="false">+AP218-ER218-EB218</f>
        <v>0</v>
      </c>
      <c r="FH218" s="53" t="n">
        <f aca="false">+AQ218-ES218-EC218</f>
        <v>0</v>
      </c>
      <c r="FI218" s="53" t="n">
        <f aca="false">+AR218-ET218-ED218</f>
        <v>0</v>
      </c>
      <c r="FJ218" s="53" t="n">
        <f aca="false">+AS218-EU218-EE218</f>
        <v>0</v>
      </c>
      <c r="FK218" s="53" t="n">
        <f aca="false">+AT218-EV218-EF218</f>
        <v>0</v>
      </c>
      <c r="FL218" s="53" t="n">
        <f aca="false">+AU218-EW218-EG218</f>
        <v>0</v>
      </c>
      <c r="FM218" s="53" t="n">
        <f aca="false">+AV218-EX218-EH218</f>
        <v>0</v>
      </c>
      <c r="FN218" s="53" t="n">
        <f aca="false">+AW218-EY218-EI218</f>
        <v>0</v>
      </c>
      <c r="FO218" s="53" t="n">
        <f aca="false">+AX218-EZ218-EJ218</f>
        <v>0</v>
      </c>
      <c r="FP218" s="53" t="n">
        <f aca="false">+AY218-FA218</f>
        <v>5193.4</v>
      </c>
    </row>
    <row collapsed="false" customFormat="false" customHeight="true" hidden="false" ht="15" outlineLevel="2" r="219">
      <c r="A219" s="21" t="n">
        <v>12</v>
      </c>
      <c r="B219" s="21" t="s">
        <v>67</v>
      </c>
      <c r="C219" s="21" t="s">
        <v>137</v>
      </c>
      <c r="D219" s="67" t="n">
        <f aca="false">+E219</f>
        <v>16163</v>
      </c>
      <c r="E219" s="69" t="n">
        <v>16163</v>
      </c>
      <c r="F219" s="76" t="s">
        <v>768</v>
      </c>
      <c r="G219" s="21" t="s">
        <v>69</v>
      </c>
      <c r="H219" s="21" t="s">
        <v>69</v>
      </c>
      <c r="I219" s="76" t="s">
        <v>769</v>
      </c>
      <c r="J219" s="76" t="s">
        <v>770</v>
      </c>
      <c r="K219" s="76" t="s">
        <v>75</v>
      </c>
      <c r="L219" s="49" t="s">
        <v>487</v>
      </c>
      <c r="M219" s="50" t="s">
        <v>70</v>
      </c>
      <c r="N219" s="51" t="n">
        <v>0.01</v>
      </c>
      <c r="O219" s="51" t="n">
        <v>0.02</v>
      </c>
      <c r="P219" s="51" t="n">
        <v>0</v>
      </c>
      <c r="Q219" s="51" t="n">
        <v>0</v>
      </c>
      <c r="R219" s="50" t="n">
        <v>0</v>
      </c>
      <c r="S219" s="50" t="n">
        <v>0</v>
      </c>
      <c r="T219" s="50" t="n">
        <v>30</v>
      </c>
      <c r="U219" s="50"/>
      <c r="X219" s="53" t="e">
        <f aca="false">+VLOOKUP($D219,['file:///home/lab/repositories/luckia.facturador/com.luckia.biller.deploy/src/main/resources/bootstrap/info_presencial_2014.xlsx']venta_neta_cons!$a$2:$n$1048576,3,0)</f>
        <v>#VALUE!</v>
      </c>
      <c r="Y219" s="53" t="e">
        <f aca="false">+VLOOKUP($D219,['file:///home/lab/repositories/luckia.facturador/com.luckia.biller.deploy/src/main/resources/bootstrap/info_presencial_2014.xlsx']venta_neta_cons!$a$2:$n$1048576,4,0)</f>
        <v>#VALUE!</v>
      </c>
      <c r="Z219" s="53" t="e">
        <f aca="false">+VLOOKUP($D219,['file:///home/lab/repositories/luckia.facturador/com.luckia.biller.deploy/src/main/resources/bootstrap/info_presencial_2014.xlsx']venta_neta_cons!$a$2:$n$1048576,5,0)</f>
        <v>#VALUE!</v>
      </c>
      <c r="AA219" s="53" t="e">
        <f aca="false">+VLOOKUP($D219,['file:///home/lab/repositories/luckia.facturador/com.luckia.biller.deploy/src/main/resources/bootstrap/info_presencial_2014.xlsx']venta_neta_cons!$a$2:$n$1048576,6,0)</f>
        <v>#VALUE!</v>
      </c>
      <c r="AB219" s="53" t="e">
        <f aca="false">+VLOOKUP($D219,['file:///home/lab/repositories/luckia.facturador/com.luckia.biller.deploy/src/main/resources/bootstrap/info_presencial_2014.xlsx']venta_neta_cons!$a$2:$n$1048576,7,0)</f>
        <v>#VALUE!</v>
      </c>
      <c r="AC219" s="53" t="e">
        <f aca="false">+VLOOKUP($D219,['file:///home/lab/repositories/luckia.facturador/com.luckia.biller.deploy/src/main/resources/bootstrap/info_presencial_2014.xlsx']venta_neta_cons!$a$2:$n$1048576,8,0)</f>
        <v>#VALUE!</v>
      </c>
      <c r="AD219" s="53" t="e">
        <f aca="false">+VLOOKUP($D219,['file:///home/lab/repositories/luckia.facturador/com.luckia.biller.deploy/src/main/resources/bootstrap/info_presencial_2014.xlsx']venta_neta_cons!$a$2:$n$1048576,9,0)</f>
        <v>#VALUE!</v>
      </c>
      <c r="AE219" s="53" t="e">
        <f aca="false">+VLOOKUP($D219,['file:///home/lab/repositories/luckia.facturador/com.luckia.biller.deploy/src/main/resources/bootstrap/info_presencial_2014.xlsx']venta_neta_cons!$a$2:$n$1048576,10,0)</f>
        <v>#VALUE!</v>
      </c>
      <c r="AF219" s="53" t="e">
        <f aca="false">+VLOOKUP($D219,['file:///home/lab/repositories/luckia.facturador/com.luckia.biller.deploy/src/main/resources/bootstrap/info_presencial_2014.xlsx']venta_neta_cons!$a$2:$n$1048576,11,0)</f>
        <v>#VALUE!</v>
      </c>
      <c r="AG219" s="53" t="e">
        <f aca="false">+VLOOKUP($D219,['file:///home/lab/repositories/luckia.facturador/com.luckia.biller.deploy/src/main/resources/bootstrap/info_presencial_2014.xlsx']venta_neta_cons!$a$2:$n$1048576,12,0)</f>
        <v>#VALUE!</v>
      </c>
      <c r="AH219" s="53" t="e">
        <f aca="false">+VLOOKUP($D219,['file:///home/lab/repositories/luckia.facturador/com.luckia.biller.deploy/src/main/resources/bootstrap/info_presencial_2014.xlsx']venta_neta_cons!$a$2:$n$1048576,13,0)</f>
        <v>#VALUE!</v>
      </c>
      <c r="AI219" s="53" t="e">
        <f aca="false">+VLOOKUP($D219,['file:///home/lab/repositories/luckia.facturador/com.luckia.biller.deploy/src/main/resources/bootstrap/info_presencial_2014.xlsx']venta_neta_cons!$a$2:$n$1048576,14,0)</f>
        <v>#VALUE!</v>
      </c>
      <c r="AJ219" s="53" t="n">
        <f aca="false">+SUM(X219:AI219)</f>
        <v>3132</v>
      </c>
      <c r="AK219" s="54" t="n">
        <f aca="false">+BB219/X219</f>
        <v>0.339131545338442</v>
      </c>
      <c r="AL219" s="53"/>
      <c r="AM219" s="53" t="e">
        <f aca="false">+VLOOKUP($D219,['file:///home/lab/repositories/luckia.facturador/com.luckia.biller.deploy/src/main/resources/bootstrap/info_presencial_2014.xlsx']saldo_cons!$a$2:$n$1048576,3,0)</f>
        <v>#VALUE!</v>
      </c>
      <c r="AN219" s="53" t="e">
        <f aca="false">+VLOOKUP($D219,['file:///home/lab/repositories/luckia.facturador/com.luckia.biller.deploy/src/main/resources/bootstrap/info_presencial_2014.xlsx']saldo_cons!$a$2:$n$1048576,4,0)</f>
        <v>#VALUE!</v>
      </c>
      <c r="AO219" s="53" t="e">
        <f aca="false">+VLOOKUP($D219,['file:///home/lab/repositories/luckia.facturador/com.luckia.biller.deploy/src/main/resources/bootstrap/info_presencial_2014.xlsx']saldo_cons!$a$2:$n$1048576,5,0)</f>
        <v>#VALUE!</v>
      </c>
      <c r="AP219" s="53" t="e">
        <f aca="false">+VLOOKUP($D219,['file:///home/lab/repositories/luckia.facturador/com.luckia.biller.deploy/src/main/resources/bootstrap/info_presencial_2014.xlsx']saldo_cons!$a$2:$n$1048576,6,0)</f>
        <v>#VALUE!</v>
      </c>
      <c r="AQ219" s="53" t="e">
        <f aca="false">+VLOOKUP($D219,['file:///home/lab/repositories/luckia.facturador/com.luckia.biller.deploy/src/main/resources/bootstrap/info_presencial_2014.xlsx']saldo_cons!$a$2:$n$1048576,7,0)</f>
        <v>#VALUE!</v>
      </c>
      <c r="AR219" s="53" t="e">
        <f aca="false">+VLOOKUP($D219,['file:///home/lab/repositories/luckia.facturador/com.luckia.biller.deploy/src/main/resources/bootstrap/info_presencial_2014.xlsx']saldo_cons!$a$2:$n$1048576,8,0)</f>
        <v>#VALUE!</v>
      </c>
      <c r="AS219" s="53" t="e">
        <f aca="false">+VLOOKUP($D219,['file:///home/lab/repositories/luckia.facturador/com.luckia.biller.deploy/src/main/resources/bootstrap/info_presencial_2014.xlsx']saldo_cons!$a$2:$n$1048576,9,0)</f>
        <v>#VALUE!</v>
      </c>
      <c r="AT219" s="53" t="e">
        <f aca="false">+VLOOKUP($D219,['file:///home/lab/repositories/luckia.facturador/com.luckia.biller.deploy/src/main/resources/bootstrap/info_presencial_2014.xlsx']saldo_cons!$a$2:$n$1048576,10,0)</f>
        <v>#VALUE!</v>
      </c>
      <c r="AU219" s="53" t="e">
        <f aca="false">+VLOOKUP($D219,['file:///home/lab/repositories/luckia.facturador/com.luckia.biller.deploy/src/main/resources/bootstrap/info_presencial_2014.xlsx']saldo_cons!$a$2:$n$1048576,11,0)</f>
        <v>#VALUE!</v>
      </c>
      <c r="AV219" s="53" t="e">
        <f aca="false">+VLOOKUP($D219,['file:///home/lab/repositories/luckia.facturador/com.luckia.biller.deploy/src/main/resources/bootstrap/info_presencial_2014.xlsx']saldo_cons!$a$2:$n$1048576,12,0)</f>
        <v>#VALUE!</v>
      </c>
      <c r="AW219" s="53" t="e">
        <f aca="false">+VLOOKUP($D219,['file:///home/lab/repositories/luckia.facturador/com.luckia.biller.deploy/src/main/resources/bootstrap/info_presencial_2014.xlsx']saldo_cons!$a$2:$n$1048576,13,0)</f>
        <v>#VALUE!</v>
      </c>
      <c r="AX219" s="53" t="e">
        <f aca="false">+VLOOKUP($D219,['file:///home/lab/repositories/luckia.facturador/com.luckia.biller.deploy/src/main/resources/bootstrap/info_presencial_2014.xlsx']saldo_cons!$a$2:$n$1048576,14,0)</f>
        <v>#VALUE!</v>
      </c>
      <c r="AY219" s="53" t="n">
        <f aca="false">+SUM(AM219:AX219)</f>
        <v>3132</v>
      </c>
      <c r="AZ219" s="53"/>
      <c r="BA219" s="53"/>
      <c r="BB219" s="53" t="e">
        <f aca="false">+VLOOKUP($D219,['file:///home/lab/repositories/luckia.facturador/com.luckia.biller.deploy/src/main/resources/bootstrap/info_presencial_2014.xlsx']ggr_cons!$a$2:$n$1048576,3,0)</f>
        <v>#VALUE!</v>
      </c>
      <c r="BC219" s="53" t="e">
        <f aca="false">+VLOOKUP($D219,['file:///home/lab/repositories/luckia.facturador/com.luckia.biller.deploy/src/main/resources/bootstrap/info_presencial_2014.xlsx']ggr_cons!$a$2:$n$1048576,4,0)</f>
        <v>#VALUE!</v>
      </c>
      <c r="BD219" s="53" t="e">
        <f aca="false">+VLOOKUP($D219,['file:///home/lab/repositories/luckia.facturador/com.luckia.biller.deploy/src/main/resources/bootstrap/info_presencial_2014.xlsx']ggr_cons!$a$2:$n$1048576,5,0)</f>
        <v>#VALUE!</v>
      </c>
      <c r="BE219" s="53" t="e">
        <f aca="false">+VLOOKUP($D219,['file:///home/lab/repositories/luckia.facturador/com.luckia.biller.deploy/src/main/resources/bootstrap/info_presencial_2014.xlsx']ggr_cons!$a$2:$n$1048576,6,0)</f>
        <v>#VALUE!</v>
      </c>
      <c r="BF219" s="53" t="e">
        <f aca="false">+VLOOKUP($D219,['file:///home/lab/repositories/luckia.facturador/com.luckia.biller.deploy/src/main/resources/bootstrap/info_presencial_2014.xlsx']ggr_cons!$a$2:$n$1048576,7,0)</f>
        <v>#VALUE!</v>
      </c>
      <c r="BG219" s="53" t="e">
        <f aca="false">+VLOOKUP($D219,['file:///home/lab/repositories/luckia.facturador/com.luckia.biller.deploy/src/main/resources/bootstrap/info_presencial_2014.xlsx']ggr_cons!$a$2:$n$1048576,8,0)</f>
        <v>#VALUE!</v>
      </c>
      <c r="BH219" s="53" t="e">
        <f aca="false">+VLOOKUP($D219,['file:///home/lab/repositories/luckia.facturador/com.luckia.biller.deploy/src/main/resources/bootstrap/info_presencial_2014.xlsx']ggr_cons!$a$2:$n$1048576,9,0)</f>
        <v>#VALUE!</v>
      </c>
      <c r="BI219" s="53" t="e">
        <f aca="false">+VLOOKUP($D219,['file:///home/lab/repositories/luckia.facturador/com.luckia.biller.deploy/src/main/resources/bootstrap/info_presencial_2014.xlsx']ggr_cons!$a$2:$n$1048576,10,0)</f>
        <v>#VALUE!</v>
      </c>
      <c r="BJ219" s="53" t="e">
        <f aca="false">+VLOOKUP($D219,['file:///home/lab/repositories/luckia.facturador/com.luckia.biller.deploy/src/main/resources/bootstrap/info_presencial_2014.xlsx']ggr_cons!$a$2:$n$1048576,11,0)</f>
        <v>#VALUE!</v>
      </c>
      <c r="BK219" s="53" t="e">
        <f aca="false">+VLOOKUP($D219,['file:///home/lab/repositories/luckia.facturador/com.luckia.biller.deploy/src/main/resources/bootstrap/info_presencial_2014.xlsx']ggr_cons!$a$2:$n$1048576,12,0)</f>
        <v>#VALUE!</v>
      </c>
      <c r="BL219" s="53" t="e">
        <f aca="false">+VLOOKUP($D219,['file:///home/lab/repositories/luckia.facturador/com.luckia.biller.deploy/src/main/resources/bootstrap/info_presencial_2014.xlsx']ggr_cons!$a$2:$n$1048576,13,0)</f>
        <v>#VALUE!</v>
      </c>
      <c r="BM219" s="53" t="e">
        <f aca="false">+VLOOKUP($D219,['file:///home/lab/repositories/luckia.facturador/com.luckia.biller.deploy/src/main/resources/bootstrap/info_presencial_2014.xlsx']ggr_cons!$a$2:$n$1048576,14,0)</f>
        <v>#VALUE!</v>
      </c>
      <c r="BN219" s="53" t="n">
        <f aca="false">+SUM(BB219:BM219)</f>
        <v>1062.16</v>
      </c>
      <c r="BO219" s="53"/>
      <c r="BP219" s="53"/>
      <c r="BQ219" s="55" t="n">
        <f aca="false">+$N219*X219</f>
        <v>31.32</v>
      </c>
      <c r="BR219" s="55" t="n">
        <f aca="false">+$N219*Y219</f>
        <v>0</v>
      </c>
      <c r="BS219" s="55" t="n">
        <f aca="false">+$N219*Z219</f>
        <v>0</v>
      </c>
      <c r="BT219" s="55" t="n">
        <f aca="false">+$N219*AA219</f>
        <v>0</v>
      </c>
      <c r="BU219" s="55" t="n">
        <f aca="false">+$N219*AB219</f>
        <v>0</v>
      </c>
      <c r="BV219" s="55" t="n">
        <f aca="false">+$N219*AC219</f>
        <v>0</v>
      </c>
      <c r="BW219" s="55" t="n">
        <f aca="false">+$N219*AD219</f>
        <v>0</v>
      </c>
      <c r="BX219" s="55" t="n">
        <f aca="false">+$N219*AE219</f>
        <v>0</v>
      </c>
      <c r="BY219" s="55" t="n">
        <f aca="false">+$N219*AF219</f>
        <v>0</v>
      </c>
      <c r="BZ219" s="55" t="n">
        <f aca="false">+$N219*AG219</f>
        <v>0</v>
      </c>
      <c r="CA219" s="55" t="n">
        <f aca="false">+$N219*AH219</f>
        <v>0</v>
      </c>
      <c r="CB219" s="55" t="n">
        <f aca="false">+$N219*AI219</f>
        <v>0</v>
      </c>
      <c r="CC219" s="55" t="n">
        <f aca="false">+SUM(BQ219:CB219)</f>
        <v>31.32</v>
      </c>
      <c r="CD219" s="53"/>
      <c r="CE219" s="55"/>
      <c r="CF219" s="55" t="n">
        <f aca="false">+BQ219/$CE$2</f>
        <v>25.8842975206612</v>
      </c>
      <c r="CG219" s="55" t="n">
        <f aca="false">+BR219/$CE$2</f>
        <v>0</v>
      </c>
      <c r="CH219" s="55" t="n">
        <f aca="false">+BS219/$CE$2</f>
        <v>0</v>
      </c>
      <c r="CI219" s="55" t="n">
        <f aca="false">+BT219/$CE$2</f>
        <v>0</v>
      </c>
      <c r="CJ219" s="55" t="n">
        <f aca="false">+BU219/$CE$2</f>
        <v>0</v>
      </c>
      <c r="CK219" s="55" t="n">
        <f aca="false">+BV219/$CE$2</f>
        <v>0</v>
      </c>
      <c r="CL219" s="55" t="n">
        <f aca="false">+BW219/$CE$2</f>
        <v>0</v>
      </c>
      <c r="CM219" s="55" t="n">
        <f aca="false">+BX219/$CE$2</f>
        <v>0</v>
      </c>
      <c r="CN219" s="55" t="n">
        <f aca="false">+BY219/$CE$2</f>
        <v>0</v>
      </c>
      <c r="CO219" s="55" t="n">
        <f aca="false">+BZ219/$CE$2</f>
        <v>0</v>
      </c>
      <c r="CP219" s="55" t="n">
        <f aca="false">+CA219/$CE$2</f>
        <v>0</v>
      </c>
      <c r="CQ219" s="55" t="n">
        <f aca="false">+CB219/$CE$2</f>
        <v>0</v>
      </c>
      <c r="CR219" s="55" t="n">
        <f aca="false">+CC219/$CE$2</f>
        <v>25.8842975206612</v>
      </c>
      <c r="CS219" s="53"/>
      <c r="CT219" s="53"/>
      <c r="CU219" s="56" t="n">
        <f aca="false">+$O219*X219+$P219*BB219+$Q219*(0.9*BB219+$S219)+$R219</f>
        <v>62.64</v>
      </c>
      <c r="CV219" s="56" t="n">
        <f aca="false">+$O219*Y219+$P219*BC219+$Q219*(0.9*BC219+$S219)+$R219</f>
        <v>0</v>
      </c>
      <c r="CW219" s="56" t="n">
        <f aca="false">+$O219*Z219+$P219*BD219+$Q219*(0.9*BD219+$S219)+$R219</f>
        <v>0</v>
      </c>
      <c r="CX219" s="56" t="n">
        <f aca="false">+$O219*AA219+$P219*BE219+$Q219*(0.9*BE219+$S219)+$R219</f>
        <v>0</v>
      </c>
      <c r="CY219" s="56" t="n">
        <f aca="false">+$O219*AB219+$P219*BF219+$Q219*(0.9*BF219+$S219)+$R219</f>
        <v>0</v>
      </c>
      <c r="CZ219" s="56" t="n">
        <f aca="false">+$O219*AC219+$P219*BG219+$Q219*(0.9*BG219+$S219)+$R219</f>
        <v>0</v>
      </c>
      <c r="DA219" s="56" t="n">
        <f aca="false">+$O219*AD219+$P219*BH219+$Q219*(0.9*BH219+$S219)+$R219</f>
        <v>0</v>
      </c>
      <c r="DB219" s="56" t="n">
        <f aca="false">+$O219*AE219+$P219*BI219+$Q219*(0.9*BI219+$S219)+$R219</f>
        <v>0</v>
      </c>
      <c r="DC219" s="56" t="n">
        <f aca="false">+$O219*AF219+$P219*BJ219+$Q219*(0.9*BJ219+$S219)+$R219</f>
        <v>0</v>
      </c>
      <c r="DD219" s="56" t="n">
        <f aca="false">+$O219*AG219+$P219*BK219+$Q219*(0.9*BK219+$S219)+$R219</f>
        <v>0</v>
      </c>
      <c r="DE219" s="56" t="n">
        <f aca="false">+$O219*AH219+$P219*BL219+$Q219*(0.9*BL219+$S219)+$R219</f>
        <v>0</v>
      </c>
      <c r="DF219" s="56" t="n">
        <f aca="false">+$O219*AI219+$P219*BM219+$Q219*(0.9*BM219+$S219)+$R219</f>
        <v>0</v>
      </c>
      <c r="DG219" s="55" t="n">
        <f aca="false">+SUM(CU219:DF219)</f>
        <v>62.64</v>
      </c>
      <c r="DH219" s="53"/>
      <c r="DJ219" s="14" t="n">
        <f aca="false">+IF(X219=0,0,$T219)</f>
        <v>30</v>
      </c>
      <c r="DK219" s="14" t="n">
        <f aca="false">+IF(Y219=0,0,$T219)</f>
        <v>0</v>
      </c>
      <c r="DL219" s="14" t="n">
        <f aca="false">+IF(Z219=0,0,$T219)</f>
        <v>0</v>
      </c>
      <c r="DM219" s="14" t="n">
        <f aca="false">+IF(AA219=0,0,$T219)</f>
        <v>0</v>
      </c>
      <c r="DN219" s="14" t="n">
        <f aca="false">+IF(AB219=0,0,$T219)</f>
        <v>0</v>
      </c>
      <c r="DO219" s="14" t="n">
        <f aca="false">+IF(AC219=0,0,$T219)</f>
        <v>0</v>
      </c>
      <c r="DP219" s="14" t="n">
        <f aca="false">+IF(AD219=0,0,$T219)</f>
        <v>0</v>
      </c>
      <c r="DQ219" s="14" t="n">
        <f aca="false">+IF(AE219=0,0,$T219)</f>
        <v>0</v>
      </c>
      <c r="DR219" s="14" t="n">
        <f aca="false">+IF(AF219=0,0,$T219)</f>
        <v>0</v>
      </c>
      <c r="DS219" s="14" t="n">
        <f aca="false">+IF(AG219=0,0,$T219)</f>
        <v>0</v>
      </c>
      <c r="DT219" s="14" t="n">
        <f aca="false">+IF(AH219=0,0,$T219)</f>
        <v>0</v>
      </c>
      <c r="DU219" s="14" t="n">
        <f aca="false">+IF(AI219=0,0,$T219)</f>
        <v>0</v>
      </c>
      <c r="DV219" s="55" t="n">
        <f aca="false">+SUM(DJ219:DU219)</f>
        <v>30</v>
      </c>
      <c r="DY219" s="14" t="n">
        <v>0</v>
      </c>
      <c r="DZ219" s="14" t="n">
        <v>0</v>
      </c>
      <c r="EA219" s="14" t="n">
        <v>0</v>
      </c>
      <c r="EB219" s="14" t="n">
        <v>0</v>
      </c>
      <c r="EC219" s="14" t="n">
        <v>0</v>
      </c>
      <c r="ED219" s="14" t="n">
        <v>0</v>
      </c>
      <c r="EE219" s="14" t="n">
        <v>0</v>
      </c>
      <c r="EF219" s="14" t="n">
        <v>0</v>
      </c>
      <c r="EG219" s="14" t="n">
        <v>0</v>
      </c>
      <c r="EH219" s="14" t="n">
        <v>0</v>
      </c>
      <c r="EI219" s="14" t="n">
        <v>0</v>
      </c>
      <c r="EJ219" s="14" t="n">
        <v>0</v>
      </c>
      <c r="EK219" s="55" t="n">
        <f aca="false">+SUM(DY219:EJ219)</f>
        <v>0</v>
      </c>
      <c r="EO219" s="53" t="n">
        <f aca="false">+CU219+DJ219-DY219/2</f>
        <v>92.64</v>
      </c>
      <c r="EP219" s="53" t="n">
        <f aca="false">+CV219+DK219-DZ219/2</f>
        <v>0</v>
      </c>
      <c r="EQ219" s="53" t="n">
        <f aca="false">+CW219+DL219-EA219/2</f>
        <v>0</v>
      </c>
      <c r="ER219" s="53" t="n">
        <f aca="false">+CX219+DM219-EB219/2</f>
        <v>0</v>
      </c>
      <c r="ES219" s="53" t="n">
        <f aca="false">+CY219+DN219-EC219/2</f>
        <v>0</v>
      </c>
      <c r="ET219" s="53" t="n">
        <f aca="false">+CZ219+DO219-ED219/2</f>
        <v>0</v>
      </c>
      <c r="EU219" s="53" t="n">
        <f aca="false">+DA219+DP219-EE219/2</f>
        <v>0</v>
      </c>
      <c r="EV219" s="53" t="n">
        <f aca="false">+DB219+DQ219-EF219/2</f>
        <v>0</v>
      </c>
      <c r="EW219" s="53" t="n">
        <f aca="false">+DC219+DR219-EG219/2</f>
        <v>0</v>
      </c>
      <c r="EX219" s="53" t="n">
        <f aca="false">+DD219+DS219-EH219/2</f>
        <v>0</v>
      </c>
      <c r="EY219" s="53" t="n">
        <f aca="false">+DE219+DT219-EI219/2</f>
        <v>0</v>
      </c>
      <c r="EZ219" s="53" t="n">
        <f aca="false">+DF219+DU219-EJ219/2</f>
        <v>0</v>
      </c>
      <c r="FA219" s="55" t="n">
        <f aca="false">+SUM(EO219:EZ219)</f>
        <v>92.64</v>
      </c>
      <c r="FD219" s="53" t="n">
        <f aca="false">+AM219-EO219-DY219</f>
        <v>3039.36</v>
      </c>
      <c r="FE219" s="53" t="n">
        <f aca="false">+AN219-EP219-DZ219</f>
        <v>0</v>
      </c>
      <c r="FF219" s="53" t="n">
        <f aca="false">+AO219-EQ219-EA219</f>
        <v>0</v>
      </c>
      <c r="FG219" s="53" t="n">
        <f aca="false">+AP219-ER219-EB219</f>
        <v>0</v>
      </c>
      <c r="FH219" s="53" t="n">
        <f aca="false">+AQ219-ES219-EC219</f>
        <v>0</v>
      </c>
      <c r="FI219" s="53" t="n">
        <f aca="false">+AR219-ET219-ED219</f>
        <v>0</v>
      </c>
      <c r="FJ219" s="53" t="n">
        <f aca="false">+AS219-EU219-EE219</f>
        <v>0</v>
      </c>
      <c r="FK219" s="53" t="n">
        <f aca="false">+AT219-EV219-EF219</f>
        <v>0</v>
      </c>
      <c r="FL219" s="53" t="n">
        <f aca="false">+AU219-EW219-EG219</f>
        <v>0</v>
      </c>
      <c r="FM219" s="53" t="n">
        <f aca="false">+AV219-EX219-EH219</f>
        <v>0</v>
      </c>
      <c r="FN219" s="53" t="n">
        <f aca="false">+AW219-EY219-EI219</f>
        <v>0</v>
      </c>
      <c r="FO219" s="53" t="n">
        <f aca="false">+AX219-EZ219-EJ219</f>
        <v>0</v>
      </c>
      <c r="FP219" s="53" t="n">
        <f aca="false">+AY219-FA219</f>
        <v>3039.36</v>
      </c>
    </row>
    <row collapsed="false" customFormat="false" customHeight="true" hidden="false" ht="15" outlineLevel="2" r="220">
      <c r="A220" s="21" t="n">
        <v>12</v>
      </c>
      <c r="B220" s="21" t="s">
        <v>67</v>
      </c>
      <c r="C220" s="21" t="s">
        <v>137</v>
      </c>
      <c r="D220" s="67" t="n">
        <f aca="false">+E220</f>
        <v>16164</v>
      </c>
      <c r="E220" s="69" t="n">
        <v>16164</v>
      </c>
      <c r="F220" s="76" t="s">
        <v>771</v>
      </c>
      <c r="G220" s="21" t="s">
        <v>69</v>
      </c>
      <c r="H220" s="21" t="s">
        <v>69</v>
      </c>
      <c r="I220" s="76" t="s">
        <v>772</v>
      </c>
      <c r="J220" s="76" t="s">
        <v>770</v>
      </c>
      <c r="K220" s="76" t="s">
        <v>75</v>
      </c>
      <c r="L220" s="49" t="s">
        <v>487</v>
      </c>
      <c r="M220" s="50" t="s">
        <v>70</v>
      </c>
      <c r="N220" s="51" t="n">
        <v>0.01</v>
      </c>
      <c r="O220" s="51" t="n">
        <v>0.02</v>
      </c>
      <c r="P220" s="51" t="n">
        <v>0</v>
      </c>
      <c r="Q220" s="51" t="n">
        <v>0</v>
      </c>
      <c r="R220" s="50" t="n">
        <v>0</v>
      </c>
      <c r="S220" s="50" t="n">
        <v>0</v>
      </c>
      <c r="T220" s="50" t="n">
        <v>30</v>
      </c>
      <c r="U220" s="50"/>
      <c r="X220" s="53" t="e">
        <f aca="false">+VLOOKUP($D220,['file:///home/lab/repositories/luckia.facturador/com.luckia.biller.deploy/src/main/resources/bootstrap/info_presencial_2014.xlsx']venta_neta_cons!$a$2:$n$1048576,3,0)</f>
        <v>#VALUE!</v>
      </c>
      <c r="Y220" s="53" t="e">
        <f aca="false">+VLOOKUP($D220,['file:///home/lab/repositories/luckia.facturador/com.luckia.biller.deploy/src/main/resources/bootstrap/info_presencial_2014.xlsx']venta_neta_cons!$a$2:$n$1048576,4,0)</f>
        <v>#VALUE!</v>
      </c>
      <c r="Z220" s="53" t="e">
        <f aca="false">+VLOOKUP($D220,['file:///home/lab/repositories/luckia.facturador/com.luckia.biller.deploy/src/main/resources/bootstrap/info_presencial_2014.xlsx']venta_neta_cons!$a$2:$n$1048576,5,0)</f>
        <v>#VALUE!</v>
      </c>
      <c r="AA220" s="53" t="e">
        <f aca="false">+VLOOKUP($D220,['file:///home/lab/repositories/luckia.facturador/com.luckia.biller.deploy/src/main/resources/bootstrap/info_presencial_2014.xlsx']venta_neta_cons!$a$2:$n$1048576,6,0)</f>
        <v>#VALUE!</v>
      </c>
      <c r="AB220" s="53" t="e">
        <f aca="false">+VLOOKUP($D220,['file:///home/lab/repositories/luckia.facturador/com.luckia.biller.deploy/src/main/resources/bootstrap/info_presencial_2014.xlsx']venta_neta_cons!$a$2:$n$1048576,7,0)</f>
        <v>#VALUE!</v>
      </c>
      <c r="AC220" s="53" t="e">
        <f aca="false">+VLOOKUP($D220,['file:///home/lab/repositories/luckia.facturador/com.luckia.biller.deploy/src/main/resources/bootstrap/info_presencial_2014.xlsx']venta_neta_cons!$a$2:$n$1048576,8,0)</f>
        <v>#VALUE!</v>
      </c>
      <c r="AD220" s="53" t="e">
        <f aca="false">+VLOOKUP($D220,['file:///home/lab/repositories/luckia.facturador/com.luckia.biller.deploy/src/main/resources/bootstrap/info_presencial_2014.xlsx']venta_neta_cons!$a$2:$n$1048576,9,0)</f>
        <v>#VALUE!</v>
      </c>
      <c r="AE220" s="53" t="e">
        <f aca="false">+VLOOKUP($D220,['file:///home/lab/repositories/luckia.facturador/com.luckia.biller.deploy/src/main/resources/bootstrap/info_presencial_2014.xlsx']venta_neta_cons!$a$2:$n$1048576,10,0)</f>
        <v>#VALUE!</v>
      </c>
      <c r="AF220" s="53" t="e">
        <f aca="false">+VLOOKUP($D220,['file:///home/lab/repositories/luckia.facturador/com.luckia.biller.deploy/src/main/resources/bootstrap/info_presencial_2014.xlsx']venta_neta_cons!$a$2:$n$1048576,11,0)</f>
        <v>#VALUE!</v>
      </c>
      <c r="AG220" s="53" t="e">
        <f aca="false">+VLOOKUP($D220,['file:///home/lab/repositories/luckia.facturador/com.luckia.biller.deploy/src/main/resources/bootstrap/info_presencial_2014.xlsx']venta_neta_cons!$a$2:$n$1048576,12,0)</f>
        <v>#VALUE!</v>
      </c>
      <c r="AH220" s="53" t="e">
        <f aca="false">+VLOOKUP($D220,['file:///home/lab/repositories/luckia.facturador/com.luckia.biller.deploy/src/main/resources/bootstrap/info_presencial_2014.xlsx']venta_neta_cons!$a$2:$n$1048576,13,0)</f>
        <v>#VALUE!</v>
      </c>
      <c r="AI220" s="53" t="e">
        <f aca="false">+VLOOKUP($D220,['file:///home/lab/repositories/luckia.facturador/com.luckia.biller.deploy/src/main/resources/bootstrap/info_presencial_2014.xlsx']venta_neta_cons!$a$2:$n$1048576,14,0)</f>
        <v>#VALUE!</v>
      </c>
      <c r="AJ220" s="53" t="n">
        <f aca="false">+SUM(X220:AI220)</f>
        <v>677</v>
      </c>
      <c r="AK220" s="54" t="n">
        <f aca="false">+BB220/X220</f>
        <v>0.625539143279173</v>
      </c>
      <c r="AL220" s="53"/>
      <c r="AM220" s="53" t="e">
        <f aca="false">+VLOOKUP($D220,['file:///home/lab/repositories/luckia.facturador/com.luckia.biller.deploy/src/main/resources/bootstrap/info_presencial_2014.xlsx']saldo_cons!$a$2:$n$1048576,3,0)</f>
        <v>#VALUE!</v>
      </c>
      <c r="AN220" s="53" t="e">
        <f aca="false">+VLOOKUP($D220,['file:///home/lab/repositories/luckia.facturador/com.luckia.biller.deploy/src/main/resources/bootstrap/info_presencial_2014.xlsx']saldo_cons!$a$2:$n$1048576,4,0)</f>
        <v>#VALUE!</v>
      </c>
      <c r="AO220" s="53" t="e">
        <f aca="false">+VLOOKUP($D220,['file:///home/lab/repositories/luckia.facturador/com.luckia.biller.deploy/src/main/resources/bootstrap/info_presencial_2014.xlsx']saldo_cons!$a$2:$n$1048576,5,0)</f>
        <v>#VALUE!</v>
      </c>
      <c r="AP220" s="53" t="e">
        <f aca="false">+VLOOKUP($D220,['file:///home/lab/repositories/luckia.facturador/com.luckia.biller.deploy/src/main/resources/bootstrap/info_presencial_2014.xlsx']saldo_cons!$a$2:$n$1048576,6,0)</f>
        <v>#VALUE!</v>
      </c>
      <c r="AQ220" s="53" t="e">
        <f aca="false">+VLOOKUP($D220,['file:///home/lab/repositories/luckia.facturador/com.luckia.biller.deploy/src/main/resources/bootstrap/info_presencial_2014.xlsx']saldo_cons!$a$2:$n$1048576,7,0)</f>
        <v>#VALUE!</v>
      </c>
      <c r="AR220" s="53" t="e">
        <f aca="false">+VLOOKUP($D220,['file:///home/lab/repositories/luckia.facturador/com.luckia.biller.deploy/src/main/resources/bootstrap/info_presencial_2014.xlsx']saldo_cons!$a$2:$n$1048576,8,0)</f>
        <v>#VALUE!</v>
      </c>
      <c r="AS220" s="53" t="e">
        <f aca="false">+VLOOKUP($D220,['file:///home/lab/repositories/luckia.facturador/com.luckia.biller.deploy/src/main/resources/bootstrap/info_presencial_2014.xlsx']saldo_cons!$a$2:$n$1048576,9,0)</f>
        <v>#VALUE!</v>
      </c>
      <c r="AT220" s="53" t="e">
        <f aca="false">+VLOOKUP($D220,['file:///home/lab/repositories/luckia.facturador/com.luckia.biller.deploy/src/main/resources/bootstrap/info_presencial_2014.xlsx']saldo_cons!$a$2:$n$1048576,10,0)</f>
        <v>#VALUE!</v>
      </c>
      <c r="AU220" s="53" t="e">
        <f aca="false">+VLOOKUP($D220,['file:///home/lab/repositories/luckia.facturador/com.luckia.biller.deploy/src/main/resources/bootstrap/info_presencial_2014.xlsx']saldo_cons!$a$2:$n$1048576,11,0)</f>
        <v>#VALUE!</v>
      </c>
      <c r="AV220" s="53" t="e">
        <f aca="false">+VLOOKUP($D220,['file:///home/lab/repositories/luckia.facturador/com.luckia.biller.deploy/src/main/resources/bootstrap/info_presencial_2014.xlsx']saldo_cons!$a$2:$n$1048576,12,0)</f>
        <v>#VALUE!</v>
      </c>
      <c r="AW220" s="53" t="e">
        <f aca="false">+VLOOKUP($D220,['file:///home/lab/repositories/luckia.facturador/com.luckia.biller.deploy/src/main/resources/bootstrap/info_presencial_2014.xlsx']saldo_cons!$a$2:$n$1048576,13,0)</f>
        <v>#VALUE!</v>
      </c>
      <c r="AX220" s="53" t="e">
        <f aca="false">+VLOOKUP($D220,['file:///home/lab/repositories/luckia.facturador/com.luckia.biller.deploy/src/main/resources/bootstrap/info_presencial_2014.xlsx']saldo_cons!$a$2:$n$1048576,14,0)</f>
        <v>#VALUE!</v>
      </c>
      <c r="AY220" s="53" t="n">
        <f aca="false">+SUM(AM220:AX220)</f>
        <v>677</v>
      </c>
      <c r="AZ220" s="53"/>
      <c r="BA220" s="53"/>
      <c r="BB220" s="53" t="e">
        <f aca="false">+VLOOKUP($D220,['file:///home/lab/repositories/luckia.facturador/com.luckia.biller.deploy/src/main/resources/bootstrap/info_presencial_2014.xlsx']ggr_cons!$a$2:$n$1048576,3,0)</f>
        <v>#VALUE!</v>
      </c>
      <c r="BC220" s="53" t="e">
        <f aca="false">+VLOOKUP($D220,['file:///home/lab/repositories/luckia.facturador/com.luckia.biller.deploy/src/main/resources/bootstrap/info_presencial_2014.xlsx']ggr_cons!$a$2:$n$1048576,4,0)</f>
        <v>#VALUE!</v>
      </c>
      <c r="BD220" s="53" t="e">
        <f aca="false">+VLOOKUP($D220,['file:///home/lab/repositories/luckia.facturador/com.luckia.biller.deploy/src/main/resources/bootstrap/info_presencial_2014.xlsx']ggr_cons!$a$2:$n$1048576,5,0)</f>
        <v>#VALUE!</v>
      </c>
      <c r="BE220" s="53" t="e">
        <f aca="false">+VLOOKUP($D220,['file:///home/lab/repositories/luckia.facturador/com.luckia.biller.deploy/src/main/resources/bootstrap/info_presencial_2014.xlsx']ggr_cons!$a$2:$n$1048576,6,0)</f>
        <v>#VALUE!</v>
      </c>
      <c r="BF220" s="53" t="e">
        <f aca="false">+VLOOKUP($D220,['file:///home/lab/repositories/luckia.facturador/com.luckia.biller.deploy/src/main/resources/bootstrap/info_presencial_2014.xlsx']ggr_cons!$a$2:$n$1048576,7,0)</f>
        <v>#VALUE!</v>
      </c>
      <c r="BG220" s="53" t="e">
        <f aca="false">+VLOOKUP($D220,['file:///home/lab/repositories/luckia.facturador/com.luckia.biller.deploy/src/main/resources/bootstrap/info_presencial_2014.xlsx']ggr_cons!$a$2:$n$1048576,8,0)</f>
        <v>#VALUE!</v>
      </c>
      <c r="BH220" s="53" t="e">
        <f aca="false">+VLOOKUP($D220,['file:///home/lab/repositories/luckia.facturador/com.luckia.biller.deploy/src/main/resources/bootstrap/info_presencial_2014.xlsx']ggr_cons!$a$2:$n$1048576,9,0)</f>
        <v>#VALUE!</v>
      </c>
      <c r="BI220" s="53" t="e">
        <f aca="false">+VLOOKUP($D220,['file:///home/lab/repositories/luckia.facturador/com.luckia.biller.deploy/src/main/resources/bootstrap/info_presencial_2014.xlsx']ggr_cons!$a$2:$n$1048576,10,0)</f>
        <v>#VALUE!</v>
      </c>
      <c r="BJ220" s="53" t="e">
        <f aca="false">+VLOOKUP($D220,['file:///home/lab/repositories/luckia.facturador/com.luckia.biller.deploy/src/main/resources/bootstrap/info_presencial_2014.xlsx']ggr_cons!$a$2:$n$1048576,11,0)</f>
        <v>#VALUE!</v>
      </c>
      <c r="BK220" s="53" t="e">
        <f aca="false">+VLOOKUP($D220,['file:///home/lab/repositories/luckia.facturador/com.luckia.biller.deploy/src/main/resources/bootstrap/info_presencial_2014.xlsx']ggr_cons!$a$2:$n$1048576,12,0)</f>
        <v>#VALUE!</v>
      </c>
      <c r="BL220" s="53" t="e">
        <f aca="false">+VLOOKUP($D220,['file:///home/lab/repositories/luckia.facturador/com.luckia.biller.deploy/src/main/resources/bootstrap/info_presencial_2014.xlsx']ggr_cons!$a$2:$n$1048576,13,0)</f>
        <v>#VALUE!</v>
      </c>
      <c r="BM220" s="53" t="e">
        <f aca="false">+VLOOKUP($D220,['file:///home/lab/repositories/luckia.facturador/com.luckia.biller.deploy/src/main/resources/bootstrap/info_presencial_2014.xlsx']ggr_cons!$a$2:$n$1048576,14,0)</f>
        <v>#VALUE!</v>
      </c>
      <c r="BN220" s="53" t="n">
        <f aca="false">+SUM(BB220:BM220)</f>
        <v>423.49</v>
      </c>
      <c r="BO220" s="53"/>
      <c r="BP220" s="53"/>
      <c r="BQ220" s="55" t="n">
        <f aca="false">+$N220*X220</f>
        <v>6.77</v>
      </c>
      <c r="BR220" s="55" t="n">
        <f aca="false">+$N220*Y220</f>
        <v>0</v>
      </c>
      <c r="BS220" s="55" t="n">
        <f aca="false">+$N220*Z220</f>
        <v>0</v>
      </c>
      <c r="BT220" s="55" t="n">
        <f aca="false">+$N220*AA220</f>
        <v>0</v>
      </c>
      <c r="BU220" s="55" t="n">
        <f aca="false">+$N220*AB220</f>
        <v>0</v>
      </c>
      <c r="BV220" s="55" t="n">
        <f aca="false">+$N220*AC220</f>
        <v>0</v>
      </c>
      <c r="BW220" s="55" t="n">
        <f aca="false">+$N220*AD220</f>
        <v>0</v>
      </c>
      <c r="BX220" s="55" t="n">
        <f aca="false">+$N220*AE220</f>
        <v>0</v>
      </c>
      <c r="BY220" s="55" t="n">
        <f aca="false">+$N220*AF220</f>
        <v>0</v>
      </c>
      <c r="BZ220" s="55" t="n">
        <f aca="false">+$N220*AG220</f>
        <v>0</v>
      </c>
      <c r="CA220" s="55" t="n">
        <f aca="false">+$N220*AH220</f>
        <v>0</v>
      </c>
      <c r="CB220" s="55" t="n">
        <f aca="false">+$N220*AI220</f>
        <v>0</v>
      </c>
      <c r="CC220" s="55" t="n">
        <f aca="false">+SUM(BQ220:CB220)</f>
        <v>6.77</v>
      </c>
      <c r="CD220" s="53"/>
      <c r="CE220" s="55"/>
      <c r="CF220" s="55" t="n">
        <f aca="false">+BQ220/$CE$2</f>
        <v>5.59504132231405</v>
      </c>
      <c r="CG220" s="55" t="n">
        <f aca="false">+BR220/$CE$2</f>
        <v>0</v>
      </c>
      <c r="CH220" s="55" t="n">
        <f aca="false">+BS220/$CE$2</f>
        <v>0</v>
      </c>
      <c r="CI220" s="55" t="n">
        <f aca="false">+BT220/$CE$2</f>
        <v>0</v>
      </c>
      <c r="CJ220" s="55" t="n">
        <f aca="false">+BU220/$CE$2</f>
        <v>0</v>
      </c>
      <c r="CK220" s="55" t="n">
        <f aca="false">+BV220/$CE$2</f>
        <v>0</v>
      </c>
      <c r="CL220" s="55" t="n">
        <f aca="false">+BW220/$CE$2</f>
        <v>0</v>
      </c>
      <c r="CM220" s="55" t="n">
        <f aca="false">+BX220/$CE$2</f>
        <v>0</v>
      </c>
      <c r="CN220" s="55" t="n">
        <f aca="false">+BY220/$CE$2</f>
        <v>0</v>
      </c>
      <c r="CO220" s="55" t="n">
        <f aca="false">+BZ220/$CE$2</f>
        <v>0</v>
      </c>
      <c r="CP220" s="55" t="n">
        <f aca="false">+CA220/$CE$2</f>
        <v>0</v>
      </c>
      <c r="CQ220" s="55" t="n">
        <f aca="false">+CB220/$CE$2</f>
        <v>0</v>
      </c>
      <c r="CR220" s="55" t="n">
        <f aca="false">+CC220/$CE$2</f>
        <v>5.59504132231405</v>
      </c>
      <c r="CS220" s="53"/>
      <c r="CT220" s="53"/>
      <c r="CU220" s="56" t="n">
        <f aca="false">+$O220*X220+$P220*BB220+$Q220*(0.9*BB220+$S220)+$R220</f>
        <v>13.54</v>
      </c>
      <c r="CV220" s="56" t="n">
        <f aca="false">+$O220*Y220+$P220*BC220+$Q220*(0.9*BC220+$S220)+$R220</f>
        <v>0</v>
      </c>
      <c r="CW220" s="56" t="n">
        <f aca="false">+$O220*Z220+$P220*BD220+$Q220*(0.9*BD220+$S220)+$R220</f>
        <v>0</v>
      </c>
      <c r="CX220" s="56" t="n">
        <f aca="false">+$O220*AA220+$P220*BE220+$Q220*(0.9*BE220+$S220)+$R220</f>
        <v>0</v>
      </c>
      <c r="CY220" s="56" t="n">
        <f aca="false">+$O220*AB220+$P220*BF220+$Q220*(0.9*BF220+$S220)+$R220</f>
        <v>0</v>
      </c>
      <c r="CZ220" s="56" t="n">
        <f aca="false">+$O220*AC220+$P220*BG220+$Q220*(0.9*BG220+$S220)+$R220</f>
        <v>0</v>
      </c>
      <c r="DA220" s="56" t="n">
        <f aca="false">+$O220*AD220+$P220*BH220+$Q220*(0.9*BH220+$S220)+$R220</f>
        <v>0</v>
      </c>
      <c r="DB220" s="56" t="n">
        <f aca="false">+$O220*AE220+$P220*BI220+$Q220*(0.9*BI220+$S220)+$R220</f>
        <v>0</v>
      </c>
      <c r="DC220" s="56" t="n">
        <f aca="false">+$O220*AF220+$P220*BJ220+$Q220*(0.9*BJ220+$S220)+$R220</f>
        <v>0</v>
      </c>
      <c r="DD220" s="56" t="n">
        <f aca="false">+$O220*AG220+$P220*BK220+$Q220*(0.9*BK220+$S220)+$R220</f>
        <v>0</v>
      </c>
      <c r="DE220" s="56" t="n">
        <f aca="false">+$O220*AH220+$P220*BL220+$Q220*(0.9*BL220+$S220)+$R220</f>
        <v>0</v>
      </c>
      <c r="DF220" s="56" t="n">
        <f aca="false">+$O220*AI220+$P220*BM220+$Q220*(0.9*BM220+$S220)+$R220</f>
        <v>0</v>
      </c>
      <c r="DG220" s="55" t="n">
        <f aca="false">+SUM(CU220:DF220)</f>
        <v>13.54</v>
      </c>
      <c r="DH220" s="53"/>
      <c r="DJ220" s="14" t="n">
        <f aca="false">+IF(X220=0,0,$T220)</f>
        <v>30</v>
      </c>
      <c r="DK220" s="14" t="n">
        <f aca="false">+IF(Y220=0,0,$T220)</f>
        <v>0</v>
      </c>
      <c r="DL220" s="14" t="n">
        <f aca="false">+IF(Z220=0,0,$T220)</f>
        <v>0</v>
      </c>
      <c r="DM220" s="14" t="n">
        <f aca="false">+IF(AA220=0,0,$T220)</f>
        <v>0</v>
      </c>
      <c r="DN220" s="14" t="n">
        <f aca="false">+IF(AB220=0,0,$T220)</f>
        <v>0</v>
      </c>
      <c r="DO220" s="14" t="n">
        <f aca="false">+IF(AC220=0,0,$T220)</f>
        <v>0</v>
      </c>
      <c r="DP220" s="14" t="n">
        <f aca="false">+IF(AD220=0,0,$T220)</f>
        <v>0</v>
      </c>
      <c r="DQ220" s="14" t="n">
        <f aca="false">+IF(AE220=0,0,$T220)</f>
        <v>0</v>
      </c>
      <c r="DR220" s="14" t="n">
        <f aca="false">+IF(AF220=0,0,$T220)</f>
        <v>0</v>
      </c>
      <c r="DS220" s="14" t="n">
        <f aca="false">+IF(AG220=0,0,$T220)</f>
        <v>0</v>
      </c>
      <c r="DT220" s="14" t="n">
        <f aca="false">+IF(AH220=0,0,$T220)</f>
        <v>0</v>
      </c>
      <c r="DU220" s="14" t="n">
        <f aca="false">+IF(AI220=0,0,$T220)</f>
        <v>0</v>
      </c>
      <c r="DV220" s="55" t="n">
        <f aca="false">+SUM(DJ220:DU220)</f>
        <v>30</v>
      </c>
      <c r="DY220" s="14" t="n">
        <v>0</v>
      </c>
      <c r="DZ220" s="14" t="n">
        <v>0</v>
      </c>
      <c r="EA220" s="14" t="n">
        <v>0</v>
      </c>
      <c r="EB220" s="14" t="n">
        <v>0</v>
      </c>
      <c r="EC220" s="14" t="n">
        <v>0</v>
      </c>
      <c r="ED220" s="14" t="n">
        <v>0</v>
      </c>
      <c r="EE220" s="14" t="n">
        <v>0</v>
      </c>
      <c r="EF220" s="14" t="n">
        <v>0</v>
      </c>
      <c r="EG220" s="14" t="n">
        <v>0</v>
      </c>
      <c r="EH220" s="14" t="n">
        <v>0</v>
      </c>
      <c r="EI220" s="14" t="n">
        <v>0</v>
      </c>
      <c r="EJ220" s="14" t="n">
        <v>0</v>
      </c>
      <c r="EK220" s="55" t="n">
        <f aca="false">+SUM(DY220:EJ220)</f>
        <v>0</v>
      </c>
      <c r="EO220" s="53" t="n">
        <f aca="false">+CU220+DJ220-DY220/2</f>
        <v>43.54</v>
      </c>
      <c r="EP220" s="53" t="n">
        <f aca="false">+CV220+DK220-DZ220/2</f>
        <v>0</v>
      </c>
      <c r="EQ220" s="53" t="n">
        <f aca="false">+CW220+DL220-EA220/2</f>
        <v>0</v>
      </c>
      <c r="ER220" s="53" t="n">
        <f aca="false">+CX220+DM220-EB220/2</f>
        <v>0</v>
      </c>
      <c r="ES220" s="53" t="n">
        <f aca="false">+CY220+DN220-EC220/2</f>
        <v>0</v>
      </c>
      <c r="ET220" s="53" t="n">
        <f aca="false">+CZ220+DO220-ED220/2</f>
        <v>0</v>
      </c>
      <c r="EU220" s="53" t="n">
        <f aca="false">+DA220+DP220-EE220/2</f>
        <v>0</v>
      </c>
      <c r="EV220" s="53" t="n">
        <f aca="false">+DB220+DQ220-EF220/2</f>
        <v>0</v>
      </c>
      <c r="EW220" s="53" t="n">
        <f aca="false">+DC220+DR220-EG220/2</f>
        <v>0</v>
      </c>
      <c r="EX220" s="53" t="n">
        <f aca="false">+DD220+DS220-EH220/2</f>
        <v>0</v>
      </c>
      <c r="EY220" s="53" t="n">
        <f aca="false">+DE220+DT220-EI220/2</f>
        <v>0</v>
      </c>
      <c r="EZ220" s="53" t="n">
        <f aca="false">+DF220+DU220-EJ220/2</f>
        <v>0</v>
      </c>
      <c r="FA220" s="55" t="n">
        <f aca="false">+SUM(EO220:EZ220)</f>
        <v>43.54</v>
      </c>
      <c r="FD220" s="53" t="n">
        <f aca="false">+AM220-EO220-DY220</f>
        <v>633.46</v>
      </c>
      <c r="FE220" s="53" t="n">
        <f aca="false">+AN220-EP220-DZ220</f>
        <v>0</v>
      </c>
      <c r="FF220" s="53" t="n">
        <f aca="false">+AO220-EQ220-EA220</f>
        <v>0</v>
      </c>
      <c r="FG220" s="53" t="n">
        <f aca="false">+AP220-ER220-EB220</f>
        <v>0</v>
      </c>
      <c r="FH220" s="53" t="n">
        <f aca="false">+AQ220-ES220-EC220</f>
        <v>0</v>
      </c>
      <c r="FI220" s="53" t="n">
        <f aca="false">+AR220-ET220-ED220</f>
        <v>0</v>
      </c>
      <c r="FJ220" s="53" t="n">
        <f aca="false">+AS220-EU220-EE220</f>
        <v>0</v>
      </c>
      <c r="FK220" s="53" t="n">
        <f aca="false">+AT220-EV220-EF220</f>
        <v>0</v>
      </c>
      <c r="FL220" s="53" t="n">
        <f aca="false">+AU220-EW220-EG220</f>
        <v>0</v>
      </c>
      <c r="FM220" s="53" t="n">
        <f aca="false">+AV220-EX220-EH220</f>
        <v>0</v>
      </c>
      <c r="FN220" s="53" t="n">
        <f aca="false">+AW220-EY220-EI220</f>
        <v>0</v>
      </c>
      <c r="FO220" s="53" t="n">
        <f aca="false">+AX220-EZ220-EJ220</f>
        <v>0</v>
      </c>
      <c r="FP220" s="53" t="n">
        <f aca="false">+AY220-FA220</f>
        <v>633.46</v>
      </c>
    </row>
    <row collapsed="false" customFormat="false" customHeight="true" hidden="false" ht="15" outlineLevel="2" r="221">
      <c r="A221" s="21" t="n">
        <v>12</v>
      </c>
      <c r="B221" s="21" t="s">
        <v>67</v>
      </c>
      <c r="C221" s="21" t="s">
        <v>137</v>
      </c>
      <c r="D221" s="67" t="n">
        <f aca="false">+E221</f>
        <v>16165</v>
      </c>
      <c r="E221" s="69" t="n">
        <v>16165</v>
      </c>
      <c r="F221" s="76" t="s">
        <v>773</v>
      </c>
      <c r="G221" s="21" t="s">
        <v>69</v>
      </c>
      <c r="H221" s="21" t="s">
        <v>69</v>
      </c>
      <c r="I221" s="76" t="s">
        <v>774</v>
      </c>
      <c r="J221" s="76" t="s">
        <v>775</v>
      </c>
      <c r="K221" s="76" t="s">
        <v>75</v>
      </c>
      <c r="L221" s="49" t="s">
        <v>487</v>
      </c>
      <c r="M221" s="50" t="s">
        <v>70</v>
      </c>
      <c r="N221" s="51" t="n">
        <v>0.01</v>
      </c>
      <c r="O221" s="51" t="n">
        <v>0.02</v>
      </c>
      <c r="P221" s="51" t="n">
        <v>0</v>
      </c>
      <c r="Q221" s="51" t="n">
        <v>0</v>
      </c>
      <c r="R221" s="50" t="n">
        <v>0</v>
      </c>
      <c r="S221" s="50" t="n">
        <v>0</v>
      </c>
      <c r="T221" s="50" t="n">
        <v>30</v>
      </c>
      <c r="U221" s="50"/>
      <c r="X221" s="53" t="e">
        <f aca="false">+VLOOKUP($D221,['file:///home/lab/repositories/luckia.facturador/com.luckia.biller.deploy/src/main/resources/bootstrap/info_presencial_2014.xlsx']venta_neta_cons!$a$2:$n$1048576,3,0)</f>
        <v>#VALUE!</v>
      </c>
      <c r="Y221" s="53" t="e">
        <f aca="false">+VLOOKUP($D221,['file:///home/lab/repositories/luckia.facturador/com.luckia.biller.deploy/src/main/resources/bootstrap/info_presencial_2014.xlsx']venta_neta_cons!$a$2:$n$1048576,4,0)</f>
        <v>#VALUE!</v>
      </c>
      <c r="Z221" s="53" t="e">
        <f aca="false">+VLOOKUP($D221,['file:///home/lab/repositories/luckia.facturador/com.luckia.biller.deploy/src/main/resources/bootstrap/info_presencial_2014.xlsx']venta_neta_cons!$a$2:$n$1048576,5,0)</f>
        <v>#VALUE!</v>
      </c>
      <c r="AA221" s="53" t="e">
        <f aca="false">+VLOOKUP($D221,['file:///home/lab/repositories/luckia.facturador/com.luckia.biller.deploy/src/main/resources/bootstrap/info_presencial_2014.xlsx']venta_neta_cons!$a$2:$n$1048576,6,0)</f>
        <v>#VALUE!</v>
      </c>
      <c r="AB221" s="53" t="e">
        <f aca="false">+VLOOKUP($D221,['file:///home/lab/repositories/luckia.facturador/com.luckia.biller.deploy/src/main/resources/bootstrap/info_presencial_2014.xlsx']venta_neta_cons!$a$2:$n$1048576,7,0)</f>
        <v>#VALUE!</v>
      </c>
      <c r="AC221" s="53" t="e">
        <f aca="false">+VLOOKUP($D221,['file:///home/lab/repositories/luckia.facturador/com.luckia.biller.deploy/src/main/resources/bootstrap/info_presencial_2014.xlsx']venta_neta_cons!$a$2:$n$1048576,8,0)</f>
        <v>#VALUE!</v>
      </c>
      <c r="AD221" s="53" t="e">
        <f aca="false">+VLOOKUP($D221,['file:///home/lab/repositories/luckia.facturador/com.luckia.biller.deploy/src/main/resources/bootstrap/info_presencial_2014.xlsx']venta_neta_cons!$a$2:$n$1048576,9,0)</f>
        <v>#VALUE!</v>
      </c>
      <c r="AE221" s="53" t="e">
        <f aca="false">+VLOOKUP($D221,['file:///home/lab/repositories/luckia.facturador/com.luckia.biller.deploy/src/main/resources/bootstrap/info_presencial_2014.xlsx']venta_neta_cons!$a$2:$n$1048576,10,0)</f>
        <v>#VALUE!</v>
      </c>
      <c r="AF221" s="53" t="e">
        <f aca="false">+VLOOKUP($D221,['file:///home/lab/repositories/luckia.facturador/com.luckia.biller.deploy/src/main/resources/bootstrap/info_presencial_2014.xlsx']venta_neta_cons!$a$2:$n$1048576,11,0)</f>
        <v>#VALUE!</v>
      </c>
      <c r="AG221" s="53" t="e">
        <f aca="false">+VLOOKUP($D221,['file:///home/lab/repositories/luckia.facturador/com.luckia.biller.deploy/src/main/resources/bootstrap/info_presencial_2014.xlsx']venta_neta_cons!$a$2:$n$1048576,12,0)</f>
        <v>#VALUE!</v>
      </c>
      <c r="AH221" s="53" t="e">
        <f aca="false">+VLOOKUP($D221,['file:///home/lab/repositories/luckia.facturador/com.luckia.biller.deploy/src/main/resources/bootstrap/info_presencial_2014.xlsx']venta_neta_cons!$a$2:$n$1048576,13,0)</f>
        <v>#VALUE!</v>
      </c>
      <c r="AI221" s="53" t="e">
        <f aca="false">+VLOOKUP($D221,['file:///home/lab/repositories/luckia.facturador/com.luckia.biller.deploy/src/main/resources/bootstrap/info_presencial_2014.xlsx']venta_neta_cons!$a$2:$n$1048576,14,0)</f>
        <v>#VALUE!</v>
      </c>
      <c r="AJ221" s="53" t="n">
        <f aca="false">+SUM(X221:AI221)</f>
        <v>58</v>
      </c>
      <c r="AK221" s="54" t="n">
        <f aca="false">+BB221/X221</f>
        <v>-0.483620689655172</v>
      </c>
      <c r="AL221" s="53"/>
      <c r="AM221" s="53" t="e">
        <f aca="false">+VLOOKUP($D221,['file:///home/lab/repositories/luckia.facturador/com.luckia.biller.deploy/src/main/resources/bootstrap/info_presencial_2014.xlsx']saldo_cons!$a$2:$n$1048576,3,0)</f>
        <v>#VALUE!</v>
      </c>
      <c r="AN221" s="53" t="e">
        <f aca="false">+VLOOKUP($D221,['file:///home/lab/repositories/luckia.facturador/com.luckia.biller.deploy/src/main/resources/bootstrap/info_presencial_2014.xlsx']saldo_cons!$a$2:$n$1048576,4,0)</f>
        <v>#VALUE!</v>
      </c>
      <c r="AO221" s="53" t="e">
        <f aca="false">+VLOOKUP($D221,['file:///home/lab/repositories/luckia.facturador/com.luckia.biller.deploy/src/main/resources/bootstrap/info_presencial_2014.xlsx']saldo_cons!$a$2:$n$1048576,5,0)</f>
        <v>#VALUE!</v>
      </c>
      <c r="AP221" s="53" t="e">
        <f aca="false">+VLOOKUP($D221,['file:///home/lab/repositories/luckia.facturador/com.luckia.biller.deploy/src/main/resources/bootstrap/info_presencial_2014.xlsx']saldo_cons!$a$2:$n$1048576,6,0)</f>
        <v>#VALUE!</v>
      </c>
      <c r="AQ221" s="53" t="e">
        <f aca="false">+VLOOKUP($D221,['file:///home/lab/repositories/luckia.facturador/com.luckia.biller.deploy/src/main/resources/bootstrap/info_presencial_2014.xlsx']saldo_cons!$a$2:$n$1048576,7,0)</f>
        <v>#VALUE!</v>
      </c>
      <c r="AR221" s="53" t="e">
        <f aca="false">+VLOOKUP($D221,['file:///home/lab/repositories/luckia.facturador/com.luckia.biller.deploy/src/main/resources/bootstrap/info_presencial_2014.xlsx']saldo_cons!$a$2:$n$1048576,8,0)</f>
        <v>#VALUE!</v>
      </c>
      <c r="AS221" s="53" t="e">
        <f aca="false">+VLOOKUP($D221,['file:///home/lab/repositories/luckia.facturador/com.luckia.biller.deploy/src/main/resources/bootstrap/info_presencial_2014.xlsx']saldo_cons!$a$2:$n$1048576,9,0)</f>
        <v>#VALUE!</v>
      </c>
      <c r="AT221" s="53" t="e">
        <f aca="false">+VLOOKUP($D221,['file:///home/lab/repositories/luckia.facturador/com.luckia.biller.deploy/src/main/resources/bootstrap/info_presencial_2014.xlsx']saldo_cons!$a$2:$n$1048576,10,0)</f>
        <v>#VALUE!</v>
      </c>
      <c r="AU221" s="53" t="e">
        <f aca="false">+VLOOKUP($D221,['file:///home/lab/repositories/luckia.facturador/com.luckia.biller.deploy/src/main/resources/bootstrap/info_presencial_2014.xlsx']saldo_cons!$a$2:$n$1048576,11,0)</f>
        <v>#VALUE!</v>
      </c>
      <c r="AV221" s="53" t="e">
        <f aca="false">+VLOOKUP($D221,['file:///home/lab/repositories/luckia.facturador/com.luckia.biller.deploy/src/main/resources/bootstrap/info_presencial_2014.xlsx']saldo_cons!$a$2:$n$1048576,12,0)</f>
        <v>#VALUE!</v>
      </c>
      <c r="AW221" s="53" t="e">
        <f aca="false">+VLOOKUP($D221,['file:///home/lab/repositories/luckia.facturador/com.luckia.biller.deploy/src/main/resources/bootstrap/info_presencial_2014.xlsx']saldo_cons!$a$2:$n$1048576,13,0)</f>
        <v>#VALUE!</v>
      </c>
      <c r="AX221" s="53" t="e">
        <f aca="false">+VLOOKUP($D221,['file:///home/lab/repositories/luckia.facturador/com.luckia.biller.deploy/src/main/resources/bootstrap/info_presencial_2014.xlsx']saldo_cons!$a$2:$n$1048576,14,0)</f>
        <v>#VALUE!</v>
      </c>
      <c r="AY221" s="53" t="n">
        <f aca="false">+SUM(AM221:AX221)</f>
        <v>58</v>
      </c>
      <c r="AZ221" s="53"/>
      <c r="BA221" s="53"/>
      <c r="BB221" s="53" t="e">
        <f aca="false">+VLOOKUP($D221,['file:///home/lab/repositories/luckia.facturador/com.luckia.biller.deploy/src/main/resources/bootstrap/info_presencial_2014.xlsx']ggr_cons!$a$2:$n$1048576,3,0)</f>
        <v>#VALUE!</v>
      </c>
      <c r="BC221" s="53" t="e">
        <f aca="false">+VLOOKUP($D221,['file:///home/lab/repositories/luckia.facturador/com.luckia.biller.deploy/src/main/resources/bootstrap/info_presencial_2014.xlsx']ggr_cons!$a$2:$n$1048576,4,0)</f>
        <v>#VALUE!</v>
      </c>
      <c r="BD221" s="53" t="e">
        <f aca="false">+VLOOKUP($D221,['file:///home/lab/repositories/luckia.facturador/com.luckia.biller.deploy/src/main/resources/bootstrap/info_presencial_2014.xlsx']ggr_cons!$a$2:$n$1048576,5,0)</f>
        <v>#VALUE!</v>
      </c>
      <c r="BE221" s="53" t="e">
        <f aca="false">+VLOOKUP($D221,['file:///home/lab/repositories/luckia.facturador/com.luckia.biller.deploy/src/main/resources/bootstrap/info_presencial_2014.xlsx']ggr_cons!$a$2:$n$1048576,6,0)</f>
        <v>#VALUE!</v>
      </c>
      <c r="BF221" s="53" t="e">
        <f aca="false">+VLOOKUP($D221,['file:///home/lab/repositories/luckia.facturador/com.luckia.biller.deploy/src/main/resources/bootstrap/info_presencial_2014.xlsx']ggr_cons!$a$2:$n$1048576,7,0)</f>
        <v>#VALUE!</v>
      </c>
      <c r="BG221" s="53" t="e">
        <f aca="false">+VLOOKUP($D221,['file:///home/lab/repositories/luckia.facturador/com.luckia.biller.deploy/src/main/resources/bootstrap/info_presencial_2014.xlsx']ggr_cons!$a$2:$n$1048576,8,0)</f>
        <v>#VALUE!</v>
      </c>
      <c r="BH221" s="53" t="e">
        <f aca="false">+VLOOKUP($D221,['file:///home/lab/repositories/luckia.facturador/com.luckia.biller.deploy/src/main/resources/bootstrap/info_presencial_2014.xlsx']ggr_cons!$a$2:$n$1048576,9,0)</f>
        <v>#VALUE!</v>
      </c>
      <c r="BI221" s="53" t="e">
        <f aca="false">+VLOOKUP($D221,['file:///home/lab/repositories/luckia.facturador/com.luckia.biller.deploy/src/main/resources/bootstrap/info_presencial_2014.xlsx']ggr_cons!$a$2:$n$1048576,10,0)</f>
        <v>#VALUE!</v>
      </c>
      <c r="BJ221" s="53" t="e">
        <f aca="false">+VLOOKUP($D221,['file:///home/lab/repositories/luckia.facturador/com.luckia.biller.deploy/src/main/resources/bootstrap/info_presencial_2014.xlsx']ggr_cons!$a$2:$n$1048576,11,0)</f>
        <v>#VALUE!</v>
      </c>
      <c r="BK221" s="53" t="e">
        <f aca="false">+VLOOKUP($D221,['file:///home/lab/repositories/luckia.facturador/com.luckia.biller.deploy/src/main/resources/bootstrap/info_presencial_2014.xlsx']ggr_cons!$a$2:$n$1048576,12,0)</f>
        <v>#VALUE!</v>
      </c>
      <c r="BL221" s="53" t="e">
        <f aca="false">+VLOOKUP($D221,['file:///home/lab/repositories/luckia.facturador/com.luckia.biller.deploy/src/main/resources/bootstrap/info_presencial_2014.xlsx']ggr_cons!$a$2:$n$1048576,13,0)</f>
        <v>#VALUE!</v>
      </c>
      <c r="BM221" s="53" t="e">
        <f aca="false">+VLOOKUP($D221,['file:///home/lab/repositories/luckia.facturador/com.luckia.biller.deploy/src/main/resources/bootstrap/info_presencial_2014.xlsx']ggr_cons!$a$2:$n$1048576,14,0)</f>
        <v>#VALUE!</v>
      </c>
      <c r="BN221" s="53" t="n">
        <f aca="false">+SUM(BB221:BM221)</f>
        <v>-28.05</v>
      </c>
      <c r="BO221" s="53"/>
      <c r="BP221" s="53"/>
      <c r="BQ221" s="55" t="n">
        <f aca="false">+$N221*X221</f>
        <v>0.58</v>
      </c>
      <c r="BR221" s="55" t="n">
        <f aca="false">+$N221*Y221</f>
        <v>0</v>
      </c>
      <c r="BS221" s="55" t="n">
        <f aca="false">+$N221*Z221</f>
        <v>0</v>
      </c>
      <c r="BT221" s="55" t="n">
        <f aca="false">+$N221*AA221</f>
        <v>0</v>
      </c>
      <c r="BU221" s="55" t="n">
        <f aca="false">+$N221*AB221</f>
        <v>0</v>
      </c>
      <c r="BV221" s="55" t="n">
        <f aca="false">+$N221*AC221</f>
        <v>0</v>
      </c>
      <c r="BW221" s="55" t="n">
        <f aca="false">+$N221*AD221</f>
        <v>0</v>
      </c>
      <c r="BX221" s="55" t="n">
        <f aca="false">+$N221*AE221</f>
        <v>0</v>
      </c>
      <c r="BY221" s="55" t="n">
        <f aca="false">+$N221*AF221</f>
        <v>0</v>
      </c>
      <c r="BZ221" s="55" t="n">
        <f aca="false">+$N221*AG221</f>
        <v>0</v>
      </c>
      <c r="CA221" s="55" t="n">
        <f aca="false">+$N221*AH221</f>
        <v>0</v>
      </c>
      <c r="CB221" s="55" t="n">
        <f aca="false">+$N221*AI221</f>
        <v>0</v>
      </c>
      <c r="CC221" s="55" t="n">
        <f aca="false">+SUM(BQ221:CB221)</f>
        <v>0.58</v>
      </c>
      <c r="CD221" s="53"/>
      <c r="CE221" s="55"/>
      <c r="CF221" s="55" t="n">
        <f aca="false">+BQ221/$CE$2</f>
        <v>0.479338842975207</v>
      </c>
      <c r="CG221" s="55" t="n">
        <f aca="false">+BR221/$CE$2</f>
        <v>0</v>
      </c>
      <c r="CH221" s="55" t="n">
        <f aca="false">+BS221/$CE$2</f>
        <v>0</v>
      </c>
      <c r="CI221" s="55" t="n">
        <f aca="false">+BT221/$CE$2</f>
        <v>0</v>
      </c>
      <c r="CJ221" s="55" t="n">
        <f aca="false">+BU221/$CE$2</f>
        <v>0</v>
      </c>
      <c r="CK221" s="55" t="n">
        <f aca="false">+BV221/$CE$2</f>
        <v>0</v>
      </c>
      <c r="CL221" s="55" t="n">
        <f aca="false">+BW221/$CE$2</f>
        <v>0</v>
      </c>
      <c r="CM221" s="55" t="n">
        <f aca="false">+BX221/$CE$2</f>
        <v>0</v>
      </c>
      <c r="CN221" s="55" t="n">
        <f aca="false">+BY221/$CE$2</f>
        <v>0</v>
      </c>
      <c r="CO221" s="55" t="n">
        <f aca="false">+BZ221/$CE$2</f>
        <v>0</v>
      </c>
      <c r="CP221" s="55" t="n">
        <f aca="false">+CA221/$CE$2</f>
        <v>0</v>
      </c>
      <c r="CQ221" s="55" t="n">
        <f aca="false">+CB221/$CE$2</f>
        <v>0</v>
      </c>
      <c r="CR221" s="55" t="n">
        <f aca="false">+CC221/$CE$2</f>
        <v>0.479338842975207</v>
      </c>
      <c r="CS221" s="53"/>
      <c r="CT221" s="53"/>
      <c r="CU221" s="56" t="n">
        <f aca="false">+$O221*X221+$P221*BB221+$Q221*(0.9*BB221+$S221)+$R221</f>
        <v>1.16</v>
      </c>
      <c r="CV221" s="56" t="n">
        <f aca="false">+$O221*Y221+$P221*BC221+$Q221*(0.9*BC221+$S221)+$R221</f>
        <v>0</v>
      </c>
      <c r="CW221" s="56" t="n">
        <f aca="false">+$O221*Z221+$P221*BD221+$Q221*(0.9*BD221+$S221)+$R221</f>
        <v>0</v>
      </c>
      <c r="CX221" s="56" t="n">
        <f aca="false">+$O221*AA221+$P221*BE221+$Q221*(0.9*BE221+$S221)+$R221</f>
        <v>0</v>
      </c>
      <c r="CY221" s="56" t="n">
        <f aca="false">+$O221*AB221+$P221*BF221+$Q221*(0.9*BF221+$S221)+$R221</f>
        <v>0</v>
      </c>
      <c r="CZ221" s="56" t="n">
        <f aca="false">+$O221*AC221+$P221*BG221+$Q221*(0.9*BG221+$S221)+$R221</f>
        <v>0</v>
      </c>
      <c r="DA221" s="56" t="n">
        <f aca="false">+$O221*AD221+$P221*BH221+$Q221*(0.9*BH221+$S221)+$R221</f>
        <v>0</v>
      </c>
      <c r="DB221" s="56" t="n">
        <f aca="false">+$O221*AE221+$P221*BI221+$Q221*(0.9*BI221+$S221)+$R221</f>
        <v>0</v>
      </c>
      <c r="DC221" s="56" t="n">
        <f aca="false">+$O221*AF221+$P221*BJ221+$Q221*(0.9*BJ221+$S221)+$R221</f>
        <v>0</v>
      </c>
      <c r="DD221" s="56" t="n">
        <f aca="false">+$O221*AG221+$P221*BK221+$Q221*(0.9*BK221+$S221)+$R221</f>
        <v>0</v>
      </c>
      <c r="DE221" s="56" t="n">
        <f aca="false">+$O221*AH221+$P221*BL221+$Q221*(0.9*BL221+$S221)+$R221</f>
        <v>0</v>
      </c>
      <c r="DF221" s="56" t="n">
        <f aca="false">+$O221*AI221+$P221*BM221+$Q221*(0.9*BM221+$S221)+$R221</f>
        <v>0</v>
      </c>
      <c r="DG221" s="55" t="n">
        <f aca="false">+SUM(CU221:DF221)</f>
        <v>1.16</v>
      </c>
      <c r="DH221" s="53"/>
      <c r="DJ221" s="14" t="n">
        <f aca="false">+IF(X221=0,0,$T221)</f>
        <v>30</v>
      </c>
      <c r="DK221" s="14" t="n">
        <f aca="false">+IF(Y221=0,0,$T221)</f>
        <v>0</v>
      </c>
      <c r="DL221" s="14" t="n">
        <f aca="false">+IF(Z221=0,0,$T221)</f>
        <v>0</v>
      </c>
      <c r="DM221" s="14" t="n">
        <f aca="false">+IF(AA221=0,0,$T221)</f>
        <v>0</v>
      </c>
      <c r="DN221" s="14" t="n">
        <f aca="false">+IF(AB221=0,0,$T221)</f>
        <v>0</v>
      </c>
      <c r="DO221" s="14" t="n">
        <f aca="false">+IF(AC221=0,0,$T221)</f>
        <v>0</v>
      </c>
      <c r="DP221" s="14" t="n">
        <f aca="false">+IF(AD221=0,0,$T221)</f>
        <v>0</v>
      </c>
      <c r="DQ221" s="14" t="n">
        <f aca="false">+IF(AE221=0,0,$T221)</f>
        <v>0</v>
      </c>
      <c r="DR221" s="14" t="n">
        <f aca="false">+IF(AF221=0,0,$T221)</f>
        <v>0</v>
      </c>
      <c r="DS221" s="14" t="n">
        <f aca="false">+IF(AG221=0,0,$T221)</f>
        <v>0</v>
      </c>
      <c r="DT221" s="14" t="n">
        <f aca="false">+IF(AH221=0,0,$T221)</f>
        <v>0</v>
      </c>
      <c r="DU221" s="14" t="n">
        <f aca="false">+IF(AI221=0,0,$T221)</f>
        <v>0</v>
      </c>
      <c r="DV221" s="55" t="n">
        <f aca="false">+SUM(DJ221:DU221)</f>
        <v>30</v>
      </c>
      <c r="DY221" s="14" t="n">
        <v>0</v>
      </c>
      <c r="DZ221" s="14" t="n">
        <v>0</v>
      </c>
      <c r="EA221" s="14" t="n">
        <v>0</v>
      </c>
      <c r="EB221" s="14" t="n">
        <v>0</v>
      </c>
      <c r="EC221" s="14" t="n">
        <v>0</v>
      </c>
      <c r="ED221" s="14" t="n">
        <v>0</v>
      </c>
      <c r="EE221" s="14" t="n">
        <v>0</v>
      </c>
      <c r="EF221" s="14" t="n">
        <v>0</v>
      </c>
      <c r="EG221" s="14" t="n">
        <v>0</v>
      </c>
      <c r="EH221" s="14" t="n">
        <v>0</v>
      </c>
      <c r="EI221" s="14" t="n">
        <v>0</v>
      </c>
      <c r="EJ221" s="14" t="n">
        <v>0</v>
      </c>
      <c r="EK221" s="55" t="n">
        <f aca="false">+SUM(DY221:EJ221)</f>
        <v>0</v>
      </c>
      <c r="EO221" s="53" t="n">
        <f aca="false">+CU221+DJ221-DY221/2</f>
        <v>31.16</v>
      </c>
      <c r="EP221" s="53" t="n">
        <f aca="false">+CV221+DK221-DZ221/2</f>
        <v>0</v>
      </c>
      <c r="EQ221" s="53" t="n">
        <f aca="false">+CW221+DL221-EA221/2</f>
        <v>0</v>
      </c>
      <c r="ER221" s="53" t="n">
        <f aca="false">+CX221+DM221-EB221/2</f>
        <v>0</v>
      </c>
      <c r="ES221" s="53" t="n">
        <f aca="false">+CY221+DN221-EC221/2</f>
        <v>0</v>
      </c>
      <c r="ET221" s="53" t="n">
        <f aca="false">+CZ221+DO221-ED221/2</f>
        <v>0</v>
      </c>
      <c r="EU221" s="53" t="n">
        <f aca="false">+DA221+DP221-EE221/2</f>
        <v>0</v>
      </c>
      <c r="EV221" s="53" t="n">
        <f aca="false">+DB221+DQ221-EF221/2</f>
        <v>0</v>
      </c>
      <c r="EW221" s="53" t="n">
        <f aca="false">+DC221+DR221-EG221/2</f>
        <v>0</v>
      </c>
      <c r="EX221" s="53" t="n">
        <f aca="false">+DD221+DS221-EH221/2</f>
        <v>0</v>
      </c>
      <c r="EY221" s="53" t="n">
        <f aca="false">+DE221+DT221-EI221/2</f>
        <v>0</v>
      </c>
      <c r="EZ221" s="53" t="n">
        <f aca="false">+DF221+DU221-EJ221/2</f>
        <v>0</v>
      </c>
      <c r="FA221" s="55" t="n">
        <f aca="false">+SUM(EO221:EZ221)</f>
        <v>31.16</v>
      </c>
      <c r="FD221" s="53" t="n">
        <f aca="false">+AM221-EO221-DY221</f>
        <v>26.84</v>
      </c>
      <c r="FE221" s="53" t="n">
        <f aca="false">+AN221-EP221-DZ221</f>
        <v>0</v>
      </c>
      <c r="FF221" s="53" t="n">
        <f aca="false">+AO221-EQ221-EA221</f>
        <v>0</v>
      </c>
      <c r="FG221" s="53" t="n">
        <f aca="false">+AP221-ER221-EB221</f>
        <v>0</v>
      </c>
      <c r="FH221" s="53" t="n">
        <f aca="false">+AQ221-ES221-EC221</f>
        <v>0</v>
      </c>
      <c r="FI221" s="53" t="n">
        <f aca="false">+AR221-ET221-ED221</f>
        <v>0</v>
      </c>
      <c r="FJ221" s="53" t="n">
        <f aca="false">+AS221-EU221-EE221</f>
        <v>0</v>
      </c>
      <c r="FK221" s="53" t="n">
        <f aca="false">+AT221-EV221-EF221</f>
        <v>0</v>
      </c>
      <c r="FL221" s="53" t="n">
        <f aca="false">+AU221-EW221-EG221</f>
        <v>0</v>
      </c>
      <c r="FM221" s="53" t="n">
        <f aca="false">+AV221-EX221-EH221</f>
        <v>0</v>
      </c>
      <c r="FN221" s="53" t="n">
        <f aca="false">+AW221-EY221-EI221</f>
        <v>0</v>
      </c>
      <c r="FO221" s="53" t="n">
        <f aca="false">+AX221-EZ221-EJ221</f>
        <v>0</v>
      </c>
      <c r="FP221" s="53" t="n">
        <f aca="false">+AY221-FA221</f>
        <v>26.84</v>
      </c>
    </row>
    <row collapsed="false" customFormat="false" customHeight="true" hidden="false" ht="15" outlineLevel="2" r="222">
      <c r="A222" s="21" t="n">
        <v>12</v>
      </c>
      <c r="B222" s="21" t="s">
        <v>67</v>
      </c>
      <c r="C222" s="21" t="s">
        <v>137</v>
      </c>
      <c r="D222" s="67" t="n">
        <f aca="false">+E222</f>
        <v>16167</v>
      </c>
      <c r="E222" s="69" t="n">
        <v>16167</v>
      </c>
      <c r="F222" s="76" t="s">
        <v>776</v>
      </c>
      <c r="G222" s="21" t="s">
        <v>69</v>
      </c>
      <c r="H222" s="21" t="s">
        <v>69</v>
      </c>
      <c r="I222" s="76" t="s">
        <v>777</v>
      </c>
      <c r="J222" s="76" t="s">
        <v>778</v>
      </c>
      <c r="K222" s="76" t="s">
        <v>587</v>
      </c>
      <c r="L222" s="49" t="s">
        <v>487</v>
      </c>
      <c r="M222" s="50" t="s">
        <v>70</v>
      </c>
      <c r="N222" s="51" t="n">
        <v>0.01</v>
      </c>
      <c r="O222" s="51" t="n">
        <v>0.02</v>
      </c>
      <c r="P222" s="51" t="n">
        <v>0</v>
      </c>
      <c r="Q222" s="51" t="n">
        <v>0</v>
      </c>
      <c r="R222" s="50" t="n">
        <v>0</v>
      </c>
      <c r="S222" s="50" t="n">
        <v>0</v>
      </c>
      <c r="T222" s="50" t="n">
        <v>30</v>
      </c>
      <c r="U222" s="50"/>
      <c r="X222" s="53" t="e">
        <f aca="false">+VLOOKUP($D222,['file:///home/lab/repositories/luckia.facturador/com.luckia.biller.deploy/src/main/resources/bootstrap/info_presencial_2014.xlsx']venta_neta_cons!$a$2:$n$1048576,3,0)</f>
        <v>#VALUE!</v>
      </c>
      <c r="Y222" s="53" t="e">
        <f aca="false">+VLOOKUP($D222,['file:///home/lab/repositories/luckia.facturador/com.luckia.biller.deploy/src/main/resources/bootstrap/info_presencial_2014.xlsx']venta_neta_cons!$a$2:$n$1048576,4,0)</f>
        <v>#VALUE!</v>
      </c>
      <c r="Z222" s="53" t="e">
        <f aca="false">+VLOOKUP($D222,['file:///home/lab/repositories/luckia.facturador/com.luckia.biller.deploy/src/main/resources/bootstrap/info_presencial_2014.xlsx']venta_neta_cons!$a$2:$n$1048576,5,0)</f>
        <v>#VALUE!</v>
      </c>
      <c r="AA222" s="53" t="e">
        <f aca="false">+VLOOKUP($D222,['file:///home/lab/repositories/luckia.facturador/com.luckia.biller.deploy/src/main/resources/bootstrap/info_presencial_2014.xlsx']venta_neta_cons!$a$2:$n$1048576,6,0)</f>
        <v>#VALUE!</v>
      </c>
      <c r="AB222" s="53" t="e">
        <f aca="false">+VLOOKUP($D222,['file:///home/lab/repositories/luckia.facturador/com.luckia.biller.deploy/src/main/resources/bootstrap/info_presencial_2014.xlsx']venta_neta_cons!$a$2:$n$1048576,7,0)</f>
        <v>#VALUE!</v>
      </c>
      <c r="AC222" s="53" t="e">
        <f aca="false">+VLOOKUP($D222,['file:///home/lab/repositories/luckia.facturador/com.luckia.biller.deploy/src/main/resources/bootstrap/info_presencial_2014.xlsx']venta_neta_cons!$a$2:$n$1048576,8,0)</f>
        <v>#VALUE!</v>
      </c>
      <c r="AD222" s="53" t="e">
        <f aca="false">+VLOOKUP($D222,['file:///home/lab/repositories/luckia.facturador/com.luckia.biller.deploy/src/main/resources/bootstrap/info_presencial_2014.xlsx']venta_neta_cons!$a$2:$n$1048576,9,0)</f>
        <v>#VALUE!</v>
      </c>
      <c r="AE222" s="53" t="e">
        <f aca="false">+VLOOKUP($D222,['file:///home/lab/repositories/luckia.facturador/com.luckia.biller.deploy/src/main/resources/bootstrap/info_presencial_2014.xlsx']venta_neta_cons!$a$2:$n$1048576,10,0)</f>
        <v>#VALUE!</v>
      </c>
      <c r="AF222" s="53" t="e">
        <f aca="false">+VLOOKUP($D222,['file:///home/lab/repositories/luckia.facturador/com.luckia.biller.deploy/src/main/resources/bootstrap/info_presencial_2014.xlsx']venta_neta_cons!$a$2:$n$1048576,11,0)</f>
        <v>#VALUE!</v>
      </c>
      <c r="AG222" s="53" t="e">
        <f aca="false">+VLOOKUP($D222,['file:///home/lab/repositories/luckia.facturador/com.luckia.biller.deploy/src/main/resources/bootstrap/info_presencial_2014.xlsx']venta_neta_cons!$a$2:$n$1048576,12,0)</f>
        <v>#VALUE!</v>
      </c>
      <c r="AH222" s="53" t="e">
        <f aca="false">+VLOOKUP($D222,['file:///home/lab/repositories/luckia.facturador/com.luckia.biller.deploy/src/main/resources/bootstrap/info_presencial_2014.xlsx']venta_neta_cons!$a$2:$n$1048576,13,0)</f>
        <v>#VALUE!</v>
      </c>
      <c r="AI222" s="53" t="e">
        <f aca="false">+VLOOKUP($D222,['file:///home/lab/repositories/luckia.facturador/com.luckia.biller.deploy/src/main/resources/bootstrap/info_presencial_2014.xlsx']venta_neta_cons!$a$2:$n$1048576,14,0)</f>
        <v>#VALUE!</v>
      </c>
      <c r="AJ222" s="53" t="n">
        <f aca="false">+SUM(X222:AI222)</f>
        <v>8932</v>
      </c>
      <c r="AK222" s="54" t="n">
        <f aca="false">+BB222/X222</f>
        <v>0.218678907299597</v>
      </c>
      <c r="AL222" s="53"/>
      <c r="AM222" s="53" t="e">
        <f aca="false">+VLOOKUP($D222,['file:///home/lab/repositories/luckia.facturador/com.luckia.biller.deploy/src/main/resources/bootstrap/info_presencial_2014.xlsx']saldo_cons!$a$2:$n$1048576,3,0)</f>
        <v>#VALUE!</v>
      </c>
      <c r="AN222" s="53" t="e">
        <f aca="false">+VLOOKUP($D222,['file:///home/lab/repositories/luckia.facturador/com.luckia.biller.deploy/src/main/resources/bootstrap/info_presencial_2014.xlsx']saldo_cons!$a$2:$n$1048576,4,0)</f>
        <v>#VALUE!</v>
      </c>
      <c r="AO222" s="53" t="e">
        <f aca="false">+VLOOKUP($D222,['file:///home/lab/repositories/luckia.facturador/com.luckia.biller.deploy/src/main/resources/bootstrap/info_presencial_2014.xlsx']saldo_cons!$a$2:$n$1048576,5,0)</f>
        <v>#VALUE!</v>
      </c>
      <c r="AP222" s="53" t="e">
        <f aca="false">+VLOOKUP($D222,['file:///home/lab/repositories/luckia.facturador/com.luckia.biller.deploy/src/main/resources/bootstrap/info_presencial_2014.xlsx']saldo_cons!$a$2:$n$1048576,6,0)</f>
        <v>#VALUE!</v>
      </c>
      <c r="AQ222" s="53" t="e">
        <f aca="false">+VLOOKUP($D222,['file:///home/lab/repositories/luckia.facturador/com.luckia.biller.deploy/src/main/resources/bootstrap/info_presencial_2014.xlsx']saldo_cons!$a$2:$n$1048576,7,0)</f>
        <v>#VALUE!</v>
      </c>
      <c r="AR222" s="53" t="e">
        <f aca="false">+VLOOKUP($D222,['file:///home/lab/repositories/luckia.facturador/com.luckia.biller.deploy/src/main/resources/bootstrap/info_presencial_2014.xlsx']saldo_cons!$a$2:$n$1048576,8,0)</f>
        <v>#VALUE!</v>
      </c>
      <c r="AS222" s="53" t="e">
        <f aca="false">+VLOOKUP($D222,['file:///home/lab/repositories/luckia.facturador/com.luckia.biller.deploy/src/main/resources/bootstrap/info_presencial_2014.xlsx']saldo_cons!$a$2:$n$1048576,9,0)</f>
        <v>#VALUE!</v>
      </c>
      <c r="AT222" s="53" t="e">
        <f aca="false">+VLOOKUP($D222,['file:///home/lab/repositories/luckia.facturador/com.luckia.biller.deploy/src/main/resources/bootstrap/info_presencial_2014.xlsx']saldo_cons!$a$2:$n$1048576,10,0)</f>
        <v>#VALUE!</v>
      </c>
      <c r="AU222" s="53" t="e">
        <f aca="false">+VLOOKUP($D222,['file:///home/lab/repositories/luckia.facturador/com.luckia.biller.deploy/src/main/resources/bootstrap/info_presencial_2014.xlsx']saldo_cons!$a$2:$n$1048576,11,0)</f>
        <v>#VALUE!</v>
      </c>
      <c r="AV222" s="53" t="e">
        <f aca="false">+VLOOKUP($D222,['file:///home/lab/repositories/luckia.facturador/com.luckia.biller.deploy/src/main/resources/bootstrap/info_presencial_2014.xlsx']saldo_cons!$a$2:$n$1048576,12,0)</f>
        <v>#VALUE!</v>
      </c>
      <c r="AW222" s="53" t="e">
        <f aca="false">+VLOOKUP($D222,['file:///home/lab/repositories/luckia.facturador/com.luckia.biller.deploy/src/main/resources/bootstrap/info_presencial_2014.xlsx']saldo_cons!$a$2:$n$1048576,13,0)</f>
        <v>#VALUE!</v>
      </c>
      <c r="AX222" s="53" t="e">
        <f aca="false">+VLOOKUP($D222,['file:///home/lab/repositories/luckia.facturador/com.luckia.biller.deploy/src/main/resources/bootstrap/info_presencial_2014.xlsx']saldo_cons!$a$2:$n$1048576,14,0)</f>
        <v>#VALUE!</v>
      </c>
      <c r="AY222" s="53" t="n">
        <f aca="false">+SUM(AM222:AX222)</f>
        <v>8932</v>
      </c>
      <c r="AZ222" s="53"/>
      <c r="BA222" s="53"/>
      <c r="BB222" s="53" t="e">
        <f aca="false">+VLOOKUP($D222,['file:///home/lab/repositories/luckia.facturador/com.luckia.biller.deploy/src/main/resources/bootstrap/info_presencial_2014.xlsx']ggr_cons!$a$2:$n$1048576,3,0)</f>
        <v>#VALUE!</v>
      </c>
      <c r="BC222" s="53" t="e">
        <f aca="false">+VLOOKUP($D222,['file:///home/lab/repositories/luckia.facturador/com.luckia.biller.deploy/src/main/resources/bootstrap/info_presencial_2014.xlsx']ggr_cons!$a$2:$n$1048576,4,0)</f>
        <v>#VALUE!</v>
      </c>
      <c r="BD222" s="53" t="e">
        <f aca="false">+VLOOKUP($D222,['file:///home/lab/repositories/luckia.facturador/com.luckia.biller.deploy/src/main/resources/bootstrap/info_presencial_2014.xlsx']ggr_cons!$a$2:$n$1048576,5,0)</f>
        <v>#VALUE!</v>
      </c>
      <c r="BE222" s="53" t="e">
        <f aca="false">+VLOOKUP($D222,['file:///home/lab/repositories/luckia.facturador/com.luckia.biller.deploy/src/main/resources/bootstrap/info_presencial_2014.xlsx']ggr_cons!$a$2:$n$1048576,6,0)</f>
        <v>#VALUE!</v>
      </c>
      <c r="BF222" s="53" t="e">
        <f aca="false">+VLOOKUP($D222,['file:///home/lab/repositories/luckia.facturador/com.luckia.biller.deploy/src/main/resources/bootstrap/info_presencial_2014.xlsx']ggr_cons!$a$2:$n$1048576,7,0)</f>
        <v>#VALUE!</v>
      </c>
      <c r="BG222" s="53" t="e">
        <f aca="false">+VLOOKUP($D222,['file:///home/lab/repositories/luckia.facturador/com.luckia.biller.deploy/src/main/resources/bootstrap/info_presencial_2014.xlsx']ggr_cons!$a$2:$n$1048576,8,0)</f>
        <v>#VALUE!</v>
      </c>
      <c r="BH222" s="53" t="e">
        <f aca="false">+VLOOKUP($D222,['file:///home/lab/repositories/luckia.facturador/com.luckia.biller.deploy/src/main/resources/bootstrap/info_presencial_2014.xlsx']ggr_cons!$a$2:$n$1048576,9,0)</f>
        <v>#VALUE!</v>
      </c>
      <c r="BI222" s="53" t="e">
        <f aca="false">+VLOOKUP($D222,['file:///home/lab/repositories/luckia.facturador/com.luckia.biller.deploy/src/main/resources/bootstrap/info_presencial_2014.xlsx']ggr_cons!$a$2:$n$1048576,10,0)</f>
        <v>#VALUE!</v>
      </c>
      <c r="BJ222" s="53" t="e">
        <f aca="false">+VLOOKUP($D222,['file:///home/lab/repositories/luckia.facturador/com.luckia.biller.deploy/src/main/resources/bootstrap/info_presencial_2014.xlsx']ggr_cons!$a$2:$n$1048576,11,0)</f>
        <v>#VALUE!</v>
      </c>
      <c r="BK222" s="53" t="e">
        <f aca="false">+VLOOKUP($D222,['file:///home/lab/repositories/luckia.facturador/com.luckia.biller.deploy/src/main/resources/bootstrap/info_presencial_2014.xlsx']ggr_cons!$a$2:$n$1048576,12,0)</f>
        <v>#VALUE!</v>
      </c>
      <c r="BL222" s="53" t="e">
        <f aca="false">+VLOOKUP($D222,['file:///home/lab/repositories/luckia.facturador/com.luckia.biller.deploy/src/main/resources/bootstrap/info_presencial_2014.xlsx']ggr_cons!$a$2:$n$1048576,13,0)</f>
        <v>#VALUE!</v>
      </c>
      <c r="BM222" s="53" t="e">
        <f aca="false">+VLOOKUP($D222,['file:///home/lab/repositories/luckia.facturador/com.luckia.biller.deploy/src/main/resources/bootstrap/info_presencial_2014.xlsx']ggr_cons!$a$2:$n$1048576,14,0)</f>
        <v>#VALUE!</v>
      </c>
      <c r="BN222" s="53" t="n">
        <f aca="false">+SUM(BB222:BM222)</f>
        <v>1953.24</v>
      </c>
      <c r="BO222" s="53"/>
      <c r="BP222" s="53"/>
      <c r="BQ222" s="55" t="n">
        <f aca="false">+$N222*X222</f>
        <v>89.32</v>
      </c>
      <c r="BR222" s="55" t="n">
        <f aca="false">+$N222*Y222</f>
        <v>0</v>
      </c>
      <c r="BS222" s="55" t="n">
        <f aca="false">+$N222*Z222</f>
        <v>0</v>
      </c>
      <c r="BT222" s="55" t="n">
        <f aca="false">+$N222*AA222</f>
        <v>0</v>
      </c>
      <c r="BU222" s="55" t="n">
        <f aca="false">+$N222*AB222</f>
        <v>0</v>
      </c>
      <c r="BV222" s="55" t="n">
        <f aca="false">+$N222*AC222</f>
        <v>0</v>
      </c>
      <c r="BW222" s="55" t="n">
        <f aca="false">+$N222*AD222</f>
        <v>0</v>
      </c>
      <c r="BX222" s="55" t="n">
        <f aca="false">+$N222*AE222</f>
        <v>0</v>
      </c>
      <c r="BY222" s="55" t="n">
        <f aca="false">+$N222*AF222</f>
        <v>0</v>
      </c>
      <c r="BZ222" s="55" t="n">
        <f aca="false">+$N222*AG222</f>
        <v>0</v>
      </c>
      <c r="CA222" s="55" t="n">
        <f aca="false">+$N222*AH222</f>
        <v>0</v>
      </c>
      <c r="CB222" s="55" t="n">
        <f aca="false">+$N222*AI222</f>
        <v>0</v>
      </c>
      <c r="CC222" s="55" t="n">
        <f aca="false">+SUM(BQ222:CB222)</f>
        <v>89.32</v>
      </c>
      <c r="CD222" s="53"/>
      <c r="CE222" s="55"/>
      <c r="CF222" s="55" t="n">
        <f aca="false">+BQ222/$CE$2</f>
        <v>73.8181818181818</v>
      </c>
      <c r="CG222" s="55" t="n">
        <f aca="false">+BR222/$CE$2</f>
        <v>0</v>
      </c>
      <c r="CH222" s="55" t="n">
        <f aca="false">+BS222/$CE$2</f>
        <v>0</v>
      </c>
      <c r="CI222" s="55" t="n">
        <f aca="false">+BT222/$CE$2</f>
        <v>0</v>
      </c>
      <c r="CJ222" s="55" t="n">
        <f aca="false">+BU222/$CE$2</f>
        <v>0</v>
      </c>
      <c r="CK222" s="55" t="n">
        <f aca="false">+BV222/$CE$2</f>
        <v>0</v>
      </c>
      <c r="CL222" s="55" t="n">
        <f aca="false">+BW222/$CE$2</f>
        <v>0</v>
      </c>
      <c r="CM222" s="55" t="n">
        <f aca="false">+BX222/$CE$2</f>
        <v>0</v>
      </c>
      <c r="CN222" s="55" t="n">
        <f aca="false">+BY222/$CE$2</f>
        <v>0</v>
      </c>
      <c r="CO222" s="55" t="n">
        <f aca="false">+BZ222/$CE$2</f>
        <v>0</v>
      </c>
      <c r="CP222" s="55" t="n">
        <f aca="false">+CA222/$CE$2</f>
        <v>0</v>
      </c>
      <c r="CQ222" s="55" t="n">
        <f aca="false">+CB222/$CE$2</f>
        <v>0</v>
      </c>
      <c r="CR222" s="55" t="n">
        <f aca="false">+CC222/$CE$2</f>
        <v>73.8181818181818</v>
      </c>
      <c r="CS222" s="53"/>
      <c r="CT222" s="53"/>
      <c r="CU222" s="56" t="n">
        <f aca="false">+$O222*X222+$P222*BB222+$Q222*(0.9*BB222+$S222)+$R222</f>
        <v>178.64</v>
      </c>
      <c r="CV222" s="56" t="n">
        <f aca="false">+$O222*Y222+$P222*BC222+$Q222*(0.9*BC222+$S222)+$R222</f>
        <v>0</v>
      </c>
      <c r="CW222" s="56" t="n">
        <f aca="false">+$O222*Z222+$P222*BD222+$Q222*(0.9*BD222+$S222)+$R222</f>
        <v>0</v>
      </c>
      <c r="CX222" s="56" t="n">
        <f aca="false">+$O222*AA222+$P222*BE222+$Q222*(0.9*BE222+$S222)+$R222</f>
        <v>0</v>
      </c>
      <c r="CY222" s="56" t="n">
        <f aca="false">+$O222*AB222+$P222*BF222+$Q222*(0.9*BF222+$S222)+$R222</f>
        <v>0</v>
      </c>
      <c r="CZ222" s="56" t="n">
        <f aca="false">+$O222*AC222+$P222*BG222+$Q222*(0.9*BG222+$S222)+$R222</f>
        <v>0</v>
      </c>
      <c r="DA222" s="56" t="n">
        <f aca="false">+$O222*AD222+$P222*BH222+$Q222*(0.9*BH222+$S222)+$R222</f>
        <v>0</v>
      </c>
      <c r="DB222" s="56" t="n">
        <f aca="false">+$O222*AE222+$P222*BI222+$Q222*(0.9*BI222+$S222)+$R222</f>
        <v>0</v>
      </c>
      <c r="DC222" s="56" t="n">
        <f aca="false">+$O222*AF222+$P222*BJ222+$Q222*(0.9*BJ222+$S222)+$R222</f>
        <v>0</v>
      </c>
      <c r="DD222" s="56" t="n">
        <f aca="false">+$O222*AG222+$P222*BK222+$Q222*(0.9*BK222+$S222)+$R222</f>
        <v>0</v>
      </c>
      <c r="DE222" s="56" t="n">
        <f aca="false">+$O222*AH222+$P222*BL222+$Q222*(0.9*BL222+$S222)+$R222</f>
        <v>0</v>
      </c>
      <c r="DF222" s="56" t="n">
        <f aca="false">+$O222*AI222+$P222*BM222+$Q222*(0.9*BM222+$S222)+$R222</f>
        <v>0</v>
      </c>
      <c r="DG222" s="55" t="n">
        <f aca="false">+SUM(CU222:DF222)</f>
        <v>178.64</v>
      </c>
      <c r="DH222" s="53"/>
      <c r="DJ222" s="14" t="n">
        <f aca="false">+IF(X222=0,0,$T222)</f>
        <v>30</v>
      </c>
      <c r="DK222" s="14" t="n">
        <f aca="false">+IF(Y222=0,0,$T222)</f>
        <v>0</v>
      </c>
      <c r="DL222" s="14" t="n">
        <f aca="false">+IF(Z222=0,0,$T222)</f>
        <v>0</v>
      </c>
      <c r="DM222" s="14" t="n">
        <f aca="false">+IF(AA222=0,0,$T222)</f>
        <v>0</v>
      </c>
      <c r="DN222" s="14" t="n">
        <f aca="false">+IF(AB222=0,0,$T222)</f>
        <v>0</v>
      </c>
      <c r="DO222" s="14" t="n">
        <f aca="false">+IF(AC222=0,0,$T222)</f>
        <v>0</v>
      </c>
      <c r="DP222" s="14" t="n">
        <f aca="false">+IF(AD222=0,0,$T222)</f>
        <v>0</v>
      </c>
      <c r="DQ222" s="14" t="n">
        <f aca="false">+IF(AE222=0,0,$T222)</f>
        <v>0</v>
      </c>
      <c r="DR222" s="14" t="n">
        <f aca="false">+IF(AF222=0,0,$T222)</f>
        <v>0</v>
      </c>
      <c r="DS222" s="14" t="n">
        <f aca="false">+IF(AG222=0,0,$T222)</f>
        <v>0</v>
      </c>
      <c r="DT222" s="14" t="n">
        <f aca="false">+IF(AH222=0,0,$T222)</f>
        <v>0</v>
      </c>
      <c r="DU222" s="14" t="n">
        <f aca="false">+IF(AI222=0,0,$T222)</f>
        <v>0</v>
      </c>
      <c r="DV222" s="55" t="n">
        <f aca="false">+SUM(DJ222:DU222)</f>
        <v>30</v>
      </c>
      <c r="DY222" s="14" t="n">
        <v>0</v>
      </c>
      <c r="DZ222" s="14" t="n">
        <v>0</v>
      </c>
      <c r="EA222" s="14" t="n">
        <v>0</v>
      </c>
      <c r="EB222" s="14" t="n">
        <v>0</v>
      </c>
      <c r="EC222" s="14" t="n">
        <v>0</v>
      </c>
      <c r="ED222" s="14" t="n">
        <v>0</v>
      </c>
      <c r="EE222" s="14" t="n">
        <v>0</v>
      </c>
      <c r="EF222" s="14" t="n">
        <v>0</v>
      </c>
      <c r="EG222" s="14" t="n">
        <v>0</v>
      </c>
      <c r="EH222" s="14" t="n">
        <v>0</v>
      </c>
      <c r="EI222" s="14" t="n">
        <v>0</v>
      </c>
      <c r="EJ222" s="14" t="n">
        <v>0</v>
      </c>
      <c r="EK222" s="55" t="n">
        <f aca="false">+SUM(DY222:EJ222)</f>
        <v>0</v>
      </c>
      <c r="EO222" s="53" t="n">
        <f aca="false">+CU222+DJ222-DY222/2</f>
        <v>208.64</v>
      </c>
      <c r="EP222" s="53" t="n">
        <f aca="false">+CV222+DK222-DZ222/2</f>
        <v>0</v>
      </c>
      <c r="EQ222" s="53" t="n">
        <f aca="false">+CW222+DL222-EA222/2</f>
        <v>0</v>
      </c>
      <c r="ER222" s="53" t="n">
        <f aca="false">+CX222+DM222-EB222/2</f>
        <v>0</v>
      </c>
      <c r="ES222" s="53" t="n">
        <f aca="false">+CY222+DN222-EC222/2</f>
        <v>0</v>
      </c>
      <c r="ET222" s="53" t="n">
        <f aca="false">+CZ222+DO222-ED222/2</f>
        <v>0</v>
      </c>
      <c r="EU222" s="53" t="n">
        <f aca="false">+DA222+DP222-EE222/2</f>
        <v>0</v>
      </c>
      <c r="EV222" s="53" t="n">
        <f aca="false">+DB222+DQ222-EF222/2</f>
        <v>0</v>
      </c>
      <c r="EW222" s="53" t="n">
        <f aca="false">+DC222+DR222-EG222/2</f>
        <v>0</v>
      </c>
      <c r="EX222" s="53" t="n">
        <f aca="false">+DD222+DS222-EH222/2</f>
        <v>0</v>
      </c>
      <c r="EY222" s="53" t="n">
        <f aca="false">+DE222+DT222-EI222/2</f>
        <v>0</v>
      </c>
      <c r="EZ222" s="53" t="n">
        <f aca="false">+DF222+DU222-EJ222/2</f>
        <v>0</v>
      </c>
      <c r="FA222" s="55" t="n">
        <f aca="false">+SUM(EO222:EZ222)</f>
        <v>208.64</v>
      </c>
      <c r="FD222" s="53" t="n">
        <f aca="false">+AM222-EO222-DY222</f>
        <v>8723.36</v>
      </c>
      <c r="FE222" s="53" t="n">
        <f aca="false">+AN222-EP222-DZ222</f>
        <v>0</v>
      </c>
      <c r="FF222" s="53" t="n">
        <f aca="false">+AO222-EQ222-EA222</f>
        <v>0</v>
      </c>
      <c r="FG222" s="53" t="n">
        <f aca="false">+AP222-ER222-EB222</f>
        <v>0</v>
      </c>
      <c r="FH222" s="53" t="n">
        <f aca="false">+AQ222-ES222-EC222</f>
        <v>0</v>
      </c>
      <c r="FI222" s="53" t="n">
        <f aca="false">+AR222-ET222-ED222</f>
        <v>0</v>
      </c>
      <c r="FJ222" s="53" t="n">
        <f aca="false">+AS222-EU222-EE222</f>
        <v>0</v>
      </c>
      <c r="FK222" s="53" t="n">
        <f aca="false">+AT222-EV222-EF222</f>
        <v>0</v>
      </c>
      <c r="FL222" s="53" t="n">
        <f aca="false">+AU222-EW222-EG222</f>
        <v>0</v>
      </c>
      <c r="FM222" s="53" t="n">
        <f aca="false">+AV222-EX222-EH222</f>
        <v>0</v>
      </c>
      <c r="FN222" s="53" t="n">
        <f aca="false">+AW222-EY222-EI222</f>
        <v>0</v>
      </c>
      <c r="FO222" s="53" t="n">
        <f aca="false">+AX222-EZ222-EJ222</f>
        <v>0</v>
      </c>
      <c r="FP222" s="53" t="n">
        <f aca="false">+AY222-FA222</f>
        <v>8723.36</v>
      </c>
    </row>
    <row collapsed="false" customFormat="false" customHeight="true" hidden="false" ht="15" outlineLevel="2" r="223">
      <c r="A223" s="21" t="n">
        <v>12</v>
      </c>
      <c r="B223" s="21" t="s">
        <v>67</v>
      </c>
      <c r="C223" s="21" t="s">
        <v>137</v>
      </c>
      <c r="D223" s="67" t="n">
        <f aca="false">+E223</f>
        <v>16168</v>
      </c>
      <c r="E223" s="69" t="n">
        <v>16168</v>
      </c>
      <c r="F223" s="76" t="s">
        <v>779</v>
      </c>
      <c r="G223" s="21" t="s">
        <v>69</v>
      </c>
      <c r="H223" s="21" t="s">
        <v>69</v>
      </c>
      <c r="I223" s="76" t="s">
        <v>780</v>
      </c>
      <c r="J223" s="76" t="s">
        <v>532</v>
      </c>
      <c r="K223" s="76" t="s">
        <v>486</v>
      </c>
      <c r="L223" s="49" t="s">
        <v>487</v>
      </c>
      <c r="M223" s="50" t="s">
        <v>70</v>
      </c>
      <c r="N223" s="51" t="n">
        <v>0.01</v>
      </c>
      <c r="O223" s="51" t="n">
        <v>0.02</v>
      </c>
      <c r="P223" s="51" t="n">
        <v>0</v>
      </c>
      <c r="Q223" s="51" t="n">
        <v>0</v>
      </c>
      <c r="R223" s="50" t="n">
        <v>0</v>
      </c>
      <c r="S223" s="50" t="n">
        <v>0</v>
      </c>
      <c r="T223" s="50" t="n">
        <v>30</v>
      </c>
      <c r="U223" s="50"/>
      <c r="X223" s="53" t="e">
        <f aca="false">+VLOOKUP($D223,['file:///home/lab/repositories/luckia.facturador/com.luckia.biller.deploy/src/main/resources/bootstrap/info_presencial_2014.xlsx']venta_neta_cons!$a$2:$n$1048576,3,0)</f>
        <v>#VALUE!</v>
      </c>
      <c r="Y223" s="53" t="e">
        <f aca="false">+VLOOKUP($D223,['file:///home/lab/repositories/luckia.facturador/com.luckia.biller.deploy/src/main/resources/bootstrap/info_presencial_2014.xlsx']venta_neta_cons!$a$2:$n$1048576,4,0)</f>
        <v>#VALUE!</v>
      </c>
      <c r="Z223" s="53" t="e">
        <f aca="false">+VLOOKUP($D223,['file:///home/lab/repositories/luckia.facturador/com.luckia.biller.deploy/src/main/resources/bootstrap/info_presencial_2014.xlsx']venta_neta_cons!$a$2:$n$1048576,5,0)</f>
        <v>#VALUE!</v>
      </c>
      <c r="AA223" s="53" t="e">
        <f aca="false">+VLOOKUP($D223,['file:///home/lab/repositories/luckia.facturador/com.luckia.biller.deploy/src/main/resources/bootstrap/info_presencial_2014.xlsx']venta_neta_cons!$a$2:$n$1048576,6,0)</f>
        <v>#VALUE!</v>
      </c>
      <c r="AB223" s="53" t="e">
        <f aca="false">+VLOOKUP($D223,['file:///home/lab/repositories/luckia.facturador/com.luckia.biller.deploy/src/main/resources/bootstrap/info_presencial_2014.xlsx']venta_neta_cons!$a$2:$n$1048576,7,0)</f>
        <v>#VALUE!</v>
      </c>
      <c r="AC223" s="53" t="e">
        <f aca="false">+VLOOKUP($D223,['file:///home/lab/repositories/luckia.facturador/com.luckia.biller.deploy/src/main/resources/bootstrap/info_presencial_2014.xlsx']venta_neta_cons!$a$2:$n$1048576,8,0)</f>
        <v>#VALUE!</v>
      </c>
      <c r="AD223" s="53" t="e">
        <f aca="false">+VLOOKUP($D223,['file:///home/lab/repositories/luckia.facturador/com.luckia.biller.deploy/src/main/resources/bootstrap/info_presencial_2014.xlsx']venta_neta_cons!$a$2:$n$1048576,9,0)</f>
        <v>#VALUE!</v>
      </c>
      <c r="AE223" s="53" t="e">
        <f aca="false">+VLOOKUP($D223,['file:///home/lab/repositories/luckia.facturador/com.luckia.biller.deploy/src/main/resources/bootstrap/info_presencial_2014.xlsx']venta_neta_cons!$a$2:$n$1048576,10,0)</f>
        <v>#VALUE!</v>
      </c>
      <c r="AF223" s="53" t="e">
        <f aca="false">+VLOOKUP($D223,['file:///home/lab/repositories/luckia.facturador/com.luckia.biller.deploy/src/main/resources/bootstrap/info_presencial_2014.xlsx']venta_neta_cons!$a$2:$n$1048576,11,0)</f>
        <v>#VALUE!</v>
      </c>
      <c r="AG223" s="53" t="e">
        <f aca="false">+VLOOKUP($D223,['file:///home/lab/repositories/luckia.facturador/com.luckia.biller.deploy/src/main/resources/bootstrap/info_presencial_2014.xlsx']venta_neta_cons!$a$2:$n$1048576,12,0)</f>
        <v>#VALUE!</v>
      </c>
      <c r="AH223" s="53" t="e">
        <f aca="false">+VLOOKUP($D223,['file:///home/lab/repositories/luckia.facturador/com.luckia.biller.deploy/src/main/resources/bootstrap/info_presencial_2014.xlsx']venta_neta_cons!$a$2:$n$1048576,13,0)</f>
        <v>#VALUE!</v>
      </c>
      <c r="AI223" s="53" t="e">
        <f aca="false">+VLOOKUP($D223,['file:///home/lab/repositories/luckia.facturador/com.luckia.biller.deploy/src/main/resources/bootstrap/info_presencial_2014.xlsx']venta_neta_cons!$a$2:$n$1048576,14,0)</f>
        <v>#VALUE!</v>
      </c>
      <c r="AJ223" s="53" t="n">
        <f aca="false">+SUM(X223:AI223)</f>
        <v>6382</v>
      </c>
      <c r="AK223" s="54" t="n">
        <f aca="false">+BB223/X223</f>
        <v>0.326446255092447</v>
      </c>
      <c r="AL223" s="53"/>
      <c r="AM223" s="53" t="e">
        <f aca="false">+VLOOKUP($D223,['file:///home/lab/repositories/luckia.facturador/com.luckia.biller.deploy/src/main/resources/bootstrap/info_presencial_2014.xlsx']saldo_cons!$a$2:$n$1048576,3,0)</f>
        <v>#VALUE!</v>
      </c>
      <c r="AN223" s="53" t="e">
        <f aca="false">+VLOOKUP($D223,['file:///home/lab/repositories/luckia.facturador/com.luckia.biller.deploy/src/main/resources/bootstrap/info_presencial_2014.xlsx']saldo_cons!$a$2:$n$1048576,4,0)</f>
        <v>#VALUE!</v>
      </c>
      <c r="AO223" s="53" t="e">
        <f aca="false">+VLOOKUP($D223,['file:///home/lab/repositories/luckia.facturador/com.luckia.biller.deploy/src/main/resources/bootstrap/info_presencial_2014.xlsx']saldo_cons!$a$2:$n$1048576,5,0)</f>
        <v>#VALUE!</v>
      </c>
      <c r="AP223" s="53" t="e">
        <f aca="false">+VLOOKUP($D223,['file:///home/lab/repositories/luckia.facturador/com.luckia.biller.deploy/src/main/resources/bootstrap/info_presencial_2014.xlsx']saldo_cons!$a$2:$n$1048576,6,0)</f>
        <v>#VALUE!</v>
      </c>
      <c r="AQ223" s="53" t="e">
        <f aca="false">+VLOOKUP($D223,['file:///home/lab/repositories/luckia.facturador/com.luckia.biller.deploy/src/main/resources/bootstrap/info_presencial_2014.xlsx']saldo_cons!$a$2:$n$1048576,7,0)</f>
        <v>#VALUE!</v>
      </c>
      <c r="AR223" s="53" t="e">
        <f aca="false">+VLOOKUP($D223,['file:///home/lab/repositories/luckia.facturador/com.luckia.biller.deploy/src/main/resources/bootstrap/info_presencial_2014.xlsx']saldo_cons!$a$2:$n$1048576,8,0)</f>
        <v>#VALUE!</v>
      </c>
      <c r="AS223" s="53" t="e">
        <f aca="false">+VLOOKUP($D223,['file:///home/lab/repositories/luckia.facturador/com.luckia.biller.deploy/src/main/resources/bootstrap/info_presencial_2014.xlsx']saldo_cons!$a$2:$n$1048576,9,0)</f>
        <v>#VALUE!</v>
      </c>
      <c r="AT223" s="53" t="e">
        <f aca="false">+VLOOKUP($D223,['file:///home/lab/repositories/luckia.facturador/com.luckia.biller.deploy/src/main/resources/bootstrap/info_presencial_2014.xlsx']saldo_cons!$a$2:$n$1048576,10,0)</f>
        <v>#VALUE!</v>
      </c>
      <c r="AU223" s="53" t="e">
        <f aca="false">+VLOOKUP($D223,['file:///home/lab/repositories/luckia.facturador/com.luckia.biller.deploy/src/main/resources/bootstrap/info_presencial_2014.xlsx']saldo_cons!$a$2:$n$1048576,11,0)</f>
        <v>#VALUE!</v>
      </c>
      <c r="AV223" s="53" t="e">
        <f aca="false">+VLOOKUP($D223,['file:///home/lab/repositories/luckia.facturador/com.luckia.biller.deploy/src/main/resources/bootstrap/info_presencial_2014.xlsx']saldo_cons!$a$2:$n$1048576,12,0)</f>
        <v>#VALUE!</v>
      </c>
      <c r="AW223" s="53" t="e">
        <f aca="false">+VLOOKUP($D223,['file:///home/lab/repositories/luckia.facturador/com.luckia.biller.deploy/src/main/resources/bootstrap/info_presencial_2014.xlsx']saldo_cons!$a$2:$n$1048576,13,0)</f>
        <v>#VALUE!</v>
      </c>
      <c r="AX223" s="53" t="e">
        <f aca="false">+VLOOKUP($D223,['file:///home/lab/repositories/luckia.facturador/com.luckia.biller.deploy/src/main/resources/bootstrap/info_presencial_2014.xlsx']saldo_cons!$a$2:$n$1048576,14,0)</f>
        <v>#VALUE!</v>
      </c>
      <c r="AY223" s="53" t="n">
        <f aca="false">+SUM(AM223:AX223)</f>
        <v>6382</v>
      </c>
      <c r="AZ223" s="53"/>
      <c r="BA223" s="53"/>
      <c r="BB223" s="53" t="e">
        <f aca="false">+VLOOKUP($D223,['file:///home/lab/repositories/luckia.facturador/com.luckia.biller.deploy/src/main/resources/bootstrap/info_presencial_2014.xlsx']ggr_cons!$a$2:$n$1048576,3,0)</f>
        <v>#VALUE!</v>
      </c>
      <c r="BC223" s="53" t="e">
        <f aca="false">+VLOOKUP($D223,['file:///home/lab/repositories/luckia.facturador/com.luckia.biller.deploy/src/main/resources/bootstrap/info_presencial_2014.xlsx']ggr_cons!$a$2:$n$1048576,4,0)</f>
        <v>#VALUE!</v>
      </c>
      <c r="BD223" s="53" t="e">
        <f aca="false">+VLOOKUP($D223,['file:///home/lab/repositories/luckia.facturador/com.luckia.biller.deploy/src/main/resources/bootstrap/info_presencial_2014.xlsx']ggr_cons!$a$2:$n$1048576,5,0)</f>
        <v>#VALUE!</v>
      </c>
      <c r="BE223" s="53" t="e">
        <f aca="false">+VLOOKUP($D223,['file:///home/lab/repositories/luckia.facturador/com.luckia.biller.deploy/src/main/resources/bootstrap/info_presencial_2014.xlsx']ggr_cons!$a$2:$n$1048576,6,0)</f>
        <v>#VALUE!</v>
      </c>
      <c r="BF223" s="53" t="e">
        <f aca="false">+VLOOKUP($D223,['file:///home/lab/repositories/luckia.facturador/com.luckia.biller.deploy/src/main/resources/bootstrap/info_presencial_2014.xlsx']ggr_cons!$a$2:$n$1048576,7,0)</f>
        <v>#VALUE!</v>
      </c>
      <c r="BG223" s="53" t="e">
        <f aca="false">+VLOOKUP($D223,['file:///home/lab/repositories/luckia.facturador/com.luckia.biller.deploy/src/main/resources/bootstrap/info_presencial_2014.xlsx']ggr_cons!$a$2:$n$1048576,8,0)</f>
        <v>#VALUE!</v>
      </c>
      <c r="BH223" s="53" t="e">
        <f aca="false">+VLOOKUP($D223,['file:///home/lab/repositories/luckia.facturador/com.luckia.biller.deploy/src/main/resources/bootstrap/info_presencial_2014.xlsx']ggr_cons!$a$2:$n$1048576,9,0)</f>
        <v>#VALUE!</v>
      </c>
      <c r="BI223" s="53" t="e">
        <f aca="false">+VLOOKUP($D223,['file:///home/lab/repositories/luckia.facturador/com.luckia.biller.deploy/src/main/resources/bootstrap/info_presencial_2014.xlsx']ggr_cons!$a$2:$n$1048576,10,0)</f>
        <v>#VALUE!</v>
      </c>
      <c r="BJ223" s="53" t="e">
        <f aca="false">+VLOOKUP($D223,['file:///home/lab/repositories/luckia.facturador/com.luckia.biller.deploy/src/main/resources/bootstrap/info_presencial_2014.xlsx']ggr_cons!$a$2:$n$1048576,11,0)</f>
        <v>#VALUE!</v>
      </c>
      <c r="BK223" s="53" t="e">
        <f aca="false">+VLOOKUP($D223,['file:///home/lab/repositories/luckia.facturador/com.luckia.biller.deploy/src/main/resources/bootstrap/info_presencial_2014.xlsx']ggr_cons!$a$2:$n$1048576,12,0)</f>
        <v>#VALUE!</v>
      </c>
      <c r="BL223" s="53" t="e">
        <f aca="false">+VLOOKUP($D223,['file:///home/lab/repositories/luckia.facturador/com.luckia.biller.deploy/src/main/resources/bootstrap/info_presencial_2014.xlsx']ggr_cons!$a$2:$n$1048576,13,0)</f>
        <v>#VALUE!</v>
      </c>
      <c r="BM223" s="53" t="e">
        <f aca="false">+VLOOKUP($D223,['file:///home/lab/repositories/luckia.facturador/com.luckia.biller.deploy/src/main/resources/bootstrap/info_presencial_2014.xlsx']ggr_cons!$a$2:$n$1048576,14,0)</f>
        <v>#VALUE!</v>
      </c>
      <c r="BN223" s="53" t="n">
        <f aca="false">+SUM(BB223:BM223)</f>
        <v>2083.38</v>
      </c>
      <c r="BO223" s="53"/>
      <c r="BP223" s="53"/>
      <c r="BQ223" s="55" t="n">
        <f aca="false">+$N223*X223</f>
        <v>63.82</v>
      </c>
      <c r="BR223" s="55" t="n">
        <f aca="false">+$N223*Y223</f>
        <v>0</v>
      </c>
      <c r="BS223" s="55" t="n">
        <f aca="false">+$N223*Z223</f>
        <v>0</v>
      </c>
      <c r="BT223" s="55" t="n">
        <f aca="false">+$N223*AA223</f>
        <v>0</v>
      </c>
      <c r="BU223" s="55" t="n">
        <f aca="false">+$N223*AB223</f>
        <v>0</v>
      </c>
      <c r="BV223" s="55" t="n">
        <f aca="false">+$N223*AC223</f>
        <v>0</v>
      </c>
      <c r="BW223" s="55" t="n">
        <f aca="false">+$N223*AD223</f>
        <v>0</v>
      </c>
      <c r="BX223" s="55" t="n">
        <f aca="false">+$N223*AE223</f>
        <v>0</v>
      </c>
      <c r="BY223" s="55" t="n">
        <f aca="false">+$N223*AF223</f>
        <v>0</v>
      </c>
      <c r="BZ223" s="55" t="n">
        <f aca="false">+$N223*AG223</f>
        <v>0</v>
      </c>
      <c r="CA223" s="55" t="n">
        <f aca="false">+$N223*AH223</f>
        <v>0</v>
      </c>
      <c r="CB223" s="55" t="n">
        <f aca="false">+$N223*AI223</f>
        <v>0</v>
      </c>
      <c r="CC223" s="55" t="n">
        <f aca="false">+SUM(BQ223:CB223)</f>
        <v>63.82</v>
      </c>
      <c r="CD223" s="53"/>
      <c r="CE223" s="55"/>
      <c r="CF223" s="55" t="n">
        <f aca="false">+BQ223/$CE$2</f>
        <v>52.7438016528926</v>
      </c>
      <c r="CG223" s="55" t="n">
        <f aca="false">+BR223/$CE$2</f>
        <v>0</v>
      </c>
      <c r="CH223" s="55" t="n">
        <f aca="false">+BS223/$CE$2</f>
        <v>0</v>
      </c>
      <c r="CI223" s="55" t="n">
        <f aca="false">+BT223/$CE$2</f>
        <v>0</v>
      </c>
      <c r="CJ223" s="55" t="n">
        <f aca="false">+BU223/$CE$2</f>
        <v>0</v>
      </c>
      <c r="CK223" s="55" t="n">
        <f aca="false">+BV223/$CE$2</f>
        <v>0</v>
      </c>
      <c r="CL223" s="55" t="n">
        <f aca="false">+BW223/$CE$2</f>
        <v>0</v>
      </c>
      <c r="CM223" s="55" t="n">
        <f aca="false">+BX223/$CE$2</f>
        <v>0</v>
      </c>
      <c r="CN223" s="55" t="n">
        <f aca="false">+BY223/$CE$2</f>
        <v>0</v>
      </c>
      <c r="CO223" s="55" t="n">
        <f aca="false">+BZ223/$CE$2</f>
        <v>0</v>
      </c>
      <c r="CP223" s="55" t="n">
        <f aca="false">+CA223/$CE$2</f>
        <v>0</v>
      </c>
      <c r="CQ223" s="55" t="n">
        <f aca="false">+CB223/$CE$2</f>
        <v>0</v>
      </c>
      <c r="CR223" s="55" t="n">
        <f aca="false">+CC223/$CE$2</f>
        <v>52.7438016528926</v>
      </c>
      <c r="CS223" s="53"/>
      <c r="CT223" s="53"/>
      <c r="CU223" s="56" t="n">
        <f aca="false">+$O223*X223+$P223*BB223+$Q223*(0.9*BB223+$S223)+$R223</f>
        <v>127.64</v>
      </c>
      <c r="CV223" s="56" t="n">
        <f aca="false">+$O223*Y223+$P223*BC223+$Q223*(0.9*BC223+$S223)+$R223</f>
        <v>0</v>
      </c>
      <c r="CW223" s="56" t="n">
        <f aca="false">+$O223*Z223+$P223*BD223+$Q223*(0.9*BD223+$S223)+$R223</f>
        <v>0</v>
      </c>
      <c r="CX223" s="56" t="n">
        <f aca="false">+$O223*AA223+$P223*BE223+$Q223*(0.9*BE223+$S223)+$R223</f>
        <v>0</v>
      </c>
      <c r="CY223" s="56" t="n">
        <f aca="false">+$O223*AB223+$P223*BF223+$Q223*(0.9*BF223+$S223)+$R223</f>
        <v>0</v>
      </c>
      <c r="CZ223" s="56" t="n">
        <f aca="false">+$O223*AC223+$P223*BG223+$Q223*(0.9*BG223+$S223)+$R223</f>
        <v>0</v>
      </c>
      <c r="DA223" s="56" t="n">
        <f aca="false">+$O223*AD223+$P223*BH223+$Q223*(0.9*BH223+$S223)+$R223</f>
        <v>0</v>
      </c>
      <c r="DB223" s="56" t="n">
        <f aca="false">+$O223*AE223+$P223*BI223+$Q223*(0.9*BI223+$S223)+$R223</f>
        <v>0</v>
      </c>
      <c r="DC223" s="56" t="n">
        <f aca="false">+$O223*AF223+$P223*BJ223+$Q223*(0.9*BJ223+$S223)+$R223</f>
        <v>0</v>
      </c>
      <c r="DD223" s="56" t="n">
        <f aca="false">+$O223*AG223+$P223*BK223+$Q223*(0.9*BK223+$S223)+$R223</f>
        <v>0</v>
      </c>
      <c r="DE223" s="56" t="n">
        <f aca="false">+$O223*AH223+$P223*BL223+$Q223*(0.9*BL223+$S223)+$R223</f>
        <v>0</v>
      </c>
      <c r="DF223" s="56" t="n">
        <f aca="false">+$O223*AI223+$P223*BM223+$Q223*(0.9*BM223+$S223)+$R223</f>
        <v>0</v>
      </c>
      <c r="DG223" s="55" t="n">
        <f aca="false">+SUM(CU223:DF223)</f>
        <v>127.64</v>
      </c>
      <c r="DH223" s="53"/>
      <c r="DJ223" s="14" t="n">
        <f aca="false">+IF(X223=0,0,$T223)</f>
        <v>30</v>
      </c>
      <c r="DK223" s="14" t="n">
        <f aca="false">+IF(Y223=0,0,$T223)</f>
        <v>0</v>
      </c>
      <c r="DL223" s="14" t="n">
        <f aca="false">+IF(Z223=0,0,$T223)</f>
        <v>0</v>
      </c>
      <c r="DM223" s="14" t="n">
        <f aca="false">+IF(AA223=0,0,$T223)</f>
        <v>0</v>
      </c>
      <c r="DN223" s="14" t="n">
        <f aca="false">+IF(AB223=0,0,$T223)</f>
        <v>0</v>
      </c>
      <c r="DO223" s="14" t="n">
        <f aca="false">+IF(AC223=0,0,$T223)</f>
        <v>0</v>
      </c>
      <c r="DP223" s="14" t="n">
        <f aca="false">+IF(AD223=0,0,$T223)</f>
        <v>0</v>
      </c>
      <c r="DQ223" s="14" t="n">
        <f aca="false">+IF(AE223=0,0,$T223)</f>
        <v>0</v>
      </c>
      <c r="DR223" s="14" t="n">
        <f aca="false">+IF(AF223=0,0,$T223)</f>
        <v>0</v>
      </c>
      <c r="DS223" s="14" t="n">
        <f aca="false">+IF(AG223=0,0,$T223)</f>
        <v>0</v>
      </c>
      <c r="DT223" s="14" t="n">
        <f aca="false">+IF(AH223=0,0,$T223)</f>
        <v>0</v>
      </c>
      <c r="DU223" s="14" t="n">
        <f aca="false">+IF(AI223=0,0,$T223)</f>
        <v>0</v>
      </c>
      <c r="DV223" s="55" t="n">
        <f aca="false">+SUM(DJ223:DU223)</f>
        <v>30</v>
      </c>
      <c r="DY223" s="14" t="n">
        <v>0</v>
      </c>
      <c r="DZ223" s="14" t="n">
        <v>0</v>
      </c>
      <c r="EA223" s="14" t="n">
        <v>0</v>
      </c>
      <c r="EB223" s="14" t="n">
        <v>0</v>
      </c>
      <c r="EC223" s="14" t="n">
        <v>0</v>
      </c>
      <c r="ED223" s="14" t="n">
        <v>0</v>
      </c>
      <c r="EE223" s="14" t="n">
        <v>0</v>
      </c>
      <c r="EF223" s="14" t="n">
        <v>0</v>
      </c>
      <c r="EG223" s="14" t="n">
        <v>0</v>
      </c>
      <c r="EH223" s="14" t="n">
        <v>0</v>
      </c>
      <c r="EI223" s="14" t="n">
        <v>0</v>
      </c>
      <c r="EJ223" s="14" t="n">
        <v>0</v>
      </c>
      <c r="EK223" s="55" t="n">
        <f aca="false">+SUM(DY223:EJ223)</f>
        <v>0</v>
      </c>
      <c r="EO223" s="53" t="n">
        <f aca="false">+CU223+DJ223-DY223/2</f>
        <v>157.64</v>
      </c>
      <c r="EP223" s="53" t="n">
        <f aca="false">+CV223+DK223-DZ223/2</f>
        <v>0</v>
      </c>
      <c r="EQ223" s="53" t="n">
        <f aca="false">+CW223+DL223-EA223/2</f>
        <v>0</v>
      </c>
      <c r="ER223" s="53" t="n">
        <f aca="false">+CX223+DM223-EB223/2</f>
        <v>0</v>
      </c>
      <c r="ES223" s="53" t="n">
        <f aca="false">+CY223+DN223-EC223/2</f>
        <v>0</v>
      </c>
      <c r="ET223" s="53" t="n">
        <f aca="false">+CZ223+DO223-ED223/2</f>
        <v>0</v>
      </c>
      <c r="EU223" s="53" t="n">
        <f aca="false">+DA223+DP223-EE223/2</f>
        <v>0</v>
      </c>
      <c r="EV223" s="53" t="n">
        <f aca="false">+DB223+DQ223-EF223/2</f>
        <v>0</v>
      </c>
      <c r="EW223" s="53" t="n">
        <f aca="false">+DC223+DR223-EG223/2</f>
        <v>0</v>
      </c>
      <c r="EX223" s="53" t="n">
        <f aca="false">+DD223+DS223-EH223/2</f>
        <v>0</v>
      </c>
      <c r="EY223" s="53" t="n">
        <f aca="false">+DE223+DT223-EI223/2</f>
        <v>0</v>
      </c>
      <c r="EZ223" s="53" t="n">
        <f aca="false">+DF223+DU223-EJ223/2</f>
        <v>0</v>
      </c>
      <c r="FA223" s="55" t="n">
        <f aca="false">+SUM(EO223:EZ223)</f>
        <v>157.64</v>
      </c>
      <c r="FD223" s="53" t="n">
        <f aca="false">+AM223-EO223-DY223</f>
        <v>6224.36</v>
      </c>
      <c r="FE223" s="53" t="n">
        <f aca="false">+AN223-EP223-DZ223</f>
        <v>0</v>
      </c>
      <c r="FF223" s="53" t="n">
        <f aca="false">+AO223-EQ223-EA223</f>
        <v>0</v>
      </c>
      <c r="FG223" s="53" t="n">
        <f aca="false">+AP223-ER223-EB223</f>
        <v>0</v>
      </c>
      <c r="FH223" s="53" t="n">
        <f aca="false">+AQ223-ES223-EC223</f>
        <v>0</v>
      </c>
      <c r="FI223" s="53" t="n">
        <f aca="false">+AR223-ET223-ED223</f>
        <v>0</v>
      </c>
      <c r="FJ223" s="53" t="n">
        <f aca="false">+AS223-EU223-EE223</f>
        <v>0</v>
      </c>
      <c r="FK223" s="53" t="n">
        <f aca="false">+AT223-EV223-EF223</f>
        <v>0</v>
      </c>
      <c r="FL223" s="53" t="n">
        <f aca="false">+AU223-EW223-EG223</f>
        <v>0</v>
      </c>
      <c r="FM223" s="53" t="n">
        <f aca="false">+AV223-EX223-EH223</f>
        <v>0</v>
      </c>
      <c r="FN223" s="53" t="n">
        <f aca="false">+AW223-EY223-EI223</f>
        <v>0</v>
      </c>
      <c r="FO223" s="53" t="n">
        <f aca="false">+AX223-EZ223-EJ223</f>
        <v>0</v>
      </c>
      <c r="FP223" s="53" t="n">
        <f aca="false">+AY223-FA223</f>
        <v>6224.36</v>
      </c>
    </row>
    <row collapsed="false" customFormat="false" customHeight="true" hidden="false" ht="15" outlineLevel="2" r="224">
      <c r="A224" s="21" t="n">
        <v>12</v>
      </c>
      <c r="B224" s="21" t="s">
        <v>67</v>
      </c>
      <c r="C224" s="21" t="s">
        <v>137</v>
      </c>
      <c r="D224" s="67" t="n">
        <f aca="false">+E224</f>
        <v>16169</v>
      </c>
      <c r="E224" s="69" t="n">
        <v>16169</v>
      </c>
      <c r="F224" s="76" t="s">
        <v>781</v>
      </c>
      <c r="G224" s="21" t="s">
        <v>69</v>
      </c>
      <c r="H224" s="21" t="s">
        <v>69</v>
      </c>
      <c r="I224" s="76" t="s">
        <v>782</v>
      </c>
      <c r="J224" s="76" t="s">
        <v>783</v>
      </c>
      <c r="K224" s="76" t="s">
        <v>486</v>
      </c>
      <c r="L224" s="49" t="s">
        <v>487</v>
      </c>
      <c r="M224" s="50" t="s">
        <v>70</v>
      </c>
      <c r="N224" s="51" t="n">
        <v>0.01</v>
      </c>
      <c r="O224" s="51" t="n">
        <v>0.02</v>
      </c>
      <c r="P224" s="51" t="n">
        <v>0</v>
      </c>
      <c r="Q224" s="51" t="n">
        <v>0</v>
      </c>
      <c r="R224" s="50" t="n">
        <v>0</v>
      </c>
      <c r="S224" s="50" t="n">
        <v>0</v>
      </c>
      <c r="T224" s="50" t="n">
        <v>30</v>
      </c>
      <c r="U224" s="50"/>
      <c r="X224" s="53" t="e">
        <f aca="false">+VLOOKUP($D224,['file:///home/lab/repositories/luckia.facturador/com.luckia.biller.deploy/src/main/resources/bootstrap/info_presencial_2014.xlsx']venta_neta_cons!$a$2:$n$1048576,3,0)</f>
        <v>#VALUE!</v>
      </c>
      <c r="Y224" s="53" t="e">
        <f aca="false">+VLOOKUP($D224,['file:///home/lab/repositories/luckia.facturador/com.luckia.biller.deploy/src/main/resources/bootstrap/info_presencial_2014.xlsx']venta_neta_cons!$a$2:$n$1048576,4,0)</f>
        <v>#VALUE!</v>
      </c>
      <c r="Z224" s="53" t="e">
        <f aca="false">+VLOOKUP($D224,['file:///home/lab/repositories/luckia.facturador/com.luckia.biller.deploy/src/main/resources/bootstrap/info_presencial_2014.xlsx']venta_neta_cons!$a$2:$n$1048576,5,0)</f>
        <v>#VALUE!</v>
      </c>
      <c r="AA224" s="53" t="e">
        <f aca="false">+VLOOKUP($D224,['file:///home/lab/repositories/luckia.facturador/com.luckia.biller.deploy/src/main/resources/bootstrap/info_presencial_2014.xlsx']venta_neta_cons!$a$2:$n$1048576,6,0)</f>
        <v>#VALUE!</v>
      </c>
      <c r="AB224" s="53" t="e">
        <f aca="false">+VLOOKUP($D224,['file:///home/lab/repositories/luckia.facturador/com.luckia.biller.deploy/src/main/resources/bootstrap/info_presencial_2014.xlsx']venta_neta_cons!$a$2:$n$1048576,7,0)</f>
        <v>#VALUE!</v>
      </c>
      <c r="AC224" s="53" t="e">
        <f aca="false">+VLOOKUP($D224,['file:///home/lab/repositories/luckia.facturador/com.luckia.biller.deploy/src/main/resources/bootstrap/info_presencial_2014.xlsx']venta_neta_cons!$a$2:$n$1048576,8,0)</f>
        <v>#VALUE!</v>
      </c>
      <c r="AD224" s="53" t="e">
        <f aca="false">+VLOOKUP($D224,['file:///home/lab/repositories/luckia.facturador/com.luckia.biller.deploy/src/main/resources/bootstrap/info_presencial_2014.xlsx']venta_neta_cons!$a$2:$n$1048576,9,0)</f>
        <v>#VALUE!</v>
      </c>
      <c r="AE224" s="53" t="e">
        <f aca="false">+VLOOKUP($D224,['file:///home/lab/repositories/luckia.facturador/com.luckia.biller.deploy/src/main/resources/bootstrap/info_presencial_2014.xlsx']venta_neta_cons!$a$2:$n$1048576,10,0)</f>
        <v>#VALUE!</v>
      </c>
      <c r="AF224" s="53" t="e">
        <f aca="false">+VLOOKUP($D224,['file:///home/lab/repositories/luckia.facturador/com.luckia.biller.deploy/src/main/resources/bootstrap/info_presencial_2014.xlsx']venta_neta_cons!$a$2:$n$1048576,11,0)</f>
        <v>#VALUE!</v>
      </c>
      <c r="AG224" s="53" t="e">
        <f aca="false">+VLOOKUP($D224,['file:///home/lab/repositories/luckia.facturador/com.luckia.biller.deploy/src/main/resources/bootstrap/info_presencial_2014.xlsx']venta_neta_cons!$a$2:$n$1048576,12,0)</f>
        <v>#VALUE!</v>
      </c>
      <c r="AH224" s="53" t="e">
        <f aca="false">+VLOOKUP($D224,['file:///home/lab/repositories/luckia.facturador/com.luckia.biller.deploy/src/main/resources/bootstrap/info_presencial_2014.xlsx']venta_neta_cons!$a$2:$n$1048576,13,0)</f>
        <v>#VALUE!</v>
      </c>
      <c r="AI224" s="53" t="e">
        <f aca="false">+VLOOKUP($D224,['file:///home/lab/repositories/luckia.facturador/com.luckia.biller.deploy/src/main/resources/bootstrap/info_presencial_2014.xlsx']venta_neta_cons!$a$2:$n$1048576,14,0)</f>
        <v>#VALUE!</v>
      </c>
      <c r="AJ224" s="53" t="n">
        <f aca="false">+SUM(X224:AI224)</f>
        <v>3804</v>
      </c>
      <c r="AK224" s="54" t="n">
        <f aca="false">+BB224/X224</f>
        <v>0.281090956887487</v>
      </c>
      <c r="AL224" s="53"/>
      <c r="AM224" s="53" t="e">
        <f aca="false">+VLOOKUP($D224,['file:///home/lab/repositories/luckia.facturador/com.luckia.biller.deploy/src/main/resources/bootstrap/info_presencial_2014.xlsx']saldo_cons!$a$2:$n$1048576,3,0)</f>
        <v>#VALUE!</v>
      </c>
      <c r="AN224" s="53" t="e">
        <f aca="false">+VLOOKUP($D224,['file:///home/lab/repositories/luckia.facturador/com.luckia.biller.deploy/src/main/resources/bootstrap/info_presencial_2014.xlsx']saldo_cons!$a$2:$n$1048576,4,0)</f>
        <v>#VALUE!</v>
      </c>
      <c r="AO224" s="53" t="e">
        <f aca="false">+VLOOKUP($D224,['file:///home/lab/repositories/luckia.facturador/com.luckia.biller.deploy/src/main/resources/bootstrap/info_presencial_2014.xlsx']saldo_cons!$a$2:$n$1048576,5,0)</f>
        <v>#VALUE!</v>
      </c>
      <c r="AP224" s="53" t="e">
        <f aca="false">+VLOOKUP($D224,['file:///home/lab/repositories/luckia.facturador/com.luckia.biller.deploy/src/main/resources/bootstrap/info_presencial_2014.xlsx']saldo_cons!$a$2:$n$1048576,6,0)</f>
        <v>#VALUE!</v>
      </c>
      <c r="AQ224" s="53" t="e">
        <f aca="false">+VLOOKUP($D224,['file:///home/lab/repositories/luckia.facturador/com.luckia.biller.deploy/src/main/resources/bootstrap/info_presencial_2014.xlsx']saldo_cons!$a$2:$n$1048576,7,0)</f>
        <v>#VALUE!</v>
      </c>
      <c r="AR224" s="53" t="e">
        <f aca="false">+VLOOKUP($D224,['file:///home/lab/repositories/luckia.facturador/com.luckia.biller.deploy/src/main/resources/bootstrap/info_presencial_2014.xlsx']saldo_cons!$a$2:$n$1048576,8,0)</f>
        <v>#VALUE!</v>
      </c>
      <c r="AS224" s="53" t="e">
        <f aca="false">+VLOOKUP($D224,['file:///home/lab/repositories/luckia.facturador/com.luckia.biller.deploy/src/main/resources/bootstrap/info_presencial_2014.xlsx']saldo_cons!$a$2:$n$1048576,9,0)</f>
        <v>#VALUE!</v>
      </c>
      <c r="AT224" s="53" t="e">
        <f aca="false">+VLOOKUP($D224,['file:///home/lab/repositories/luckia.facturador/com.luckia.biller.deploy/src/main/resources/bootstrap/info_presencial_2014.xlsx']saldo_cons!$a$2:$n$1048576,10,0)</f>
        <v>#VALUE!</v>
      </c>
      <c r="AU224" s="53" t="e">
        <f aca="false">+VLOOKUP($D224,['file:///home/lab/repositories/luckia.facturador/com.luckia.biller.deploy/src/main/resources/bootstrap/info_presencial_2014.xlsx']saldo_cons!$a$2:$n$1048576,11,0)</f>
        <v>#VALUE!</v>
      </c>
      <c r="AV224" s="53" t="e">
        <f aca="false">+VLOOKUP($D224,['file:///home/lab/repositories/luckia.facturador/com.luckia.biller.deploy/src/main/resources/bootstrap/info_presencial_2014.xlsx']saldo_cons!$a$2:$n$1048576,12,0)</f>
        <v>#VALUE!</v>
      </c>
      <c r="AW224" s="53" t="e">
        <f aca="false">+VLOOKUP($D224,['file:///home/lab/repositories/luckia.facturador/com.luckia.biller.deploy/src/main/resources/bootstrap/info_presencial_2014.xlsx']saldo_cons!$a$2:$n$1048576,13,0)</f>
        <v>#VALUE!</v>
      </c>
      <c r="AX224" s="53" t="e">
        <f aca="false">+VLOOKUP($D224,['file:///home/lab/repositories/luckia.facturador/com.luckia.biller.deploy/src/main/resources/bootstrap/info_presencial_2014.xlsx']saldo_cons!$a$2:$n$1048576,14,0)</f>
        <v>#VALUE!</v>
      </c>
      <c r="AY224" s="53" t="n">
        <f aca="false">+SUM(AM224:AX224)</f>
        <v>3804</v>
      </c>
      <c r="AZ224" s="53"/>
      <c r="BA224" s="53"/>
      <c r="BB224" s="53" t="e">
        <f aca="false">+VLOOKUP($D224,['file:///home/lab/repositories/luckia.facturador/com.luckia.biller.deploy/src/main/resources/bootstrap/info_presencial_2014.xlsx']ggr_cons!$a$2:$n$1048576,3,0)</f>
        <v>#VALUE!</v>
      </c>
      <c r="BC224" s="53" t="e">
        <f aca="false">+VLOOKUP($D224,['file:///home/lab/repositories/luckia.facturador/com.luckia.biller.deploy/src/main/resources/bootstrap/info_presencial_2014.xlsx']ggr_cons!$a$2:$n$1048576,4,0)</f>
        <v>#VALUE!</v>
      </c>
      <c r="BD224" s="53" t="e">
        <f aca="false">+VLOOKUP($D224,['file:///home/lab/repositories/luckia.facturador/com.luckia.biller.deploy/src/main/resources/bootstrap/info_presencial_2014.xlsx']ggr_cons!$a$2:$n$1048576,5,0)</f>
        <v>#VALUE!</v>
      </c>
      <c r="BE224" s="53" t="e">
        <f aca="false">+VLOOKUP($D224,['file:///home/lab/repositories/luckia.facturador/com.luckia.biller.deploy/src/main/resources/bootstrap/info_presencial_2014.xlsx']ggr_cons!$a$2:$n$1048576,6,0)</f>
        <v>#VALUE!</v>
      </c>
      <c r="BF224" s="53" t="e">
        <f aca="false">+VLOOKUP($D224,['file:///home/lab/repositories/luckia.facturador/com.luckia.biller.deploy/src/main/resources/bootstrap/info_presencial_2014.xlsx']ggr_cons!$a$2:$n$1048576,7,0)</f>
        <v>#VALUE!</v>
      </c>
      <c r="BG224" s="53" t="e">
        <f aca="false">+VLOOKUP($D224,['file:///home/lab/repositories/luckia.facturador/com.luckia.biller.deploy/src/main/resources/bootstrap/info_presencial_2014.xlsx']ggr_cons!$a$2:$n$1048576,8,0)</f>
        <v>#VALUE!</v>
      </c>
      <c r="BH224" s="53" t="e">
        <f aca="false">+VLOOKUP($D224,['file:///home/lab/repositories/luckia.facturador/com.luckia.biller.deploy/src/main/resources/bootstrap/info_presencial_2014.xlsx']ggr_cons!$a$2:$n$1048576,9,0)</f>
        <v>#VALUE!</v>
      </c>
      <c r="BI224" s="53" t="e">
        <f aca="false">+VLOOKUP($D224,['file:///home/lab/repositories/luckia.facturador/com.luckia.biller.deploy/src/main/resources/bootstrap/info_presencial_2014.xlsx']ggr_cons!$a$2:$n$1048576,10,0)</f>
        <v>#VALUE!</v>
      </c>
      <c r="BJ224" s="53" t="e">
        <f aca="false">+VLOOKUP($D224,['file:///home/lab/repositories/luckia.facturador/com.luckia.biller.deploy/src/main/resources/bootstrap/info_presencial_2014.xlsx']ggr_cons!$a$2:$n$1048576,11,0)</f>
        <v>#VALUE!</v>
      </c>
      <c r="BK224" s="53" t="e">
        <f aca="false">+VLOOKUP($D224,['file:///home/lab/repositories/luckia.facturador/com.luckia.biller.deploy/src/main/resources/bootstrap/info_presencial_2014.xlsx']ggr_cons!$a$2:$n$1048576,12,0)</f>
        <v>#VALUE!</v>
      </c>
      <c r="BL224" s="53" t="e">
        <f aca="false">+VLOOKUP($D224,['file:///home/lab/repositories/luckia.facturador/com.luckia.biller.deploy/src/main/resources/bootstrap/info_presencial_2014.xlsx']ggr_cons!$a$2:$n$1048576,13,0)</f>
        <v>#VALUE!</v>
      </c>
      <c r="BM224" s="53" t="e">
        <f aca="false">+VLOOKUP($D224,['file:///home/lab/repositories/luckia.facturador/com.luckia.biller.deploy/src/main/resources/bootstrap/info_presencial_2014.xlsx']ggr_cons!$a$2:$n$1048576,14,0)</f>
        <v>#VALUE!</v>
      </c>
      <c r="BN224" s="53" t="n">
        <f aca="false">+SUM(BB224:BM224)</f>
        <v>1069.27</v>
      </c>
      <c r="BO224" s="53"/>
      <c r="BP224" s="53"/>
      <c r="BQ224" s="55" t="n">
        <f aca="false">+$N224*X224</f>
        <v>38.04</v>
      </c>
      <c r="BR224" s="55" t="n">
        <f aca="false">+$N224*Y224</f>
        <v>0</v>
      </c>
      <c r="BS224" s="55" t="n">
        <f aca="false">+$N224*Z224</f>
        <v>0</v>
      </c>
      <c r="BT224" s="55" t="n">
        <f aca="false">+$N224*AA224</f>
        <v>0</v>
      </c>
      <c r="BU224" s="55" t="n">
        <f aca="false">+$N224*AB224</f>
        <v>0</v>
      </c>
      <c r="BV224" s="55" t="n">
        <f aca="false">+$N224*AC224</f>
        <v>0</v>
      </c>
      <c r="BW224" s="55" t="n">
        <f aca="false">+$N224*AD224</f>
        <v>0</v>
      </c>
      <c r="BX224" s="55" t="n">
        <f aca="false">+$N224*AE224</f>
        <v>0</v>
      </c>
      <c r="BY224" s="55" t="n">
        <f aca="false">+$N224*AF224</f>
        <v>0</v>
      </c>
      <c r="BZ224" s="55" t="n">
        <f aca="false">+$N224*AG224</f>
        <v>0</v>
      </c>
      <c r="CA224" s="55" t="n">
        <f aca="false">+$N224*AH224</f>
        <v>0</v>
      </c>
      <c r="CB224" s="55" t="n">
        <f aca="false">+$N224*AI224</f>
        <v>0</v>
      </c>
      <c r="CC224" s="55" t="n">
        <f aca="false">+SUM(BQ224:CB224)</f>
        <v>38.04</v>
      </c>
      <c r="CD224" s="53"/>
      <c r="CE224" s="55"/>
      <c r="CF224" s="55" t="n">
        <f aca="false">+BQ224/$CE$2</f>
        <v>31.4380165289256</v>
      </c>
      <c r="CG224" s="55" t="n">
        <f aca="false">+BR224/$CE$2</f>
        <v>0</v>
      </c>
      <c r="CH224" s="55" t="n">
        <f aca="false">+BS224/$CE$2</f>
        <v>0</v>
      </c>
      <c r="CI224" s="55" t="n">
        <f aca="false">+BT224/$CE$2</f>
        <v>0</v>
      </c>
      <c r="CJ224" s="55" t="n">
        <f aca="false">+BU224/$CE$2</f>
        <v>0</v>
      </c>
      <c r="CK224" s="55" t="n">
        <f aca="false">+BV224/$CE$2</f>
        <v>0</v>
      </c>
      <c r="CL224" s="55" t="n">
        <f aca="false">+BW224/$CE$2</f>
        <v>0</v>
      </c>
      <c r="CM224" s="55" t="n">
        <f aca="false">+BX224/$CE$2</f>
        <v>0</v>
      </c>
      <c r="CN224" s="55" t="n">
        <f aca="false">+BY224/$CE$2</f>
        <v>0</v>
      </c>
      <c r="CO224" s="55" t="n">
        <f aca="false">+BZ224/$CE$2</f>
        <v>0</v>
      </c>
      <c r="CP224" s="55" t="n">
        <f aca="false">+CA224/$CE$2</f>
        <v>0</v>
      </c>
      <c r="CQ224" s="55" t="n">
        <f aca="false">+CB224/$CE$2</f>
        <v>0</v>
      </c>
      <c r="CR224" s="55" t="n">
        <f aca="false">+CC224/$CE$2</f>
        <v>31.4380165289256</v>
      </c>
      <c r="CS224" s="53"/>
      <c r="CT224" s="53"/>
      <c r="CU224" s="56" t="n">
        <f aca="false">+$O224*X224+$P224*BB224+$Q224*(0.9*BB224+$S224)+$R224</f>
        <v>76.08</v>
      </c>
      <c r="CV224" s="56" t="n">
        <f aca="false">+$O224*Y224+$P224*BC224+$Q224*(0.9*BC224+$S224)+$R224</f>
        <v>0</v>
      </c>
      <c r="CW224" s="56" t="n">
        <f aca="false">+$O224*Z224+$P224*BD224+$Q224*(0.9*BD224+$S224)+$R224</f>
        <v>0</v>
      </c>
      <c r="CX224" s="56" t="n">
        <f aca="false">+$O224*AA224+$P224*BE224+$Q224*(0.9*BE224+$S224)+$R224</f>
        <v>0</v>
      </c>
      <c r="CY224" s="56" t="n">
        <f aca="false">+$O224*AB224+$P224*BF224+$Q224*(0.9*BF224+$S224)+$R224</f>
        <v>0</v>
      </c>
      <c r="CZ224" s="56" t="n">
        <f aca="false">+$O224*AC224+$P224*BG224+$Q224*(0.9*BG224+$S224)+$R224</f>
        <v>0</v>
      </c>
      <c r="DA224" s="56" t="n">
        <f aca="false">+$O224*AD224+$P224*BH224+$Q224*(0.9*BH224+$S224)+$R224</f>
        <v>0</v>
      </c>
      <c r="DB224" s="56" t="n">
        <f aca="false">+$O224*AE224+$P224*BI224+$Q224*(0.9*BI224+$S224)+$R224</f>
        <v>0</v>
      </c>
      <c r="DC224" s="56" t="n">
        <f aca="false">+$O224*AF224+$P224*BJ224+$Q224*(0.9*BJ224+$S224)+$R224</f>
        <v>0</v>
      </c>
      <c r="DD224" s="56" t="n">
        <f aca="false">+$O224*AG224+$P224*BK224+$Q224*(0.9*BK224+$S224)+$R224</f>
        <v>0</v>
      </c>
      <c r="DE224" s="56" t="n">
        <f aca="false">+$O224*AH224+$P224*BL224+$Q224*(0.9*BL224+$S224)+$R224</f>
        <v>0</v>
      </c>
      <c r="DF224" s="56" t="n">
        <f aca="false">+$O224*AI224+$P224*BM224+$Q224*(0.9*BM224+$S224)+$R224</f>
        <v>0</v>
      </c>
      <c r="DG224" s="55" t="n">
        <f aca="false">+SUM(CU224:DF224)</f>
        <v>76.08</v>
      </c>
      <c r="DH224" s="53"/>
      <c r="DJ224" s="14" t="n">
        <f aca="false">+IF(X224=0,0,$T224)</f>
        <v>30</v>
      </c>
      <c r="DK224" s="14" t="n">
        <f aca="false">+IF(Y224=0,0,$T224)</f>
        <v>0</v>
      </c>
      <c r="DL224" s="14" t="n">
        <f aca="false">+IF(Z224=0,0,$T224)</f>
        <v>0</v>
      </c>
      <c r="DM224" s="14" t="n">
        <f aca="false">+IF(AA224=0,0,$T224)</f>
        <v>0</v>
      </c>
      <c r="DN224" s="14" t="n">
        <f aca="false">+IF(AB224=0,0,$T224)</f>
        <v>0</v>
      </c>
      <c r="DO224" s="14" t="n">
        <f aca="false">+IF(AC224=0,0,$T224)</f>
        <v>0</v>
      </c>
      <c r="DP224" s="14" t="n">
        <f aca="false">+IF(AD224=0,0,$T224)</f>
        <v>0</v>
      </c>
      <c r="DQ224" s="14" t="n">
        <f aca="false">+IF(AE224=0,0,$T224)</f>
        <v>0</v>
      </c>
      <c r="DR224" s="14" t="n">
        <f aca="false">+IF(AF224=0,0,$T224)</f>
        <v>0</v>
      </c>
      <c r="DS224" s="14" t="n">
        <f aca="false">+IF(AG224=0,0,$T224)</f>
        <v>0</v>
      </c>
      <c r="DT224" s="14" t="n">
        <f aca="false">+IF(AH224=0,0,$T224)</f>
        <v>0</v>
      </c>
      <c r="DU224" s="14" t="n">
        <f aca="false">+IF(AI224=0,0,$T224)</f>
        <v>0</v>
      </c>
      <c r="DV224" s="55" t="n">
        <f aca="false">+SUM(DJ224:DU224)</f>
        <v>30</v>
      </c>
      <c r="DY224" s="14" t="n">
        <v>0</v>
      </c>
      <c r="DZ224" s="14" t="n">
        <v>0</v>
      </c>
      <c r="EA224" s="14" t="n">
        <v>0</v>
      </c>
      <c r="EB224" s="14" t="n">
        <v>0</v>
      </c>
      <c r="EC224" s="14" t="n">
        <v>0</v>
      </c>
      <c r="ED224" s="14" t="n">
        <v>0</v>
      </c>
      <c r="EE224" s="14" t="n">
        <v>0</v>
      </c>
      <c r="EF224" s="14" t="n">
        <v>0</v>
      </c>
      <c r="EG224" s="14" t="n">
        <v>0</v>
      </c>
      <c r="EH224" s="14" t="n">
        <v>0</v>
      </c>
      <c r="EI224" s="14" t="n">
        <v>0</v>
      </c>
      <c r="EJ224" s="14" t="n">
        <v>0</v>
      </c>
      <c r="EK224" s="55" t="n">
        <f aca="false">+SUM(DY224:EJ224)</f>
        <v>0</v>
      </c>
      <c r="EO224" s="53" t="n">
        <f aca="false">+CU224+DJ224-DY224/2</f>
        <v>106.08</v>
      </c>
      <c r="EP224" s="53" t="n">
        <f aca="false">+CV224+DK224-DZ224/2</f>
        <v>0</v>
      </c>
      <c r="EQ224" s="53" t="n">
        <f aca="false">+CW224+DL224-EA224/2</f>
        <v>0</v>
      </c>
      <c r="ER224" s="53" t="n">
        <f aca="false">+CX224+DM224-EB224/2</f>
        <v>0</v>
      </c>
      <c r="ES224" s="53" t="n">
        <f aca="false">+CY224+DN224-EC224/2</f>
        <v>0</v>
      </c>
      <c r="ET224" s="53" t="n">
        <f aca="false">+CZ224+DO224-ED224/2</f>
        <v>0</v>
      </c>
      <c r="EU224" s="53" t="n">
        <f aca="false">+DA224+DP224-EE224/2</f>
        <v>0</v>
      </c>
      <c r="EV224" s="53" t="n">
        <f aca="false">+DB224+DQ224-EF224/2</f>
        <v>0</v>
      </c>
      <c r="EW224" s="53" t="n">
        <f aca="false">+DC224+DR224-EG224/2</f>
        <v>0</v>
      </c>
      <c r="EX224" s="53" t="n">
        <f aca="false">+DD224+DS224-EH224/2</f>
        <v>0</v>
      </c>
      <c r="EY224" s="53" t="n">
        <f aca="false">+DE224+DT224-EI224/2</f>
        <v>0</v>
      </c>
      <c r="EZ224" s="53" t="n">
        <f aca="false">+DF224+DU224-EJ224/2</f>
        <v>0</v>
      </c>
      <c r="FA224" s="55" t="n">
        <f aca="false">+SUM(EO224:EZ224)</f>
        <v>106.08</v>
      </c>
      <c r="FD224" s="53" t="n">
        <f aca="false">+AM224-EO224-DY224</f>
        <v>3697.92</v>
      </c>
      <c r="FE224" s="53" t="n">
        <f aca="false">+AN224-EP224-DZ224</f>
        <v>0</v>
      </c>
      <c r="FF224" s="53" t="n">
        <f aca="false">+AO224-EQ224-EA224</f>
        <v>0</v>
      </c>
      <c r="FG224" s="53" t="n">
        <f aca="false">+AP224-ER224-EB224</f>
        <v>0</v>
      </c>
      <c r="FH224" s="53" t="n">
        <f aca="false">+AQ224-ES224-EC224</f>
        <v>0</v>
      </c>
      <c r="FI224" s="53" t="n">
        <f aca="false">+AR224-ET224-ED224</f>
        <v>0</v>
      </c>
      <c r="FJ224" s="53" t="n">
        <f aca="false">+AS224-EU224-EE224</f>
        <v>0</v>
      </c>
      <c r="FK224" s="53" t="n">
        <f aca="false">+AT224-EV224-EF224</f>
        <v>0</v>
      </c>
      <c r="FL224" s="53" t="n">
        <f aca="false">+AU224-EW224-EG224</f>
        <v>0</v>
      </c>
      <c r="FM224" s="53" t="n">
        <f aca="false">+AV224-EX224-EH224</f>
        <v>0</v>
      </c>
      <c r="FN224" s="53" t="n">
        <f aca="false">+AW224-EY224-EI224</f>
        <v>0</v>
      </c>
      <c r="FO224" s="53" t="n">
        <f aca="false">+AX224-EZ224-EJ224</f>
        <v>0</v>
      </c>
      <c r="FP224" s="53" t="n">
        <f aca="false">+AY224-FA224</f>
        <v>3697.92</v>
      </c>
    </row>
    <row collapsed="false" customFormat="false" customHeight="true" hidden="false" ht="15" outlineLevel="2" r="225">
      <c r="A225" s="21" t="n">
        <v>12</v>
      </c>
      <c r="B225" s="21" t="s">
        <v>67</v>
      </c>
      <c r="C225" s="21" t="s">
        <v>137</v>
      </c>
      <c r="D225" s="67" t="n">
        <f aca="false">+E225</f>
        <v>16170</v>
      </c>
      <c r="E225" s="69" t="n">
        <v>16170</v>
      </c>
      <c r="F225" s="76" t="s">
        <v>784</v>
      </c>
      <c r="G225" s="21" t="s">
        <v>69</v>
      </c>
      <c r="H225" s="21" t="s">
        <v>69</v>
      </c>
      <c r="I225" s="76" t="s">
        <v>785</v>
      </c>
      <c r="J225" s="76"/>
      <c r="K225" s="76" t="s">
        <v>486</v>
      </c>
      <c r="L225" s="49" t="s">
        <v>487</v>
      </c>
      <c r="M225" s="50" t="s">
        <v>70</v>
      </c>
      <c r="N225" s="51" t="n">
        <v>0.01</v>
      </c>
      <c r="O225" s="51" t="n">
        <v>0.02</v>
      </c>
      <c r="P225" s="51" t="n">
        <v>0</v>
      </c>
      <c r="Q225" s="51" t="n">
        <v>0</v>
      </c>
      <c r="R225" s="50" t="n">
        <v>0</v>
      </c>
      <c r="S225" s="50" t="n">
        <v>0</v>
      </c>
      <c r="T225" s="50" t="n">
        <v>30</v>
      </c>
      <c r="U225" s="50"/>
      <c r="X225" s="53" t="e">
        <f aca="false">+VLOOKUP($D225,['file:///home/lab/repositories/luckia.facturador/com.luckia.biller.deploy/src/main/resources/bootstrap/info_presencial_2014.xlsx']venta_neta_cons!$a$2:$n$1048576,3,0)</f>
        <v>#VALUE!</v>
      </c>
      <c r="Y225" s="53" t="e">
        <f aca="false">+VLOOKUP($D225,['file:///home/lab/repositories/luckia.facturador/com.luckia.biller.deploy/src/main/resources/bootstrap/info_presencial_2014.xlsx']venta_neta_cons!$a$2:$n$1048576,4,0)</f>
        <v>#VALUE!</v>
      </c>
      <c r="Z225" s="53" t="e">
        <f aca="false">+VLOOKUP($D225,['file:///home/lab/repositories/luckia.facturador/com.luckia.biller.deploy/src/main/resources/bootstrap/info_presencial_2014.xlsx']venta_neta_cons!$a$2:$n$1048576,5,0)</f>
        <v>#VALUE!</v>
      </c>
      <c r="AA225" s="53" t="e">
        <f aca="false">+VLOOKUP($D225,['file:///home/lab/repositories/luckia.facturador/com.luckia.biller.deploy/src/main/resources/bootstrap/info_presencial_2014.xlsx']venta_neta_cons!$a$2:$n$1048576,6,0)</f>
        <v>#VALUE!</v>
      </c>
      <c r="AB225" s="53" t="e">
        <f aca="false">+VLOOKUP($D225,['file:///home/lab/repositories/luckia.facturador/com.luckia.biller.deploy/src/main/resources/bootstrap/info_presencial_2014.xlsx']venta_neta_cons!$a$2:$n$1048576,7,0)</f>
        <v>#VALUE!</v>
      </c>
      <c r="AC225" s="53" t="e">
        <f aca="false">+VLOOKUP($D225,['file:///home/lab/repositories/luckia.facturador/com.luckia.biller.deploy/src/main/resources/bootstrap/info_presencial_2014.xlsx']venta_neta_cons!$a$2:$n$1048576,8,0)</f>
        <v>#VALUE!</v>
      </c>
      <c r="AD225" s="53" t="e">
        <f aca="false">+VLOOKUP($D225,['file:///home/lab/repositories/luckia.facturador/com.luckia.biller.deploy/src/main/resources/bootstrap/info_presencial_2014.xlsx']venta_neta_cons!$a$2:$n$1048576,9,0)</f>
        <v>#VALUE!</v>
      </c>
      <c r="AE225" s="53" t="e">
        <f aca="false">+VLOOKUP($D225,['file:///home/lab/repositories/luckia.facturador/com.luckia.biller.deploy/src/main/resources/bootstrap/info_presencial_2014.xlsx']venta_neta_cons!$a$2:$n$1048576,10,0)</f>
        <v>#VALUE!</v>
      </c>
      <c r="AF225" s="53" t="e">
        <f aca="false">+VLOOKUP($D225,['file:///home/lab/repositories/luckia.facturador/com.luckia.biller.deploy/src/main/resources/bootstrap/info_presencial_2014.xlsx']venta_neta_cons!$a$2:$n$1048576,11,0)</f>
        <v>#VALUE!</v>
      </c>
      <c r="AG225" s="53" t="e">
        <f aca="false">+VLOOKUP($D225,['file:///home/lab/repositories/luckia.facturador/com.luckia.biller.deploy/src/main/resources/bootstrap/info_presencial_2014.xlsx']venta_neta_cons!$a$2:$n$1048576,12,0)</f>
        <v>#VALUE!</v>
      </c>
      <c r="AH225" s="53" t="e">
        <f aca="false">+VLOOKUP($D225,['file:///home/lab/repositories/luckia.facturador/com.luckia.biller.deploy/src/main/resources/bootstrap/info_presencial_2014.xlsx']venta_neta_cons!$a$2:$n$1048576,13,0)</f>
        <v>#VALUE!</v>
      </c>
      <c r="AI225" s="53" t="e">
        <f aca="false">+VLOOKUP($D225,['file:///home/lab/repositories/luckia.facturador/com.luckia.biller.deploy/src/main/resources/bootstrap/info_presencial_2014.xlsx']venta_neta_cons!$a$2:$n$1048576,14,0)</f>
        <v>#VALUE!</v>
      </c>
      <c r="AJ225" s="53" t="n">
        <f aca="false">+SUM(X225:AI225)</f>
        <v>778</v>
      </c>
      <c r="AK225" s="54" t="n">
        <f aca="false">+BB225/X225</f>
        <v>0.605501285347044</v>
      </c>
      <c r="AL225" s="53"/>
      <c r="AM225" s="53" t="e">
        <f aca="false">+VLOOKUP($D225,['file:///home/lab/repositories/luckia.facturador/com.luckia.biller.deploy/src/main/resources/bootstrap/info_presencial_2014.xlsx']saldo_cons!$a$2:$n$1048576,3,0)</f>
        <v>#VALUE!</v>
      </c>
      <c r="AN225" s="53" t="e">
        <f aca="false">+VLOOKUP($D225,['file:///home/lab/repositories/luckia.facturador/com.luckia.biller.deploy/src/main/resources/bootstrap/info_presencial_2014.xlsx']saldo_cons!$a$2:$n$1048576,4,0)</f>
        <v>#VALUE!</v>
      </c>
      <c r="AO225" s="53" t="e">
        <f aca="false">+VLOOKUP($D225,['file:///home/lab/repositories/luckia.facturador/com.luckia.biller.deploy/src/main/resources/bootstrap/info_presencial_2014.xlsx']saldo_cons!$a$2:$n$1048576,5,0)</f>
        <v>#VALUE!</v>
      </c>
      <c r="AP225" s="53" t="e">
        <f aca="false">+VLOOKUP($D225,['file:///home/lab/repositories/luckia.facturador/com.luckia.biller.deploy/src/main/resources/bootstrap/info_presencial_2014.xlsx']saldo_cons!$a$2:$n$1048576,6,0)</f>
        <v>#VALUE!</v>
      </c>
      <c r="AQ225" s="53" t="e">
        <f aca="false">+VLOOKUP($D225,['file:///home/lab/repositories/luckia.facturador/com.luckia.biller.deploy/src/main/resources/bootstrap/info_presencial_2014.xlsx']saldo_cons!$a$2:$n$1048576,7,0)</f>
        <v>#VALUE!</v>
      </c>
      <c r="AR225" s="53" t="e">
        <f aca="false">+VLOOKUP($D225,['file:///home/lab/repositories/luckia.facturador/com.luckia.biller.deploy/src/main/resources/bootstrap/info_presencial_2014.xlsx']saldo_cons!$a$2:$n$1048576,8,0)</f>
        <v>#VALUE!</v>
      </c>
      <c r="AS225" s="53" t="e">
        <f aca="false">+VLOOKUP($D225,['file:///home/lab/repositories/luckia.facturador/com.luckia.biller.deploy/src/main/resources/bootstrap/info_presencial_2014.xlsx']saldo_cons!$a$2:$n$1048576,9,0)</f>
        <v>#VALUE!</v>
      </c>
      <c r="AT225" s="53" t="e">
        <f aca="false">+VLOOKUP($D225,['file:///home/lab/repositories/luckia.facturador/com.luckia.biller.deploy/src/main/resources/bootstrap/info_presencial_2014.xlsx']saldo_cons!$a$2:$n$1048576,10,0)</f>
        <v>#VALUE!</v>
      </c>
      <c r="AU225" s="53" t="e">
        <f aca="false">+VLOOKUP($D225,['file:///home/lab/repositories/luckia.facturador/com.luckia.biller.deploy/src/main/resources/bootstrap/info_presencial_2014.xlsx']saldo_cons!$a$2:$n$1048576,11,0)</f>
        <v>#VALUE!</v>
      </c>
      <c r="AV225" s="53" t="e">
        <f aca="false">+VLOOKUP($D225,['file:///home/lab/repositories/luckia.facturador/com.luckia.biller.deploy/src/main/resources/bootstrap/info_presencial_2014.xlsx']saldo_cons!$a$2:$n$1048576,12,0)</f>
        <v>#VALUE!</v>
      </c>
      <c r="AW225" s="53" t="e">
        <f aca="false">+VLOOKUP($D225,['file:///home/lab/repositories/luckia.facturador/com.luckia.biller.deploy/src/main/resources/bootstrap/info_presencial_2014.xlsx']saldo_cons!$a$2:$n$1048576,13,0)</f>
        <v>#VALUE!</v>
      </c>
      <c r="AX225" s="53" t="e">
        <f aca="false">+VLOOKUP($D225,['file:///home/lab/repositories/luckia.facturador/com.luckia.biller.deploy/src/main/resources/bootstrap/info_presencial_2014.xlsx']saldo_cons!$a$2:$n$1048576,14,0)</f>
        <v>#VALUE!</v>
      </c>
      <c r="AY225" s="53" t="n">
        <f aca="false">+SUM(AM225:AX225)</f>
        <v>778</v>
      </c>
      <c r="AZ225" s="53"/>
      <c r="BA225" s="53"/>
      <c r="BB225" s="53" t="e">
        <f aca="false">+VLOOKUP($D225,['file:///home/lab/repositories/luckia.facturador/com.luckia.biller.deploy/src/main/resources/bootstrap/info_presencial_2014.xlsx']ggr_cons!$a$2:$n$1048576,3,0)</f>
        <v>#VALUE!</v>
      </c>
      <c r="BC225" s="53" t="e">
        <f aca="false">+VLOOKUP($D225,['file:///home/lab/repositories/luckia.facturador/com.luckia.biller.deploy/src/main/resources/bootstrap/info_presencial_2014.xlsx']ggr_cons!$a$2:$n$1048576,4,0)</f>
        <v>#VALUE!</v>
      </c>
      <c r="BD225" s="53" t="e">
        <f aca="false">+VLOOKUP($D225,['file:///home/lab/repositories/luckia.facturador/com.luckia.biller.deploy/src/main/resources/bootstrap/info_presencial_2014.xlsx']ggr_cons!$a$2:$n$1048576,5,0)</f>
        <v>#VALUE!</v>
      </c>
      <c r="BE225" s="53" t="e">
        <f aca="false">+VLOOKUP($D225,['file:///home/lab/repositories/luckia.facturador/com.luckia.biller.deploy/src/main/resources/bootstrap/info_presencial_2014.xlsx']ggr_cons!$a$2:$n$1048576,6,0)</f>
        <v>#VALUE!</v>
      </c>
      <c r="BF225" s="53" t="e">
        <f aca="false">+VLOOKUP($D225,['file:///home/lab/repositories/luckia.facturador/com.luckia.biller.deploy/src/main/resources/bootstrap/info_presencial_2014.xlsx']ggr_cons!$a$2:$n$1048576,7,0)</f>
        <v>#VALUE!</v>
      </c>
      <c r="BG225" s="53" t="e">
        <f aca="false">+VLOOKUP($D225,['file:///home/lab/repositories/luckia.facturador/com.luckia.biller.deploy/src/main/resources/bootstrap/info_presencial_2014.xlsx']ggr_cons!$a$2:$n$1048576,8,0)</f>
        <v>#VALUE!</v>
      </c>
      <c r="BH225" s="53" t="e">
        <f aca="false">+VLOOKUP($D225,['file:///home/lab/repositories/luckia.facturador/com.luckia.biller.deploy/src/main/resources/bootstrap/info_presencial_2014.xlsx']ggr_cons!$a$2:$n$1048576,9,0)</f>
        <v>#VALUE!</v>
      </c>
      <c r="BI225" s="53" t="e">
        <f aca="false">+VLOOKUP($D225,['file:///home/lab/repositories/luckia.facturador/com.luckia.biller.deploy/src/main/resources/bootstrap/info_presencial_2014.xlsx']ggr_cons!$a$2:$n$1048576,10,0)</f>
        <v>#VALUE!</v>
      </c>
      <c r="BJ225" s="53" t="e">
        <f aca="false">+VLOOKUP($D225,['file:///home/lab/repositories/luckia.facturador/com.luckia.biller.deploy/src/main/resources/bootstrap/info_presencial_2014.xlsx']ggr_cons!$a$2:$n$1048576,11,0)</f>
        <v>#VALUE!</v>
      </c>
      <c r="BK225" s="53" t="e">
        <f aca="false">+VLOOKUP($D225,['file:///home/lab/repositories/luckia.facturador/com.luckia.biller.deploy/src/main/resources/bootstrap/info_presencial_2014.xlsx']ggr_cons!$a$2:$n$1048576,12,0)</f>
        <v>#VALUE!</v>
      </c>
      <c r="BL225" s="53" t="e">
        <f aca="false">+VLOOKUP($D225,['file:///home/lab/repositories/luckia.facturador/com.luckia.biller.deploy/src/main/resources/bootstrap/info_presencial_2014.xlsx']ggr_cons!$a$2:$n$1048576,13,0)</f>
        <v>#VALUE!</v>
      </c>
      <c r="BM225" s="53" t="e">
        <f aca="false">+VLOOKUP($D225,['file:///home/lab/repositories/luckia.facturador/com.luckia.biller.deploy/src/main/resources/bootstrap/info_presencial_2014.xlsx']ggr_cons!$a$2:$n$1048576,14,0)</f>
        <v>#VALUE!</v>
      </c>
      <c r="BN225" s="53" t="n">
        <f aca="false">+SUM(BB225:BM225)</f>
        <v>471.08</v>
      </c>
      <c r="BO225" s="53"/>
      <c r="BP225" s="53"/>
      <c r="BQ225" s="55" t="n">
        <f aca="false">+$N225*X225</f>
        <v>7.78</v>
      </c>
      <c r="BR225" s="55" t="n">
        <f aca="false">+$N225*Y225</f>
        <v>0</v>
      </c>
      <c r="BS225" s="55" t="n">
        <f aca="false">+$N225*Z225</f>
        <v>0</v>
      </c>
      <c r="BT225" s="55" t="n">
        <f aca="false">+$N225*AA225</f>
        <v>0</v>
      </c>
      <c r="BU225" s="55" t="n">
        <f aca="false">+$N225*AB225</f>
        <v>0</v>
      </c>
      <c r="BV225" s="55" t="n">
        <f aca="false">+$N225*AC225</f>
        <v>0</v>
      </c>
      <c r="BW225" s="55" t="n">
        <f aca="false">+$N225*AD225</f>
        <v>0</v>
      </c>
      <c r="BX225" s="55" t="n">
        <f aca="false">+$N225*AE225</f>
        <v>0</v>
      </c>
      <c r="BY225" s="55" t="n">
        <f aca="false">+$N225*AF225</f>
        <v>0</v>
      </c>
      <c r="BZ225" s="55" t="n">
        <f aca="false">+$N225*AG225</f>
        <v>0</v>
      </c>
      <c r="CA225" s="55" t="n">
        <f aca="false">+$N225*AH225</f>
        <v>0</v>
      </c>
      <c r="CB225" s="55" t="n">
        <f aca="false">+$N225*AI225</f>
        <v>0</v>
      </c>
      <c r="CC225" s="55" t="n">
        <f aca="false">+SUM(BQ225:CB225)</f>
        <v>7.78</v>
      </c>
      <c r="CD225" s="53"/>
      <c r="CE225" s="55"/>
      <c r="CF225" s="55" t="n">
        <f aca="false">+BQ225/$CE$2</f>
        <v>6.4297520661157</v>
      </c>
      <c r="CG225" s="55" t="n">
        <f aca="false">+BR225/$CE$2</f>
        <v>0</v>
      </c>
      <c r="CH225" s="55" t="n">
        <f aca="false">+BS225/$CE$2</f>
        <v>0</v>
      </c>
      <c r="CI225" s="55" t="n">
        <f aca="false">+BT225/$CE$2</f>
        <v>0</v>
      </c>
      <c r="CJ225" s="55" t="n">
        <f aca="false">+BU225/$CE$2</f>
        <v>0</v>
      </c>
      <c r="CK225" s="55" t="n">
        <f aca="false">+BV225/$CE$2</f>
        <v>0</v>
      </c>
      <c r="CL225" s="55" t="n">
        <f aca="false">+BW225/$CE$2</f>
        <v>0</v>
      </c>
      <c r="CM225" s="55" t="n">
        <f aca="false">+BX225/$CE$2</f>
        <v>0</v>
      </c>
      <c r="CN225" s="55" t="n">
        <f aca="false">+BY225/$CE$2</f>
        <v>0</v>
      </c>
      <c r="CO225" s="55" t="n">
        <f aca="false">+BZ225/$CE$2</f>
        <v>0</v>
      </c>
      <c r="CP225" s="55" t="n">
        <f aca="false">+CA225/$CE$2</f>
        <v>0</v>
      </c>
      <c r="CQ225" s="55" t="n">
        <f aca="false">+CB225/$CE$2</f>
        <v>0</v>
      </c>
      <c r="CR225" s="55" t="n">
        <f aca="false">+CC225/$CE$2</f>
        <v>6.4297520661157</v>
      </c>
      <c r="CS225" s="53"/>
      <c r="CT225" s="53"/>
      <c r="CU225" s="56" t="n">
        <f aca="false">+$O225*X225+$P225*BB225+$Q225*(0.9*BB225+$S225)+$R225</f>
        <v>15.56</v>
      </c>
      <c r="CV225" s="56" t="n">
        <f aca="false">+$O225*Y225+$P225*BC225+$Q225*(0.9*BC225+$S225)+$R225</f>
        <v>0</v>
      </c>
      <c r="CW225" s="56" t="n">
        <f aca="false">+$O225*Z225+$P225*BD225+$Q225*(0.9*BD225+$S225)+$R225</f>
        <v>0</v>
      </c>
      <c r="CX225" s="56" t="n">
        <f aca="false">+$O225*AA225+$P225*BE225+$Q225*(0.9*BE225+$S225)+$R225</f>
        <v>0</v>
      </c>
      <c r="CY225" s="56" t="n">
        <f aca="false">+$O225*AB225+$P225*BF225+$Q225*(0.9*BF225+$S225)+$R225</f>
        <v>0</v>
      </c>
      <c r="CZ225" s="56" t="n">
        <f aca="false">+$O225*AC225+$P225*BG225+$Q225*(0.9*BG225+$S225)+$R225</f>
        <v>0</v>
      </c>
      <c r="DA225" s="56" t="n">
        <f aca="false">+$O225*AD225+$P225*BH225+$Q225*(0.9*BH225+$S225)+$R225</f>
        <v>0</v>
      </c>
      <c r="DB225" s="56" t="n">
        <f aca="false">+$O225*AE225+$P225*BI225+$Q225*(0.9*BI225+$S225)+$R225</f>
        <v>0</v>
      </c>
      <c r="DC225" s="56" t="n">
        <f aca="false">+$O225*AF225+$P225*BJ225+$Q225*(0.9*BJ225+$S225)+$R225</f>
        <v>0</v>
      </c>
      <c r="DD225" s="56" t="n">
        <f aca="false">+$O225*AG225+$P225*BK225+$Q225*(0.9*BK225+$S225)+$R225</f>
        <v>0</v>
      </c>
      <c r="DE225" s="56" t="n">
        <f aca="false">+$O225*AH225+$P225*BL225+$Q225*(0.9*BL225+$S225)+$R225</f>
        <v>0</v>
      </c>
      <c r="DF225" s="56" t="n">
        <f aca="false">+$O225*AI225+$P225*BM225+$Q225*(0.9*BM225+$S225)+$R225</f>
        <v>0</v>
      </c>
      <c r="DG225" s="55" t="n">
        <f aca="false">+SUM(CU225:DF225)</f>
        <v>15.56</v>
      </c>
      <c r="DH225" s="53"/>
      <c r="DJ225" s="14" t="n">
        <f aca="false">+IF(X225=0,0,$T225)</f>
        <v>30</v>
      </c>
      <c r="DK225" s="14" t="n">
        <f aca="false">+IF(Y225=0,0,$T225)</f>
        <v>0</v>
      </c>
      <c r="DL225" s="14" t="n">
        <f aca="false">+IF(Z225=0,0,$T225)</f>
        <v>0</v>
      </c>
      <c r="DM225" s="14" t="n">
        <f aca="false">+IF(AA225=0,0,$T225)</f>
        <v>0</v>
      </c>
      <c r="DN225" s="14" t="n">
        <f aca="false">+IF(AB225=0,0,$T225)</f>
        <v>0</v>
      </c>
      <c r="DO225" s="14" t="n">
        <f aca="false">+IF(AC225=0,0,$T225)</f>
        <v>0</v>
      </c>
      <c r="DP225" s="14" t="n">
        <f aca="false">+IF(AD225=0,0,$T225)</f>
        <v>0</v>
      </c>
      <c r="DQ225" s="14" t="n">
        <f aca="false">+IF(AE225=0,0,$T225)</f>
        <v>0</v>
      </c>
      <c r="DR225" s="14" t="n">
        <f aca="false">+IF(AF225=0,0,$T225)</f>
        <v>0</v>
      </c>
      <c r="DS225" s="14" t="n">
        <f aca="false">+IF(AG225=0,0,$T225)</f>
        <v>0</v>
      </c>
      <c r="DT225" s="14" t="n">
        <f aca="false">+IF(AH225=0,0,$T225)</f>
        <v>0</v>
      </c>
      <c r="DU225" s="14" t="n">
        <f aca="false">+IF(AI225=0,0,$T225)</f>
        <v>0</v>
      </c>
      <c r="DV225" s="55" t="n">
        <f aca="false">+SUM(DJ225:DU225)</f>
        <v>30</v>
      </c>
      <c r="DY225" s="14" t="n">
        <v>0</v>
      </c>
      <c r="DZ225" s="14" t="n">
        <v>0</v>
      </c>
      <c r="EA225" s="14" t="n">
        <v>0</v>
      </c>
      <c r="EB225" s="14" t="n">
        <v>0</v>
      </c>
      <c r="EC225" s="14" t="n">
        <v>0</v>
      </c>
      <c r="ED225" s="14" t="n">
        <v>0</v>
      </c>
      <c r="EE225" s="14" t="n">
        <v>0</v>
      </c>
      <c r="EF225" s="14" t="n">
        <v>0</v>
      </c>
      <c r="EG225" s="14" t="n">
        <v>0</v>
      </c>
      <c r="EH225" s="14" t="n">
        <v>0</v>
      </c>
      <c r="EI225" s="14" t="n">
        <v>0</v>
      </c>
      <c r="EJ225" s="14" t="n">
        <v>0</v>
      </c>
      <c r="EK225" s="55" t="n">
        <f aca="false">+SUM(DY225:EJ225)</f>
        <v>0</v>
      </c>
      <c r="EO225" s="53" t="n">
        <f aca="false">+CU225+DJ225-DY225/2</f>
        <v>45.56</v>
      </c>
      <c r="EP225" s="53" t="n">
        <f aca="false">+CV225+DK225-DZ225/2</f>
        <v>0</v>
      </c>
      <c r="EQ225" s="53" t="n">
        <f aca="false">+CW225+DL225-EA225/2</f>
        <v>0</v>
      </c>
      <c r="ER225" s="53" t="n">
        <f aca="false">+CX225+DM225-EB225/2</f>
        <v>0</v>
      </c>
      <c r="ES225" s="53" t="n">
        <f aca="false">+CY225+DN225-EC225/2</f>
        <v>0</v>
      </c>
      <c r="ET225" s="53" t="n">
        <f aca="false">+CZ225+DO225-ED225/2</f>
        <v>0</v>
      </c>
      <c r="EU225" s="53" t="n">
        <f aca="false">+DA225+DP225-EE225/2</f>
        <v>0</v>
      </c>
      <c r="EV225" s="53" t="n">
        <f aca="false">+DB225+DQ225-EF225/2</f>
        <v>0</v>
      </c>
      <c r="EW225" s="53" t="n">
        <f aca="false">+DC225+DR225-EG225/2</f>
        <v>0</v>
      </c>
      <c r="EX225" s="53" t="n">
        <f aca="false">+DD225+DS225-EH225/2</f>
        <v>0</v>
      </c>
      <c r="EY225" s="53" t="n">
        <f aca="false">+DE225+DT225-EI225/2</f>
        <v>0</v>
      </c>
      <c r="EZ225" s="53" t="n">
        <f aca="false">+DF225+DU225-EJ225/2</f>
        <v>0</v>
      </c>
      <c r="FA225" s="55" t="n">
        <f aca="false">+SUM(EO225:EZ225)</f>
        <v>45.56</v>
      </c>
      <c r="FD225" s="53" t="n">
        <f aca="false">+AM225-EO225-DY225</f>
        <v>732.44</v>
      </c>
      <c r="FE225" s="53" t="n">
        <f aca="false">+AN225-EP225-DZ225</f>
        <v>0</v>
      </c>
      <c r="FF225" s="53" t="n">
        <f aca="false">+AO225-EQ225-EA225</f>
        <v>0</v>
      </c>
      <c r="FG225" s="53" t="n">
        <f aca="false">+AP225-ER225-EB225</f>
        <v>0</v>
      </c>
      <c r="FH225" s="53" t="n">
        <f aca="false">+AQ225-ES225-EC225</f>
        <v>0</v>
      </c>
      <c r="FI225" s="53" t="n">
        <f aca="false">+AR225-ET225-ED225</f>
        <v>0</v>
      </c>
      <c r="FJ225" s="53" t="n">
        <f aca="false">+AS225-EU225-EE225</f>
        <v>0</v>
      </c>
      <c r="FK225" s="53" t="n">
        <f aca="false">+AT225-EV225-EF225</f>
        <v>0</v>
      </c>
      <c r="FL225" s="53" t="n">
        <f aca="false">+AU225-EW225-EG225</f>
        <v>0</v>
      </c>
      <c r="FM225" s="53" t="n">
        <f aca="false">+AV225-EX225-EH225</f>
        <v>0</v>
      </c>
      <c r="FN225" s="53" t="n">
        <f aca="false">+AW225-EY225-EI225</f>
        <v>0</v>
      </c>
      <c r="FO225" s="53" t="n">
        <f aca="false">+AX225-EZ225-EJ225</f>
        <v>0</v>
      </c>
      <c r="FP225" s="53" t="n">
        <f aca="false">+AY225-FA225</f>
        <v>732.44</v>
      </c>
    </row>
    <row collapsed="false" customFormat="false" customHeight="true" hidden="false" ht="15" outlineLevel="2" r="226">
      <c r="A226" s="21" t="n">
        <v>12</v>
      </c>
      <c r="B226" s="21" t="s">
        <v>67</v>
      </c>
      <c r="C226" s="21" t="s">
        <v>137</v>
      </c>
      <c r="D226" s="67" t="n">
        <f aca="false">+E226</f>
        <v>16171</v>
      </c>
      <c r="E226" s="69" t="n">
        <v>16171</v>
      </c>
      <c r="F226" s="76" t="s">
        <v>786</v>
      </c>
      <c r="G226" s="21" t="s">
        <v>69</v>
      </c>
      <c r="H226" s="21" t="s">
        <v>69</v>
      </c>
      <c r="I226" s="76" t="s">
        <v>787</v>
      </c>
      <c r="J226" s="76" t="s">
        <v>538</v>
      </c>
      <c r="K226" s="76" t="s">
        <v>486</v>
      </c>
      <c r="L226" s="49" t="s">
        <v>487</v>
      </c>
      <c r="M226" s="50" t="s">
        <v>70</v>
      </c>
      <c r="N226" s="51" t="n">
        <v>0.01</v>
      </c>
      <c r="O226" s="51" t="n">
        <v>0.02</v>
      </c>
      <c r="P226" s="51" t="n">
        <v>0</v>
      </c>
      <c r="Q226" s="51" t="n">
        <v>0</v>
      </c>
      <c r="R226" s="50" t="n">
        <v>0</v>
      </c>
      <c r="S226" s="50" t="n">
        <v>0</v>
      </c>
      <c r="T226" s="50" t="n">
        <v>30</v>
      </c>
      <c r="U226" s="50"/>
      <c r="X226" s="53" t="e">
        <f aca="false">+VLOOKUP($D226,['file:///home/lab/repositories/luckia.facturador/com.luckia.biller.deploy/src/main/resources/bootstrap/info_presencial_2014.xlsx']venta_neta_cons!$a$2:$n$1048576,3,0)</f>
        <v>#VALUE!</v>
      </c>
      <c r="Y226" s="53" t="e">
        <f aca="false">+VLOOKUP($D226,['file:///home/lab/repositories/luckia.facturador/com.luckia.biller.deploy/src/main/resources/bootstrap/info_presencial_2014.xlsx']venta_neta_cons!$a$2:$n$1048576,4,0)</f>
        <v>#VALUE!</v>
      </c>
      <c r="Z226" s="53" t="e">
        <f aca="false">+VLOOKUP($D226,['file:///home/lab/repositories/luckia.facturador/com.luckia.biller.deploy/src/main/resources/bootstrap/info_presencial_2014.xlsx']venta_neta_cons!$a$2:$n$1048576,5,0)</f>
        <v>#VALUE!</v>
      </c>
      <c r="AA226" s="53" t="e">
        <f aca="false">+VLOOKUP($D226,['file:///home/lab/repositories/luckia.facturador/com.luckia.biller.deploy/src/main/resources/bootstrap/info_presencial_2014.xlsx']venta_neta_cons!$a$2:$n$1048576,6,0)</f>
        <v>#VALUE!</v>
      </c>
      <c r="AB226" s="53" t="e">
        <f aca="false">+VLOOKUP($D226,['file:///home/lab/repositories/luckia.facturador/com.luckia.biller.deploy/src/main/resources/bootstrap/info_presencial_2014.xlsx']venta_neta_cons!$a$2:$n$1048576,7,0)</f>
        <v>#VALUE!</v>
      </c>
      <c r="AC226" s="53" t="e">
        <f aca="false">+VLOOKUP($D226,['file:///home/lab/repositories/luckia.facturador/com.luckia.biller.deploy/src/main/resources/bootstrap/info_presencial_2014.xlsx']venta_neta_cons!$a$2:$n$1048576,8,0)</f>
        <v>#VALUE!</v>
      </c>
      <c r="AD226" s="53" t="e">
        <f aca="false">+VLOOKUP($D226,['file:///home/lab/repositories/luckia.facturador/com.luckia.biller.deploy/src/main/resources/bootstrap/info_presencial_2014.xlsx']venta_neta_cons!$a$2:$n$1048576,9,0)</f>
        <v>#VALUE!</v>
      </c>
      <c r="AE226" s="53" t="e">
        <f aca="false">+VLOOKUP($D226,['file:///home/lab/repositories/luckia.facturador/com.luckia.biller.deploy/src/main/resources/bootstrap/info_presencial_2014.xlsx']venta_neta_cons!$a$2:$n$1048576,10,0)</f>
        <v>#VALUE!</v>
      </c>
      <c r="AF226" s="53" t="e">
        <f aca="false">+VLOOKUP($D226,['file:///home/lab/repositories/luckia.facturador/com.luckia.biller.deploy/src/main/resources/bootstrap/info_presencial_2014.xlsx']venta_neta_cons!$a$2:$n$1048576,11,0)</f>
        <v>#VALUE!</v>
      </c>
      <c r="AG226" s="53" t="e">
        <f aca="false">+VLOOKUP($D226,['file:///home/lab/repositories/luckia.facturador/com.luckia.biller.deploy/src/main/resources/bootstrap/info_presencial_2014.xlsx']venta_neta_cons!$a$2:$n$1048576,12,0)</f>
        <v>#VALUE!</v>
      </c>
      <c r="AH226" s="53" t="e">
        <f aca="false">+VLOOKUP($D226,['file:///home/lab/repositories/luckia.facturador/com.luckia.biller.deploy/src/main/resources/bootstrap/info_presencial_2014.xlsx']venta_neta_cons!$a$2:$n$1048576,13,0)</f>
        <v>#VALUE!</v>
      </c>
      <c r="AI226" s="53" t="e">
        <f aca="false">+VLOOKUP($D226,['file:///home/lab/repositories/luckia.facturador/com.luckia.biller.deploy/src/main/resources/bootstrap/info_presencial_2014.xlsx']venta_neta_cons!$a$2:$n$1048576,14,0)</f>
        <v>#VALUE!</v>
      </c>
      <c r="AJ226" s="53" t="n">
        <f aca="false">+SUM(X226:AI226)</f>
        <v>1224</v>
      </c>
      <c r="AK226" s="54" t="n">
        <f aca="false">+BB226/X226</f>
        <v>0.588496732026144</v>
      </c>
      <c r="AL226" s="53"/>
      <c r="AM226" s="53" t="e">
        <f aca="false">+VLOOKUP($D226,['file:///home/lab/repositories/luckia.facturador/com.luckia.biller.deploy/src/main/resources/bootstrap/info_presencial_2014.xlsx']saldo_cons!$a$2:$n$1048576,3,0)</f>
        <v>#VALUE!</v>
      </c>
      <c r="AN226" s="53" t="e">
        <f aca="false">+VLOOKUP($D226,['file:///home/lab/repositories/luckia.facturador/com.luckia.biller.deploy/src/main/resources/bootstrap/info_presencial_2014.xlsx']saldo_cons!$a$2:$n$1048576,4,0)</f>
        <v>#VALUE!</v>
      </c>
      <c r="AO226" s="53" t="e">
        <f aca="false">+VLOOKUP($D226,['file:///home/lab/repositories/luckia.facturador/com.luckia.biller.deploy/src/main/resources/bootstrap/info_presencial_2014.xlsx']saldo_cons!$a$2:$n$1048576,5,0)</f>
        <v>#VALUE!</v>
      </c>
      <c r="AP226" s="53" t="e">
        <f aca="false">+VLOOKUP($D226,['file:///home/lab/repositories/luckia.facturador/com.luckia.biller.deploy/src/main/resources/bootstrap/info_presencial_2014.xlsx']saldo_cons!$a$2:$n$1048576,6,0)</f>
        <v>#VALUE!</v>
      </c>
      <c r="AQ226" s="53" t="e">
        <f aca="false">+VLOOKUP($D226,['file:///home/lab/repositories/luckia.facturador/com.luckia.biller.deploy/src/main/resources/bootstrap/info_presencial_2014.xlsx']saldo_cons!$a$2:$n$1048576,7,0)</f>
        <v>#VALUE!</v>
      </c>
      <c r="AR226" s="53" t="e">
        <f aca="false">+VLOOKUP($D226,['file:///home/lab/repositories/luckia.facturador/com.luckia.biller.deploy/src/main/resources/bootstrap/info_presencial_2014.xlsx']saldo_cons!$a$2:$n$1048576,8,0)</f>
        <v>#VALUE!</v>
      </c>
      <c r="AS226" s="53" t="e">
        <f aca="false">+VLOOKUP($D226,['file:///home/lab/repositories/luckia.facturador/com.luckia.biller.deploy/src/main/resources/bootstrap/info_presencial_2014.xlsx']saldo_cons!$a$2:$n$1048576,9,0)</f>
        <v>#VALUE!</v>
      </c>
      <c r="AT226" s="53" t="e">
        <f aca="false">+VLOOKUP($D226,['file:///home/lab/repositories/luckia.facturador/com.luckia.biller.deploy/src/main/resources/bootstrap/info_presencial_2014.xlsx']saldo_cons!$a$2:$n$1048576,10,0)</f>
        <v>#VALUE!</v>
      </c>
      <c r="AU226" s="53" t="e">
        <f aca="false">+VLOOKUP($D226,['file:///home/lab/repositories/luckia.facturador/com.luckia.biller.deploy/src/main/resources/bootstrap/info_presencial_2014.xlsx']saldo_cons!$a$2:$n$1048576,11,0)</f>
        <v>#VALUE!</v>
      </c>
      <c r="AV226" s="53" t="e">
        <f aca="false">+VLOOKUP($D226,['file:///home/lab/repositories/luckia.facturador/com.luckia.biller.deploy/src/main/resources/bootstrap/info_presencial_2014.xlsx']saldo_cons!$a$2:$n$1048576,12,0)</f>
        <v>#VALUE!</v>
      </c>
      <c r="AW226" s="53" t="e">
        <f aca="false">+VLOOKUP($D226,['file:///home/lab/repositories/luckia.facturador/com.luckia.biller.deploy/src/main/resources/bootstrap/info_presencial_2014.xlsx']saldo_cons!$a$2:$n$1048576,13,0)</f>
        <v>#VALUE!</v>
      </c>
      <c r="AX226" s="53" t="e">
        <f aca="false">+VLOOKUP($D226,['file:///home/lab/repositories/luckia.facturador/com.luckia.biller.deploy/src/main/resources/bootstrap/info_presencial_2014.xlsx']saldo_cons!$a$2:$n$1048576,14,0)</f>
        <v>#VALUE!</v>
      </c>
      <c r="AY226" s="53" t="n">
        <f aca="false">+SUM(AM226:AX226)</f>
        <v>1224</v>
      </c>
      <c r="AZ226" s="53"/>
      <c r="BA226" s="53"/>
      <c r="BB226" s="53" t="e">
        <f aca="false">+VLOOKUP($D226,['file:///home/lab/repositories/luckia.facturador/com.luckia.biller.deploy/src/main/resources/bootstrap/info_presencial_2014.xlsx']ggr_cons!$a$2:$n$1048576,3,0)</f>
        <v>#VALUE!</v>
      </c>
      <c r="BC226" s="53" t="e">
        <f aca="false">+VLOOKUP($D226,['file:///home/lab/repositories/luckia.facturador/com.luckia.biller.deploy/src/main/resources/bootstrap/info_presencial_2014.xlsx']ggr_cons!$a$2:$n$1048576,4,0)</f>
        <v>#VALUE!</v>
      </c>
      <c r="BD226" s="53" t="e">
        <f aca="false">+VLOOKUP($D226,['file:///home/lab/repositories/luckia.facturador/com.luckia.biller.deploy/src/main/resources/bootstrap/info_presencial_2014.xlsx']ggr_cons!$a$2:$n$1048576,5,0)</f>
        <v>#VALUE!</v>
      </c>
      <c r="BE226" s="53" t="e">
        <f aca="false">+VLOOKUP($D226,['file:///home/lab/repositories/luckia.facturador/com.luckia.biller.deploy/src/main/resources/bootstrap/info_presencial_2014.xlsx']ggr_cons!$a$2:$n$1048576,6,0)</f>
        <v>#VALUE!</v>
      </c>
      <c r="BF226" s="53" t="e">
        <f aca="false">+VLOOKUP($D226,['file:///home/lab/repositories/luckia.facturador/com.luckia.biller.deploy/src/main/resources/bootstrap/info_presencial_2014.xlsx']ggr_cons!$a$2:$n$1048576,7,0)</f>
        <v>#VALUE!</v>
      </c>
      <c r="BG226" s="53" t="e">
        <f aca="false">+VLOOKUP($D226,['file:///home/lab/repositories/luckia.facturador/com.luckia.biller.deploy/src/main/resources/bootstrap/info_presencial_2014.xlsx']ggr_cons!$a$2:$n$1048576,8,0)</f>
        <v>#VALUE!</v>
      </c>
      <c r="BH226" s="53" t="e">
        <f aca="false">+VLOOKUP($D226,['file:///home/lab/repositories/luckia.facturador/com.luckia.biller.deploy/src/main/resources/bootstrap/info_presencial_2014.xlsx']ggr_cons!$a$2:$n$1048576,9,0)</f>
        <v>#VALUE!</v>
      </c>
      <c r="BI226" s="53" t="e">
        <f aca="false">+VLOOKUP($D226,['file:///home/lab/repositories/luckia.facturador/com.luckia.biller.deploy/src/main/resources/bootstrap/info_presencial_2014.xlsx']ggr_cons!$a$2:$n$1048576,10,0)</f>
        <v>#VALUE!</v>
      </c>
      <c r="BJ226" s="53" t="e">
        <f aca="false">+VLOOKUP($D226,['file:///home/lab/repositories/luckia.facturador/com.luckia.biller.deploy/src/main/resources/bootstrap/info_presencial_2014.xlsx']ggr_cons!$a$2:$n$1048576,11,0)</f>
        <v>#VALUE!</v>
      </c>
      <c r="BK226" s="53" t="e">
        <f aca="false">+VLOOKUP($D226,['file:///home/lab/repositories/luckia.facturador/com.luckia.biller.deploy/src/main/resources/bootstrap/info_presencial_2014.xlsx']ggr_cons!$a$2:$n$1048576,12,0)</f>
        <v>#VALUE!</v>
      </c>
      <c r="BL226" s="53" t="e">
        <f aca="false">+VLOOKUP($D226,['file:///home/lab/repositories/luckia.facturador/com.luckia.biller.deploy/src/main/resources/bootstrap/info_presencial_2014.xlsx']ggr_cons!$a$2:$n$1048576,13,0)</f>
        <v>#VALUE!</v>
      </c>
      <c r="BM226" s="53" t="e">
        <f aca="false">+VLOOKUP($D226,['file:///home/lab/repositories/luckia.facturador/com.luckia.biller.deploy/src/main/resources/bootstrap/info_presencial_2014.xlsx']ggr_cons!$a$2:$n$1048576,14,0)</f>
        <v>#VALUE!</v>
      </c>
      <c r="BN226" s="53" t="n">
        <f aca="false">+SUM(BB226:BM226)</f>
        <v>720.32</v>
      </c>
      <c r="BO226" s="53"/>
      <c r="BP226" s="53"/>
      <c r="BQ226" s="55" t="n">
        <f aca="false">+$N226*X226</f>
        <v>12.24</v>
      </c>
      <c r="BR226" s="55" t="n">
        <f aca="false">+$N226*Y226</f>
        <v>0</v>
      </c>
      <c r="BS226" s="55" t="n">
        <f aca="false">+$N226*Z226</f>
        <v>0</v>
      </c>
      <c r="BT226" s="55" t="n">
        <f aca="false">+$N226*AA226</f>
        <v>0</v>
      </c>
      <c r="BU226" s="55" t="n">
        <f aca="false">+$N226*AB226</f>
        <v>0</v>
      </c>
      <c r="BV226" s="55" t="n">
        <f aca="false">+$N226*AC226</f>
        <v>0</v>
      </c>
      <c r="BW226" s="55" t="n">
        <f aca="false">+$N226*AD226</f>
        <v>0</v>
      </c>
      <c r="BX226" s="55" t="n">
        <f aca="false">+$N226*AE226</f>
        <v>0</v>
      </c>
      <c r="BY226" s="55" t="n">
        <f aca="false">+$N226*AF226</f>
        <v>0</v>
      </c>
      <c r="BZ226" s="55" t="n">
        <f aca="false">+$N226*AG226</f>
        <v>0</v>
      </c>
      <c r="CA226" s="55" t="n">
        <f aca="false">+$N226*AH226</f>
        <v>0</v>
      </c>
      <c r="CB226" s="55" t="n">
        <f aca="false">+$N226*AI226</f>
        <v>0</v>
      </c>
      <c r="CC226" s="55" t="n">
        <f aca="false">+SUM(BQ226:CB226)</f>
        <v>12.24</v>
      </c>
      <c r="CD226" s="53"/>
      <c r="CE226" s="55"/>
      <c r="CF226" s="55" t="n">
        <f aca="false">+BQ226/$CE$2</f>
        <v>10.1157024793388</v>
      </c>
      <c r="CG226" s="55" t="n">
        <f aca="false">+BR226/$CE$2</f>
        <v>0</v>
      </c>
      <c r="CH226" s="55" t="n">
        <f aca="false">+BS226/$CE$2</f>
        <v>0</v>
      </c>
      <c r="CI226" s="55" t="n">
        <f aca="false">+BT226/$CE$2</f>
        <v>0</v>
      </c>
      <c r="CJ226" s="55" t="n">
        <f aca="false">+BU226/$CE$2</f>
        <v>0</v>
      </c>
      <c r="CK226" s="55" t="n">
        <f aca="false">+BV226/$CE$2</f>
        <v>0</v>
      </c>
      <c r="CL226" s="55" t="n">
        <f aca="false">+BW226/$CE$2</f>
        <v>0</v>
      </c>
      <c r="CM226" s="55" t="n">
        <f aca="false">+BX226/$CE$2</f>
        <v>0</v>
      </c>
      <c r="CN226" s="55" t="n">
        <f aca="false">+BY226/$CE$2</f>
        <v>0</v>
      </c>
      <c r="CO226" s="55" t="n">
        <f aca="false">+BZ226/$CE$2</f>
        <v>0</v>
      </c>
      <c r="CP226" s="55" t="n">
        <f aca="false">+CA226/$CE$2</f>
        <v>0</v>
      </c>
      <c r="CQ226" s="55" t="n">
        <f aca="false">+CB226/$CE$2</f>
        <v>0</v>
      </c>
      <c r="CR226" s="55" t="n">
        <f aca="false">+CC226/$CE$2</f>
        <v>10.1157024793388</v>
      </c>
      <c r="CS226" s="53"/>
      <c r="CT226" s="53"/>
      <c r="CU226" s="56" t="n">
        <f aca="false">+$O226*X226+$P226*BB226+$Q226*(0.9*BB226+$S226)+$R226</f>
        <v>24.48</v>
      </c>
      <c r="CV226" s="56" t="n">
        <f aca="false">+$O226*Y226+$P226*BC226+$Q226*(0.9*BC226+$S226)+$R226</f>
        <v>0</v>
      </c>
      <c r="CW226" s="56" t="n">
        <f aca="false">+$O226*Z226+$P226*BD226+$Q226*(0.9*BD226+$S226)+$R226</f>
        <v>0</v>
      </c>
      <c r="CX226" s="56" t="n">
        <f aca="false">+$O226*AA226+$P226*BE226+$Q226*(0.9*BE226+$S226)+$R226</f>
        <v>0</v>
      </c>
      <c r="CY226" s="56" t="n">
        <f aca="false">+$O226*AB226+$P226*BF226+$Q226*(0.9*BF226+$S226)+$R226</f>
        <v>0</v>
      </c>
      <c r="CZ226" s="56" t="n">
        <f aca="false">+$O226*AC226+$P226*BG226+$Q226*(0.9*BG226+$S226)+$R226</f>
        <v>0</v>
      </c>
      <c r="DA226" s="56" t="n">
        <f aca="false">+$O226*AD226+$P226*BH226+$Q226*(0.9*BH226+$S226)+$R226</f>
        <v>0</v>
      </c>
      <c r="DB226" s="56" t="n">
        <f aca="false">+$O226*AE226+$P226*BI226+$Q226*(0.9*BI226+$S226)+$R226</f>
        <v>0</v>
      </c>
      <c r="DC226" s="56" t="n">
        <f aca="false">+$O226*AF226+$P226*BJ226+$Q226*(0.9*BJ226+$S226)+$R226</f>
        <v>0</v>
      </c>
      <c r="DD226" s="56" t="n">
        <f aca="false">+$O226*AG226+$P226*BK226+$Q226*(0.9*BK226+$S226)+$R226</f>
        <v>0</v>
      </c>
      <c r="DE226" s="56" t="n">
        <f aca="false">+$O226*AH226+$P226*BL226+$Q226*(0.9*BL226+$S226)+$R226</f>
        <v>0</v>
      </c>
      <c r="DF226" s="56" t="n">
        <f aca="false">+$O226*AI226+$P226*BM226+$Q226*(0.9*BM226+$S226)+$R226</f>
        <v>0</v>
      </c>
      <c r="DG226" s="55" t="n">
        <f aca="false">+SUM(CU226:DF226)</f>
        <v>24.48</v>
      </c>
      <c r="DH226" s="53"/>
      <c r="DJ226" s="14" t="n">
        <f aca="false">+IF(X226=0,0,$T226)</f>
        <v>30</v>
      </c>
      <c r="DK226" s="14" t="n">
        <f aca="false">+IF(Y226=0,0,$T226)</f>
        <v>0</v>
      </c>
      <c r="DL226" s="14" t="n">
        <f aca="false">+IF(Z226=0,0,$T226)</f>
        <v>0</v>
      </c>
      <c r="DM226" s="14" t="n">
        <f aca="false">+IF(AA226=0,0,$T226)</f>
        <v>0</v>
      </c>
      <c r="DN226" s="14" t="n">
        <f aca="false">+IF(AB226=0,0,$T226)</f>
        <v>0</v>
      </c>
      <c r="DO226" s="14" t="n">
        <f aca="false">+IF(AC226=0,0,$T226)</f>
        <v>0</v>
      </c>
      <c r="DP226" s="14" t="n">
        <f aca="false">+IF(AD226=0,0,$T226)</f>
        <v>0</v>
      </c>
      <c r="DQ226" s="14" t="n">
        <f aca="false">+IF(AE226=0,0,$T226)</f>
        <v>0</v>
      </c>
      <c r="DR226" s="14" t="n">
        <f aca="false">+IF(AF226=0,0,$T226)</f>
        <v>0</v>
      </c>
      <c r="DS226" s="14" t="n">
        <f aca="false">+IF(AG226=0,0,$T226)</f>
        <v>0</v>
      </c>
      <c r="DT226" s="14" t="n">
        <f aca="false">+IF(AH226=0,0,$T226)</f>
        <v>0</v>
      </c>
      <c r="DU226" s="14" t="n">
        <f aca="false">+IF(AI226=0,0,$T226)</f>
        <v>0</v>
      </c>
      <c r="DV226" s="55" t="n">
        <f aca="false">+SUM(DJ226:DU226)</f>
        <v>30</v>
      </c>
      <c r="DY226" s="14" t="n">
        <v>0</v>
      </c>
      <c r="DZ226" s="14" t="n">
        <v>0</v>
      </c>
      <c r="EA226" s="14" t="n">
        <v>0</v>
      </c>
      <c r="EB226" s="14" t="n">
        <v>0</v>
      </c>
      <c r="EC226" s="14" t="n">
        <v>0</v>
      </c>
      <c r="ED226" s="14" t="n">
        <v>0</v>
      </c>
      <c r="EE226" s="14" t="n">
        <v>0</v>
      </c>
      <c r="EF226" s="14" t="n">
        <v>0</v>
      </c>
      <c r="EG226" s="14" t="n">
        <v>0</v>
      </c>
      <c r="EH226" s="14" t="n">
        <v>0</v>
      </c>
      <c r="EI226" s="14" t="n">
        <v>0</v>
      </c>
      <c r="EJ226" s="14" t="n">
        <v>0</v>
      </c>
      <c r="EK226" s="55" t="n">
        <f aca="false">+SUM(DY226:EJ226)</f>
        <v>0</v>
      </c>
      <c r="EO226" s="53" t="n">
        <f aca="false">+CU226+DJ226-DY226/2</f>
        <v>54.48</v>
      </c>
      <c r="EP226" s="53" t="n">
        <f aca="false">+CV226+DK226-DZ226/2</f>
        <v>0</v>
      </c>
      <c r="EQ226" s="53" t="n">
        <f aca="false">+CW226+DL226-EA226/2</f>
        <v>0</v>
      </c>
      <c r="ER226" s="53" t="n">
        <f aca="false">+CX226+DM226-EB226/2</f>
        <v>0</v>
      </c>
      <c r="ES226" s="53" t="n">
        <f aca="false">+CY226+DN226-EC226/2</f>
        <v>0</v>
      </c>
      <c r="ET226" s="53" t="n">
        <f aca="false">+CZ226+DO226-ED226/2</f>
        <v>0</v>
      </c>
      <c r="EU226" s="53" t="n">
        <f aca="false">+DA226+DP226-EE226/2</f>
        <v>0</v>
      </c>
      <c r="EV226" s="53" t="n">
        <f aca="false">+DB226+DQ226-EF226/2</f>
        <v>0</v>
      </c>
      <c r="EW226" s="53" t="n">
        <f aca="false">+DC226+DR226-EG226/2</f>
        <v>0</v>
      </c>
      <c r="EX226" s="53" t="n">
        <f aca="false">+DD226+DS226-EH226/2</f>
        <v>0</v>
      </c>
      <c r="EY226" s="53" t="n">
        <f aca="false">+DE226+DT226-EI226/2</f>
        <v>0</v>
      </c>
      <c r="EZ226" s="53" t="n">
        <f aca="false">+DF226+DU226-EJ226/2</f>
        <v>0</v>
      </c>
      <c r="FA226" s="55" t="n">
        <f aca="false">+SUM(EO226:EZ226)</f>
        <v>54.48</v>
      </c>
      <c r="FD226" s="53" t="n">
        <f aca="false">+AM226-EO226-DY226</f>
        <v>1169.52</v>
      </c>
      <c r="FE226" s="53" t="n">
        <f aca="false">+AN226-EP226-DZ226</f>
        <v>0</v>
      </c>
      <c r="FF226" s="53" t="n">
        <f aca="false">+AO226-EQ226-EA226</f>
        <v>0</v>
      </c>
      <c r="FG226" s="53" t="n">
        <f aca="false">+AP226-ER226-EB226</f>
        <v>0</v>
      </c>
      <c r="FH226" s="53" t="n">
        <f aca="false">+AQ226-ES226-EC226</f>
        <v>0</v>
      </c>
      <c r="FI226" s="53" t="n">
        <f aca="false">+AR226-ET226-ED226</f>
        <v>0</v>
      </c>
      <c r="FJ226" s="53" t="n">
        <f aca="false">+AS226-EU226-EE226</f>
        <v>0</v>
      </c>
      <c r="FK226" s="53" t="n">
        <f aca="false">+AT226-EV226-EF226</f>
        <v>0</v>
      </c>
      <c r="FL226" s="53" t="n">
        <f aca="false">+AU226-EW226-EG226</f>
        <v>0</v>
      </c>
      <c r="FM226" s="53" t="n">
        <f aca="false">+AV226-EX226-EH226</f>
        <v>0</v>
      </c>
      <c r="FN226" s="53" t="n">
        <f aca="false">+AW226-EY226-EI226</f>
        <v>0</v>
      </c>
      <c r="FO226" s="53" t="n">
        <f aca="false">+AX226-EZ226-EJ226</f>
        <v>0</v>
      </c>
      <c r="FP226" s="53" t="n">
        <f aca="false">+AY226-FA226</f>
        <v>1169.52</v>
      </c>
    </row>
    <row collapsed="false" customFormat="false" customHeight="true" hidden="false" ht="15" outlineLevel="2" r="227">
      <c r="A227" s="21" t="n">
        <v>12</v>
      </c>
      <c r="B227" s="21" t="s">
        <v>67</v>
      </c>
      <c r="C227" s="21" t="s">
        <v>137</v>
      </c>
      <c r="D227" s="67" t="n">
        <f aca="false">+E227</f>
        <v>16172</v>
      </c>
      <c r="E227" s="69" t="n">
        <v>16172</v>
      </c>
      <c r="F227" s="76" t="s">
        <v>788</v>
      </c>
      <c r="G227" s="21" t="s">
        <v>69</v>
      </c>
      <c r="H227" s="21" t="s">
        <v>69</v>
      </c>
      <c r="I227" s="76" t="s">
        <v>789</v>
      </c>
      <c r="J227" s="76" t="s">
        <v>587</v>
      </c>
      <c r="K227" s="76" t="s">
        <v>587</v>
      </c>
      <c r="L227" s="49" t="s">
        <v>487</v>
      </c>
      <c r="M227" s="50" t="s">
        <v>70</v>
      </c>
      <c r="N227" s="51" t="n">
        <v>0.01</v>
      </c>
      <c r="O227" s="51" t="n">
        <v>0.02</v>
      </c>
      <c r="P227" s="51" t="n">
        <v>0</v>
      </c>
      <c r="Q227" s="51" t="n">
        <v>0</v>
      </c>
      <c r="R227" s="50" t="n">
        <v>0</v>
      </c>
      <c r="S227" s="50" t="n">
        <v>0</v>
      </c>
      <c r="T227" s="50" t="n">
        <v>30</v>
      </c>
      <c r="U227" s="50"/>
      <c r="X227" s="53" t="e">
        <f aca="false">+VLOOKUP($D227,['file:///home/lab/repositories/luckia.facturador/com.luckia.biller.deploy/src/main/resources/bootstrap/info_presencial_2014.xlsx']venta_neta_cons!$a$2:$n$1048576,3,0)</f>
        <v>#VALUE!</v>
      </c>
      <c r="Y227" s="53" t="e">
        <f aca="false">+VLOOKUP($D227,['file:///home/lab/repositories/luckia.facturador/com.luckia.biller.deploy/src/main/resources/bootstrap/info_presencial_2014.xlsx']venta_neta_cons!$a$2:$n$1048576,4,0)</f>
        <v>#VALUE!</v>
      </c>
      <c r="Z227" s="53" t="e">
        <f aca="false">+VLOOKUP($D227,['file:///home/lab/repositories/luckia.facturador/com.luckia.biller.deploy/src/main/resources/bootstrap/info_presencial_2014.xlsx']venta_neta_cons!$a$2:$n$1048576,5,0)</f>
        <v>#VALUE!</v>
      </c>
      <c r="AA227" s="53" t="e">
        <f aca="false">+VLOOKUP($D227,['file:///home/lab/repositories/luckia.facturador/com.luckia.biller.deploy/src/main/resources/bootstrap/info_presencial_2014.xlsx']venta_neta_cons!$a$2:$n$1048576,6,0)</f>
        <v>#VALUE!</v>
      </c>
      <c r="AB227" s="53" t="e">
        <f aca="false">+VLOOKUP($D227,['file:///home/lab/repositories/luckia.facturador/com.luckia.biller.deploy/src/main/resources/bootstrap/info_presencial_2014.xlsx']venta_neta_cons!$a$2:$n$1048576,7,0)</f>
        <v>#VALUE!</v>
      </c>
      <c r="AC227" s="53" t="e">
        <f aca="false">+VLOOKUP($D227,['file:///home/lab/repositories/luckia.facturador/com.luckia.biller.deploy/src/main/resources/bootstrap/info_presencial_2014.xlsx']venta_neta_cons!$a$2:$n$1048576,8,0)</f>
        <v>#VALUE!</v>
      </c>
      <c r="AD227" s="53" t="e">
        <f aca="false">+VLOOKUP($D227,['file:///home/lab/repositories/luckia.facturador/com.luckia.biller.deploy/src/main/resources/bootstrap/info_presencial_2014.xlsx']venta_neta_cons!$a$2:$n$1048576,9,0)</f>
        <v>#VALUE!</v>
      </c>
      <c r="AE227" s="53" t="e">
        <f aca="false">+VLOOKUP($D227,['file:///home/lab/repositories/luckia.facturador/com.luckia.biller.deploy/src/main/resources/bootstrap/info_presencial_2014.xlsx']venta_neta_cons!$a$2:$n$1048576,10,0)</f>
        <v>#VALUE!</v>
      </c>
      <c r="AF227" s="53" t="e">
        <f aca="false">+VLOOKUP($D227,['file:///home/lab/repositories/luckia.facturador/com.luckia.biller.deploy/src/main/resources/bootstrap/info_presencial_2014.xlsx']venta_neta_cons!$a$2:$n$1048576,11,0)</f>
        <v>#VALUE!</v>
      </c>
      <c r="AG227" s="53" t="e">
        <f aca="false">+VLOOKUP($D227,['file:///home/lab/repositories/luckia.facturador/com.luckia.biller.deploy/src/main/resources/bootstrap/info_presencial_2014.xlsx']venta_neta_cons!$a$2:$n$1048576,12,0)</f>
        <v>#VALUE!</v>
      </c>
      <c r="AH227" s="53" t="e">
        <f aca="false">+VLOOKUP($D227,['file:///home/lab/repositories/luckia.facturador/com.luckia.biller.deploy/src/main/resources/bootstrap/info_presencial_2014.xlsx']venta_neta_cons!$a$2:$n$1048576,13,0)</f>
        <v>#VALUE!</v>
      </c>
      <c r="AI227" s="53" t="e">
        <f aca="false">+VLOOKUP($D227,['file:///home/lab/repositories/luckia.facturador/com.luckia.biller.deploy/src/main/resources/bootstrap/info_presencial_2014.xlsx']venta_neta_cons!$a$2:$n$1048576,14,0)</f>
        <v>#VALUE!</v>
      </c>
      <c r="AJ227" s="53" t="n">
        <f aca="false">+SUM(X227:AI227)</f>
        <v>465</v>
      </c>
      <c r="AK227" s="54" t="n">
        <f aca="false">+BB227/X227</f>
        <v>0.791806451612903</v>
      </c>
      <c r="AL227" s="53"/>
      <c r="AM227" s="53" t="e">
        <f aca="false">+VLOOKUP($D227,['file:///home/lab/repositories/luckia.facturador/com.luckia.biller.deploy/src/main/resources/bootstrap/info_presencial_2014.xlsx']saldo_cons!$a$2:$n$1048576,3,0)</f>
        <v>#VALUE!</v>
      </c>
      <c r="AN227" s="53" t="e">
        <f aca="false">+VLOOKUP($D227,['file:///home/lab/repositories/luckia.facturador/com.luckia.biller.deploy/src/main/resources/bootstrap/info_presencial_2014.xlsx']saldo_cons!$a$2:$n$1048576,4,0)</f>
        <v>#VALUE!</v>
      </c>
      <c r="AO227" s="53" t="e">
        <f aca="false">+VLOOKUP($D227,['file:///home/lab/repositories/luckia.facturador/com.luckia.biller.deploy/src/main/resources/bootstrap/info_presencial_2014.xlsx']saldo_cons!$a$2:$n$1048576,5,0)</f>
        <v>#VALUE!</v>
      </c>
      <c r="AP227" s="53" t="e">
        <f aca="false">+VLOOKUP($D227,['file:///home/lab/repositories/luckia.facturador/com.luckia.biller.deploy/src/main/resources/bootstrap/info_presencial_2014.xlsx']saldo_cons!$a$2:$n$1048576,6,0)</f>
        <v>#VALUE!</v>
      </c>
      <c r="AQ227" s="53" t="e">
        <f aca="false">+VLOOKUP($D227,['file:///home/lab/repositories/luckia.facturador/com.luckia.biller.deploy/src/main/resources/bootstrap/info_presencial_2014.xlsx']saldo_cons!$a$2:$n$1048576,7,0)</f>
        <v>#VALUE!</v>
      </c>
      <c r="AR227" s="53" t="e">
        <f aca="false">+VLOOKUP($D227,['file:///home/lab/repositories/luckia.facturador/com.luckia.biller.deploy/src/main/resources/bootstrap/info_presencial_2014.xlsx']saldo_cons!$a$2:$n$1048576,8,0)</f>
        <v>#VALUE!</v>
      </c>
      <c r="AS227" s="53" t="e">
        <f aca="false">+VLOOKUP($D227,['file:///home/lab/repositories/luckia.facturador/com.luckia.biller.deploy/src/main/resources/bootstrap/info_presencial_2014.xlsx']saldo_cons!$a$2:$n$1048576,9,0)</f>
        <v>#VALUE!</v>
      </c>
      <c r="AT227" s="53" t="e">
        <f aca="false">+VLOOKUP($D227,['file:///home/lab/repositories/luckia.facturador/com.luckia.biller.deploy/src/main/resources/bootstrap/info_presencial_2014.xlsx']saldo_cons!$a$2:$n$1048576,10,0)</f>
        <v>#VALUE!</v>
      </c>
      <c r="AU227" s="53" t="e">
        <f aca="false">+VLOOKUP($D227,['file:///home/lab/repositories/luckia.facturador/com.luckia.biller.deploy/src/main/resources/bootstrap/info_presencial_2014.xlsx']saldo_cons!$a$2:$n$1048576,11,0)</f>
        <v>#VALUE!</v>
      </c>
      <c r="AV227" s="53" t="e">
        <f aca="false">+VLOOKUP($D227,['file:///home/lab/repositories/luckia.facturador/com.luckia.biller.deploy/src/main/resources/bootstrap/info_presencial_2014.xlsx']saldo_cons!$a$2:$n$1048576,12,0)</f>
        <v>#VALUE!</v>
      </c>
      <c r="AW227" s="53" t="e">
        <f aca="false">+VLOOKUP($D227,['file:///home/lab/repositories/luckia.facturador/com.luckia.biller.deploy/src/main/resources/bootstrap/info_presencial_2014.xlsx']saldo_cons!$a$2:$n$1048576,13,0)</f>
        <v>#VALUE!</v>
      </c>
      <c r="AX227" s="53" t="e">
        <f aca="false">+VLOOKUP($D227,['file:///home/lab/repositories/luckia.facturador/com.luckia.biller.deploy/src/main/resources/bootstrap/info_presencial_2014.xlsx']saldo_cons!$a$2:$n$1048576,14,0)</f>
        <v>#VALUE!</v>
      </c>
      <c r="AY227" s="53" t="n">
        <f aca="false">+SUM(AM227:AX227)</f>
        <v>465</v>
      </c>
      <c r="AZ227" s="53"/>
      <c r="BA227" s="53"/>
      <c r="BB227" s="53" t="e">
        <f aca="false">+VLOOKUP($D227,['file:///home/lab/repositories/luckia.facturador/com.luckia.biller.deploy/src/main/resources/bootstrap/info_presencial_2014.xlsx']ggr_cons!$a$2:$n$1048576,3,0)</f>
        <v>#VALUE!</v>
      </c>
      <c r="BC227" s="53" t="e">
        <f aca="false">+VLOOKUP($D227,['file:///home/lab/repositories/luckia.facturador/com.luckia.biller.deploy/src/main/resources/bootstrap/info_presencial_2014.xlsx']ggr_cons!$a$2:$n$1048576,4,0)</f>
        <v>#VALUE!</v>
      </c>
      <c r="BD227" s="53" t="e">
        <f aca="false">+VLOOKUP($D227,['file:///home/lab/repositories/luckia.facturador/com.luckia.biller.deploy/src/main/resources/bootstrap/info_presencial_2014.xlsx']ggr_cons!$a$2:$n$1048576,5,0)</f>
        <v>#VALUE!</v>
      </c>
      <c r="BE227" s="53" t="e">
        <f aca="false">+VLOOKUP($D227,['file:///home/lab/repositories/luckia.facturador/com.luckia.biller.deploy/src/main/resources/bootstrap/info_presencial_2014.xlsx']ggr_cons!$a$2:$n$1048576,6,0)</f>
        <v>#VALUE!</v>
      </c>
      <c r="BF227" s="53" t="e">
        <f aca="false">+VLOOKUP($D227,['file:///home/lab/repositories/luckia.facturador/com.luckia.biller.deploy/src/main/resources/bootstrap/info_presencial_2014.xlsx']ggr_cons!$a$2:$n$1048576,7,0)</f>
        <v>#VALUE!</v>
      </c>
      <c r="BG227" s="53" t="e">
        <f aca="false">+VLOOKUP($D227,['file:///home/lab/repositories/luckia.facturador/com.luckia.biller.deploy/src/main/resources/bootstrap/info_presencial_2014.xlsx']ggr_cons!$a$2:$n$1048576,8,0)</f>
        <v>#VALUE!</v>
      </c>
      <c r="BH227" s="53" t="e">
        <f aca="false">+VLOOKUP($D227,['file:///home/lab/repositories/luckia.facturador/com.luckia.biller.deploy/src/main/resources/bootstrap/info_presencial_2014.xlsx']ggr_cons!$a$2:$n$1048576,9,0)</f>
        <v>#VALUE!</v>
      </c>
      <c r="BI227" s="53" t="e">
        <f aca="false">+VLOOKUP($D227,['file:///home/lab/repositories/luckia.facturador/com.luckia.biller.deploy/src/main/resources/bootstrap/info_presencial_2014.xlsx']ggr_cons!$a$2:$n$1048576,10,0)</f>
        <v>#VALUE!</v>
      </c>
      <c r="BJ227" s="53" t="e">
        <f aca="false">+VLOOKUP($D227,['file:///home/lab/repositories/luckia.facturador/com.luckia.biller.deploy/src/main/resources/bootstrap/info_presencial_2014.xlsx']ggr_cons!$a$2:$n$1048576,11,0)</f>
        <v>#VALUE!</v>
      </c>
      <c r="BK227" s="53" t="e">
        <f aca="false">+VLOOKUP($D227,['file:///home/lab/repositories/luckia.facturador/com.luckia.biller.deploy/src/main/resources/bootstrap/info_presencial_2014.xlsx']ggr_cons!$a$2:$n$1048576,12,0)</f>
        <v>#VALUE!</v>
      </c>
      <c r="BL227" s="53" t="e">
        <f aca="false">+VLOOKUP($D227,['file:///home/lab/repositories/luckia.facturador/com.luckia.biller.deploy/src/main/resources/bootstrap/info_presencial_2014.xlsx']ggr_cons!$a$2:$n$1048576,13,0)</f>
        <v>#VALUE!</v>
      </c>
      <c r="BM227" s="53" t="e">
        <f aca="false">+VLOOKUP($D227,['file:///home/lab/repositories/luckia.facturador/com.luckia.biller.deploy/src/main/resources/bootstrap/info_presencial_2014.xlsx']ggr_cons!$a$2:$n$1048576,14,0)</f>
        <v>#VALUE!</v>
      </c>
      <c r="BN227" s="53" t="n">
        <f aca="false">+SUM(BB227:BM227)</f>
        <v>368.19</v>
      </c>
      <c r="BO227" s="53"/>
      <c r="BP227" s="53"/>
      <c r="BQ227" s="55" t="n">
        <f aca="false">+$N227*X227</f>
        <v>4.65</v>
      </c>
      <c r="BR227" s="55" t="n">
        <f aca="false">+$N227*Y227</f>
        <v>0</v>
      </c>
      <c r="BS227" s="55" t="n">
        <f aca="false">+$N227*Z227</f>
        <v>0</v>
      </c>
      <c r="BT227" s="55" t="n">
        <f aca="false">+$N227*AA227</f>
        <v>0</v>
      </c>
      <c r="BU227" s="55" t="n">
        <f aca="false">+$N227*AB227</f>
        <v>0</v>
      </c>
      <c r="BV227" s="55" t="n">
        <f aca="false">+$N227*AC227</f>
        <v>0</v>
      </c>
      <c r="BW227" s="55" t="n">
        <f aca="false">+$N227*AD227</f>
        <v>0</v>
      </c>
      <c r="BX227" s="55" t="n">
        <f aca="false">+$N227*AE227</f>
        <v>0</v>
      </c>
      <c r="BY227" s="55" t="n">
        <f aca="false">+$N227*AF227</f>
        <v>0</v>
      </c>
      <c r="BZ227" s="55" t="n">
        <f aca="false">+$N227*AG227</f>
        <v>0</v>
      </c>
      <c r="CA227" s="55" t="n">
        <f aca="false">+$N227*AH227</f>
        <v>0</v>
      </c>
      <c r="CB227" s="55" t="n">
        <f aca="false">+$N227*AI227</f>
        <v>0</v>
      </c>
      <c r="CC227" s="55" t="n">
        <f aca="false">+SUM(BQ227:CB227)</f>
        <v>4.65</v>
      </c>
      <c r="CD227" s="53"/>
      <c r="CE227" s="55"/>
      <c r="CF227" s="55" t="n">
        <f aca="false">+BQ227/$CE$2</f>
        <v>3.84297520661157</v>
      </c>
      <c r="CG227" s="55" t="n">
        <f aca="false">+BR227/$CE$2</f>
        <v>0</v>
      </c>
      <c r="CH227" s="55" t="n">
        <f aca="false">+BS227/$CE$2</f>
        <v>0</v>
      </c>
      <c r="CI227" s="55" t="n">
        <f aca="false">+BT227/$CE$2</f>
        <v>0</v>
      </c>
      <c r="CJ227" s="55" t="n">
        <f aca="false">+BU227/$CE$2</f>
        <v>0</v>
      </c>
      <c r="CK227" s="55" t="n">
        <f aca="false">+BV227/$CE$2</f>
        <v>0</v>
      </c>
      <c r="CL227" s="55" t="n">
        <f aca="false">+BW227/$CE$2</f>
        <v>0</v>
      </c>
      <c r="CM227" s="55" t="n">
        <f aca="false">+BX227/$CE$2</f>
        <v>0</v>
      </c>
      <c r="CN227" s="55" t="n">
        <f aca="false">+BY227/$CE$2</f>
        <v>0</v>
      </c>
      <c r="CO227" s="55" t="n">
        <f aca="false">+BZ227/$CE$2</f>
        <v>0</v>
      </c>
      <c r="CP227" s="55" t="n">
        <f aca="false">+CA227/$CE$2</f>
        <v>0</v>
      </c>
      <c r="CQ227" s="55" t="n">
        <f aca="false">+CB227/$CE$2</f>
        <v>0</v>
      </c>
      <c r="CR227" s="55" t="n">
        <f aca="false">+CC227/$CE$2</f>
        <v>3.84297520661157</v>
      </c>
      <c r="CS227" s="53"/>
      <c r="CT227" s="53"/>
      <c r="CU227" s="56" t="n">
        <f aca="false">+$O227*X227+$P227*BB227+$Q227*(0.9*BB227+$S227)+$R227</f>
        <v>9.3</v>
      </c>
      <c r="CV227" s="56" t="n">
        <f aca="false">+$O227*Y227+$P227*BC227+$Q227*(0.9*BC227+$S227)+$R227</f>
        <v>0</v>
      </c>
      <c r="CW227" s="56" t="n">
        <f aca="false">+$O227*Z227+$P227*BD227+$Q227*(0.9*BD227+$S227)+$R227</f>
        <v>0</v>
      </c>
      <c r="CX227" s="56" t="n">
        <f aca="false">+$O227*AA227+$P227*BE227+$Q227*(0.9*BE227+$S227)+$R227</f>
        <v>0</v>
      </c>
      <c r="CY227" s="56" t="n">
        <f aca="false">+$O227*AB227+$P227*BF227+$Q227*(0.9*BF227+$S227)+$R227</f>
        <v>0</v>
      </c>
      <c r="CZ227" s="56" t="n">
        <f aca="false">+$O227*AC227+$P227*BG227+$Q227*(0.9*BG227+$S227)+$R227</f>
        <v>0</v>
      </c>
      <c r="DA227" s="56" t="n">
        <f aca="false">+$O227*AD227+$P227*BH227+$Q227*(0.9*BH227+$S227)+$R227</f>
        <v>0</v>
      </c>
      <c r="DB227" s="56" t="n">
        <f aca="false">+$O227*AE227+$P227*BI227+$Q227*(0.9*BI227+$S227)+$R227</f>
        <v>0</v>
      </c>
      <c r="DC227" s="56" t="n">
        <f aca="false">+$O227*AF227+$P227*BJ227+$Q227*(0.9*BJ227+$S227)+$R227</f>
        <v>0</v>
      </c>
      <c r="DD227" s="56" t="n">
        <f aca="false">+$O227*AG227+$P227*BK227+$Q227*(0.9*BK227+$S227)+$R227</f>
        <v>0</v>
      </c>
      <c r="DE227" s="56" t="n">
        <f aca="false">+$O227*AH227+$P227*BL227+$Q227*(0.9*BL227+$S227)+$R227</f>
        <v>0</v>
      </c>
      <c r="DF227" s="56" t="n">
        <f aca="false">+$O227*AI227+$P227*BM227+$Q227*(0.9*BM227+$S227)+$R227</f>
        <v>0</v>
      </c>
      <c r="DG227" s="55" t="n">
        <f aca="false">+SUM(CU227:DF227)</f>
        <v>9.3</v>
      </c>
      <c r="DH227" s="53"/>
      <c r="DJ227" s="14" t="n">
        <f aca="false">+IF(X227=0,0,$T227)</f>
        <v>30</v>
      </c>
      <c r="DK227" s="14" t="n">
        <f aca="false">+IF(Y227=0,0,$T227)</f>
        <v>0</v>
      </c>
      <c r="DL227" s="14" t="n">
        <f aca="false">+IF(Z227=0,0,$T227)</f>
        <v>0</v>
      </c>
      <c r="DM227" s="14" t="n">
        <f aca="false">+IF(AA227=0,0,$T227)</f>
        <v>0</v>
      </c>
      <c r="DN227" s="14" t="n">
        <f aca="false">+IF(AB227=0,0,$T227)</f>
        <v>0</v>
      </c>
      <c r="DO227" s="14" t="n">
        <f aca="false">+IF(AC227=0,0,$T227)</f>
        <v>0</v>
      </c>
      <c r="DP227" s="14" t="n">
        <f aca="false">+IF(AD227=0,0,$T227)</f>
        <v>0</v>
      </c>
      <c r="DQ227" s="14" t="n">
        <f aca="false">+IF(AE227=0,0,$T227)</f>
        <v>0</v>
      </c>
      <c r="DR227" s="14" t="n">
        <f aca="false">+IF(AF227=0,0,$T227)</f>
        <v>0</v>
      </c>
      <c r="DS227" s="14" t="n">
        <f aca="false">+IF(AG227=0,0,$T227)</f>
        <v>0</v>
      </c>
      <c r="DT227" s="14" t="n">
        <f aca="false">+IF(AH227=0,0,$T227)</f>
        <v>0</v>
      </c>
      <c r="DU227" s="14" t="n">
        <f aca="false">+IF(AI227=0,0,$T227)</f>
        <v>0</v>
      </c>
      <c r="DV227" s="55" t="n">
        <f aca="false">+SUM(DJ227:DU227)</f>
        <v>30</v>
      </c>
      <c r="DY227" s="14" t="n">
        <v>0</v>
      </c>
      <c r="DZ227" s="14" t="n">
        <v>0</v>
      </c>
      <c r="EA227" s="14" t="n">
        <v>0</v>
      </c>
      <c r="EB227" s="14" t="n">
        <v>0</v>
      </c>
      <c r="EC227" s="14" t="n">
        <v>0</v>
      </c>
      <c r="ED227" s="14" t="n">
        <v>0</v>
      </c>
      <c r="EE227" s="14" t="n">
        <v>0</v>
      </c>
      <c r="EF227" s="14" t="n">
        <v>0</v>
      </c>
      <c r="EG227" s="14" t="n">
        <v>0</v>
      </c>
      <c r="EH227" s="14" t="n">
        <v>0</v>
      </c>
      <c r="EI227" s="14" t="n">
        <v>0</v>
      </c>
      <c r="EJ227" s="14" t="n">
        <v>0</v>
      </c>
      <c r="EK227" s="55" t="n">
        <f aca="false">+SUM(DY227:EJ227)</f>
        <v>0</v>
      </c>
      <c r="EO227" s="53" t="n">
        <f aca="false">+CU227+DJ227-DY227/2</f>
        <v>39.3</v>
      </c>
      <c r="EP227" s="53" t="n">
        <f aca="false">+CV227+DK227-DZ227/2</f>
        <v>0</v>
      </c>
      <c r="EQ227" s="53" t="n">
        <f aca="false">+CW227+DL227-EA227/2</f>
        <v>0</v>
      </c>
      <c r="ER227" s="53" t="n">
        <f aca="false">+CX227+DM227-EB227/2</f>
        <v>0</v>
      </c>
      <c r="ES227" s="53" t="n">
        <f aca="false">+CY227+DN227-EC227/2</f>
        <v>0</v>
      </c>
      <c r="ET227" s="53" t="n">
        <f aca="false">+CZ227+DO227-ED227/2</f>
        <v>0</v>
      </c>
      <c r="EU227" s="53" t="n">
        <f aca="false">+DA227+DP227-EE227/2</f>
        <v>0</v>
      </c>
      <c r="EV227" s="53" t="n">
        <f aca="false">+DB227+DQ227-EF227/2</f>
        <v>0</v>
      </c>
      <c r="EW227" s="53" t="n">
        <f aca="false">+DC227+DR227-EG227/2</f>
        <v>0</v>
      </c>
      <c r="EX227" s="53" t="n">
        <f aca="false">+DD227+DS227-EH227/2</f>
        <v>0</v>
      </c>
      <c r="EY227" s="53" t="n">
        <f aca="false">+DE227+DT227-EI227/2</f>
        <v>0</v>
      </c>
      <c r="EZ227" s="53" t="n">
        <f aca="false">+DF227+DU227-EJ227/2</f>
        <v>0</v>
      </c>
      <c r="FA227" s="55" t="n">
        <f aca="false">+SUM(EO227:EZ227)</f>
        <v>39.3</v>
      </c>
      <c r="FD227" s="53" t="n">
        <f aca="false">+AM227-EO227-DY227</f>
        <v>425.7</v>
      </c>
      <c r="FE227" s="53" t="n">
        <f aca="false">+AN227-EP227-DZ227</f>
        <v>0</v>
      </c>
      <c r="FF227" s="53" t="n">
        <f aca="false">+AO227-EQ227-EA227</f>
        <v>0</v>
      </c>
      <c r="FG227" s="53" t="n">
        <f aca="false">+AP227-ER227-EB227</f>
        <v>0</v>
      </c>
      <c r="FH227" s="53" t="n">
        <f aca="false">+AQ227-ES227-EC227</f>
        <v>0</v>
      </c>
      <c r="FI227" s="53" t="n">
        <f aca="false">+AR227-ET227-ED227</f>
        <v>0</v>
      </c>
      <c r="FJ227" s="53" t="n">
        <f aca="false">+AS227-EU227-EE227</f>
        <v>0</v>
      </c>
      <c r="FK227" s="53" t="n">
        <f aca="false">+AT227-EV227-EF227</f>
        <v>0</v>
      </c>
      <c r="FL227" s="53" t="n">
        <f aca="false">+AU227-EW227-EG227</f>
        <v>0</v>
      </c>
      <c r="FM227" s="53" t="n">
        <f aca="false">+AV227-EX227-EH227</f>
        <v>0</v>
      </c>
      <c r="FN227" s="53" t="n">
        <f aca="false">+AW227-EY227-EI227</f>
        <v>0</v>
      </c>
      <c r="FO227" s="53" t="n">
        <f aca="false">+AX227-EZ227-EJ227</f>
        <v>0</v>
      </c>
      <c r="FP227" s="53" t="n">
        <f aca="false">+AY227-FA227</f>
        <v>425.7</v>
      </c>
    </row>
    <row collapsed="false" customFormat="false" customHeight="true" hidden="false" ht="15" outlineLevel="2" r="228">
      <c r="A228" s="21" t="n">
        <v>12</v>
      </c>
      <c r="B228" s="21" t="s">
        <v>67</v>
      </c>
      <c r="C228" s="21" t="s">
        <v>137</v>
      </c>
      <c r="D228" s="67" t="n">
        <f aca="false">+E228</f>
        <v>16173</v>
      </c>
      <c r="E228" s="69" t="n">
        <v>16173</v>
      </c>
      <c r="F228" s="72" t="s">
        <v>790</v>
      </c>
      <c r="G228" s="21" t="s">
        <v>69</v>
      </c>
      <c r="H228" s="21" t="s">
        <v>69</v>
      </c>
      <c r="I228" s="76" t="s">
        <v>791</v>
      </c>
      <c r="J228" s="76" t="s">
        <v>587</v>
      </c>
      <c r="K228" s="76" t="s">
        <v>587</v>
      </c>
      <c r="L228" s="49" t="s">
        <v>487</v>
      </c>
      <c r="M228" s="50" t="s">
        <v>70</v>
      </c>
      <c r="N228" s="51" t="n">
        <v>0.01</v>
      </c>
      <c r="O228" s="51" t="n">
        <v>0.02</v>
      </c>
      <c r="P228" s="51" t="n">
        <v>0</v>
      </c>
      <c r="Q228" s="51" t="n">
        <v>0</v>
      </c>
      <c r="R228" s="50" t="n">
        <v>0</v>
      </c>
      <c r="S228" s="50" t="n">
        <v>0</v>
      </c>
      <c r="T228" s="50" t="n">
        <v>30</v>
      </c>
      <c r="U228" s="50"/>
      <c r="X228" s="53" t="e">
        <f aca="false">+VLOOKUP($D228,['file:///home/lab/repositories/luckia.facturador/com.luckia.biller.deploy/src/main/resources/bootstrap/info_presencial_2014.xlsx']venta_neta_cons!$a$2:$n$1048576,3,0)</f>
        <v>#VALUE!</v>
      </c>
      <c r="Y228" s="53" t="e">
        <f aca="false">+VLOOKUP($D228,['file:///home/lab/repositories/luckia.facturador/com.luckia.biller.deploy/src/main/resources/bootstrap/info_presencial_2014.xlsx']venta_neta_cons!$a$2:$n$1048576,4,0)</f>
        <v>#VALUE!</v>
      </c>
      <c r="Z228" s="53" t="e">
        <f aca="false">+VLOOKUP($D228,['file:///home/lab/repositories/luckia.facturador/com.luckia.biller.deploy/src/main/resources/bootstrap/info_presencial_2014.xlsx']venta_neta_cons!$a$2:$n$1048576,5,0)</f>
        <v>#VALUE!</v>
      </c>
      <c r="AA228" s="53" t="e">
        <f aca="false">+VLOOKUP($D228,['file:///home/lab/repositories/luckia.facturador/com.luckia.biller.deploy/src/main/resources/bootstrap/info_presencial_2014.xlsx']venta_neta_cons!$a$2:$n$1048576,6,0)</f>
        <v>#VALUE!</v>
      </c>
      <c r="AB228" s="53" t="e">
        <f aca="false">+VLOOKUP($D228,['file:///home/lab/repositories/luckia.facturador/com.luckia.biller.deploy/src/main/resources/bootstrap/info_presencial_2014.xlsx']venta_neta_cons!$a$2:$n$1048576,7,0)</f>
        <v>#VALUE!</v>
      </c>
      <c r="AC228" s="53" t="e">
        <f aca="false">+VLOOKUP($D228,['file:///home/lab/repositories/luckia.facturador/com.luckia.biller.deploy/src/main/resources/bootstrap/info_presencial_2014.xlsx']venta_neta_cons!$a$2:$n$1048576,8,0)</f>
        <v>#VALUE!</v>
      </c>
      <c r="AD228" s="53" t="e">
        <f aca="false">+VLOOKUP($D228,['file:///home/lab/repositories/luckia.facturador/com.luckia.biller.deploy/src/main/resources/bootstrap/info_presencial_2014.xlsx']venta_neta_cons!$a$2:$n$1048576,9,0)</f>
        <v>#VALUE!</v>
      </c>
      <c r="AE228" s="53" t="e">
        <f aca="false">+VLOOKUP($D228,['file:///home/lab/repositories/luckia.facturador/com.luckia.biller.deploy/src/main/resources/bootstrap/info_presencial_2014.xlsx']venta_neta_cons!$a$2:$n$1048576,10,0)</f>
        <v>#VALUE!</v>
      </c>
      <c r="AF228" s="53" t="e">
        <f aca="false">+VLOOKUP($D228,['file:///home/lab/repositories/luckia.facturador/com.luckia.biller.deploy/src/main/resources/bootstrap/info_presencial_2014.xlsx']venta_neta_cons!$a$2:$n$1048576,11,0)</f>
        <v>#VALUE!</v>
      </c>
      <c r="AG228" s="53" t="e">
        <f aca="false">+VLOOKUP($D228,['file:///home/lab/repositories/luckia.facturador/com.luckia.biller.deploy/src/main/resources/bootstrap/info_presencial_2014.xlsx']venta_neta_cons!$a$2:$n$1048576,12,0)</f>
        <v>#VALUE!</v>
      </c>
      <c r="AH228" s="53" t="e">
        <f aca="false">+VLOOKUP($D228,['file:///home/lab/repositories/luckia.facturador/com.luckia.biller.deploy/src/main/resources/bootstrap/info_presencial_2014.xlsx']venta_neta_cons!$a$2:$n$1048576,13,0)</f>
        <v>#VALUE!</v>
      </c>
      <c r="AI228" s="53" t="e">
        <f aca="false">+VLOOKUP($D228,['file:///home/lab/repositories/luckia.facturador/com.luckia.biller.deploy/src/main/resources/bootstrap/info_presencial_2014.xlsx']venta_neta_cons!$a$2:$n$1048576,14,0)</f>
        <v>#VALUE!</v>
      </c>
      <c r="AJ228" s="53" t="n">
        <f aca="false">+SUM(X228:AI228)</f>
        <v>11</v>
      </c>
      <c r="AK228" s="54" t="n">
        <f aca="false">+BB228/X228</f>
        <v>1</v>
      </c>
      <c r="AL228" s="53"/>
      <c r="AM228" s="53" t="e">
        <f aca="false">+VLOOKUP($D228,['file:///home/lab/repositories/luckia.facturador/com.luckia.biller.deploy/src/main/resources/bootstrap/info_presencial_2014.xlsx']saldo_cons!$a$2:$n$1048576,3,0)</f>
        <v>#VALUE!</v>
      </c>
      <c r="AN228" s="53" t="e">
        <f aca="false">+VLOOKUP($D228,['file:///home/lab/repositories/luckia.facturador/com.luckia.biller.deploy/src/main/resources/bootstrap/info_presencial_2014.xlsx']saldo_cons!$a$2:$n$1048576,4,0)</f>
        <v>#VALUE!</v>
      </c>
      <c r="AO228" s="53" t="e">
        <f aca="false">+VLOOKUP($D228,['file:///home/lab/repositories/luckia.facturador/com.luckia.biller.deploy/src/main/resources/bootstrap/info_presencial_2014.xlsx']saldo_cons!$a$2:$n$1048576,5,0)</f>
        <v>#VALUE!</v>
      </c>
      <c r="AP228" s="53" t="e">
        <f aca="false">+VLOOKUP($D228,['file:///home/lab/repositories/luckia.facturador/com.luckia.biller.deploy/src/main/resources/bootstrap/info_presencial_2014.xlsx']saldo_cons!$a$2:$n$1048576,6,0)</f>
        <v>#VALUE!</v>
      </c>
      <c r="AQ228" s="53" t="e">
        <f aca="false">+VLOOKUP($D228,['file:///home/lab/repositories/luckia.facturador/com.luckia.biller.deploy/src/main/resources/bootstrap/info_presencial_2014.xlsx']saldo_cons!$a$2:$n$1048576,7,0)</f>
        <v>#VALUE!</v>
      </c>
      <c r="AR228" s="53" t="e">
        <f aca="false">+VLOOKUP($D228,['file:///home/lab/repositories/luckia.facturador/com.luckia.biller.deploy/src/main/resources/bootstrap/info_presencial_2014.xlsx']saldo_cons!$a$2:$n$1048576,8,0)</f>
        <v>#VALUE!</v>
      </c>
      <c r="AS228" s="53" t="e">
        <f aca="false">+VLOOKUP($D228,['file:///home/lab/repositories/luckia.facturador/com.luckia.biller.deploy/src/main/resources/bootstrap/info_presencial_2014.xlsx']saldo_cons!$a$2:$n$1048576,9,0)</f>
        <v>#VALUE!</v>
      </c>
      <c r="AT228" s="53" t="e">
        <f aca="false">+VLOOKUP($D228,['file:///home/lab/repositories/luckia.facturador/com.luckia.biller.deploy/src/main/resources/bootstrap/info_presencial_2014.xlsx']saldo_cons!$a$2:$n$1048576,10,0)</f>
        <v>#VALUE!</v>
      </c>
      <c r="AU228" s="53" t="e">
        <f aca="false">+VLOOKUP($D228,['file:///home/lab/repositories/luckia.facturador/com.luckia.biller.deploy/src/main/resources/bootstrap/info_presencial_2014.xlsx']saldo_cons!$a$2:$n$1048576,11,0)</f>
        <v>#VALUE!</v>
      </c>
      <c r="AV228" s="53" t="e">
        <f aca="false">+VLOOKUP($D228,['file:///home/lab/repositories/luckia.facturador/com.luckia.biller.deploy/src/main/resources/bootstrap/info_presencial_2014.xlsx']saldo_cons!$a$2:$n$1048576,12,0)</f>
        <v>#VALUE!</v>
      </c>
      <c r="AW228" s="53" t="e">
        <f aca="false">+VLOOKUP($D228,['file:///home/lab/repositories/luckia.facturador/com.luckia.biller.deploy/src/main/resources/bootstrap/info_presencial_2014.xlsx']saldo_cons!$a$2:$n$1048576,13,0)</f>
        <v>#VALUE!</v>
      </c>
      <c r="AX228" s="53" t="e">
        <f aca="false">+VLOOKUP($D228,['file:///home/lab/repositories/luckia.facturador/com.luckia.biller.deploy/src/main/resources/bootstrap/info_presencial_2014.xlsx']saldo_cons!$a$2:$n$1048576,14,0)</f>
        <v>#VALUE!</v>
      </c>
      <c r="AY228" s="53" t="n">
        <f aca="false">+SUM(AM228:AX228)</f>
        <v>11</v>
      </c>
      <c r="AZ228" s="53"/>
      <c r="BA228" s="53"/>
      <c r="BB228" s="53" t="e">
        <f aca="false">+VLOOKUP($D228,['file:///home/lab/repositories/luckia.facturador/com.luckia.biller.deploy/src/main/resources/bootstrap/info_presencial_2014.xlsx']ggr_cons!$a$2:$n$1048576,3,0)</f>
        <v>#VALUE!</v>
      </c>
      <c r="BC228" s="53" t="e">
        <f aca="false">+VLOOKUP($D228,['file:///home/lab/repositories/luckia.facturador/com.luckia.biller.deploy/src/main/resources/bootstrap/info_presencial_2014.xlsx']ggr_cons!$a$2:$n$1048576,4,0)</f>
        <v>#VALUE!</v>
      </c>
      <c r="BD228" s="53" t="e">
        <f aca="false">+VLOOKUP($D228,['file:///home/lab/repositories/luckia.facturador/com.luckia.biller.deploy/src/main/resources/bootstrap/info_presencial_2014.xlsx']ggr_cons!$a$2:$n$1048576,5,0)</f>
        <v>#VALUE!</v>
      </c>
      <c r="BE228" s="53" t="e">
        <f aca="false">+VLOOKUP($D228,['file:///home/lab/repositories/luckia.facturador/com.luckia.biller.deploy/src/main/resources/bootstrap/info_presencial_2014.xlsx']ggr_cons!$a$2:$n$1048576,6,0)</f>
        <v>#VALUE!</v>
      </c>
      <c r="BF228" s="53" t="e">
        <f aca="false">+VLOOKUP($D228,['file:///home/lab/repositories/luckia.facturador/com.luckia.biller.deploy/src/main/resources/bootstrap/info_presencial_2014.xlsx']ggr_cons!$a$2:$n$1048576,7,0)</f>
        <v>#VALUE!</v>
      </c>
      <c r="BG228" s="53" t="e">
        <f aca="false">+VLOOKUP($D228,['file:///home/lab/repositories/luckia.facturador/com.luckia.biller.deploy/src/main/resources/bootstrap/info_presencial_2014.xlsx']ggr_cons!$a$2:$n$1048576,8,0)</f>
        <v>#VALUE!</v>
      </c>
      <c r="BH228" s="53" t="e">
        <f aca="false">+VLOOKUP($D228,['file:///home/lab/repositories/luckia.facturador/com.luckia.biller.deploy/src/main/resources/bootstrap/info_presencial_2014.xlsx']ggr_cons!$a$2:$n$1048576,9,0)</f>
        <v>#VALUE!</v>
      </c>
      <c r="BI228" s="53" t="e">
        <f aca="false">+VLOOKUP($D228,['file:///home/lab/repositories/luckia.facturador/com.luckia.biller.deploy/src/main/resources/bootstrap/info_presencial_2014.xlsx']ggr_cons!$a$2:$n$1048576,10,0)</f>
        <v>#VALUE!</v>
      </c>
      <c r="BJ228" s="53" t="e">
        <f aca="false">+VLOOKUP($D228,['file:///home/lab/repositories/luckia.facturador/com.luckia.biller.deploy/src/main/resources/bootstrap/info_presencial_2014.xlsx']ggr_cons!$a$2:$n$1048576,11,0)</f>
        <v>#VALUE!</v>
      </c>
      <c r="BK228" s="53" t="e">
        <f aca="false">+VLOOKUP($D228,['file:///home/lab/repositories/luckia.facturador/com.luckia.biller.deploy/src/main/resources/bootstrap/info_presencial_2014.xlsx']ggr_cons!$a$2:$n$1048576,12,0)</f>
        <v>#VALUE!</v>
      </c>
      <c r="BL228" s="53" t="e">
        <f aca="false">+VLOOKUP($D228,['file:///home/lab/repositories/luckia.facturador/com.luckia.biller.deploy/src/main/resources/bootstrap/info_presencial_2014.xlsx']ggr_cons!$a$2:$n$1048576,13,0)</f>
        <v>#VALUE!</v>
      </c>
      <c r="BM228" s="53" t="e">
        <f aca="false">+VLOOKUP($D228,['file:///home/lab/repositories/luckia.facturador/com.luckia.biller.deploy/src/main/resources/bootstrap/info_presencial_2014.xlsx']ggr_cons!$a$2:$n$1048576,14,0)</f>
        <v>#VALUE!</v>
      </c>
      <c r="BN228" s="53" t="n">
        <f aca="false">+SUM(BB228:BM228)</f>
        <v>11</v>
      </c>
      <c r="BO228" s="53"/>
      <c r="BP228" s="53"/>
      <c r="BQ228" s="55" t="n">
        <f aca="false">+$N228*X228</f>
        <v>0.11</v>
      </c>
      <c r="BR228" s="55" t="n">
        <f aca="false">+$N228*Y228</f>
        <v>0</v>
      </c>
      <c r="BS228" s="55" t="n">
        <f aca="false">+$N228*Z228</f>
        <v>0</v>
      </c>
      <c r="BT228" s="55" t="n">
        <f aca="false">+$N228*AA228</f>
        <v>0</v>
      </c>
      <c r="BU228" s="55" t="n">
        <f aca="false">+$N228*AB228</f>
        <v>0</v>
      </c>
      <c r="BV228" s="55" t="n">
        <f aca="false">+$N228*AC228</f>
        <v>0</v>
      </c>
      <c r="BW228" s="55" t="n">
        <f aca="false">+$N228*AD228</f>
        <v>0</v>
      </c>
      <c r="BX228" s="55" t="n">
        <f aca="false">+$N228*AE228</f>
        <v>0</v>
      </c>
      <c r="BY228" s="55" t="n">
        <f aca="false">+$N228*AF228</f>
        <v>0</v>
      </c>
      <c r="BZ228" s="55" t="n">
        <f aca="false">+$N228*AG228</f>
        <v>0</v>
      </c>
      <c r="CA228" s="55" t="n">
        <f aca="false">+$N228*AH228</f>
        <v>0</v>
      </c>
      <c r="CB228" s="55" t="n">
        <f aca="false">+$N228*AI228</f>
        <v>0</v>
      </c>
      <c r="CC228" s="55" t="n">
        <f aca="false">+SUM(BQ228:CB228)</f>
        <v>0.11</v>
      </c>
      <c r="CD228" s="53"/>
      <c r="CE228" s="55"/>
      <c r="CF228" s="55" t="n">
        <f aca="false">+BQ228/$CE$2</f>
        <v>0.0909090909090909</v>
      </c>
      <c r="CG228" s="55" t="n">
        <f aca="false">+BR228/$CE$2</f>
        <v>0</v>
      </c>
      <c r="CH228" s="55" t="n">
        <f aca="false">+BS228/$CE$2</f>
        <v>0</v>
      </c>
      <c r="CI228" s="55" t="n">
        <f aca="false">+BT228/$CE$2</f>
        <v>0</v>
      </c>
      <c r="CJ228" s="55" t="n">
        <f aca="false">+BU228/$CE$2</f>
        <v>0</v>
      </c>
      <c r="CK228" s="55" t="n">
        <f aca="false">+BV228/$CE$2</f>
        <v>0</v>
      </c>
      <c r="CL228" s="55" t="n">
        <f aca="false">+BW228/$CE$2</f>
        <v>0</v>
      </c>
      <c r="CM228" s="55" t="n">
        <f aca="false">+BX228/$CE$2</f>
        <v>0</v>
      </c>
      <c r="CN228" s="55" t="n">
        <f aca="false">+BY228/$CE$2</f>
        <v>0</v>
      </c>
      <c r="CO228" s="55" t="n">
        <f aca="false">+BZ228/$CE$2</f>
        <v>0</v>
      </c>
      <c r="CP228" s="55" t="n">
        <f aca="false">+CA228/$CE$2</f>
        <v>0</v>
      </c>
      <c r="CQ228" s="55" t="n">
        <f aca="false">+CB228/$CE$2</f>
        <v>0</v>
      </c>
      <c r="CR228" s="55" t="n">
        <f aca="false">+CC228/$CE$2</f>
        <v>0.0909090909090909</v>
      </c>
      <c r="CS228" s="53"/>
      <c r="CT228" s="53"/>
      <c r="CU228" s="56" t="n">
        <f aca="false">+$O228*X228+$P228*BB228+$Q228*(0.9*BB228+$S228)+$R228</f>
        <v>0.22</v>
      </c>
      <c r="CV228" s="56" t="n">
        <f aca="false">+$O228*Y228+$P228*BC228+$Q228*(0.9*BC228+$S228)+$R228</f>
        <v>0</v>
      </c>
      <c r="CW228" s="56" t="n">
        <f aca="false">+$O228*Z228+$P228*BD228+$Q228*(0.9*BD228+$S228)+$R228</f>
        <v>0</v>
      </c>
      <c r="CX228" s="56" t="n">
        <f aca="false">+$O228*AA228+$P228*BE228+$Q228*(0.9*BE228+$S228)+$R228</f>
        <v>0</v>
      </c>
      <c r="CY228" s="56" t="n">
        <f aca="false">+$O228*AB228+$P228*BF228+$Q228*(0.9*BF228+$S228)+$R228</f>
        <v>0</v>
      </c>
      <c r="CZ228" s="56" t="n">
        <f aca="false">+$O228*AC228+$P228*BG228+$Q228*(0.9*BG228+$S228)+$R228</f>
        <v>0</v>
      </c>
      <c r="DA228" s="56" t="n">
        <f aca="false">+$O228*AD228+$P228*BH228+$Q228*(0.9*BH228+$S228)+$R228</f>
        <v>0</v>
      </c>
      <c r="DB228" s="56" t="n">
        <f aca="false">+$O228*AE228+$P228*BI228+$Q228*(0.9*BI228+$S228)+$R228</f>
        <v>0</v>
      </c>
      <c r="DC228" s="56" t="n">
        <f aca="false">+$O228*AF228+$P228*BJ228+$Q228*(0.9*BJ228+$S228)+$R228</f>
        <v>0</v>
      </c>
      <c r="DD228" s="56" t="n">
        <f aca="false">+$O228*AG228+$P228*BK228+$Q228*(0.9*BK228+$S228)+$R228</f>
        <v>0</v>
      </c>
      <c r="DE228" s="56" t="n">
        <f aca="false">+$O228*AH228+$P228*BL228+$Q228*(0.9*BL228+$S228)+$R228</f>
        <v>0</v>
      </c>
      <c r="DF228" s="56" t="n">
        <f aca="false">+$O228*AI228+$P228*BM228+$Q228*(0.9*BM228+$S228)+$R228</f>
        <v>0</v>
      </c>
      <c r="DG228" s="55" t="n">
        <f aca="false">+SUM(CU228:DF228)</f>
        <v>0.22</v>
      </c>
      <c r="DH228" s="53"/>
      <c r="DJ228" s="14" t="n">
        <f aca="false">+IF(X228=0,0,$T228)</f>
        <v>30</v>
      </c>
      <c r="DK228" s="14" t="n">
        <f aca="false">+IF(Y228=0,0,$T228)</f>
        <v>0</v>
      </c>
      <c r="DL228" s="14" t="n">
        <f aca="false">+IF(Z228=0,0,$T228)</f>
        <v>0</v>
      </c>
      <c r="DM228" s="14" t="n">
        <f aca="false">+IF(AA228=0,0,$T228)</f>
        <v>0</v>
      </c>
      <c r="DN228" s="14" t="n">
        <f aca="false">+IF(AB228=0,0,$T228)</f>
        <v>0</v>
      </c>
      <c r="DO228" s="14" t="n">
        <f aca="false">+IF(AC228=0,0,$T228)</f>
        <v>0</v>
      </c>
      <c r="DP228" s="14" t="n">
        <f aca="false">+IF(AD228=0,0,$T228)</f>
        <v>0</v>
      </c>
      <c r="DQ228" s="14" t="n">
        <f aca="false">+IF(AE228=0,0,$T228)</f>
        <v>0</v>
      </c>
      <c r="DR228" s="14" t="n">
        <f aca="false">+IF(AF228=0,0,$T228)</f>
        <v>0</v>
      </c>
      <c r="DS228" s="14" t="n">
        <f aca="false">+IF(AG228=0,0,$T228)</f>
        <v>0</v>
      </c>
      <c r="DT228" s="14" t="n">
        <f aca="false">+IF(AH228=0,0,$T228)</f>
        <v>0</v>
      </c>
      <c r="DU228" s="14" t="n">
        <f aca="false">+IF(AI228=0,0,$T228)</f>
        <v>0</v>
      </c>
      <c r="DV228" s="55" t="n">
        <f aca="false">+SUM(DJ228:DU228)</f>
        <v>30</v>
      </c>
      <c r="DY228" s="14" t="n">
        <v>0</v>
      </c>
      <c r="DZ228" s="14" t="n">
        <v>0</v>
      </c>
      <c r="EA228" s="14" t="n">
        <v>0</v>
      </c>
      <c r="EB228" s="14" t="n">
        <v>0</v>
      </c>
      <c r="EC228" s="14" t="n">
        <v>0</v>
      </c>
      <c r="ED228" s="14" t="n">
        <v>0</v>
      </c>
      <c r="EE228" s="14" t="n">
        <v>0</v>
      </c>
      <c r="EF228" s="14" t="n">
        <v>0</v>
      </c>
      <c r="EG228" s="14" t="n">
        <v>0</v>
      </c>
      <c r="EH228" s="14" t="n">
        <v>0</v>
      </c>
      <c r="EI228" s="14" t="n">
        <v>0</v>
      </c>
      <c r="EJ228" s="14" t="n">
        <v>0</v>
      </c>
      <c r="EK228" s="55" t="n">
        <f aca="false">+SUM(DY228:EJ228)</f>
        <v>0</v>
      </c>
      <c r="EO228" s="53" t="n">
        <f aca="false">+CU228+DJ228-DY228/2</f>
        <v>30.22</v>
      </c>
      <c r="EP228" s="53" t="n">
        <f aca="false">+CV228+DK228-DZ228/2</f>
        <v>0</v>
      </c>
      <c r="EQ228" s="53" t="n">
        <f aca="false">+CW228+DL228-EA228/2</f>
        <v>0</v>
      </c>
      <c r="ER228" s="53" t="n">
        <f aca="false">+CX228+DM228-EB228/2</f>
        <v>0</v>
      </c>
      <c r="ES228" s="53" t="n">
        <f aca="false">+CY228+DN228-EC228/2</f>
        <v>0</v>
      </c>
      <c r="ET228" s="53" t="n">
        <f aca="false">+CZ228+DO228-ED228/2</f>
        <v>0</v>
      </c>
      <c r="EU228" s="53" t="n">
        <f aca="false">+DA228+DP228-EE228/2</f>
        <v>0</v>
      </c>
      <c r="EV228" s="53" t="n">
        <f aca="false">+DB228+DQ228-EF228/2</f>
        <v>0</v>
      </c>
      <c r="EW228" s="53" t="n">
        <f aca="false">+DC228+DR228-EG228/2</f>
        <v>0</v>
      </c>
      <c r="EX228" s="53" t="n">
        <f aca="false">+DD228+DS228-EH228/2</f>
        <v>0</v>
      </c>
      <c r="EY228" s="53" t="n">
        <f aca="false">+DE228+DT228-EI228/2</f>
        <v>0</v>
      </c>
      <c r="EZ228" s="53" t="n">
        <f aca="false">+DF228+DU228-EJ228/2</f>
        <v>0</v>
      </c>
      <c r="FA228" s="55" t="n">
        <f aca="false">+SUM(EO228:EZ228)</f>
        <v>30.22</v>
      </c>
      <c r="FD228" s="53" t="n">
        <f aca="false">+AM228-EO228-DY228</f>
        <v>-19.22</v>
      </c>
      <c r="FE228" s="53" t="n">
        <f aca="false">+AN228-EP228-DZ228</f>
        <v>0</v>
      </c>
      <c r="FF228" s="53" t="n">
        <f aca="false">+AO228-EQ228-EA228</f>
        <v>0</v>
      </c>
      <c r="FG228" s="53" t="n">
        <f aca="false">+AP228-ER228-EB228</f>
        <v>0</v>
      </c>
      <c r="FH228" s="53" t="n">
        <f aca="false">+AQ228-ES228-EC228</f>
        <v>0</v>
      </c>
      <c r="FI228" s="53" t="n">
        <f aca="false">+AR228-ET228-ED228</f>
        <v>0</v>
      </c>
      <c r="FJ228" s="53" t="n">
        <f aca="false">+AS228-EU228-EE228</f>
        <v>0</v>
      </c>
      <c r="FK228" s="53" t="n">
        <f aca="false">+AT228-EV228-EF228</f>
        <v>0</v>
      </c>
      <c r="FL228" s="53" t="n">
        <f aca="false">+AU228-EW228-EG228</f>
        <v>0</v>
      </c>
      <c r="FM228" s="53" t="n">
        <f aca="false">+AV228-EX228-EH228</f>
        <v>0</v>
      </c>
      <c r="FN228" s="53" t="n">
        <f aca="false">+AW228-EY228-EI228</f>
        <v>0</v>
      </c>
      <c r="FO228" s="53" t="n">
        <f aca="false">+AX228-EZ228-EJ228</f>
        <v>0</v>
      </c>
      <c r="FP228" s="53" t="n">
        <f aca="false">+AY228-FA228</f>
        <v>-19.22</v>
      </c>
    </row>
    <row collapsed="false" customFormat="false" customHeight="true" hidden="false" ht="15" outlineLevel="2" r="229">
      <c r="A229" s="21" t="n">
        <v>12</v>
      </c>
      <c r="B229" s="21" t="s">
        <v>67</v>
      </c>
      <c r="C229" s="21" t="s">
        <v>137</v>
      </c>
      <c r="D229" s="67" t="n">
        <f aca="false">+E229</f>
        <v>16175</v>
      </c>
      <c r="E229" s="69" t="n">
        <v>16175</v>
      </c>
      <c r="F229" s="72" t="s">
        <v>792</v>
      </c>
      <c r="G229" s="21" t="s">
        <v>69</v>
      </c>
      <c r="H229" s="21" t="s">
        <v>69</v>
      </c>
      <c r="I229" s="72" t="s">
        <v>793</v>
      </c>
      <c r="J229" s="76" t="s">
        <v>486</v>
      </c>
      <c r="K229" s="76" t="s">
        <v>486</v>
      </c>
      <c r="L229" s="49" t="s">
        <v>487</v>
      </c>
      <c r="M229" s="50" t="s">
        <v>70</v>
      </c>
      <c r="N229" s="51" t="n">
        <v>0.01</v>
      </c>
      <c r="O229" s="51" t="n">
        <v>0.02</v>
      </c>
      <c r="P229" s="51" t="n">
        <v>0</v>
      </c>
      <c r="Q229" s="51" t="n">
        <v>0</v>
      </c>
      <c r="R229" s="50" t="n">
        <v>0</v>
      </c>
      <c r="S229" s="50" t="n">
        <v>0</v>
      </c>
      <c r="T229" s="50" t="n">
        <v>30</v>
      </c>
      <c r="U229" s="50"/>
      <c r="X229" s="53" t="e">
        <f aca="false">+VLOOKUP($D229,['file:///home/lab/repositories/luckia.facturador/com.luckia.biller.deploy/src/main/resources/bootstrap/info_presencial_2014.xlsx']venta_neta_cons!$a$2:$n$1048576,3,0)</f>
        <v>#VALUE!</v>
      </c>
      <c r="Y229" s="53" t="e">
        <f aca="false">+VLOOKUP($D229,['file:///home/lab/repositories/luckia.facturador/com.luckia.biller.deploy/src/main/resources/bootstrap/info_presencial_2014.xlsx']venta_neta_cons!$a$2:$n$1048576,4,0)</f>
        <v>#VALUE!</v>
      </c>
      <c r="Z229" s="53" t="e">
        <f aca="false">+VLOOKUP($D229,['file:///home/lab/repositories/luckia.facturador/com.luckia.biller.deploy/src/main/resources/bootstrap/info_presencial_2014.xlsx']venta_neta_cons!$a$2:$n$1048576,5,0)</f>
        <v>#VALUE!</v>
      </c>
      <c r="AA229" s="53" t="e">
        <f aca="false">+VLOOKUP($D229,['file:///home/lab/repositories/luckia.facturador/com.luckia.biller.deploy/src/main/resources/bootstrap/info_presencial_2014.xlsx']venta_neta_cons!$a$2:$n$1048576,6,0)</f>
        <v>#VALUE!</v>
      </c>
      <c r="AB229" s="53" t="e">
        <f aca="false">+VLOOKUP($D229,['file:///home/lab/repositories/luckia.facturador/com.luckia.biller.deploy/src/main/resources/bootstrap/info_presencial_2014.xlsx']venta_neta_cons!$a$2:$n$1048576,7,0)</f>
        <v>#VALUE!</v>
      </c>
      <c r="AC229" s="53" t="e">
        <f aca="false">+VLOOKUP($D229,['file:///home/lab/repositories/luckia.facturador/com.luckia.biller.deploy/src/main/resources/bootstrap/info_presencial_2014.xlsx']venta_neta_cons!$a$2:$n$1048576,8,0)</f>
        <v>#VALUE!</v>
      </c>
      <c r="AD229" s="53" t="e">
        <f aca="false">+VLOOKUP($D229,['file:///home/lab/repositories/luckia.facturador/com.luckia.biller.deploy/src/main/resources/bootstrap/info_presencial_2014.xlsx']venta_neta_cons!$a$2:$n$1048576,9,0)</f>
        <v>#VALUE!</v>
      </c>
      <c r="AE229" s="53" t="e">
        <f aca="false">+VLOOKUP($D229,['file:///home/lab/repositories/luckia.facturador/com.luckia.biller.deploy/src/main/resources/bootstrap/info_presencial_2014.xlsx']venta_neta_cons!$a$2:$n$1048576,10,0)</f>
        <v>#VALUE!</v>
      </c>
      <c r="AF229" s="53" t="e">
        <f aca="false">+VLOOKUP($D229,['file:///home/lab/repositories/luckia.facturador/com.luckia.biller.deploy/src/main/resources/bootstrap/info_presencial_2014.xlsx']venta_neta_cons!$a$2:$n$1048576,11,0)</f>
        <v>#VALUE!</v>
      </c>
      <c r="AG229" s="53" t="e">
        <f aca="false">+VLOOKUP($D229,['file:///home/lab/repositories/luckia.facturador/com.luckia.biller.deploy/src/main/resources/bootstrap/info_presencial_2014.xlsx']venta_neta_cons!$a$2:$n$1048576,12,0)</f>
        <v>#VALUE!</v>
      </c>
      <c r="AH229" s="53" t="e">
        <f aca="false">+VLOOKUP($D229,['file:///home/lab/repositories/luckia.facturador/com.luckia.biller.deploy/src/main/resources/bootstrap/info_presencial_2014.xlsx']venta_neta_cons!$a$2:$n$1048576,13,0)</f>
        <v>#VALUE!</v>
      </c>
      <c r="AI229" s="53" t="e">
        <f aca="false">+VLOOKUP($D229,['file:///home/lab/repositories/luckia.facturador/com.luckia.biller.deploy/src/main/resources/bootstrap/info_presencial_2014.xlsx']venta_neta_cons!$a$2:$n$1048576,14,0)</f>
        <v>#VALUE!</v>
      </c>
      <c r="AJ229" s="53" t="n">
        <f aca="false">+SUM(X229:AI229)</f>
        <v>2916</v>
      </c>
      <c r="AK229" s="54" t="n">
        <f aca="false">+BB229/X229</f>
        <v>0.409725651577503</v>
      </c>
      <c r="AL229" s="53"/>
      <c r="AM229" s="53" t="e">
        <f aca="false">+VLOOKUP($D229,['file:///home/lab/repositories/luckia.facturador/com.luckia.biller.deploy/src/main/resources/bootstrap/info_presencial_2014.xlsx']saldo_cons!$a$2:$n$1048576,3,0)</f>
        <v>#VALUE!</v>
      </c>
      <c r="AN229" s="53" t="e">
        <f aca="false">+VLOOKUP($D229,['file:///home/lab/repositories/luckia.facturador/com.luckia.biller.deploy/src/main/resources/bootstrap/info_presencial_2014.xlsx']saldo_cons!$a$2:$n$1048576,4,0)</f>
        <v>#VALUE!</v>
      </c>
      <c r="AO229" s="53" t="e">
        <f aca="false">+VLOOKUP($D229,['file:///home/lab/repositories/luckia.facturador/com.luckia.biller.deploy/src/main/resources/bootstrap/info_presencial_2014.xlsx']saldo_cons!$a$2:$n$1048576,5,0)</f>
        <v>#VALUE!</v>
      </c>
      <c r="AP229" s="53" t="e">
        <f aca="false">+VLOOKUP($D229,['file:///home/lab/repositories/luckia.facturador/com.luckia.biller.deploy/src/main/resources/bootstrap/info_presencial_2014.xlsx']saldo_cons!$a$2:$n$1048576,6,0)</f>
        <v>#VALUE!</v>
      </c>
      <c r="AQ229" s="53" t="e">
        <f aca="false">+VLOOKUP($D229,['file:///home/lab/repositories/luckia.facturador/com.luckia.biller.deploy/src/main/resources/bootstrap/info_presencial_2014.xlsx']saldo_cons!$a$2:$n$1048576,7,0)</f>
        <v>#VALUE!</v>
      </c>
      <c r="AR229" s="53" t="e">
        <f aca="false">+VLOOKUP($D229,['file:///home/lab/repositories/luckia.facturador/com.luckia.biller.deploy/src/main/resources/bootstrap/info_presencial_2014.xlsx']saldo_cons!$a$2:$n$1048576,8,0)</f>
        <v>#VALUE!</v>
      </c>
      <c r="AS229" s="53" t="e">
        <f aca="false">+VLOOKUP($D229,['file:///home/lab/repositories/luckia.facturador/com.luckia.biller.deploy/src/main/resources/bootstrap/info_presencial_2014.xlsx']saldo_cons!$a$2:$n$1048576,9,0)</f>
        <v>#VALUE!</v>
      </c>
      <c r="AT229" s="53" t="e">
        <f aca="false">+VLOOKUP($D229,['file:///home/lab/repositories/luckia.facturador/com.luckia.biller.deploy/src/main/resources/bootstrap/info_presencial_2014.xlsx']saldo_cons!$a$2:$n$1048576,10,0)</f>
        <v>#VALUE!</v>
      </c>
      <c r="AU229" s="53" t="e">
        <f aca="false">+VLOOKUP($D229,['file:///home/lab/repositories/luckia.facturador/com.luckia.biller.deploy/src/main/resources/bootstrap/info_presencial_2014.xlsx']saldo_cons!$a$2:$n$1048576,11,0)</f>
        <v>#VALUE!</v>
      </c>
      <c r="AV229" s="53" t="e">
        <f aca="false">+VLOOKUP($D229,['file:///home/lab/repositories/luckia.facturador/com.luckia.biller.deploy/src/main/resources/bootstrap/info_presencial_2014.xlsx']saldo_cons!$a$2:$n$1048576,12,0)</f>
        <v>#VALUE!</v>
      </c>
      <c r="AW229" s="53" t="e">
        <f aca="false">+VLOOKUP($D229,['file:///home/lab/repositories/luckia.facturador/com.luckia.biller.deploy/src/main/resources/bootstrap/info_presencial_2014.xlsx']saldo_cons!$a$2:$n$1048576,13,0)</f>
        <v>#VALUE!</v>
      </c>
      <c r="AX229" s="53" t="e">
        <f aca="false">+VLOOKUP($D229,['file:///home/lab/repositories/luckia.facturador/com.luckia.biller.deploy/src/main/resources/bootstrap/info_presencial_2014.xlsx']saldo_cons!$a$2:$n$1048576,14,0)</f>
        <v>#VALUE!</v>
      </c>
      <c r="AY229" s="53" t="n">
        <f aca="false">+SUM(AM229:AX229)</f>
        <v>2916</v>
      </c>
      <c r="AZ229" s="53"/>
      <c r="BA229" s="53"/>
      <c r="BB229" s="53" t="e">
        <f aca="false">+VLOOKUP($D229,['file:///home/lab/repositories/luckia.facturador/com.luckia.biller.deploy/src/main/resources/bootstrap/info_presencial_2014.xlsx']ggr_cons!$a$2:$n$1048576,3,0)</f>
        <v>#VALUE!</v>
      </c>
      <c r="BC229" s="53" t="e">
        <f aca="false">+VLOOKUP($D229,['file:///home/lab/repositories/luckia.facturador/com.luckia.biller.deploy/src/main/resources/bootstrap/info_presencial_2014.xlsx']ggr_cons!$a$2:$n$1048576,4,0)</f>
        <v>#VALUE!</v>
      </c>
      <c r="BD229" s="53" t="e">
        <f aca="false">+VLOOKUP($D229,['file:///home/lab/repositories/luckia.facturador/com.luckia.biller.deploy/src/main/resources/bootstrap/info_presencial_2014.xlsx']ggr_cons!$a$2:$n$1048576,5,0)</f>
        <v>#VALUE!</v>
      </c>
      <c r="BE229" s="53" t="e">
        <f aca="false">+VLOOKUP($D229,['file:///home/lab/repositories/luckia.facturador/com.luckia.biller.deploy/src/main/resources/bootstrap/info_presencial_2014.xlsx']ggr_cons!$a$2:$n$1048576,6,0)</f>
        <v>#VALUE!</v>
      </c>
      <c r="BF229" s="53" t="e">
        <f aca="false">+VLOOKUP($D229,['file:///home/lab/repositories/luckia.facturador/com.luckia.biller.deploy/src/main/resources/bootstrap/info_presencial_2014.xlsx']ggr_cons!$a$2:$n$1048576,7,0)</f>
        <v>#VALUE!</v>
      </c>
      <c r="BG229" s="53" t="e">
        <f aca="false">+VLOOKUP($D229,['file:///home/lab/repositories/luckia.facturador/com.luckia.biller.deploy/src/main/resources/bootstrap/info_presencial_2014.xlsx']ggr_cons!$a$2:$n$1048576,8,0)</f>
        <v>#VALUE!</v>
      </c>
      <c r="BH229" s="53" t="e">
        <f aca="false">+VLOOKUP($D229,['file:///home/lab/repositories/luckia.facturador/com.luckia.biller.deploy/src/main/resources/bootstrap/info_presencial_2014.xlsx']ggr_cons!$a$2:$n$1048576,9,0)</f>
        <v>#VALUE!</v>
      </c>
      <c r="BI229" s="53" t="e">
        <f aca="false">+VLOOKUP($D229,['file:///home/lab/repositories/luckia.facturador/com.luckia.biller.deploy/src/main/resources/bootstrap/info_presencial_2014.xlsx']ggr_cons!$a$2:$n$1048576,10,0)</f>
        <v>#VALUE!</v>
      </c>
      <c r="BJ229" s="53" t="e">
        <f aca="false">+VLOOKUP($D229,['file:///home/lab/repositories/luckia.facturador/com.luckia.biller.deploy/src/main/resources/bootstrap/info_presencial_2014.xlsx']ggr_cons!$a$2:$n$1048576,11,0)</f>
        <v>#VALUE!</v>
      </c>
      <c r="BK229" s="53" t="e">
        <f aca="false">+VLOOKUP($D229,['file:///home/lab/repositories/luckia.facturador/com.luckia.biller.deploy/src/main/resources/bootstrap/info_presencial_2014.xlsx']ggr_cons!$a$2:$n$1048576,12,0)</f>
        <v>#VALUE!</v>
      </c>
      <c r="BL229" s="53" t="e">
        <f aca="false">+VLOOKUP($D229,['file:///home/lab/repositories/luckia.facturador/com.luckia.biller.deploy/src/main/resources/bootstrap/info_presencial_2014.xlsx']ggr_cons!$a$2:$n$1048576,13,0)</f>
        <v>#VALUE!</v>
      </c>
      <c r="BM229" s="53" t="e">
        <f aca="false">+VLOOKUP($D229,['file:///home/lab/repositories/luckia.facturador/com.luckia.biller.deploy/src/main/resources/bootstrap/info_presencial_2014.xlsx']ggr_cons!$a$2:$n$1048576,14,0)</f>
        <v>#VALUE!</v>
      </c>
      <c r="BN229" s="53" t="n">
        <f aca="false">+SUM(BB229:BM229)</f>
        <v>1194.76</v>
      </c>
      <c r="BO229" s="53"/>
      <c r="BP229" s="53"/>
      <c r="BQ229" s="55" t="n">
        <f aca="false">+$N229*X229</f>
        <v>29.16</v>
      </c>
      <c r="BR229" s="55" t="n">
        <f aca="false">+$N229*Y229</f>
        <v>0</v>
      </c>
      <c r="BS229" s="55" t="n">
        <f aca="false">+$N229*Z229</f>
        <v>0</v>
      </c>
      <c r="BT229" s="55" t="n">
        <f aca="false">+$N229*AA229</f>
        <v>0</v>
      </c>
      <c r="BU229" s="55" t="n">
        <f aca="false">+$N229*AB229</f>
        <v>0</v>
      </c>
      <c r="BV229" s="55" t="n">
        <f aca="false">+$N229*AC229</f>
        <v>0</v>
      </c>
      <c r="BW229" s="55" t="n">
        <f aca="false">+$N229*AD229</f>
        <v>0</v>
      </c>
      <c r="BX229" s="55" t="n">
        <f aca="false">+$N229*AE229</f>
        <v>0</v>
      </c>
      <c r="BY229" s="55" t="n">
        <f aca="false">+$N229*AF229</f>
        <v>0</v>
      </c>
      <c r="BZ229" s="55" t="n">
        <f aca="false">+$N229*AG229</f>
        <v>0</v>
      </c>
      <c r="CA229" s="55" t="n">
        <f aca="false">+$N229*AH229</f>
        <v>0</v>
      </c>
      <c r="CB229" s="55" t="n">
        <f aca="false">+$N229*AI229</f>
        <v>0</v>
      </c>
      <c r="CC229" s="55" t="n">
        <f aca="false">+SUM(BQ229:CB229)</f>
        <v>29.16</v>
      </c>
      <c r="CD229" s="53"/>
      <c r="CE229" s="55"/>
      <c r="CF229" s="55" t="n">
        <f aca="false">+BQ229/$CE$2</f>
        <v>24.099173553719</v>
      </c>
      <c r="CG229" s="55" t="n">
        <f aca="false">+BR229/$CE$2</f>
        <v>0</v>
      </c>
      <c r="CH229" s="55" t="n">
        <f aca="false">+BS229/$CE$2</f>
        <v>0</v>
      </c>
      <c r="CI229" s="55" t="n">
        <f aca="false">+BT229/$CE$2</f>
        <v>0</v>
      </c>
      <c r="CJ229" s="55" t="n">
        <f aca="false">+BU229/$CE$2</f>
        <v>0</v>
      </c>
      <c r="CK229" s="55" t="n">
        <f aca="false">+BV229/$CE$2</f>
        <v>0</v>
      </c>
      <c r="CL229" s="55" t="n">
        <f aca="false">+BW229/$CE$2</f>
        <v>0</v>
      </c>
      <c r="CM229" s="55" t="n">
        <f aca="false">+BX229/$CE$2</f>
        <v>0</v>
      </c>
      <c r="CN229" s="55" t="n">
        <f aca="false">+BY229/$CE$2</f>
        <v>0</v>
      </c>
      <c r="CO229" s="55" t="n">
        <f aca="false">+BZ229/$CE$2</f>
        <v>0</v>
      </c>
      <c r="CP229" s="55" t="n">
        <f aca="false">+CA229/$CE$2</f>
        <v>0</v>
      </c>
      <c r="CQ229" s="55" t="n">
        <f aca="false">+CB229/$CE$2</f>
        <v>0</v>
      </c>
      <c r="CR229" s="55" t="n">
        <f aca="false">+CC229/$CE$2</f>
        <v>24.099173553719</v>
      </c>
      <c r="CS229" s="53"/>
      <c r="CT229" s="53"/>
      <c r="CU229" s="56" t="n">
        <f aca="false">+$O229*X229+$P229*BB229+$Q229*(0.9*BB229+$S229)+$R229</f>
        <v>58.32</v>
      </c>
      <c r="CV229" s="56" t="n">
        <f aca="false">+$O229*Y229+$P229*BC229+$Q229*(0.9*BC229+$S229)+$R229</f>
        <v>0</v>
      </c>
      <c r="CW229" s="56" t="n">
        <f aca="false">+$O229*Z229+$P229*BD229+$Q229*(0.9*BD229+$S229)+$R229</f>
        <v>0</v>
      </c>
      <c r="CX229" s="56" t="n">
        <f aca="false">+$O229*AA229+$P229*BE229+$Q229*(0.9*BE229+$S229)+$R229</f>
        <v>0</v>
      </c>
      <c r="CY229" s="56" t="n">
        <f aca="false">+$O229*AB229+$P229*BF229+$Q229*(0.9*BF229+$S229)+$R229</f>
        <v>0</v>
      </c>
      <c r="CZ229" s="56" t="n">
        <f aca="false">+$O229*AC229+$P229*BG229+$Q229*(0.9*BG229+$S229)+$R229</f>
        <v>0</v>
      </c>
      <c r="DA229" s="56" t="n">
        <f aca="false">+$O229*AD229+$P229*BH229+$Q229*(0.9*BH229+$S229)+$R229</f>
        <v>0</v>
      </c>
      <c r="DB229" s="56" t="n">
        <f aca="false">+$O229*AE229+$P229*BI229+$Q229*(0.9*BI229+$S229)+$R229</f>
        <v>0</v>
      </c>
      <c r="DC229" s="56" t="n">
        <f aca="false">+$O229*AF229+$P229*BJ229+$Q229*(0.9*BJ229+$S229)+$R229</f>
        <v>0</v>
      </c>
      <c r="DD229" s="56" t="n">
        <f aca="false">+$O229*AG229+$P229*BK229+$Q229*(0.9*BK229+$S229)+$R229</f>
        <v>0</v>
      </c>
      <c r="DE229" s="56" t="n">
        <f aca="false">+$O229*AH229+$P229*BL229+$Q229*(0.9*BL229+$S229)+$R229</f>
        <v>0</v>
      </c>
      <c r="DF229" s="56" t="n">
        <f aca="false">+$O229*AI229+$P229*BM229+$Q229*(0.9*BM229+$S229)+$R229</f>
        <v>0</v>
      </c>
      <c r="DG229" s="55" t="n">
        <f aca="false">+SUM(CU229:DF229)</f>
        <v>58.32</v>
      </c>
      <c r="DH229" s="53"/>
      <c r="DJ229" s="14" t="n">
        <f aca="false">+IF(X229=0,0,$T229)</f>
        <v>30</v>
      </c>
      <c r="DK229" s="14" t="n">
        <f aca="false">+IF(Y229=0,0,$T229)</f>
        <v>0</v>
      </c>
      <c r="DL229" s="14" t="n">
        <f aca="false">+IF(Z229=0,0,$T229)</f>
        <v>0</v>
      </c>
      <c r="DM229" s="14" t="n">
        <f aca="false">+IF(AA229=0,0,$T229)</f>
        <v>0</v>
      </c>
      <c r="DN229" s="14" t="n">
        <f aca="false">+IF(AB229=0,0,$T229)</f>
        <v>0</v>
      </c>
      <c r="DO229" s="14" t="n">
        <f aca="false">+IF(AC229=0,0,$T229)</f>
        <v>0</v>
      </c>
      <c r="DP229" s="14" t="n">
        <f aca="false">+IF(AD229=0,0,$T229)</f>
        <v>0</v>
      </c>
      <c r="DQ229" s="14" t="n">
        <f aca="false">+IF(AE229=0,0,$T229)</f>
        <v>0</v>
      </c>
      <c r="DR229" s="14" t="n">
        <f aca="false">+IF(AF229=0,0,$T229)</f>
        <v>0</v>
      </c>
      <c r="DS229" s="14" t="n">
        <f aca="false">+IF(AG229=0,0,$T229)</f>
        <v>0</v>
      </c>
      <c r="DT229" s="14" t="n">
        <f aca="false">+IF(AH229=0,0,$T229)</f>
        <v>0</v>
      </c>
      <c r="DU229" s="14" t="n">
        <f aca="false">+IF(AI229=0,0,$T229)</f>
        <v>0</v>
      </c>
      <c r="DV229" s="55" t="n">
        <f aca="false">+SUM(DJ229:DU229)</f>
        <v>30</v>
      </c>
      <c r="DY229" s="14" t="n">
        <v>0</v>
      </c>
      <c r="DZ229" s="14" t="n">
        <v>0</v>
      </c>
      <c r="EA229" s="14" t="n">
        <v>0</v>
      </c>
      <c r="EB229" s="14" t="n">
        <v>0</v>
      </c>
      <c r="EC229" s="14" t="n">
        <v>0</v>
      </c>
      <c r="ED229" s="14" t="n">
        <v>0</v>
      </c>
      <c r="EE229" s="14" t="n">
        <v>0</v>
      </c>
      <c r="EF229" s="14" t="n">
        <v>0</v>
      </c>
      <c r="EG229" s="14" t="n">
        <v>0</v>
      </c>
      <c r="EH229" s="14" t="n">
        <v>0</v>
      </c>
      <c r="EI229" s="14" t="n">
        <v>0</v>
      </c>
      <c r="EJ229" s="14" t="n">
        <v>0</v>
      </c>
      <c r="EK229" s="55" t="n">
        <f aca="false">+SUM(DY229:EJ229)</f>
        <v>0</v>
      </c>
      <c r="EO229" s="53" t="n">
        <f aca="false">+CU229+DJ229-DY229/2</f>
        <v>88.32</v>
      </c>
      <c r="EP229" s="53" t="n">
        <f aca="false">+CV229+DK229-DZ229/2</f>
        <v>0</v>
      </c>
      <c r="EQ229" s="53" t="n">
        <f aca="false">+CW229+DL229-EA229/2</f>
        <v>0</v>
      </c>
      <c r="ER229" s="53" t="n">
        <f aca="false">+CX229+DM229-EB229/2</f>
        <v>0</v>
      </c>
      <c r="ES229" s="53" t="n">
        <f aca="false">+CY229+DN229-EC229/2</f>
        <v>0</v>
      </c>
      <c r="ET229" s="53" t="n">
        <f aca="false">+CZ229+DO229-ED229/2</f>
        <v>0</v>
      </c>
      <c r="EU229" s="53" t="n">
        <f aca="false">+DA229+DP229-EE229/2</f>
        <v>0</v>
      </c>
      <c r="EV229" s="53" t="n">
        <f aca="false">+DB229+DQ229-EF229/2</f>
        <v>0</v>
      </c>
      <c r="EW229" s="53" t="n">
        <f aca="false">+DC229+DR229-EG229/2</f>
        <v>0</v>
      </c>
      <c r="EX229" s="53" t="n">
        <f aca="false">+DD229+DS229-EH229/2</f>
        <v>0</v>
      </c>
      <c r="EY229" s="53" t="n">
        <f aca="false">+DE229+DT229-EI229/2</f>
        <v>0</v>
      </c>
      <c r="EZ229" s="53" t="n">
        <f aca="false">+DF229+DU229-EJ229/2</f>
        <v>0</v>
      </c>
      <c r="FA229" s="55" t="n">
        <f aca="false">+SUM(EO229:EZ229)</f>
        <v>88.32</v>
      </c>
      <c r="FD229" s="53" t="n">
        <f aca="false">+AM229-EO229-DY229</f>
        <v>2827.68</v>
      </c>
      <c r="FE229" s="53" t="n">
        <f aca="false">+AN229-EP229-DZ229</f>
        <v>0</v>
      </c>
      <c r="FF229" s="53" t="n">
        <f aca="false">+AO229-EQ229-EA229</f>
        <v>0</v>
      </c>
      <c r="FG229" s="53" t="n">
        <f aca="false">+AP229-ER229-EB229</f>
        <v>0</v>
      </c>
      <c r="FH229" s="53" t="n">
        <f aca="false">+AQ229-ES229-EC229</f>
        <v>0</v>
      </c>
      <c r="FI229" s="53" t="n">
        <f aca="false">+AR229-ET229-ED229</f>
        <v>0</v>
      </c>
      <c r="FJ229" s="53" t="n">
        <f aca="false">+AS229-EU229-EE229</f>
        <v>0</v>
      </c>
      <c r="FK229" s="53" t="n">
        <f aca="false">+AT229-EV229-EF229</f>
        <v>0</v>
      </c>
      <c r="FL229" s="53" t="n">
        <f aca="false">+AU229-EW229-EG229</f>
        <v>0</v>
      </c>
      <c r="FM229" s="53" t="n">
        <f aca="false">+AV229-EX229-EH229</f>
        <v>0</v>
      </c>
      <c r="FN229" s="53" t="n">
        <f aca="false">+AW229-EY229-EI229</f>
        <v>0</v>
      </c>
      <c r="FO229" s="53" t="n">
        <f aca="false">+AX229-EZ229-EJ229</f>
        <v>0</v>
      </c>
      <c r="FP229" s="53" t="n">
        <f aca="false">+AY229-FA229</f>
        <v>2827.68</v>
      </c>
    </row>
    <row collapsed="false" customFormat="false" customHeight="true" hidden="false" ht="15" outlineLevel="2" r="230">
      <c r="A230" s="21" t="n">
        <v>12</v>
      </c>
      <c r="B230" s="21" t="s">
        <v>67</v>
      </c>
      <c r="C230" s="21" t="s">
        <v>137</v>
      </c>
      <c r="D230" s="67" t="n">
        <f aca="false">+E230</f>
        <v>16176</v>
      </c>
      <c r="E230" s="69" t="n">
        <v>16176</v>
      </c>
      <c r="F230" s="72" t="s">
        <v>794</v>
      </c>
      <c r="G230" s="21" t="s">
        <v>69</v>
      </c>
      <c r="H230" s="21" t="s">
        <v>69</v>
      </c>
      <c r="I230" s="72" t="s">
        <v>795</v>
      </c>
      <c r="J230" s="76" t="s">
        <v>486</v>
      </c>
      <c r="K230" s="76" t="s">
        <v>486</v>
      </c>
      <c r="L230" s="49" t="s">
        <v>487</v>
      </c>
      <c r="M230" s="50" t="s">
        <v>70</v>
      </c>
      <c r="N230" s="51" t="n">
        <v>0.01</v>
      </c>
      <c r="O230" s="51" t="n">
        <v>0.02</v>
      </c>
      <c r="P230" s="51" t="n">
        <v>0</v>
      </c>
      <c r="Q230" s="51" t="n">
        <v>0</v>
      </c>
      <c r="R230" s="50" t="n">
        <v>0</v>
      </c>
      <c r="S230" s="50" t="n">
        <v>0</v>
      </c>
      <c r="T230" s="50" t="n">
        <v>30</v>
      </c>
      <c r="U230" s="50"/>
      <c r="X230" s="53" t="e">
        <f aca="false">+VLOOKUP($D230,['file:///home/lab/repositories/luckia.facturador/com.luckia.biller.deploy/src/main/resources/bootstrap/info_presencial_2014.xlsx']venta_neta_cons!$a$2:$n$1048576,3,0)</f>
        <v>#VALUE!</v>
      </c>
      <c r="Y230" s="53" t="e">
        <f aca="false">+VLOOKUP($D230,['file:///home/lab/repositories/luckia.facturador/com.luckia.biller.deploy/src/main/resources/bootstrap/info_presencial_2014.xlsx']venta_neta_cons!$a$2:$n$1048576,4,0)</f>
        <v>#VALUE!</v>
      </c>
      <c r="Z230" s="53" t="e">
        <f aca="false">+VLOOKUP($D230,['file:///home/lab/repositories/luckia.facturador/com.luckia.biller.deploy/src/main/resources/bootstrap/info_presencial_2014.xlsx']venta_neta_cons!$a$2:$n$1048576,5,0)</f>
        <v>#VALUE!</v>
      </c>
      <c r="AA230" s="53" t="e">
        <f aca="false">+VLOOKUP($D230,['file:///home/lab/repositories/luckia.facturador/com.luckia.biller.deploy/src/main/resources/bootstrap/info_presencial_2014.xlsx']venta_neta_cons!$a$2:$n$1048576,6,0)</f>
        <v>#VALUE!</v>
      </c>
      <c r="AB230" s="53" t="e">
        <f aca="false">+VLOOKUP($D230,['file:///home/lab/repositories/luckia.facturador/com.luckia.biller.deploy/src/main/resources/bootstrap/info_presencial_2014.xlsx']venta_neta_cons!$a$2:$n$1048576,7,0)</f>
        <v>#VALUE!</v>
      </c>
      <c r="AC230" s="53" t="e">
        <f aca="false">+VLOOKUP($D230,['file:///home/lab/repositories/luckia.facturador/com.luckia.biller.deploy/src/main/resources/bootstrap/info_presencial_2014.xlsx']venta_neta_cons!$a$2:$n$1048576,8,0)</f>
        <v>#VALUE!</v>
      </c>
      <c r="AD230" s="53" t="e">
        <f aca="false">+VLOOKUP($D230,['file:///home/lab/repositories/luckia.facturador/com.luckia.biller.deploy/src/main/resources/bootstrap/info_presencial_2014.xlsx']venta_neta_cons!$a$2:$n$1048576,9,0)</f>
        <v>#VALUE!</v>
      </c>
      <c r="AE230" s="53" t="e">
        <f aca="false">+VLOOKUP($D230,['file:///home/lab/repositories/luckia.facturador/com.luckia.biller.deploy/src/main/resources/bootstrap/info_presencial_2014.xlsx']venta_neta_cons!$a$2:$n$1048576,10,0)</f>
        <v>#VALUE!</v>
      </c>
      <c r="AF230" s="53" t="e">
        <f aca="false">+VLOOKUP($D230,['file:///home/lab/repositories/luckia.facturador/com.luckia.biller.deploy/src/main/resources/bootstrap/info_presencial_2014.xlsx']venta_neta_cons!$a$2:$n$1048576,11,0)</f>
        <v>#VALUE!</v>
      </c>
      <c r="AG230" s="53" t="e">
        <f aca="false">+VLOOKUP($D230,['file:///home/lab/repositories/luckia.facturador/com.luckia.biller.deploy/src/main/resources/bootstrap/info_presencial_2014.xlsx']venta_neta_cons!$a$2:$n$1048576,12,0)</f>
        <v>#VALUE!</v>
      </c>
      <c r="AH230" s="53" t="e">
        <f aca="false">+VLOOKUP($D230,['file:///home/lab/repositories/luckia.facturador/com.luckia.biller.deploy/src/main/resources/bootstrap/info_presencial_2014.xlsx']venta_neta_cons!$a$2:$n$1048576,13,0)</f>
        <v>#VALUE!</v>
      </c>
      <c r="AI230" s="53" t="e">
        <f aca="false">+VLOOKUP($D230,['file:///home/lab/repositories/luckia.facturador/com.luckia.biller.deploy/src/main/resources/bootstrap/info_presencial_2014.xlsx']venta_neta_cons!$a$2:$n$1048576,14,0)</f>
        <v>#VALUE!</v>
      </c>
      <c r="AJ230" s="53" t="n">
        <f aca="false">+SUM(X230:AI230)</f>
        <v>335</v>
      </c>
      <c r="AK230" s="54" t="n">
        <f aca="false">+BB230/X230</f>
        <v>0.37110447761194</v>
      </c>
      <c r="AL230" s="53"/>
      <c r="AM230" s="53" t="e">
        <f aca="false">+VLOOKUP($D230,['file:///home/lab/repositories/luckia.facturador/com.luckia.biller.deploy/src/main/resources/bootstrap/info_presencial_2014.xlsx']saldo_cons!$a$2:$n$1048576,3,0)</f>
        <v>#VALUE!</v>
      </c>
      <c r="AN230" s="53" t="e">
        <f aca="false">+VLOOKUP($D230,['file:///home/lab/repositories/luckia.facturador/com.luckia.biller.deploy/src/main/resources/bootstrap/info_presencial_2014.xlsx']saldo_cons!$a$2:$n$1048576,4,0)</f>
        <v>#VALUE!</v>
      </c>
      <c r="AO230" s="53" t="e">
        <f aca="false">+VLOOKUP($D230,['file:///home/lab/repositories/luckia.facturador/com.luckia.biller.deploy/src/main/resources/bootstrap/info_presencial_2014.xlsx']saldo_cons!$a$2:$n$1048576,5,0)</f>
        <v>#VALUE!</v>
      </c>
      <c r="AP230" s="53" t="e">
        <f aca="false">+VLOOKUP($D230,['file:///home/lab/repositories/luckia.facturador/com.luckia.biller.deploy/src/main/resources/bootstrap/info_presencial_2014.xlsx']saldo_cons!$a$2:$n$1048576,6,0)</f>
        <v>#VALUE!</v>
      </c>
      <c r="AQ230" s="53" t="e">
        <f aca="false">+VLOOKUP($D230,['file:///home/lab/repositories/luckia.facturador/com.luckia.biller.deploy/src/main/resources/bootstrap/info_presencial_2014.xlsx']saldo_cons!$a$2:$n$1048576,7,0)</f>
        <v>#VALUE!</v>
      </c>
      <c r="AR230" s="53" t="e">
        <f aca="false">+VLOOKUP($D230,['file:///home/lab/repositories/luckia.facturador/com.luckia.biller.deploy/src/main/resources/bootstrap/info_presencial_2014.xlsx']saldo_cons!$a$2:$n$1048576,8,0)</f>
        <v>#VALUE!</v>
      </c>
      <c r="AS230" s="53" t="e">
        <f aca="false">+VLOOKUP($D230,['file:///home/lab/repositories/luckia.facturador/com.luckia.biller.deploy/src/main/resources/bootstrap/info_presencial_2014.xlsx']saldo_cons!$a$2:$n$1048576,9,0)</f>
        <v>#VALUE!</v>
      </c>
      <c r="AT230" s="53" t="e">
        <f aca="false">+VLOOKUP($D230,['file:///home/lab/repositories/luckia.facturador/com.luckia.biller.deploy/src/main/resources/bootstrap/info_presencial_2014.xlsx']saldo_cons!$a$2:$n$1048576,10,0)</f>
        <v>#VALUE!</v>
      </c>
      <c r="AU230" s="53" t="e">
        <f aca="false">+VLOOKUP($D230,['file:///home/lab/repositories/luckia.facturador/com.luckia.biller.deploy/src/main/resources/bootstrap/info_presencial_2014.xlsx']saldo_cons!$a$2:$n$1048576,11,0)</f>
        <v>#VALUE!</v>
      </c>
      <c r="AV230" s="53" t="e">
        <f aca="false">+VLOOKUP($D230,['file:///home/lab/repositories/luckia.facturador/com.luckia.biller.deploy/src/main/resources/bootstrap/info_presencial_2014.xlsx']saldo_cons!$a$2:$n$1048576,12,0)</f>
        <v>#VALUE!</v>
      </c>
      <c r="AW230" s="53" t="e">
        <f aca="false">+VLOOKUP($D230,['file:///home/lab/repositories/luckia.facturador/com.luckia.biller.deploy/src/main/resources/bootstrap/info_presencial_2014.xlsx']saldo_cons!$a$2:$n$1048576,13,0)</f>
        <v>#VALUE!</v>
      </c>
      <c r="AX230" s="53" t="e">
        <f aca="false">+VLOOKUP($D230,['file:///home/lab/repositories/luckia.facturador/com.luckia.biller.deploy/src/main/resources/bootstrap/info_presencial_2014.xlsx']saldo_cons!$a$2:$n$1048576,14,0)</f>
        <v>#VALUE!</v>
      </c>
      <c r="AY230" s="53" t="n">
        <f aca="false">+SUM(AM230:AX230)</f>
        <v>335</v>
      </c>
      <c r="AZ230" s="53"/>
      <c r="BA230" s="53"/>
      <c r="BB230" s="53" t="e">
        <f aca="false">+VLOOKUP($D230,['file:///home/lab/repositories/luckia.facturador/com.luckia.biller.deploy/src/main/resources/bootstrap/info_presencial_2014.xlsx']ggr_cons!$a$2:$n$1048576,3,0)</f>
        <v>#VALUE!</v>
      </c>
      <c r="BC230" s="53" t="e">
        <f aca="false">+VLOOKUP($D230,['file:///home/lab/repositories/luckia.facturador/com.luckia.biller.deploy/src/main/resources/bootstrap/info_presencial_2014.xlsx']ggr_cons!$a$2:$n$1048576,4,0)</f>
        <v>#VALUE!</v>
      </c>
      <c r="BD230" s="53" t="e">
        <f aca="false">+VLOOKUP($D230,['file:///home/lab/repositories/luckia.facturador/com.luckia.biller.deploy/src/main/resources/bootstrap/info_presencial_2014.xlsx']ggr_cons!$a$2:$n$1048576,5,0)</f>
        <v>#VALUE!</v>
      </c>
      <c r="BE230" s="53" t="e">
        <f aca="false">+VLOOKUP($D230,['file:///home/lab/repositories/luckia.facturador/com.luckia.biller.deploy/src/main/resources/bootstrap/info_presencial_2014.xlsx']ggr_cons!$a$2:$n$1048576,6,0)</f>
        <v>#VALUE!</v>
      </c>
      <c r="BF230" s="53" t="e">
        <f aca="false">+VLOOKUP($D230,['file:///home/lab/repositories/luckia.facturador/com.luckia.biller.deploy/src/main/resources/bootstrap/info_presencial_2014.xlsx']ggr_cons!$a$2:$n$1048576,7,0)</f>
        <v>#VALUE!</v>
      </c>
      <c r="BG230" s="53" t="e">
        <f aca="false">+VLOOKUP($D230,['file:///home/lab/repositories/luckia.facturador/com.luckia.biller.deploy/src/main/resources/bootstrap/info_presencial_2014.xlsx']ggr_cons!$a$2:$n$1048576,8,0)</f>
        <v>#VALUE!</v>
      </c>
      <c r="BH230" s="53" t="e">
        <f aca="false">+VLOOKUP($D230,['file:///home/lab/repositories/luckia.facturador/com.luckia.biller.deploy/src/main/resources/bootstrap/info_presencial_2014.xlsx']ggr_cons!$a$2:$n$1048576,9,0)</f>
        <v>#VALUE!</v>
      </c>
      <c r="BI230" s="53" t="e">
        <f aca="false">+VLOOKUP($D230,['file:///home/lab/repositories/luckia.facturador/com.luckia.biller.deploy/src/main/resources/bootstrap/info_presencial_2014.xlsx']ggr_cons!$a$2:$n$1048576,10,0)</f>
        <v>#VALUE!</v>
      </c>
      <c r="BJ230" s="53" t="e">
        <f aca="false">+VLOOKUP($D230,['file:///home/lab/repositories/luckia.facturador/com.luckia.biller.deploy/src/main/resources/bootstrap/info_presencial_2014.xlsx']ggr_cons!$a$2:$n$1048576,11,0)</f>
        <v>#VALUE!</v>
      </c>
      <c r="BK230" s="53" t="e">
        <f aca="false">+VLOOKUP($D230,['file:///home/lab/repositories/luckia.facturador/com.luckia.biller.deploy/src/main/resources/bootstrap/info_presencial_2014.xlsx']ggr_cons!$a$2:$n$1048576,12,0)</f>
        <v>#VALUE!</v>
      </c>
      <c r="BL230" s="53" t="e">
        <f aca="false">+VLOOKUP($D230,['file:///home/lab/repositories/luckia.facturador/com.luckia.biller.deploy/src/main/resources/bootstrap/info_presencial_2014.xlsx']ggr_cons!$a$2:$n$1048576,13,0)</f>
        <v>#VALUE!</v>
      </c>
      <c r="BM230" s="53" t="e">
        <f aca="false">+VLOOKUP($D230,['file:///home/lab/repositories/luckia.facturador/com.luckia.biller.deploy/src/main/resources/bootstrap/info_presencial_2014.xlsx']ggr_cons!$a$2:$n$1048576,14,0)</f>
        <v>#VALUE!</v>
      </c>
      <c r="BN230" s="53" t="n">
        <f aca="false">+SUM(BB230:BM230)</f>
        <v>124.32</v>
      </c>
      <c r="BO230" s="53"/>
      <c r="BP230" s="53"/>
      <c r="BQ230" s="55" t="n">
        <f aca="false">+$N230*X230</f>
        <v>3.35</v>
      </c>
      <c r="BR230" s="55" t="n">
        <f aca="false">+$N230*Y230</f>
        <v>0</v>
      </c>
      <c r="BS230" s="55" t="n">
        <f aca="false">+$N230*Z230</f>
        <v>0</v>
      </c>
      <c r="BT230" s="55" t="n">
        <f aca="false">+$N230*AA230</f>
        <v>0</v>
      </c>
      <c r="BU230" s="55" t="n">
        <f aca="false">+$N230*AB230</f>
        <v>0</v>
      </c>
      <c r="BV230" s="55" t="n">
        <f aca="false">+$N230*AC230</f>
        <v>0</v>
      </c>
      <c r="BW230" s="55" t="n">
        <f aca="false">+$N230*AD230</f>
        <v>0</v>
      </c>
      <c r="BX230" s="55" t="n">
        <f aca="false">+$N230*AE230</f>
        <v>0</v>
      </c>
      <c r="BY230" s="55" t="n">
        <f aca="false">+$N230*AF230</f>
        <v>0</v>
      </c>
      <c r="BZ230" s="55" t="n">
        <f aca="false">+$N230*AG230</f>
        <v>0</v>
      </c>
      <c r="CA230" s="55" t="n">
        <f aca="false">+$N230*AH230</f>
        <v>0</v>
      </c>
      <c r="CB230" s="55" t="n">
        <f aca="false">+$N230*AI230</f>
        <v>0</v>
      </c>
      <c r="CC230" s="55" t="n">
        <f aca="false">+SUM(BQ230:CB230)</f>
        <v>3.35</v>
      </c>
      <c r="CD230" s="53"/>
      <c r="CE230" s="55"/>
      <c r="CF230" s="55" t="n">
        <f aca="false">+BQ230/$CE$2</f>
        <v>2.76859504132231</v>
      </c>
      <c r="CG230" s="55" t="n">
        <f aca="false">+BR230/$CE$2</f>
        <v>0</v>
      </c>
      <c r="CH230" s="55" t="n">
        <f aca="false">+BS230/$CE$2</f>
        <v>0</v>
      </c>
      <c r="CI230" s="55" t="n">
        <f aca="false">+BT230/$CE$2</f>
        <v>0</v>
      </c>
      <c r="CJ230" s="55" t="n">
        <f aca="false">+BU230/$CE$2</f>
        <v>0</v>
      </c>
      <c r="CK230" s="55" t="n">
        <f aca="false">+BV230/$CE$2</f>
        <v>0</v>
      </c>
      <c r="CL230" s="55" t="n">
        <f aca="false">+BW230/$CE$2</f>
        <v>0</v>
      </c>
      <c r="CM230" s="55" t="n">
        <f aca="false">+BX230/$CE$2</f>
        <v>0</v>
      </c>
      <c r="CN230" s="55" t="n">
        <f aca="false">+BY230/$CE$2</f>
        <v>0</v>
      </c>
      <c r="CO230" s="55" t="n">
        <f aca="false">+BZ230/$CE$2</f>
        <v>0</v>
      </c>
      <c r="CP230" s="55" t="n">
        <f aca="false">+CA230/$CE$2</f>
        <v>0</v>
      </c>
      <c r="CQ230" s="55" t="n">
        <f aca="false">+CB230/$CE$2</f>
        <v>0</v>
      </c>
      <c r="CR230" s="55" t="n">
        <f aca="false">+CC230/$CE$2</f>
        <v>2.76859504132231</v>
      </c>
      <c r="CS230" s="53"/>
      <c r="CT230" s="53"/>
      <c r="CU230" s="56" t="n">
        <f aca="false">+$O230*X230+$P230*BB230+$Q230*(0.9*BB230+$S230)+$R230</f>
        <v>6.7</v>
      </c>
      <c r="CV230" s="56" t="n">
        <f aca="false">+$O230*Y230+$P230*BC230+$Q230*(0.9*BC230+$S230)+$R230</f>
        <v>0</v>
      </c>
      <c r="CW230" s="56" t="n">
        <f aca="false">+$O230*Z230+$P230*BD230+$Q230*(0.9*BD230+$S230)+$R230</f>
        <v>0</v>
      </c>
      <c r="CX230" s="56" t="n">
        <f aca="false">+$O230*AA230+$P230*BE230+$Q230*(0.9*BE230+$S230)+$R230</f>
        <v>0</v>
      </c>
      <c r="CY230" s="56" t="n">
        <f aca="false">+$O230*AB230+$P230*BF230+$Q230*(0.9*BF230+$S230)+$R230</f>
        <v>0</v>
      </c>
      <c r="CZ230" s="56" t="n">
        <f aca="false">+$O230*AC230+$P230*BG230+$Q230*(0.9*BG230+$S230)+$R230</f>
        <v>0</v>
      </c>
      <c r="DA230" s="56" t="n">
        <f aca="false">+$O230*AD230+$P230*BH230+$Q230*(0.9*BH230+$S230)+$R230</f>
        <v>0</v>
      </c>
      <c r="DB230" s="56" t="n">
        <f aca="false">+$O230*AE230+$P230*BI230+$Q230*(0.9*BI230+$S230)+$R230</f>
        <v>0</v>
      </c>
      <c r="DC230" s="56" t="n">
        <f aca="false">+$O230*AF230+$P230*BJ230+$Q230*(0.9*BJ230+$S230)+$R230</f>
        <v>0</v>
      </c>
      <c r="DD230" s="56" t="n">
        <f aca="false">+$O230*AG230+$P230*BK230+$Q230*(0.9*BK230+$S230)+$R230</f>
        <v>0</v>
      </c>
      <c r="DE230" s="56" t="n">
        <f aca="false">+$O230*AH230+$P230*BL230+$Q230*(0.9*BL230+$S230)+$R230</f>
        <v>0</v>
      </c>
      <c r="DF230" s="56" t="n">
        <f aca="false">+$O230*AI230+$P230*BM230+$Q230*(0.9*BM230+$S230)+$R230</f>
        <v>0</v>
      </c>
      <c r="DG230" s="55" t="n">
        <f aca="false">+SUM(CU230:DF230)</f>
        <v>6.7</v>
      </c>
      <c r="DH230" s="53"/>
      <c r="DJ230" s="14" t="n">
        <f aca="false">+IF(X230=0,0,$T230)</f>
        <v>30</v>
      </c>
      <c r="DK230" s="14" t="n">
        <f aca="false">+IF(Y230=0,0,$T230)</f>
        <v>0</v>
      </c>
      <c r="DL230" s="14" t="n">
        <f aca="false">+IF(Z230=0,0,$T230)</f>
        <v>0</v>
      </c>
      <c r="DM230" s="14" t="n">
        <f aca="false">+IF(AA230=0,0,$T230)</f>
        <v>0</v>
      </c>
      <c r="DN230" s="14" t="n">
        <f aca="false">+IF(AB230=0,0,$T230)</f>
        <v>0</v>
      </c>
      <c r="DO230" s="14" t="n">
        <f aca="false">+IF(AC230=0,0,$T230)</f>
        <v>0</v>
      </c>
      <c r="DP230" s="14" t="n">
        <f aca="false">+IF(AD230=0,0,$T230)</f>
        <v>0</v>
      </c>
      <c r="DQ230" s="14" t="n">
        <f aca="false">+IF(AE230=0,0,$T230)</f>
        <v>0</v>
      </c>
      <c r="DR230" s="14" t="n">
        <f aca="false">+IF(AF230=0,0,$T230)</f>
        <v>0</v>
      </c>
      <c r="DS230" s="14" t="n">
        <f aca="false">+IF(AG230=0,0,$T230)</f>
        <v>0</v>
      </c>
      <c r="DT230" s="14" t="n">
        <f aca="false">+IF(AH230=0,0,$T230)</f>
        <v>0</v>
      </c>
      <c r="DU230" s="14" t="n">
        <f aca="false">+IF(AI230=0,0,$T230)</f>
        <v>0</v>
      </c>
      <c r="DV230" s="55" t="n">
        <f aca="false">+SUM(DJ230:DU230)</f>
        <v>30</v>
      </c>
      <c r="DY230" s="14" t="n">
        <v>0</v>
      </c>
      <c r="DZ230" s="14" t="n">
        <v>0</v>
      </c>
      <c r="EA230" s="14" t="n">
        <v>0</v>
      </c>
      <c r="EB230" s="14" t="n">
        <v>0</v>
      </c>
      <c r="EC230" s="14" t="n">
        <v>0</v>
      </c>
      <c r="ED230" s="14" t="n">
        <v>0</v>
      </c>
      <c r="EE230" s="14" t="n">
        <v>0</v>
      </c>
      <c r="EF230" s="14" t="n">
        <v>0</v>
      </c>
      <c r="EG230" s="14" t="n">
        <v>0</v>
      </c>
      <c r="EH230" s="14" t="n">
        <v>0</v>
      </c>
      <c r="EI230" s="14" t="n">
        <v>0</v>
      </c>
      <c r="EJ230" s="14" t="n">
        <v>0</v>
      </c>
      <c r="EK230" s="55" t="n">
        <f aca="false">+SUM(DY230:EJ230)</f>
        <v>0</v>
      </c>
      <c r="EO230" s="53" t="n">
        <f aca="false">+CU230+DJ230-DY230/2</f>
        <v>36.7</v>
      </c>
      <c r="EP230" s="53" t="n">
        <f aca="false">+CV230+DK230-DZ230/2</f>
        <v>0</v>
      </c>
      <c r="EQ230" s="53" t="n">
        <f aca="false">+CW230+DL230-EA230/2</f>
        <v>0</v>
      </c>
      <c r="ER230" s="53" t="n">
        <f aca="false">+CX230+DM230-EB230/2</f>
        <v>0</v>
      </c>
      <c r="ES230" s="53" t="n">
        <f aca="false">+CY230+DN230-EC230/2</f>
        <v>0</v>
      </c>
      <c r="ET230" s="53" t="n">
        <f aca="false">+CZ230+DO230-ED230/2</f>
        <v>0</v>
      </c>
      <c r="EU230" s="53" t="n">
        <f aca="false">+DA230+DP230-EE230/2</f>
        <v>0</v>
      </c>
      <c r="EV230" s="53" t="n">
        <f aca="false">+DB230+DQ230-EF230/2</f>
        <v>0</v>
      </c>
      <c r="EW230" s="53" t="n">
        <f aca="false">+DC230+DR230-EG230/2</f>
        <v>0</v>
      </c>
      <c r="EX230" s="53" t="n">
        <f aca="false">+DD230+DS230-EH230/2</f>
        <v>0</v>
      </c>
      <c r="EY230" s="53" t="n">
        <f aca="false">+DE230+DT230-EI230/2</f>
        <v>0</v>
      </c>
      <c r="EZ230" s="53" t="n">
        <f aca="false">+DF230+DU230-EJ230/2</f>
        <v>0</v>
      </c>
      <c r="FA230" s="55" t="n">
        <f aca="false">+SUM(EO230:EZ230)</f>
        <v>36.7</v>
      </c>
      <c r="FD230" s="53" t="n">
        <f aca="false">+AM230-EO230-DY230</f>
        <v>298.3</v>
      </c>
      <c r="FE230" s="53" t="n">
        <f aca="false">+AN230-EP230-DZ230</f>
        <v>0</v>
      </c>
      <c r="FF230" s="53" t="n">
        <f aca="false">+AO230-EQ230-EA230</f>
        <v>0</v>
      </c>
      <c r="FG230" s="53" t="n">
        <f aca="false">+AP230-ER230-EB230</f>
        <v>0</v>
      </c>
      <c r="FH230" s="53" t="n">
        <f aca="false">+AQ230-ES230-EC230</f>
        <v>0</v>
      </c>
      <c r="FI230" s="53" t="n">
        <f aca="false">+AR230-ET230-ED230</f>
        <v>0</v>
      </c>
      <c r="FJ230" s="53" t="n">
        <f aca="false">+AS230-EU230-EE230</f>
        <v>0</v>
      </c>
      <c r="FK230" s="53" t="n">
        <f aca="false">+AT230-EV230-EF230</f>
        <v>0</v>
      </c>
      <c r="FL230" s="53" t="n">
        <f aca="false">+AU230-EW230-EG230</f>
        <v>0</v>
      </c>
      <c r="FM230" s="53" t="n">
        <f aca="false">+AV230-EX230-EH230</f>
        <v>0</v>
      </c>
      <c r="FN230" s="53" t="n">
        <f aca="false">+AW230-EY230-EI230</f>
        <v>0</v>
      </c>
      <c r="FO230" s="53" t="n">
        <f aca="false">+AX230-EZ230-EJ230</f>
        <v>0</v>
      </c>
      <c r="FP230" s="53" t="n">
        <f aca="false">+AY230-FA230</f>
        <v>298.3</v>
      </c>
    </row>
    <row collapsed="false" customFormat="false" customHeight="true" hidden="false" ht="15" outlineLevel="2" r="231">
      <c r="A231" s="21" t="n">
        <v>12</v>
      </c>
      <c r="B231" s="21" t="s">
        <v>67</v>
      </c>
      <c r="C231" s="21" t="s">
        <v>137</v>
      </c>
      <c r="D231" s="67" t="n">
        <f aca="false">+E231</f>
        <v>16178</v>
      </c>
      <c r="E231" s="69" t="n">
        <v>16178</v>
      </c>
      <c r="F231" s="72" t="s">
        <v>678</v>
      </c>
      <c r="G231" s="21" t="s">
        <v>69</v>
      </c>
      <c r="H231" s="21" t="s">
        <v>69</v>
      </c>
      <c r="I231" s="72" t="s">
        <v>796</v>
      </c>
      <c r="J231" s="76" t="s">
        <v>486</v>
      </c>
      <c r="K231" s="76" t="s">
        <v>486</v>
      </c>
      <c r="L231" s="49" t="s">
        <v>487</v>
      </c>
      <c r="M231" s="50" t="s">
        <v>70</v>
      </c>
      <c r="N231" s="51" t="n">
        <v>0.01</v>
      </c>
      <c r="O231" s="51" t="n">
        <v>0.02</v>
      </c>
      <c r="P231" s="51" t="n">
        <v>0</v>
      </c>
      <c r="Q231" s="51" t="n">
        <v>0</v>
      </c>
      <c r="R231" s="50" t="n">
        <v>0</v>
      </c>
      <c r="S231" s="50" t="n">
        <v>0</v>
      </c>
      <c r="T231" s="50" t="n">
        <v>30</v>
      </c>
      <c r="U231" s="50"/>
      <c r="X231" s="53" t="e">
        <f aca="false">+VLOOKUP($D231,['file:///home/lab/repositories/luckia.facturador/com.luckia.biller.deploy/src/main/resources/bootstrap/info_presencial_2014.xlsx']venta_neta_cons!$a$2:$n$1048576,3,0)</f>
        <v>#VALUE!</v>
      </c>
      <c r="Y231" s="53" t="e">
        <f aca="false">+VLOOKUP($D231,['file:///home/lab/repositories/luckia.facturador/com.luckia.biller.deploy/src/main/resources/bootstrap/info_presencial_2014.xlsx']venta_neta_cons!$a$2:$n$1048576,4,0)</f>
        <v>#VALUE!</v>
      </c>
      <c r="Z231" s="53" t="e">
        <f aca="false">+VLOOKUP($D231,['file:///home/lab/repositories/luckia.facturador/com.luckia.biller.deploy/src/main/resources/bootstrap/info_presencial_2014.xlsx']venta_neta_cons!$a$2:$n$1048576,5,0)</f>
        <v>#VALUE!</v>
      </c>
      <c r="AA231" s="53" t="e">
        <f aca="false">+VLOOKUP($D231,['file:///home/lab/repositories/luckia.facturador/com.luckia.biller.deploy/src/main/resources/bootstrap/info_presencial_2014.xlsx']venta_neta_cons!$a$2:$n$1048576,6,0)</f>
        <v>#VALUE!</v>
      </c>
      <c r="AB231" s="53" t="e">
        <f aca="false">+VLOOKUP($D231,['file:///home/lab/repositories/luckia.facturador/com.luckia.biller.deploy/src/main/resources/bootstrap/info_presencial_2014.xlsx']venta_neta_cons!$a$2:$n$1048576,7,0)</f>
        <v>#VALUE!</v>
      </c>
      <c r="AC231" s="53" t="e">
        <f aca="false">+VLOOKUP($D231,['file:///home/lab/repositories/luckia.facturador/com.luckia.biller.deploy/src/main/resources/bootstrap/info_presencial_2014.xlsx']venta_neta_cons!$a$2:$n$1048576,8,0)</f>
        <v>#VALUE!</v>
      </c>
      <c r="AD231" s="53" t="e">
        <f aca="false">+VLOOKUP($D231,['file:///home/lab/repositories/luckia.facturador/com.luckia.biller.deploy/src/main/resources/bootstrap/info_presencial_2014.xlsx']venta_neta_cons!$a$2:$n$1048576,9,0)</f>
        <v>#VALUE!</v>
      </c>
      <c r="AE231" s="53" t="e">
        <f aca="false">+VLOOKUP($D231,['file:///home/lab/repositories/luckia.facturador/com.luckia.biller.deploy/src/main/resources/bootstrap/info_presencial_2014.xlsx']venta_neta_cons!$a$2:$n$1048576,10,0)</f>
        <v>#VALUE!</v>
      </c>
      <c r="AF231" s="53" t="e">
        <f aca="false">+VLOOKUP($D231,['file:///home/lab/repositories/luckia.facturador/com.luckia.biller.deploy/src/main/resources/bootstrap/info_presencial_2014.xlsx']venta_neta_cons!$a$2:$n$1048576,11,0)</f>
        <v>#VALUE!</v>
      </c>
      <c r="AG231" s="53" t="e">
        <f aca="false">+VLOOKUP($D231,['file:///home/lab/repositories/luckia.facturador/com.luckia.biller.deploy/src/main/resources/bootstrap/info_presencial_2014.xlsx']venta_neta_cons!$a$2:$n$1048576,12,0)</f>
        <v>#VALUE!</v>
      </c>
      <c r="AH231" s="53" t="e">
        <f aca="false">+VLOOKUP($D231,['file:///home/lab/repositories/luckia.facturador/com.luckia.biller.deploy/src/main/resources/bootstrap/info_presencial_2014.xlsx']venta_neta_cons!$a$2:$n$1048576,13,0)</f>
        <v>#VALUE!</v>
      </c>
      <c r="AI231" s="53" t="e">
        <f aca="false">+VLOOKUP($D231,['file:///home/lab/repositories/luckia.facturador/com.luckia.biller.deploy/src/main/resources/bootstrap/info_presencial_2014.xlsx']venta_neta_cons!$a$2:$n$1048576,14,0)</f>
        <v>#VALUE!</v>
      </c>
      <c r="AJ231" s="53" t="n">
        <f aca="false">+SUM(X231:AI231)</f>
        <v>7593</v>
      </c>
      <c r="AK231" s="54" t="n">
        <f aca="false">+BB231/X231</f>
        <v>0.108538127222442</v>
      </c>
      <c r="AL231" s="53"/>
      <c r="AM231" s="53" t="e">
        <f aca="false">+VLOOKUP($D231,['file:///home/lab/repositories/luckia.facturador/com.luckia.biller.deploy/src/main/resources/bootstrap/info_presencial_2014.xlsx']saldo_cons!$a$2:$n$1048576,3,0)</f>
        <v>#VALUE!</v>
      </c>
      <c r="AN231" s="53" t="e">
        <f aca="false">+VLOOKUP($D231,['file:///home/lab/repositories/luckia.facturador/com.luckia.biller.deploy/src/main/resources/bootstrap/info_presencial_2014.xlsx']saldo_cons!$a$2:$n$1048576,4,0)</f>
        <v>#VALUE!</v>
      </c>
      <c r="AO231" s="53" t="e">
        <f aca="false">+VLOOKUP($D231,['file:///home/lab/repositories/luckia.facturador/com.luckia.biller.deploy/src/main/resources/bootstrap/info_presencial_2014.xlsx']saldo_cons!$a$2:$n$1048576,5,0)</f>
        <v>#VALUE!</v>
      </c>
      <c r="AP231" s="53" t="e">
        <f aca="false">+VLOOKUP($D231,['file:///home/lab/repositories/luckia.facturador/com.luckia.biller.deploy/src/main/resources/bootstrap/info_presencial_2014.xlsx']saldo_cons!$a$2:$n$1048576,6,0)</f>
        <v>#VALUE!</v>
      </c>
      <c r="AQ231" s="53" t="e">
        <f aca="false">+VLOOKUP($D231,['file:///home/lab/repositories/luckia.facturador/com.luckia.biller.deploy/src/main/resources/bootstrap/info_presencial_2014.xlsx']saldo_cons!$a$2:$n$1048576,7,0)</f>
        <v>#VALUE!</v>
      </c>
      <c r="AR231" s="53" t="e">
        <f aca="false">+VLOOKUP($D231,['file:///home/lab/repositories/luckia.facturador/com.luckia.biller.deploy/src/main/resources/bootstrap/info_presencial_2014.xlsx']saldo_cons!$a$2:$n$1048576,8,0)</f>
        <v>#VALUE!</v>
      </c>
      <c r="AS231" s="53" t="e">
        <f aca="false">+VLOOKUP($D231,['file:///home/lab/repositories/luckia.facturador/com.luckia.biller.deploy/src/main/resources/bootstrap/info_presencial_2014.xlsx']saldo_cons!$a$2:$n$1048576,9,0)</f>
        <v>#VALUE!</v>
      </c>
      <c r="AT231" s="53" t="e">
        <f aca="false">+VLOOKUP($D231,['file:///home/lab/repositories/luckia.facturador/com.luckia.biller.deploy/src/main/resources/bootstrap/info_presencial_2014.xlsx']saldo_cons!$a$2:$n$1048576,10,0)</f>
        <v>#VALUE!</v>
      </c>
      <c r="AU231" s="53" t="e">
        <f aca="false">+VLOOKUP($D231,['file:///home/lab/repositories/luckia.facturador/com.luckia.biller.deploy/src/main/resources/bootstrap/info_presencial_2014.xlsx']saldo_cons!$a$2:$n$1048576,11,0)</f>
        <v>#VALUE!</v>
      </c>
      <c r="AV231" s="53" t="e">
        <f aca="false">+VLOOKUP($D231,['file:///home/lab/repositories/luckia.facturador/com.luckia.biller.deploy/src/main/resources/bootstrap/info_presencial_2014.xlsx']saldo_cons!$a$2:$n$1048576,12,0)</f>
        <v>#VALUE!</v>
      </c>
      <c r="AW231" s="53" t="e">
        <f aca="false">+VLOOKUP($D231,['file:///home/lab/repositories/luckia.facturador/com.luckia.biller.deploy/src/main/resources/bootstrap/info_presencial_2014.xlsx']saldo_cons!$a$2:$n$1048576,13,0)</f>
        <v>#VALUE!</v>
      </c>
      <c r="AX231" s="53" t="e">
        <f aca="false">+VLOOKUP($D231,['file:///home/lab/repositories/luckia.facturador/com.luckia.biller.deploy/src/main/resources/bootstrap/info_presencial_2014.xlsx']saldo_cons!$a$2:$n$1048576,14,0)</f>
        <v>#VALUE!</v>
      </c>
      <c r="AY231" s="53" t="n">
        <f aca="false">+SUM(AM231:AX231)</f>
        <v>7593</v>
      </c>
      <c r="AZ231" s="53"/>
      <c r="BA231" s="53"/>
      <c r="BB231" s="53" t="e">
        <f aca="false">+VLOOKUP($D231,['file:///home/lab/repositories/luckia.facturador/com.luckia.biller.deploy/src/main/resources/bootstrap/info_presencial_2014.xlsx']ggr_cons!$a$2:$n$1048576,3,0)</f>
        <v>#VALUE!</v>
      </c>
      <c r="BC231" s="53" t="e">
        <f aca="false">+VLOOKUP($D231,['file:///home/lab/repositories/luckia.facturador/com.luckia.biller.deploy/src/main/resources/bootstrap/info_presencial_2014.xlsx']ggr_cons!$a$2:$n$1048576,4,0)</f>
        <v>#VALUE!</v>
      </c>
      <c r="BD231" s="53" t="e">
        <f aca="false">+VLOOKUP($D231,['file:///home/lab/repositories/luckia.facturador/com.luckia.biller.deploy/src/main/resources/bootstrap/info_presencial_2014.xlsx']ggr_cons!$a$2:$n$1048576,5,0)</f>
        <v>#VALUE!</v>
      </c>
      <c r="BE231" s="53" t="e">
        <f aca="false">+VLOOKUP($D231,['file:///home/lab/repositories/luckia.facturador/com.luckia.biller.deploy/src/main/resources/bootstrap/info_presencial_2014.xlsx']ggr_cons!$a$2:$n$1048576,6,0)</f>
        <v>#VALUE!</v>
      </c>
      <c r="BF231" s="53" t="e">
        <f aca="false">+VLOOKUP($D231,['file:///home/lab/repositories/luckia.facturador/com.luckia.biller.deploy/src/main/resources/bootstrap/info_presencial_2014.xlsx']ggr_cons!$a$2:$n$1048576,7,0)</f>
        <v>#VALUE!</v>
      </c>
      <c r="BG231" s="53" t="e">
        <f aca="false">+VLOOKUP($D231,['file:///home/lab/repositories/luckia.facturador/com.luckia.biller.deploy/src/main/resources/bootstrap/info_presencial_2014.xlsx']ggr_cons!$a$2:$n$1048576,8,0)</f>
        <v>#VALUE!</v>
      </c>
      <c r="BH231" s="53" t="e">
        <f aca="false">+VLOOKUP($D231,['file:///home/lab/repositories/luckia.facturador/com.luckia.biller.deploy/src/main/resources/bootstrap/info_presencial_2014.xlsx']ggr_cons!$a$2:$n$1048576,9,0)</f>
        <v>#VALUE!</v>
      </c>
      <c r="BI231" s="53" t="e">
        <f aca="false">+VLOOKUP($D231,['file:///home/lab/repositories/luckia.facturador/com.luckia.biller.deploy/src/main/resources/bootstrap/info_presencial_2014.xlsx']ggr_cons!$a$2:$n$1048576,10,0)</f>
        <v>#VALUE!</v>
      </c>
      <c r="BJ231" s="53" t="e">
        <f aca="false">+VLOOKUP($D231,['file:///home/lab/repositories/luckia.facturador/com.luckia.biller.deploy/src/main/resources/bootstrap/info_presencial_2014.xlsx']ggr_cons!$a$2:$n$1048576,11,0)</f>
        <v>#VALUE!</v>
      </c>
      <c r="BK231" s="53" t="e">
        <f aca="false">+VLOOKUP($D231,['file:///home/lab/repositories/luckia.facturador/com.luckia.biller.deploy/src/main/resources/bootstrap/info_presencial_2014.xlsx']ggr_cons!$a$2:$n$1048576,12,0)</f>
        <v>#VALUE!</v>
      </c>
      <c r="BL231" s="53" t="e">
        <f aca="false">+VLOOKUP($D231,['file:///home/lab/repositories/luckia.facturador/com.luckia.biller.deploy/src/main/resources/bootstrap/info_presencial_2014.xlsx']ggr_cons!$a$2:$n$1048576,13,0)</f>
        <v>#VALUE!</v>
      </c>
      <c r="BM231" s="53" t="e">
        <f aca="false">+VLOOKUP($D231,['file:///home/lab/repositories/luckia.facturador/com.luckia.biller.deploy/src/main/resources/bootstrap/info_presencial_2014.xlsx']ggr_cons!$a$2:$n$1048576,14,0)</f>
        <v>#VALUE!</v>
      </c>
      <c r="BN231" s="53" t="n">
        <f aca="false">+SUM(BB231:BM231)</f>
        <v>824.13</v>
      </c>
      <c r="BO231" s="53"/>
      <c r="BP231" s="53"/>
      <c r="BQ231" s="55" t="n">
        <f aca="false">+$N231*X231</f>
        <v>75.93</v>
      </c>
      <c r="BR231" s="55" t="n">
        <f aca="false">+$N231*Y231</f>
        <v>0</v>
      </c>
      <c r="BS231" s="55" t="n">
        <f aca="false">+$N231*Z231</f>
        <v>0</v>
      </c>
      <c r="BT231" s="55" t="n">
        <f aca="false">+$N231*AA231</f>
        <v>0</v>
      </c>
      <c r="BU231" s="55" t="n">
        <f aca="false">+$N231*AB231</f>
        <v>0</v>
      </c>
      <c r="BV231" s="55" t="n">
        <f aca="false">+$N231*AC231</f>
        <v>0</v>
      </c>
      <c r="BW231" s="55" t="n">
        <f aca="false">+$N231*AD231</f>
        <v>0</v>
      </c>
      <c r="BX231" s="55" t="n">
        <f aca="false">+$N231*AE231</f>
        <v>0</v>
      </c>
      <c r="BY231" s="55" t="n">
        <f aca="false">+$N231*AF231</f>
        <v>0</v>
      </c>
      <c r="BZ231" s="55" t="n">
        <f aca="false">+$N231*AG231</f>
        <v>0</v>
      </c>
      <c r="CA231" s="55" t="n">
        <f aca="false">+$N231*AH231</f>
        <v>0</v>
      </c>
      <c r="CB231" s="55" t="n">
        <f aca="false">+$N231*AI231</f>
        <v>0</v>
      </c>
      <c r="CC231" s="55" t="n">
        <f aca="false">+SUM(BQ231:CB231)</f>
        <v>75.93</v>
      </c>
      <c r="CD231" s="53"/>
      <c r="CE231" s="55"/>
      <c r="CF231" s="55" t="n">
        <f aca="false">+BQ231/$CE$2</f>
        <v>62.7520661157025</v>
      </c>
      <c r="CG231" s="55" t="n">
        <f aca="false">+BR231/$CE$2</f>
        <v>0</v>
      </c>
      <c r="CH231" s="55" t="n">
        <f aca="false">+BS231/$CE$2</f>
        <v>0</v>
      </c>
      <c r="CI231" s="55" t="n">
        <f aca="false">+BT231/$CE$2</f>
        <v>0</v>
      </c>
      <c r="CJ231" s="55" t="n">
        <f aca="false">+BU231/$CE$2</f>
        <v>0</v>
      </c>
      <c r="CK231" s="55" t="n">
        <f aca="false">+BV231/$CE$2</f>
        <v>0</v>
      </c>
      <c r="CL231" s="55" t="n">
        <f aca="false">+BW231/$CE$2</f>
        <v>0</v>
      </c>
      <c r="CM231" s="55" t="n">
        <f aca="false">+BX231/$CE$2</f>
        <v>0</v>
      </c>
      <c r="CN231" s="55" t="n">
        <f aca="false">+BY231/$CE$2</f>
        <v>0</v>
      </c>
      <c r="CO231" s="55" t="n">
        <f aca="false">+BZ231/$CE$2</f>
        <v>0</v>
      </c>
      <c r="CP231" s="55" t="n">
        <f aca="false">+CA231/$CE$2</f>
        <v>0</v>
      </c>
      <c r="CQ231" s="55" t="n">
        <f aca="false">+CB231/$CE$2</f>
        <v>0</v>
      </c>
      <c r="CR231" s="55" t="n">
        <f aca="false">+CC231/$CE$2</f>
        <v>62.7520661157025</v>
      </c>
      <c r="CS231" s="53"/>
      <c r="CT231" s="53"/>
      <c r="CU231" s="56" t="n">
        <f aca="false">+$O231*X231+$P231*BB231+$Q231*(0.9*BB231+$S231)+$R231</f>
        <v>151.86</v>
      </c>
      <c r="CV231" s="56" t="n">
        <f aca="false">+$O231*Y231+$P231*BC231+$Q231*(0.9*BC231+$S231)+$R231</f>
        <v>0</v>
      </c>
      <c r="CW231" s="56" t="n">
        <f aca="false">+$O231*Z231+$P231*BD231+$Q231*(0.9*BD231+$S231)+$R231</f>
        <v>0</v>
      </c>
      <c r="CX231" s="56" t="n">
        <f aca="false">+$O231*AA231+$P231*BE231+$Q231*(0.9*BE231+$S231)+$R231</f>
        <v>0</v>
      </c>
      <c r="CY231" s="56" t="n">
        <f aca="false">+$O231*AB231+$P231*BF231+$Q231*(0.9*BF231+$S231)+$R231</f>
        <v>0</v>
      </c>
      <c r="CZ231" s="56" t="n">
        <f aca="false">+$O231*AC231+$P231*BG231+$Q231*(0.9*BG231+$S231)+$R231</f>
        <v>0</v>
      </c>
      <c r="DA231" s="56" t="n">
        <f aca="false">+$O231*AD231+$P231*BH231+$Q231*(0.9*BH231+$S231)+$R231</f>
        <v>0</v>
      </c>
      <c r="DB231" s="56" t="n">
        <f aca="false">+$O231*AE231+$P231*BI231+$Q231*(0.9*BI231+$S231)+$R231</f>
        <v>0</v>
      </c>
      <c r="DC231" s="56" t="n">
        <f aca="false">+$O231*AF231+$P231*BJ231+$Q231*(0.9*BJ231+$S231)+$R231</f>
        <v>0</v>
      </c>
      <c r="DD231" s="56" t="n">
        <f aca="false">+$O231*AG231+$P231*BK231+$Q231*(0.9*BK231+$S231)+$R231</f>
        <v>0</v>
      </c>
      <c r="DE231" s="56" t="n">
        <f aca="false">+$O231*AH231+$P231*BL231+$Q231*(0.9*BL231+$S231)+$R231</f>
        <v>0</v>
      </c>
      <c r="DF231" s="56" t="n">
        <f aca="false">+$O231*AI231+$P231*BM231+$Q231*(0.9*BM231+$S231)+$R231</f>
        <v>0</v>
      </c>
      <c r="DG231" s="55" t="n">
        <f aca="false">+SUM(CU231:DF231)</f>
        <v>151.86</v>
      </c>
      <c r="DH231" s="53"/>
      <c r="DJ231" s="14" t="n">
        <f aca="false">+IF(X231=0,0,$T231)</f>
        <v>30</v>
      </c>
      <c r="DK231" s="14" t="n">
        <f aca="false">+IF(Y231=0,0,$T231)</f>
        <v>0</v>
      </c>
      <c r="DL231" s="14" t="n">
        <f aca="false">+IF(Z231=0,0,$T231)</f>
        <v>0</v>
      </c>
      <c r="DM231" s="14" t="n">
        <f aca="false">+IF(AA231=0,0,$T231)</f>
        <v>0</v>
      </c>
      <c r="DN231" s="14" t="n">
        <f aca="false">+IF(AB231=0,0,$T231)</f>
        <v>0</v>
      </c>
      <c r="DO231" s="14" t="n">
        <f aca="false">+IF(AC231=0,0,$T231)</f>
        <v>0</v>
      </c>
      <c r="DP231" s="14" t="n">
        <f aca="false">+IF(AD231=0,0,$T231)</f>
        <v>0</v>
      </c>
      <c r="DQ231" s="14" t="n">
        <f aca="false">+IF(AE231=0,0,$T231)</f>
        <v>0</v>
      </c>
      <c r="DR231" s="14" t="n">
        <f aca="false">+IF(AF231=0,0,$T231)</f>
        <v>0</v>
      </c>
      <c r="DS231" s="14" t="n">
        <f aca="false">+IF(AG231=0,0,$T231)</f>
        <v>0</v>
      </c>
      <c r="DT231" s="14" t="n">
        <f aca="false">+IF(AH231=0,0,$T231)</f>
        <v>0</v>
      </c>
      <c r="DU231" s="14" t="n">
        <f aca="false">+IF(AI231=0,0,$T231)</f>
        <v>0</v>
      </c>
      <c r="DV231" s="55" t="n">
        <f aca="false">+SUM(DJ231:DU231)</f>
        <v>30</v>
      </c>
      <c r="DY231" s="14" t="n">
        <v>0</v>
      </c>
      <c r="DZ231" s="14" t="n">
        <v>0</v>
      </c>
      <c r="EA231" s="14" t="n">
        <v>0</v>
      </c>
      <c r="EB231" s="14" t="n">
        <v>0</v>
      </c>
      <c r="EC231" s="14" t="n">
        <v>0</v>
      </c>
      <c r="ED231" s="14" t="n">
        <v>0</v>
      </c>
      <c r="EE231" s="14" t="n">
        <v>0</v>
      </c>
      <c r="EF231" s="14" t="n">
        <v>0</v>
      </c>
      <c r="EG231" s="14" t="n">
        <v>0</v>
      </c>
      <c r="EH231" s="14" t="n">
        <v>0</v>
      </c>
      <c r="EI231" s="14" t="n">
        <v>0</v>
      </c>
      <c r="EJ231" s="14" t="n">
        <v>0</v>
      </c>
      <c r="EK231" s="55" t="n">
        <f aca="false">+SUM(DY231:EJ231)</f>
        <v>0</v>
      </c>
      <c r="EO231" s="53" t="n">
        <f aca="false">+CU231+DJ231-DY231/2</f>
        <v>181.86</v>
      </c>
      <c r="EP231" s="53" t="n">
        <f aca="false">+CV231+DK231-DZ231/2</f>
        <v>0</v>
      </c>
      <c r="EQ231" s="53" t="n">
        <f aca="false">+CW231+DL231-EA231/2</f>
        <v>0</v>
      </c>
      <c r="ER231" s="53" t="n">
        <f aca="false">+CX231+DM231-EB231/2</f>
        <v>0</v>
      </c>
      <c r="ES231" s="53" t="n">
        <f aca="false">+CY231+DN231-EC231/2</f>
        <v>0</v>
      </c>
      <c r="ET231" s="53" t="n">
        <f aca="false">+CZ231+DO231-ED231/2</f>
        <v>0</v>
      </c>
      <c r="EU231" s="53" t="n">
        <f aca="false">+DA231+DP231-EE231/2</f>
        <v>0</v>
      </c>
      <c r="EV231" s="53" t="n">
        <f aca="false">+DB231+DQ231-EF231/2</f>
        <v>0</v>
      </c>
      <c r="EW231" s="53" t="n">
        <f aca="false">+DC231+DR231-EG231/2</f>
        <v>0</v>
      </c>
      <c r="EX231" s="53" t="n">
        <f aca="false">+DD231+DS231-EH231/2</f>
        <v>0</v>
      </c>
      <c r="EY231" s="53" t="n">
        <f aca="false">+DE231+DT231-EI231/2</f>
        <v>0</v>
      </c>
      <c r="EZ231" s="53" t="n">
        <f aca="false">+DF231+DU231-EJ231/2</f>
        <v>0</v>
      </c>
      <c r="FA231" s="55" t="n">
        <f aca="false">+SUM(EO231:EZ231)</f>
        <v>181.86</v>
      </c>
      <c r="FD231" s="53" t="n">
        <f aca="false">+AM231-EO231-DY231</f>
        <v>7411.14</v>
      </c>
      <c r="FE231" s="53" t="n">
        <f aca="false">+AN231-EP231-DZ231</f>
        <v>0</v>
      </c>
      <c r="FF231" s="53" t="n">
        <f aca="false">+AO231-EQ231-EA231</f>
        <v>0</v>
      </c>
      <c r="FG231" s="53" t="n">
        <f aca="false">+AP231-ER231-EB231</f>
        <v>0</v>
      </c>
      <c r="FH231" s="53" t="n">
        <f aca="false">+AQ231-ES231-EC231</f>
        <v>0</v>
      </c>
      <c r="FI231" s="53" t="n">
        <f aca="false">+AR231-ET231-ED231</f>
        <v>0</v>
      </c>
      <c r="FJ231" s="53" t="n">
        <f aca="false">+AS231-EU231-EE231</f>
        <v>0</v>
      </c>
      <c r="FK231" s="53" t="n">
        <f aca="false">+AT231-EV231-EF231</f>
        <v>0</v>
      </c>
      <c r="FL231" s="53" t="n">
        <f aca="false">+AU231-EW231-EG231</f>
        <v>0</v>
      </c>
      <c r="FM231" s="53" t="n">
        <f aca="false">+AV231-EX231-EH231</f>
        <v>0</v>
      </c>
      <c r="FN231" s="53" t="n">
        <f aca="false">+AW231-EY231-EI231</f>
        <v>0</v>
      </c>
      <c r="FO231" s="53" t="n">
        <f aca="false">+AX231-EZ231-EJ231</f>
        <v>0</v>
      </c>
      <c r="FP231" s="53" t="n">
        <f aca="false">+AY231-FA231</f>
        <v>7411.14</v>
      </c>
    </row>
    <row collapsed="false" customFormat="false" customHeight="true" hidden="false" ht="15" outlineLevel="2" r="232">
      <c r="A232" s="21" t="n">
        <v>12</v>
      </c>
      <c r="B232" s="21" t="s">
        <v>67</v>
      </c>
      <c r="C232" s="21" t="s">
        <v>137</v>
      </c>
      <c r="D232" s="67" t="n">
        <f aca="false">+E232</f>
        <v>16179</v>
      </c>
      <c r="E232" s="69" t="n">
        <v>16179</v>
      </c>
      <c r="F232" s="72" t="s">
        <v>797</v>
      </c>
      <c r="G232" s="21" t="s">
        <v>69</v>
      </c>
      <c r="H232" s="21" t="s">
        <v>69</v>
      </c>
      <c r="I232" s="72" t="s">
        <v>798</v>
      </c>
      <c r="J232" s="76" t="s">
        <v>799</v>
      </c>
      <c r="K232" s="76" t="s">
        <v>486</v>
      </c>
      <c r="L232" s="49" t="s">
        <v>487</v>
      </c>
      <c r="M232" s="50" t="s">
        <v>70</v>
      </c>
      <c r="N232" s="51" t="n">
        <v>0.01</v>
      </c>
      <c r="O232" s="51" t="n">
        <v>0.02</v>
      </c>
      <c r="P232" s="51" t="n">
        <v>0</v>
      </c>
      <c r="Q232" s="51" t="n">
        <v>0</v>
      </c>
      <c r="R232" s="50" t="n">
        <v>0</v>
      </c>
      <c r="S232" s="50" t="n">
        <v>0</v>
      </c>
      <c r="T232" s="50" t="n">
        <v>30</v>
      </c>
      <c r="U232" s="50"/>
      <c r="X232" s="53" t="e">
        <f aca="false">+VLOOKUP($D232,['file:///home/lab/repositories/luckia.facturador/com.luckia.biller.deploy/src/main/resources/bootstrap/info_presencial_2014.xlsx']venta_neta_cons!$a$2:$n$1048576,3,0)</f>
        <v>#VALUE!</v>
      </c>
      <c r="Y232" s="53" t="e">
        <f aca="false">+VLOOKUP($D232,['file:///home/lab/repositories/luckia.facturador/com.luckia.biller.deploy/src/main/resources/bootstrap/info_presencial_2014.xlsx']venta_neta_cons!$a$2:$n$1048576,4,0)</f>
        <v>#VALUE!</v>
      </c>
      <c r="Z232" s="53" t="e">
        <f aca="false">+VLOOKUP($D232,['file:///home/lab/repositories/luckia.facturador/com.luckia.biller.deploy/src/main/resources/bootstrap/info_presencial_2014.xlsx']venta_neta_cons!$a$2:$n$1048576,5,0)</f>
        <v>#VALUE!</v>
      </c>
      <c r="AA232" s="53" t="e">
        <f aca="false">+VLOOKUP($D232,['file:///home/lab/repositories/luckia.facturador/com.luckia.biller.deploy/src/main/resources/bootstrap/info_presencial_2014.xlsx']venta_neta_cons!$a$2:$n$1048576,6,0)</f>
        <v>#VALUE!</v>
      </c>
      <c r="AB232" s="53" t="e">
        <f aca="false">+VLOOKUP($D232,['file:///home/lab/repositories/luckia.facturador/com.luckia.biller.deploy/src/main/resources/bootstrap/info_presencial_2014.xlsx']venta_neta_cons!$a$2:$n$1048576,7,0)</f>
        <v>#VALUE!</v>
      </c>
      <c r="AC232" s="53" t="e">
        <f aca="false">+VLOOKUP($D232,['file:///home/lab/repositories/luckia.facturador/com.luckia.biller.deploy/src/main/resources/bootstrap/info_presencial_2014.xlsx']venta_neta_cons!$a$2:$n$1048576,8,0)</f>
        <v>#VALUE!</v>
      </c>
      <c r="AD232" s="53" t="e">
        <f aca="false">+VLOOKUP($D232,['file:///home/lab/repositories/luckia.facturador/com.luckia.biller.deploy/src/main/resources/bootstrap/info_presencial_2014.xlsx']venta_neta_cons!$a$2:$n$1048576,9,0)</f>
        <v>#VALUE!</v>
      </c>
      <c r="AE232" s="53" t="e">
        <f aca="false">+VLOOKUP($D232,['file:///home/lab/repositories/luckia.facturador/com.luckia.biller.deploy/src/main/resources/bootstrap/info_presencial_2014.xlsx']venta_neta_cons!$a$2:$n$1048576,10,0)</f>
        <v>#VALUE!</v>
      </c>
      <c r="AF232" s="53" t="e">
        <f aca="false">+VLOOKUP($D232,['file:///home/lab/repositories/luckia.facturador/com.luckia.biller.deploy/src/main/resources/bootstrap/info_presencial_2014.xlsx']venta_neta_cons!$a$2:$n$1048576,11,0)</f>
        <v>#VALUE!</v>
      </c>
      <c r="AG232" s="53" t="e">
        <f aca="false">+VLOOKUP($D232,['file:///home/lab/repositories/luckia.facturador/com.luckia.biller.deploy/src/main/resources/bootstrap/info_presencial_2014.xlsx']venta_neta_cons!$a$2:$n$1048576,12,0)</f>
        <v>#VALUE!</v>
      </c>
      <c r="AH232" s="53" t="e">
        <f aca="false">+VLOOKUP($D232,['file:///home/lab/repositories/luckia.facturador/com.luckia.biller.deploy/src/main/resources/bootstrap/info_presencial_2014.xlsx']venta_neta_cons!$a$2:$n$1048576,13,0)</f>
        <v>#VALUE!</v>
      </c>
      <c r="AI232" s="53" t="e">
        <f aca="false">+VLOOKUP($D232,['file:///home/lab/repositories/luckia.facturador/com.luckia.biller.deploy/src/main/resources/bootstrap/info_presencial_2014.xlsx']venta_neta_cons!$a$2:$n$1048576,14,0)</f>
        <v>#VALUE!</v>
      </c>
      <c r="AJ232" s="53" t="n">
        <f aca="false">+SUM(X232:AI232)</f>
        <v>2122</v>
      </c>
      <c r="AK232" s="54" t="n">
        <f aca="false">+BB232/X232</f>
        <v>0.288680490103676</v>
      </c>
      <c r="AL232" s="53"/>
      <c r="AM232" s="53" t="e">
        <f aca="false">+VLOOKUP($D232,['file:///home/lab/repositories/luckia.facturador/com.luckia.biller.deploy/src/main/resources/bootstrap/info_presencial_2014.xlsx']saldo_cons!$a$2:$n$1048576,3,0)</f>
        <v>#VALUE!</v>
      </c>
      <c r="AN232" s="53" t="e">
        <f aca="false">+VLOOKUP($D232,['file:///home/lab/repositories/luckia.facturador/com.luckia.biller.deploy/src/main/resources/bootstrap/info_presencial_2014.xlsx']saldo_cons!$a$2:$n$1048576,4,0)</f>
        <v>#VALUE!</v>
      </c>
      <c r="AO232" s="53" t="e">
        <f aca="false">+VLOOKUP($D232,['file:///home/lab/repositories/luckia.facturador/com.luckia.biller.deploy/src/main/resources/bootstrap/info_presencial_2014.xlsx']saldo_cons!$a$2:$n$1048576,5,0)</f>
        <v>#VALUE!</v>
      </c>
      <c r="AP232" s="53" t="e">
        <f aca="false">+VLOOKUP($D232,['file:///home/lab/repositories/luckia.facturador/com.luckia.biller.deploy/src/main/resources/bootstrap/info_presencial_2014.xlsx']saldo_cons!$a$2:$n$1048576,6,0)</f>
        <v>#VALUE!</v>
      </c>
      <c r="AQ232" s="53" t="e">
        <f aca="false">+VLOOKUP($D232,['file:///home/lab/repositories/luckia.facturador/com.luckia.biller.deploy/src/main/resources/bootstrap/info_presencial_2014.xlsx']saldo_cons!$a$2:$n$1048576,7,0)</f>
        <v>#VALUE!</v>
      </c>
      <c r="AR232" s="53" t="e">
        <f aca="false">+VLOOKUP($D232,['file:///home/lab/repositories/luckia.facturador/com.luckia.biller.deploy/src/main/resources/bootstrap/info_presencial_2014.xlsx']saldo_cons!$a$2:$n$1048576,8,0)</f>
        <v>#VALUE!</v>
      </c>
      <c r="AS232" s="53" t="e">
        <f aca="false">+VLOOKUP($D232,['file:///home/lab/repositories/luckia.facturador/com.luckia.biller.deploy/src/main/resources/bootstrap/info_presencial_2014.xlsx']saldo_cons!$a$2:$n$1048576,9,0)</f>
        <v>#VALUE!</v>
      </c>
      <c r="AT232" s="53" t="e">
        <f aca="false">+VLOOKUP($D232,['file:///home/lab/repositories/luckia.facturador/com.luckia.biller.deploy/src/main/resources/bootstrap/info_presencial_2014.xlsx']saldo_cons!$a$2:$n$1048576,10,0)</f>
        <v>#VALUE!</v>
      </c>
      <c r="AU232" s="53" t="e">
        <f aca="false">+VLOOKUP($D232,['file:///home/lab/repositories/luckia.facturador/com.luckia.biller.deploy/src/main/resources/bootstrap/info_presencial_2014.xlsx']saldo_cons!$a$2:$n$1048576,11,0)</f>
        <v>#VALUE!</v>
      </c>
      <c r="AV232" s="53" t="e">
        <f aca="false">+VLOOKUP($D232,['file:///home/lab/repositories/luckia.facturador/com.luckia.biller.deploy/src/main/resources/bootstrap/info_presencial_2014.xlsx']saldo_cons!$a$2:$n$1048576,12,0)</f>
        <v>#VALUE!</v>
      </c>
      <c r="AW232" s="53" t="e">
        <f aca="false">+VLOOKUP($D232,['file:///home/lab/repositories/luckia.facturador/com.luckia.biller.deploy/src/main/resources/bootstrap/info_presencial_2014.xlsx']saldo_cons!$a$2:$n$1048576,13,0)</f>
        <v>#VALUE!</v>
      </c>
      <c r="AX232" s="53" t="e">
        <f aca="false">+VLOOKUP($D232,['file:///home/lab/repositories/luckia.facturador/com.luckia.biller.deploy/src/main/resources/bootstrap/info_presencial_2014.xlsx']saldo_cons!$a$2:$n$1048576,14,0)</f>
        <v>#VALUE!</v>
      </c>
      <c r="AY232" s="53" t="n">
        <f aca="false">+SUM(AM232:AX232)</f>
        <v>2122</v>
      </c>
      <c r="AZ232" s="53"/>
      <c r="BA232" s="53"/>
      <c r="BB232" s="53" t="e">
        <f aca="false">+VLOOKUP($D232,['file:///home/lab/repositories/luckia.facturador/com.luckia.biller.deploy/src/main/resources/bootstrap/info_presencial_2014.xlsx']ggr_cons!$a$2:$n$1048576,3,0)</f>
        <v>#VALUE!</v>
      </c>
      <c r="BC232" s="53" t="e">
        <f aca="false">+VLOOKUP($D232,['file:///home/lab/repositories/luckia.facturador/com.luckia.biller.deploy/src/main/resources/bootstrap/info_presencial_2014.xlsx']ggr_cons!$a$2:$n$1048576,4,0)</f>
        <v>#VALUE!</v>
      </c>
      <c r="BD232" s="53" t="e">
        <f aca="false">+VLOOKUP($D232,['file:///home/lab/repositories/luckia.facturador/com.luckia.biller.deploy/src/main/resources/bootstrap/info_presencial_2014.xlsx']ggr_cons!$a$2:$n$1048576,5,0)</f>
        <v>#VALUE!</v>
      </c>
      <c r="BE232" s="53" t="e">
        <f aca="false">+VLOOKUP($D232,['file:///home/lab/repositories/luckia.facturador/com.luckia.biller.deploy/src/main/resources/bootstrap/info_presencial_2014.xlsx']ggr_cons!$a$2:$n$1048576,6,0)</f>
        <v>#VALUE!</v>
      </c>
      <c r="BF232" s="53" t="e">
        <f aca="false">+VLOOKUP($D232,['file:///home/lab/repositories/luckia.facturador/com.luckia.biller.deploy/src/main/resources/bootstrap/info_presencial_2014.xlsx']ggr_cons!$a$2:$n$1048576,7,0)</f>
        <v>#VALUE!</v>
      </c>
      <c r="BG232" s="53" t="e">
        <f aca="false">+VLOOKUP($D232,['file:///home/lab/repositories/luckia.facturador/com.luckia.biller.deploy/src/main/resources/bootstrap/info_presencial_2014.xlsx']ggr_cons!$a$2:$n$1048576,8,0)</f>
        <v>#VALUE!</v>
      </c>
      <c r="BH232" s="53" t="e">
        <f aca="false">+VLOOKUP($D232,['file:///home/lab/repositories/luckia.facturador/com.luckia.biller.deploy/src/main/resources/bootstrap/info_presencial_2014.xlsx']ggr_cons!$a$2:$n$1048576,9,0)</f>
        <v>#VALUE!</v>
      </c>
      <c r="BI232" s="53" t="e">
        <f aca="false">+VLOOKUP($D232,['file:///home/lab/repositories/luckia.facturador/com.luckia.biller.deploy/src/main/resources/bootstrap/info_presencial_2014.xlsx']ggr_cons!$a$2:$n$1048576,10,0)</f>
        <v>#VALUE!</v>
      </c>
      <c r="BJ232" s="53" t="e">
        <f aca="false">+VLOOKUP($D232,['file:///home/lab/repositories/luckia.facturador/com.luckia.biller.deploy/src/main/resources/bootstrap/info_presencial_2014.xlsx']ggr_cons!$a$2:$n$1048576,11,0)</f>
        <v>#VALUE!</v>
      </c>
      <c r="BK232" s="53" t="e">
        <f aca="false">+VLOOKUP($D232,['file:///home/lab/repositories/luckia.facturador/com.luckia.biller.deploy/src/main/resources/bootstrap/info_presencial_2014.xlsx']ggr_cons!$a$2:$n$1048576,12,0)</f>
        <v>#VALUE!</v>
      </c>
      <c r="BL232" s="53" t="e">
        <f aca="false">+VLOOKUP($D232,['file:///home/lab/repositories/luckia.facturador/com.luckia.biller.deploy/src/main/resources/bootstrap/info_presencial_2014.xlsx']ggr_cons!$a$2:$n$1048576,13,0)</f>
        <v>#VALUE!</v>
      </c>
      <c r="BM232" s="53" t="e">
        <f aca="false">+VLOOKUP($D232,['file:///home/lab/repositories/luckia.facturador/com.luckia.biller.deploy/src/main/resources/bootstrap/info_presencial_2014.xlsx']ggr_cons!$a$2:$n$1048576,14,0)</f>
        <v>#VALUE!</v>
      </c>
      <c r="BN232" s="53" t="n">
        <f aca="false">+SUM(BB232:BM232)</f>
        <v>612.58</v>
      </c>
      <c r="BO232" s="53"/>
      <c r="BP232" s="53"/>
      <c r="BQ232" s="55" t="n">
        <f aca="false">+$N232*X232</f>
        <v>21.22</v>
      </c>
      <c r="BR232" s="55" t="n">
        <f aca="false">+$N232*Y232</f>
        <v>0</v>
      </c>
      <c r="BS232" s="55" t="n">
        <f aca="false">+$N232*Z232</f>
        <v>0</v>
      </c>
      <c r="BT232" s="55" t="n">
        <f aca="false">+$N232*AA232</f>
        <v>0</v>
      </c>
      <c r="BU232" s="55" t="n">
        <f aca="false">+$N232*AB232</f>
        <v>0</v>
      </c>
      <c r="BV232" s="55" t="n">
        <f aca="false">+$N232*AC232</f>
        <v>0</v>
      </c>
      <c r="BW232" s="55" t="n">
        <f aca="false">+$N232*AD232</f>
        <v>0</v>
      </c>
      <c r="BX232" s="55" t="n">
        <f aca="false">+$N232*AE232</f>
        <v>0</v>
      </c>
      <c r="BY232" s="55" t="n">
        <f aca="false">+$N232*AF232</f>
        <v>0</v>
      </c>
      <c r="BZ232" s="55" t="n">
        <f aca="false">+$N232*AG232</f>
        <v>0</v>
      </c>
      <c r="CA232" s="55" t="n">
        <f aca="false">+$N232*AH232</f>
        <v>0</v>
      </c>
      <c r="CB232" s="55" t="n">
        <f aca="false">+$N232*AI232</f>
        <v>0</v>
      </c>
      <c r="CC232" s="55" t="n">
        <f aca="false">+SUM(BQ232:CB232)</f>
        <v>21.22</v>
      </c>
      <c r="CD232" s="53"/>
      <c r="CE232" s="55"/>
      <c r="CF232" s="55" t="n">
        <f aca="false">+BQ232/$CE$2</f>
        <v>17.5371900826446</v>
      </c>
      <c r="CG232" s="55" t="n">
        <f aca="false">+BR232/$CE$2</f>
        <v>0</v>
      </c>
      <c r="CH232" s="55" t="n">
        <f aca="false">+BS232/$CE$2</f>
        <v>0</v>
      </c>
      <c r="CI232" s="55" t="n">
        <f aca="false">+BT232/$CE$2</f>
        <v>0</v>
      </c>
      <c r="CJ232" s="55" t="n">
        <f aca="false">+BU232/$CE$2</f>
        <v>0</v>
      </c>
      <c r="CK232" s="55" t="n">
        <f aca="false">+BV232/$CE$2</f>
        <v>0</v>
      </c>
      <c r="CL232" s="55" t="n">
        <f aca="false">+BW232/$CE$2</f>
        <v>0</v>
      </c>
      <c r="CM232" s="55" t="n">
        <f aca="false">+BX232/$CE$2</f>
        <v>0</v>
      </c>
      <c r="CN232" s="55" t="n">
        <f aca="false">+BY232/$CE$2</f>
        <v>0</v>
      </c>
      <c r="CO232" s="55" t="n">
        <f aca="false">+BZ232/$CE$2</f>
        <v>0</v>
      </c>
      <c r="CP232" s="55" t="n">
        <f aca="false">+CA232/$CE$2</f>
        <v>0</v>
      </c>
      <c r="CQ232" s="55" t="n">
        <f aca="false">+CB232/$CE$2</f>
        <v>0</v>
      </c>
      <c r="CR232" s="55" t="n">
        <f aca="false">+CC232/$CE$2</f>
        <v>17.5371900826446</v>
      </c>
      <c r="CS232" s="53"/>
      <c r="CT232" s="53"/>
      <c r="CU232" s="56" t="n">
        <f aca="false">+$O232*X232+$P232*BB232+$Q232*(0.9*BB232+$S232)+$R232</f>
        <v>42.44</v>
      </c>
      <c r="CV232" s="56" t="n">
        <f aca="false">+$O232*Y232+$P232*BC232+$Q232*(0.9*BC232+$S232)+$R232</f>
        <v>0</v>
      </c>
      <c r="CW232" s="56" t="n">
        <f aca="false">+$O232*Z232+$P232*BD232+$Q232*(0.9*BD232+$S232)+$R232</f>
        <v>0</v>
      </c>
      <c r="CX232" s="56" t="n">
        <f aca="false">+$O232*AA232+$P232*BE232+$Q232*(0.9*BE232+$S232)+$R232</f>
        <v>0</v>
      </c>
      <c r="CY232" s="56" t="n">
        <f aca="false">+$O232*AB232+$P232*BF232+$Q232*(0.9*BF232+$S232)+$R232</f>
        <v>0</v>
      </c>
      <c r="CZ232" s="56" t="n">
        <f aca="false">+$O232*AC232+$P232*BG232+$Q232*(0.9*BG232+$S232)+$R232</f>
        <v>0</v>
      </c>
      <c r="DA232" s="56" t="n">
        <f aca="false">+$O232*AD232+$P232*BH232+$Q232*(0.9*BH232+$S232)+$R232</f>
        <v>0</v>
      </c>
      <c r="DB232" s="56" t="n">
        <f aca="false">+$O232*AE232+$P232*BI232+$Q232*(0.9*BI232+$S232)+$R232</f>
        <v>0</v>
      </c>
      <c r="DC232" s="56" t="n">
        <f aca="false">+$O232*AF232+$P232*BJ232+$Q232*(0.9*BJ232+$S232)+$R232</f>
        <v>0</v>
      </c>
      <c r="DD232" s="56" t="n">
        <f aca="false">+$O232*AG232+$P232*BK232+$Q232*(0.9*BK232+$S232)+$R232</f>
        <v>0</v>
      </c>
      <c r="DE232" s="56" t="n">
        <f aca="false">+$O232*AH232+$P232*BL232+$Q232*(0.9*BL232+$S232)+$R232</f>
        <v>0</v>
      </c>
      <c r="DF232" s="56" t="n">
        <f aca="false">+$O232*AI232+$P232*BM232+$Q232*(0.9*BM232+$S232)+$R232</f>
        <v>0</v>
      </c>
      <c r="DG232" s="55" t="n">
        <f aca="false">+SUM(CU232:DF232)</f>
        <v>42.44</v>
      </c>
      <c r="DH232" s="53"/>
      <c r="DJ232" s="14" t="n">
        <f aca="false">+IF(X232=0,0,$T232)</f>
        <v>30</v>
      </c>
      <c r="DK232" s="14" t="n">
        <f aca="false">+IF(Y232=0,0,$T232)</f>
        <v>0</v>
      </c>
      <c r="DL232" s="14" t="n">
        <f aca="false">+IF(Z232=0,0,$T232)</f>
        <v>0</v>
      </c>
      <c r="DM232" s="14" t="n">
        <f aca="false">+IF(AA232=0,0,$T232)</f>
        <v>0</v>
      </c>
      <c r="DN232" s="14" t="n">
        <f aca="false">+IF(AB232=0,0,$T232)</f>
        <v>0</v>
      </c>
      <c r="DO232" s="14" t="n">
        <f aca="false">+IF(AC232=0,0,$T232)</f>
        <v>0</v>
      </c>
      <c r="DP232" s="14" t="n">
        <f aca="false">+IF(AD232=0,0,$T232)</f>
        <v>0</v>
      </c>
      <c r="DQ232" s="14" t="n">
        <f aca="false">+IF(AE232=0,0,$T232)</f>
        <v>0</v>
      </c>
      <c r="DR232" s="14" t="n">
        <f aca="false">+IF(AF232=0,0,$T232)</f>
        <v>0</v>
      </c>
      <c r="DS232" s="14" t="n">
        <f aca="false">+IF(AG232=0,0,$T232)</f>
        <v>0</v>
      </c>
      <c r="DT232" s="14" t="n">
        <f aca="false">+IF(AH232=0,0,$T232)</f>
        <v>0</v>
      </c>
      <c r="DU232" s="14" t="n">
        <f aca="false">+IF(AI232=0,0,$T232)</f>
        <v>0</v>
      </c>
      <c r="DV232" s="55" t="n">
        <f aca="false">+SUM(DJ232:DU232)</f>
        <v>30</v>
      </c>
      <c r="DY232" s="14" t="n">
        <v>0</v>
      </c>
      <c r="DZ232" s="14" t="n">
        <v>0</v>
      </c>
      <c r="EA232" s="14" t="n">
        <v>0</v>
      </c>
      <c r="EB232" s="14" t="n">
        <v>0</v>
      </c>
      <c r="EC232" s="14" t="n">
        <v>0</v>
      </c>
      <c r="ED232" s="14" t="n">
        <v>0</v>
      </c>
      <c r="EE232" s="14" t="n">
        <v>0</v>
      </c>
      <c r="EF232" s="14" t="n">
        <v>0</v>
      </c>
      <c r="EG232" s="14" t="n">
        <v>0</v>
      </c>
      <c r="EH232" s="14" t="n">
        <v>0</v>
      </c>
      <c r="EI232" s="14" t="n">
        <v>0</v>
      </c>
      <c r="EJ232" s="14" t="n">
        <v>0</v>
      </c>
      <c r="EK232" s="55" t="n">
        <f aca="false">+SUM(DY232:EJ232)</f>
        <v>0</v>
      </c>
      <c r="EO232" s="53" t="n">
        <f aca="false">+CU232+DJ232-DY232/2</f>
        <v>72.44</v>
      </c>
      <c r="EP232" s="53" t="n">
        <f aca="false">+CV232+DK232-DZ232/2</f>
        <v>0</v>
      </c>
      <c r="EQ232" s="53" t="n">
        <f aca="false">+CW232+DL232-EA232/2</f>
        <v>0</v>
      </c>
      <c r="ER232" s="53" t="n">
        <f aca="false">+CX232+DM232-EB232/2</f>
        <v>0</v>
      </c>
      <c r="ES232" s="53" t="n">
        <f aca="false">+CY232+DN232-EC232/2</f>
        <v>0</v>
      </c>
      <c r="ET232" s="53" t="n">
        <f aca="false">+CZ232+DO232-ED232/2</f>
        <v>0</v>
      </c>
      <c r="EU232" s="53" t="n">
        <f aca="false">+DA232+DP232-EE232/2</f>
        <v>0</v>
      </c>
      <c r="EV232" s="53" t="n">
        <f aca="false">+DB232+DQ232-EF232/2</f>
        <v>0</v>
      </c>
      <c r="EW232" s="53" t="n">
        <f aca="false">+DC232+DR232-EG232/2</f>
        <v>0</v>
      </c>
      <c r="EX232" s="53" t="n">
        <f aca="false">+DD232+DS232-EH232/2</f>
        <v>0</v>
      </c>
      <c r="EY232" s="53" t="n">
        <f aca="false">+DE232+DT232-EI232/2</f>
        <v>0</v>
      </c>
      <c r="EZ232" s="53" t="n">
        <f aca="false">+DF232+DU232-EJ232/2</f>
        <v>0</v>
      </c>
      <c r="FA232" s="55" t="n">
        <f aca="false">+SUM(EO232:EZ232)</f>
        <v>72.44</v>
      </c>
      <c r="FD232" s="53" t="n">
        <f aca="false">+AM232-EO232-DY232</f>
        <v>2049.56</v>
      </c>
      <c r="FE232" s="53" t="n">
        <f aca="false">+AN232-EP232-DZ232</f>
        <v>0</v>
      </c>
      <c r="FF232" s="53" t="n">
        <f aca="false">+AO232-EQ232-EA232</f>
        <v>0</v>
      </c>
      <c r="FG232" s="53" t="n">
        <f aca="false">+AP232-ER232-EB232</f>
        <v>0</v>
      </c>
      <c r="FH232" s="53" t="n">
        <f aca="false">+AQ232-ES232-EC232</f>
        <v>0</v>
      </c>
      <c r="FI232" s="53" t="n">
        <f aca="false">+AR232-ET232-ED232</f>
        <v>0</v>
      </c>
      <c r="FJ232" s="53" t="n">
        <f aca="false">+AS232-EU232-EE232</f>
        <v>0</v>
      </c>
      <c r="FK232" s="53" t="n">
        <f aca="false">+AT232-EV232-EF232</f>
        <v>0</v>
      </c>
      <c r="FL232" s="53" t="n">
        <f aca="false">+AU232-EW232-EG232</f>
        <v>0</v>
      </c>
      <c r="FM232" s="53" t="n">
        <f aca="false">+AV232-EX232-EH232</f>
        <v>0</v>
      </c>
      <c r="FN232" s="53" t="n">
        <f aca="false">+AW232-EY232-EI232</f>
        <v>0</v>
      </c>
      <c r="FO232" s="53" t="n">
        <f aca="false">+AX232-EZ232-EJ232</f>
        <v>0</v>
      </c>
      <c r="FP232" s="53" t="n">
        <f aca="false">+AY232-FA232</f>
        <v>2049.56</v>
      </c>
    </row>
    <row collapsed="false" customFormat="false" customHeight="true" hidden="false" ht="15" outlineLevel="2" r="233">
      <c r="A233" s="21" t="n">
        <v>12</v>
      </c>
      <c r="B233" s="21" t="s">
        <v>67</v>
      </c>
      <c r="C233" s="21" t="s">
        <v>137</v>
      </c>
      <c r="D233" s="67" t="n">
        <f aca="false">+E233</f>
        <v>16180</v>
      </c>
      <c r="E233" s="69" t="n">
        <v>16180</v>
      </c>
      <c r="F233" s="72" t="s">
        <v>800</v>
      </c>
      <c r="G233" s="21" t="s">
        <v>69</v>
      </c>
      <c r="H233" s="21" t="s">
        <v>69</v>
      </c>
      <c r="I233" s="72" t="s">
        <v>801</v>
      </c>
      <c r="J233" s="76" t="s">
        <v>802</v>
      </c>
      <c r="K233" s="76" t="s">
        <v>486</v>
      </c>
      <c r="L233" s="49" t="s">
        <v>487</v>
      </c>
      <c r="M233" s="50" t="s">
        <v>70</v>
      </c>
      <c r="N233" s="51" t="n">
        <v>0.01</v>
      </c>
      <c r="O233" s="51" t="n">
        <v>0.02</v>
      </c>
      <c r="P233" s="51" t="n">
        <v>0</v>
      </c>
      <c r="Q233" s="51" t="n">
        <v>0</v>
      </c>
      <c r="R233" s="50" t="n">
        <v>0</v>
      </c>
      <c r="S233" s="50" t="n">
        <v>0</v>
      </c>
      <c r="T233" s="50" t="n">
        <v>30</v>
      </c>
      <c r="U233" s="50"/>
      <c r="X233" s="53" t="e">
        <f aca="false">+VLOOKUP($D233,['file:///home/lab/repositories/luckia.facturador/com.luckia.biller.deploy/src/main/resources/bootstrap/info_presencial_2014.xlsx']venta_neta_cons!$a$2:$n$1048576,3,0)</f>
        <v>#VALUE!</v>
      </c>
      <c r="Y233" s="53" t="e">
        <f aca="false">+VLOOKUP($D233,['file:///home/lab/repositories/luckia.facturador/com.luckia.biller.deploy/src/main/resources/bootstrap/info_presencial_2014.xlsx']venta_neta_cons!$a$2:$n$1048576,4,0)</f>
        <v>#VALUE!</v>
      </c>
      <c r="Z233" s="53" t="e">
        <f aca="false">+VLOOKUP($D233,['file:///home/lab/repositories/luckia.facturador/com.luckia.biller.deploy/src/main/resources/bootstrap/info_presencial_2014.xlsx']venta_neta_cons!$a$2:$n$1048576,5,0)</f>
        <v>#VALUE!</v>
      </c>
      <c r="AA233" s="53" t="e">
        <f aca="false">+VLOOKUP($D233,['file:///home/lab/repositories/luckia.facturador/com.luckia.biller.deploy/src/main/resources/bootstrap/info_presencial_2014.xlsx']venta_neta_cons!$a$2:$n$1048576,6,0)</f>
        <v>#VALUE!</v>
      </c>
      <c r="AB233" s="53" t="e">
        <f aca="false">+VLOOKUP($D233,['file:///home/lab/repositories/luckia.facturador/com.luckia.biller.deploy/src/main/resources/bootstrap/info_presencial_2014.xlsx']venta_neta_cons!$a$2:$n$1048576,7,0)</f>
        <v>#VALUE!</v>
      </c>
      <c r="AC233" s="53" t="e">
        <f aca="false">+VLOOKUP($D233,['file:///home/lab/repositories/luckia.facturador/com.luckia.biller.deploy/src/main/resources/bootstrap/info_presencial_2014.xlsx']venta_neta_cons!$a$2:$n$1048576,8,0)</f>
        <v>#VALUE!</v>
      </c>
      <c r="AD233" s="53" t="e">
        <f aca="false">+VLOOKUP($D233,['file:///home/lab/repositories/luckia.facturador/com.luckia.biller.deploy/src/main/resources/bootstrap/info_presencial_2014.xlsx']venta_neta_cons!$a$2:$n$1048576,9,0)</f>
        <v>#VALUE!</v>
      </c>
      <c r="AE233" s="53" t="e">
        <f aca="false">+VLOOKUP($D233,['file:///home/lab/repositories/luckia.facturador/com.luckia.biller.deploy/src/main/resources/bootstrap/info_presencial_2014.xlsx']venta_neta_cons!$a$2:$n$1048576,10,0)</f>
        <v>#VALUE!</v>
      </c>
      <c r="AF233" s="53" t="e">
        <f aca="false">+VLOOKUP($D233,['file:///home/lab/repositories/luckia.facturador/com.luckia.biller.deploy/src/main/resources/bootstrap/info_presencial_2014.xlsx']venta_neta_cons!$a$2:$n$1048576,11,0)</f>
        <v>#VALUE!</v>
      </c>
      <c r="AG233" s="53" t="e">
        <f aca="false">+VLOOKUP($D233,['file:///home/lab/repositories/luckia.facturador/com.luckia.biller.deploy/src/main/resources/bootstrap/info_presencial_2014.xlsx']venta_neta_cons!$a$2:$n$1048576,12,0)</f>
        <v>#VALUE!</v>
      </c>
      <c r="AH233" s="53" t="e">
        <f aca="false">+VLOOKUP($D233,['file:///home/lab/repositories/luckia.facturador/com.luckia.biller.deploy/src/main/resources/bootstrap/info_presencial_2014.xlsx']venta_neta_cons!$a$2:$n$1048576,13,0)</f>
        <v>#VALUE!</v>
      </c>
      <c r="AI233" s="53" t="e">
        <f aca="false">+VLOOKUP($D233,['file:///home/lab/repositories/luckia.facturador/com.luckia.biller.deploy/src/main/resources/bootstrap/info_presencial_2014.xlsx']venta_neta_cons!$a$2:$n$1048576,14,0)</f>
        <v>#VALUE!</v>
      </c>
      <c r="AJ233" s="53" t="n">
        <f aca="false">+SUM(X233:AI233)</f>
        <v>2399</v>
      </c>
      <c r="AK233" s="54" t="n">
        <f aca="false">+BB233/X233</f>
        <v>0.668703626511046</v>
      </c>
      <c r="AL233" s="53"/>
      <c r="AM233" s="53" t="e">
        <f aca="false">+VLOOKUP($D233,['file:///home/lab/repositories/luckia.facturador/com.luckia.biller.deploy/src/main/resources/bootstrap/info_presencial_2014.xlsx']saldo_cons!$a$2:$n$1048576,3,0)</f>
        <v>#VALUE!</v>
      </c>
      <c r="AN233" s="53" t="e">
        <f aca="false">+VLOOKUP($D233,['file:///home/lab/repositories/luckia.facturador/com.luckia.biller.deploy/src/main/resources/bootstrap/info_presencial_2014.xlsx']saldo_cons!$a$2:$n$1048576,4,0)</f>
        <v>#VALUE!</v>
      </c>
      <c r="AO233" s="53" t="e">
        <f aca="false">+VLOOKUP($D233,['file:///home/lab/repositories/luckia.facturador/com.luckia.biller.deploy/src/main/resources/bootstrap/info_presencial_2014.xlsx']saldo_cons!$a$2:$n$1048576,5,0)</f>
        <v>#VALUE!</v>
      </c>
      <c r="AP233" s="53" t="e">
        <f aca="false">+VLOOKUP($D233,['file:///home/lab/repositories/luckia.facturador/com.luckia.biller.deploy/src/main/resources/bootstrap/info_presencial_2014.xlsx']saldo_cons!$a$2:$n$1048576,6,0)</f>
        <v>#VALUE!</v>
      </c>
      <c r="AQ233" s="53" t="e">
        <f aca="false">+VLOOKUP($D233,['file:///home/lab/repositories/luckia.facturador/com.luckia.biller.deploy/src/main/resources/bootstrap/info_presencial_2014.xlsx']saldo_cons!$a$2:$n$1048576,7,0)</f>
        <v>#VALUE!</v>
      </c>
      <c r="AR233" s="53" t="e">
        <f aca="false">+VLOOKUP($D233,['file:///home/lab/repositories/luckia.facturador/com.luckia.biller.deploy/src/main/resources/bootstrap/info_presencial_2014.xlsx']saldo_cons!$a$2:$n$1048576,8,0)</f>
        <v>#VALUE!</v>
      </c>
      <c r="AS233" s="53" t="e">
        <f aca="false">+VLOOKUP($D233,['file:///home/lab/repositories/luckia.facturador/com.luckia.biller.deploy/src/main/resources/bootstrap/info_presencial_2014.xlsx']saldo_cons!$a$2:$n$1048576,9,0)</f>
        <v>#VALUE!</v>
      </c>
      <c r="AT233" s="53" t="e">
        <f aca="false">+VLOOKUP($D233,['file:///home/lab/repositories/luckia.facturador/com.luckia.biller.deploy/src/main/resources/bootstrap/info_presencial_2014.xlsx']saldo_cons!$a$2:$n$1048576,10,0)</f>
        <v>#VALUE!</v>
      </c>
      <c r="AU233" s="53" t="e">
        <f aca="false">+VLOOKUP($D233,['file:///home/lab/repositories/luckia.facturador/com.luckia.biller.deploy/src/main/resources/bootstrap/info_presencial_2014.xlsx']saldo_cons!$a$2:$n$1048576,11,0)</f>
        <v>#VALUE!</v>
      </c>
      <c r="AV233" s="53" t="e">
        <f aca="false">+VLOOKUP($D233,['file:///home/lab/repositories/luckia.facturador/com.luckia.biller.deploy/src/main/resources/bootstrap/info_presencial_2014.xlsx']saldo_cons!$a$2:$n$1048576,12,0)</f>
        <v>#VALUE!</v>
      </c>
      <c r="AW233" s="53" t="e">
        <f aca="false">+VLOOKUP($D233,['file:///home/lab/repositories/luckia.facturador/com.luckia.biller.deploy/src/main/resources/bootstrap/info_presencial_2014.xlsx']saldo_cons!$a$2:$n$1048576,13,0)</f>
        <v>#VALUE!</v>
      </c>
      <c r="AX233" s="53" t="e">
        <f aca="false">+VLOOKUP($D233,['file:///home/lab/repositories/luckia.facturador/com.luckia.biller.deploy/src/main/resources/bootstrap/info_presencial_2014.xlsx']saldo_cons!$a$2:$n$1048576,14,0)</f>
        <v>#VALUE!</v>
      </c>
      <c r="AY233" s="53" t="n">
        <f aca="false">+SUM(AM233:AX233)</f>
        <v>2399</v>
      </c>
      <c r="AZ233" s="53"/>
      <c r="BA233" s="53"/>
      <c r="BB233" s="53" t="e">
        <f aca="false">+VLOOKUP($D233,['file:///home/lab/repositories/luckia.facturador/com.luckia.biller.deploy/src/main/resources/bootstrap/info_presencial_2014.xlsx']ggr_cons!$a$2:$n$1048576,3,0)</f>
        <v>#VALUE!</v>
      </c>
      <c r="BC233" s="53" t="e">
        <f aca="false">+VLOOKUP($D233,['file:///home/lab/repositories/luckia.facturador/com.luckia.biller.deploy/src/main/resources/bootstrap/info_presencial_2014.xlsx']ggr_cons!$a$2:$n$1048576,4,0)</f>
        <v>#VALUE!</v>
      </c>
      <c r="BD233" s="53" t="e">
        <f aca="false">+VLOOKUP($D233,['file:///home/lab/repositories/luckia.facturador/com.luckia.biller.deploy/src/main/resources/bootstrap/info_presencial_2014.xlsx']ggr_cons!$a$2:$n$1048576,5,0)</f>
        <v>#VALUE!</v>
      </c>
      <c r="BE233" s="53" t="e">
        <f aca="false">+VLOOKUP($D233,['file:///home/lab/repositories/luckia.facturador/com.luckia.biller.deploy/src/main/resources/bootstrap/info_presencial_2014.xlsx']ggr_cons!$a$2:$n$1048576,6,0)</f>
        <v>#VALUE!</v>
      </c>
      <c r="BF233" s="53" t="e">
        <f aca="false">+VLOOKUP($D233,['file:///home/lab/repositories/luckia.facturador/com.luckia.biller.deploy/src/main/resources/bootstrap/info_presencial_2014.xlsx']ggr_cons!$a$2:$n$1048576,7,0)</f>
        <v>#VALUE!</v>
      </c>
      <c r="BG233" s="53" t="e">
        <f aca="false">+VLOOKUP($D233,['file:///home/lab/repositories/luckia.facturador/com.luckia.biller.deploy/src/main/resources/bootstrap/info_presencial_2014.xlsx']ggr_cons!$a$2:$n$1048576,8,0)</f>
        <v>#VALUE!</v>
      </c>
      <c r="BH233" s="53" t="e">
        <f aca="false">+VLOOKUP($D233,['file:///home/lab/repositories/luckia.facturador/com.luckia.biller.deploy/src/main/resources/bootstrap/info_presencial_2014.xlsx']ggr_cons!$a$2:$n$1048576,9,0)</f>
        <v>#VALUE!</v>
      </c>
      <c r="BI233" s="53" t="e">
        <f aca="false">+VLOOKUP($D233,['file:///home/lab/repositories/luckia.facturador/com.luckia.biller.deploy/src/main/resources/bootstrap/info_presencial_2014.xlsx']ggr_cons!$a$2:$n$1048576,10,0)</f>
        <v>#VALUE!</v>
      </c>
      <c r="BJ233" s="53" t="e">
        <f aca="false">+VLOOKUP($D233,['file:///home/lab/repositories/luckia.facturador/com.luckia.biller.deploy/src/main/resources/bootstrap/info_presencial_2014.xlsx']ggr_cons!$a$2:$n$1048576,11,0)</f>
        <v>#VALUE!</v>
      </c>
      <c r="BK233" s="53" t="e">
        <f aca="false">+VLOOKUP($D233,['file:///home/lab/repositories/luckia.facturador/com.luckia.biller.deploy/src/main/resources/bootstrap/info_presencial_2014.xlsx']ggr_cons!$a$2:$n$1048576,12,0)</f>
        <v>#VALUE!</v>
      </c>
      <c r="BL233" s="53" t="e">
        <f aca="false">+VLOOKUP($D233,['file:///home/lab/repositories/luckia.facturador/com.luckia.biller.deploy/src/main/resources/bootstrap/info_presencial_2014.xlsx']ggr_cons!$a$2:$n$1048576,13,0)</f>
        <v>#VALUE!</v>
      </c>
      <c r="BM233" s="53" t="e">
        <f aca="false">+VLOOKUP($D233,['file:///home/lab/repositories/luckia.facturador/com.luckia.biller.deploy/src/main/resources/bootstrap/info_presencial_2014.xlsx']ggr_cons!$a$2:$n$1048576,14,0)</f>
        <v>#VALUE!</v>
      </c>
      <c r="BN233" s="53" t="n">
        <f aca="false">+SUM(BB233:BM233)</f>
        <v>1604.22</v>
      </c>
      <c r="BO233" s="53"/>
      <c r="BP233" s="53"/>
      <c r="BQ233" s="55" t="n">
        <f aca="false">+$N233*X233</f>
        <v>23.99</v>
      </c>
      <c r="BR233" s="55" t="n">
        <f aca="false">+$N233*Y233</f>
        <v>0</v>
      </c>
      <c r="BS233" s="55" t="n">
        <f aca="false">+$N233*Z233</f>
        <v>0</v>
      </c>
      <c r="BT233" s="55" t="n">
        <f aca="false">+$N233*AA233</f>
        <v>0</v>
      </c>
      <c r="BU233" s="55" t="n">
        <f aca="false">+$N233*AB233</f>
        <v>0</v>
      </c>
      <c r="BV233" s="55" t="n">
        <f aca="false">+$N233*AC233</f>
        <v>0</v>
      </c>
      <c r="BW233" s="55" t="n">
        <f aca="false">+$N233*AD233</f>
        <v>0</v>
      </c>
      <c r="BX233" s="55" t="n">
        <f aca="false">+$N233*AE233</f>
        <v>0</v>
      </c>
      <c r="BY233" s="55" t="n">
        <f aca="false">+$N233*AF233</f>
        <v>0</v>
      </c>
      <c r="BZ233" s="55" t="n">
        <f aca="false">+$N233*AG233</f>
        <v>0</v>
      </c>
      <c r="CA233" s="55" t="n">
        <f aca="false">+$N233*AH233</f>
        <v>0</v>
      </c>
      <c r="CB233" s="55" t="n">
        <f aca="false">+$N233*AI233</f>
        <v>0</v>
      </c>
      <c r="CC233" s="55" t="n">
        <f aca="false">+SUM(BQ233:CB233)</f>
        <v>23.99</v>
      </c>
      <c r="CD233" s="53"/>
      <c r="CE233" s="55"/>
      <c r="CF233" s="55" t="n">
        <f aca="false">+BQ233/$CE$2</f>
        <v>19.8264462809917</v>
      </c>
      <c r="CG233" s="55" t="n">
        <f aca="false">+BR233/$CE$2</f>
        <v>0</v>
      </c>
      <c r="CH233" s="55" t="n">
        <f aca="false">+BS233/$CE$2</f>
        <v>0</v>
      </c>
      <c r="CI233" s="55" t="n">
        <f aca="false">+BT233/$CE$2</f>
        <v>0</v>
      </c>
      <c r="CJ233" s="55" t="n">
        <f aca="false">+BU233/$CE$2</f>
        <v>0</v>
      </c>
      <c r="CK233" s="55" t="n">
        <f aca="false">+BV233/$CE$2</f>
        <v>0</v>
      </c>
      <c r="CL233" s="55" t="n">
        <f aca="false">+BW233/$CE$2</f>
        <v>0</v>
      </c>
      <c r="CM233" s="55" t="n">
        <f aca="false">+BX233/$CE$2</f>
        <v>0</v>
      </c>
      <c r="CN233" s="55" t="n">
        <f aca="false">+BY233/$CE$2</f>
        <v>0</v>
      </c>
      <c r="CO233" s="55" t="n">
        <f aca="false">+BZ233/$CE$2</f>
        <v>0</v>
      </c>
      <c r="CP233" s="55" t="n">
        <f aca="false">+CA233/$CE$2</f>
        <v>0</v>
      </c>
      <c r="CQ233" s="55" t="n">
        <f aca="false">+CB233/$CE$2</f>
        <v>0</v>
      </c>
      <c r="CR233" s="55" t="n">
        <f aca="false">+CC233/$CE$2</f>
        <v>19.8264462809917</v>
      </c>
      <c r="CS233" s="53"/>
      <c r="CT233" s="53"/>
      <c r="CU233" s="56" t="n">
        <f aca="false">+$O233*X233+$P233*BB233+$Q233*(0.9*BB233+$S233)+$R233</f>
        <v>47.98</v>
      </c>
      <c r="CV233" s="56" t="n">
        <f aca="false">+$O233*Y233+$P233*BC233+$Q233*(0.9*BC233+$S233)+$R233</f>
        <v>0</v>
      </c>
      <c r="CW233" s="56" t="n">
        <f aca="false">+$O233*Z233+$P233*BD233+$Q233*(0.9*BD233+$S233)+$R233</f>
        <v>0</v>
      </c>
      <c r="CX233" s="56" t="n">
        <f aca="false">+$O233*AA233+$P233*BE233+$Q233*(0.9*BE233+$S233)+$R233</f>
        <v>0</v>
      </c>
      <c r="CY233" s="56" t="n">
        <f aca="false">+$O233*AB233+$P233*BF233+$Q233*(0.9*BF233+$S233)+$R233</f>
        <v>0</v>
      </c>
      <c r="CZ233" s="56" t="n">
        <f aca="false">+$O233*AC233+$P233*BG233+$Q233*(0.9*BG233+$S233)+$R233</f>
        <v>0</v>
      </c>
      <c r="DA233" s="56" t="n">
        <f aca="false">+$O233*AD233+$P233*BH233+$Q233*(0.9*BH233+$S233)+$R233</f>
        <v>0</v>
      </c>
      <c r="DB233" s="56" t="n">
        <f aca="false">+$O233*AE233+$P233*BI233+$Q233*(0.9*BI233+$S233)+$R233</f>
        <v>0</v>
      </c>
      <c r="DC233" s="56" t="n">
        <f aca="false">+$O233*AF233+$P233*BJ233+$Q233*(0.9*BJ233+$S233)+$R233</f>
        <v>0</v>
      </c>
      <c r="DD233" s="56" t="n">
        <f aca="false">+$O233*AG233+$P233*BK233+$Q233*(0.9*BK233+$S233)+$R233</f>
        <v>0</v>
      </c>
      <c r="DE233" s="56" t="n">
        <f aca="false">+$O233*AH233+$P233*BL233+$Q233*(0.9*BL233+$S233)+$R233</f>
        <v>0</v>
      </c>
      <c r="DF233" s="56" t="n">
        <f aca="false">+$O233*AI233+$P233*BM233+$Q233*(0.9*BM233+$S233)+$R233</f>
        <v>0</v>
      </c>
      <c r="DG233" s="55" t="n">
        <f aca="false">+SUM(CU233:DF233)</f>
        <v>47.98</v>
      </c>
      <c r="DH233" s="53"/>
      <c r="DJ233" s="14" t="n">
        <f aca="false">+IF(X233=0,0,$T233)</f>
        <v>30</v>
      </c>
      <c r="DK233" s="14" t="n">
        <f aca="false">+IF(Y233=0,0,$T233)</f>
        <v>0</v>
      </c>
      <c r="DL233" s="14" t="n">
        <f aca="false">+IF(Z233=0,0,$T233)</f>
        <v>0</v>
      </c>
      <c r="DM233" s="14" t="n">
        <f aca="false">+IF(AA233=0,0,$T233)</f>
        <v>0</v>
      </c>
      <c r="DN233" s="14" t="n">
        <f aca="false">+IF(AB233=0,0,$T233)</f>
        <v>0</v>
      </c>
      <c r="DO233" s="14" t="n">
        <f aca="false">+IF(AC233=0,0,$T233)</f>
        <v>0</v>
      </c>
      <c r="DP233" s="14" t="n">
        <f aca="false">+IF(AD233=0,0,$T233)</f>
        <v>0</v>
      </c>
      <c r="DQ233" s="14" t="n">
        <f aca="false">+IF(AE233=0,0,$T233)</f>
        <v>0</v>
      </c>
      <c r="DR233" s="14" t="n">
        <f aca="false">+IF(AF233=0,0,$T233)</f>
        <v>0</v>
      </c>
      <c r="DS233" s="14" t="n">
        <f aca="false">+IF(AG233=0,0,$T233)</f>
        <v>0</v>
      </c>
      <c r="DT233" s="14" t="n">
        <f aca="false">+IF(AH233=0,0,$T233)</f>
        <v>0</v>
      </c>
      <c r="DU233" s="14" t="n">
        <f aca="false">+IF(AI233=0,0,$T233)</f>
        <v>0</v>
      </c>
      <c r="DV233" s="55" t="n">
        <f aca="false">+SUM(DJ233:DU233)</f>
        <v>30</v>
      </c>
      <c r="DY233" s="14" t="n">
        <v>0</v>
      </c>
      <c r="DZ233" s="14" t="n">
        <v>0</v>
      </c>
      <c r="EA233" s="14" t="n">
        <v>0</v>
      </c>
      <c r="EB233" s="14" t="n">
        <v>0</v>
      </c>
      <c r="EC233" s="14" t="n">
        <v>0</v>
      </c>
      <c r="ED233" s="14" t="n">
        <v>0</v>
      </c>
      <c r="EE233" s="14" t="n">
        <v>0</v>
      </c>
      <c r="EF233" s="14" t="n">
        <v>0</v>
      </c>
      <c r="EG233" s="14" t="n">
        <v>0</v>
      </c>
      <c r="EH233" s="14" t="n">
        <v>0</v>
      </c>
      <c r="EI233" s="14" t="n">
        <v>0</v>
      </c>
      <c r="EJ233" s="14" t="n">
        <v>0</v>
      </c>
      <c r="EK233" s="55" t="n">
        <f aca="false">+SUM(DY233:EJ233)</f>
        <v>0</v>
      </c>
      <c r="EO233" s="53" t="n">
        <f aca="false">+CU233+DJ233-DY233/2</f>
        <v>77.98</v>
      </c>
      <c r="EP233" s="53" t="n">
        <f aca="false">+CV233+DK233-DZ233/2</f>
        <v>0</v>
      </c>
      <c r="EQ233" s="53" t="n">
        <f aca="false">+CW233+DL233-EA233/2</f>
        <v>0</v>
      </c>
      <c r="ER233" s="53" t="n">
        <f aca="false">+CX233+DM233-EB233/2</f>
        <v>0</v>
      </c>
      <c r="ES233" s="53" t="n">
        <f aca="false">+CY233+DN233-EC233/2</f>
        <v>0</v>
      </c>
      <c r="ET233" s="53" t="n">
        <f aca="false">+CZ233+DO233-ED233/2</f>
        <v>0</v>
      </c>
      <c r="EU233" s="53" t="n">
        <f aca="false">+DA233+DP233-EE233/2</f>
        <v>0</v>
      </c>
      <c r="EV233" s="53" t="n">
        <f aca="false">+DB233+DQ233-EF233/2</f>
        <v>0</v>
      </c>
      <c r="EW233" s="53" t="n">
        <f aca="false">+DC233+DR233-EG233/2</f>
        <v>0</v>
      </c>
      <c r="EX233" s="53" t="n">
        <f aca="false">+DD233+DS233-EH233/2</f>
        <v>0</v>
      </c>
      <c r="EY233" s="53" t="n">
        <f aca="false">+DE233+DT233-EI233/2</f>
        <v>0</v>
      </c>
      <c r="EZ233" s="53" t="n">
        <f aca="false">+DF233+DU233-EJ233/2</f>
        <v>0</v>
      </c>
      <c r="FA233" s="55" t="n">
        <f aca="false">+SUM(EO233:EZ233)</f>
        <v>77.98</v>
      </c>
      <c r="FD233" s="53" t="n">
        <f aca="false">+AM233-EO233-DY233</f>
        <v>2321.02</v>
      </c>
      <c r="FE233" s="53" t="n">
        <f aca="false">+AN233-EP233-DZ233</f>
        <v>0</v>
      </c>
      <c r="FF233" s="53" t="n">
        <f aca="false">+AO233-EQ233-EA233</f>
        <v>0</v>
      </c>
      <c r="FG233" s="53" t="n">
        <f aca="false">+AP233-ER233-EB233</f>
        <v>0</v>
      </c>
      <c r="FH233" s="53" t="n">
        <f aca="false">+AQ233-ES233-EC233</f>
        <v>0</v>
      </c>
      <c r="FI233" s="53" t="n">
        <f aca="false">+AR233-ET233-ED233</f>
        <v>0</v>
      </c>
      <c r="FJ233" s="53" t="n">
        <f aca="false">+AS233-EU233-EE233</f>
        <v>0</v>
      </c>
      <c r="FK233" s="53" t="n">
        <f aca="false">+AT233-EV233-EF233</f>
        <v>0</v>
      </c>
      <c r="FL233" s="53" t="n">
        <f aca="false">+AU233-EW233-EG233</f>
        <v>0</v>
      </c>
      <c r="FM233" s="53" t="n">
        <f aca="false">+AV233-EX233-EH233</f>
        <v>0</v>
      </c>
      <c r="FN233" s="53" t="n">
        <f aca="false">+AW233-EY233-EI233</f>
        <v>0</v>
      </c>
      <c r="FO233" s="53" t="n">
        <f aca="false">+AX233-EZ233-EJ233</f>
        <v>0</v>
      </c>
      <c r="FP233" s="53" t="n">
        <f aca="false">+AY233-FA233</f>
        <v>2321.02</v>
      </c>
    </row>
    <row collapsed="false" customFormat="false" customHeight="true" hidden="false" ht="15" outlineLevel="2" r="234">
      <c r="A234" s="21" t="n">
        <v>12</v>
      </c>
      <c r="B234" s="21" t="s">
        <v>67</v>
      </c>
      <c r="C234" s="21" t="s">
        <v>137</v>
      </c>
      <c r="D234" s="67" t="n">
        <f aca="false">+E234</f>
        <v>16181</v>
      </c>
      <c r="E234" s="69" t="n">
        <v>16181</v>
      </c>
      <c r="F234" s="72" t="s">
        <v>803</v>
      </c>
      <c r="G234" s="21" t="s">
        <v>69</v>
      </c>
      <c r="H234" s="21" t="s">
        <v>69</v>
      </c>
      <c r="I234" s="72" t="s">
        <v>804</v>
      </c>
      <c r="J234" s="76" t="s">
        <v>743</v>
      </c>
      <c r="K234" s="76" t="s">
        <v>486</v>
      </c>
      <c r="L234" s="49" t="s">
        <v>487</v>
      </c>
      <c r="M234" s="50" t="s">
        <v>70</v>
      </c>
      <c r="N234" s="51" t="n">
        <v>0.01</v>
      </c>
      <c r="O234" s="51" t="n">
        <v>0.02</v>
      </c>
      <c r="P234" s="51" t="n">
        <v>0</v>
      </c>
      <c r="Q234" s="51" t="n">
        <v>0</v>
      </c>
      <c r="R234" s="50" t="n">
        <v>0</v>
      </c>
      <c r="S234" s="50" t="n">
        <v>0</v>
      </c>
      <c r="T234" s="50" t="n">
        <v>30</v>
      </c>
      <c r="U234" s="50"/>
      <c r="X234" s="53" t="e">
        <f aca="false">+VLOOKUP($D234,['file:///home/lab/repositories/luckia.facturador/com.luckia.biller.deploy/src/main/resources/bootstrap/info_presencial_2014.xlsx']venta_neta_cons!$a$2:$n$1048576,3,0)</f>
        <v>#VALUE!</v>
      </c>
      <c r="Y234" s="53" t="e">
        <f aca="false">+VLOOKUP($D234,['file:///home/lab/repositories/luckia.facturador/com.luckia.biller.deploy/src/main/resources/bootstrap/info_presencial_2014.xlsx']venta_neta_cons!$a$2:$n$1048576,4,0)</f>
        <v>#VALUE!</v>
      </c>
      <c r="Z234" s="53" t="e">
        <f aca="false">+VLOOKUP($D234,['file:///home/lab/repositories/luckia.facturador/com.luckia.biller.deploy/src/main/resources/bootstrap/info_presencial_2014.xlsx']venta_neta_cons!$a$2:$n$1048576,5,0)</f>
        <v>#VALUE!</v>
      </c>
      <c r="AA234" s="53" t="e">
        <f aca="false">+VLOOKUP($D234,['file:///home/lab/repositories/luckia.facturador/com.luckia.biller.deploy/src/main/resources/bootstrap/info_presencial_2014.xlsx']venta_neta_cons!$a$2:$n$1048576,6,0)</f>
        <v>#VALUE!</v>
      </c>
      <c r="AB234" s="53" t="e">
        <f aca="false">+VLOOKUP($D234,['file:///home/lab/repositories/luckia.facturador/com.luckia.biller.deploy/src/main/resources/bootstrap/info_presencial_2014.xlsx']venta_neta_cons!$a$2:$n$1048576,7,0)</f>
        <v>#VALUE!</v>
      </c>
      <c r="AC234" s="53" t="e">
        <f aca="false">+VLOOKUP($D234,['file:///home/lab/repositories/luckia.facturador/com.luckia.biller.deploy/src/main/resources/bootstrap/info_presencial_2014.xlsx']venta_neta_cons!$a$2:$n$1048576,8,0)</f>
        <v>#VALUE!</v>
      </c>
      <c r="AD234" s="53" t="e">
        <f aca="false">+VLOOKUP($D234,['file:///home/lab/repositories/luckia.facturador/com.luckia.biller.deploy/src/main/resources/bootstrap/info_presencial_2014.xlsx']venta_neta_cons!$a$2:$n$1048576,9,0)</f>
        <v>#VALUE!</v>
      </c>
      <c r="AE234" s="53" t="e">
        <f aca="false">+VLOOKUP($D234,['file:///home/lab/repositories/luckia.facturador/com.luckia.biller.deploy/src/main/resources/bootstrap/info_presencial_2014.xlsx']venta_neta_cons!$a$2:$n$1048576,10,0)</f>
        <v>#VALUE!</v>
      </c>
      <c r="AF234" s="53" t="e">
        <f aca="false">+VLOOKUP($D234,['file:///home/lab/repositories/luckia.facturador/com.luckia.biller.deploy/src/main/resources/bootstrap/info_presencial_2014.xlsx']venta_neta_cons!$a$2:$n$1048576,11,0)</f>
        <v>#VALUE!</v>
      </c>
      <c r="AG234" s="53" t="e">
        <f aca="false">+VLOOKUP($D234,['file:///home/lab/repositories/luckia.facturador/com.luckia.biller.deploy/src/main/resources/bootstrap/info_presencial_2014.xlsx']venta_neta_cons!$a$2:$n$1048576,12,0)</f>
        <v>#VALUE!</v>
      </c>
      <c r="AH234" s="53" t="e">
        <f aca="false">+VLOOKUP($D234,['file:///home/lab/repositories/luckia.facturador/com.luckia.biller.deploy/src/main/resources/bootstrap/info_presencial_2014.xlsx']venta_neta_cons!$a$2:$n$1048576,13,0)</f>
        <v>#VALUE!</v>
      </c>
      <c r="AI234" s="53" t="e">
        <f aca="false">+VLOOKUP($D234,['file:///home/lab/repositories/luckia.facturador/com.luckia.biller.deploy/src/main/resources/bootstrap/info_presencial_2014.xlsx']venta_neta_cons!$a$2:$n$1048576,14,0)</f>
        <v>#VALUE!</v>
      </c>
      <c r="AJ234" s="53" t="n">
        <f aca="false">+SUM(X234:AI234)</f>
        <v>0</v>
      </c>
      <c r="AK234" s="54" t="e">
        <f aca="false">+BB234/X234</f>
        <v>#VALUE!</v>
      </c>
      <c r="AL234" s="53"/>
      <c r="AM234" s="53" t="e">
        <f aca="false">+VLOOKUP($D234,['file:///home/lab/repositories/luckia.facturador/com.luckia.biller.deploy/src/main/resources/bootstrap/info_presencial_2014.xlsx']saldo_cons!$a$2:$n$1048576,3,0)</f>
        <v>#VALUE!</v>
      </c>
      <c r="AN234" s="53" t="e">
        <f aca="false">+VLOOKUP($D234,['file:///home/lab/repositories/luckia.facturador/com.luckia.biller.deploy/src/main/resources/bootstrap/info_presencial_2014.xlsx']saldo_cons!$a$2:$n$1048576,4,0)</f>
        <v>#VALUE!</v>
      </c>
      <c r="AO234" s="53" t="e">
        <f aca="false">+VLOOKUP($D234,['file:///home/lab/repositories/luckia.facturador/com.luckia.biller.deploy/src/main/resources/bootstrap/info_presencial_2014.xlsx']saldo_cons!$a$2:$n$1048576,5,0)</f>
        <v>#VALUE!</v>
      </c>
      <c r="AP234" s="53" t="e">
        <f aca="false">+VLOOKUP($D234,['file:///home/lab/repositories/luckia.facturador/com.luckia.biller.deploy/src/main/resources/bootstrap/info_presencial_2014.xlsx']saldo_cons!$a$2:$n$1048576,6,0)</f>
        <v>#VALUE!</v>
      </c>
      <c r="AQ234" s="53" t="e">
        <f aca="false">+VLOOKUP($D234,['file:///home/lab/repositories/luckia.facturador/com.luckia.biller.deploy/src/main/resources/bootstrap/info_presencial_2014.xlsx']saldo_cons!$a$2:$n$1048576,7,0)</f>
        <v>#VALUE!</v>
      </c>
      <c r="AR234" s="53" t="e">
        <f aca="false">+VLOOKUP($D234,['file:///home/lab/repositories/luckia.facturador/com.luckia.biller.deploy/src/main/resources/bootstrap/info_presencial_2014.xlsx']saldo_cons!$a$2:$n$1048576,8,0)</f>
        <v>#VALUE!</v>
      </c>
      <c r="AS234" s="53" t="e">
        <f aca="false">+VLOOKUP($D234,['file:///home/lab/repositories/luckia.facturador/com.luckia.biller.deploy/src/main/resources/bootstrap/info_presencial_2014.xlsx']saldo_cons!$a$2:$n$1048576,9,0)</f>
        <v>#VALUE!</v>
      </c>
      <c r="AT234" s="53" t="e">
        <f aca="false">+VLOOKUP($D234,['file:///home/lab/repositories/luckia.facturador/com.luckia.biller.deploy/src/main/resources/bootstrap/info_presencial_2014.xlsx']saldo_cons!$a$2:$n$1048576,10,0)</f>
        <v>#VALUE!</v>
      </c>
      <c r="AU234" s="53" t="e">
        <f aca="false">+VLOOKUP($D234,['file:///home/lab/repositories/luckia.facturador/com.luckia.biller.deploy/src/main/resources/bootstrap/info_presencial_2014.xlsx']saldo_cons!$a$2:$n$1048576,11,0)</f>
        <v>#VALUE!</v>
      </c>
      <c r="AV234" s="53" t="e">
        <f aca="false">+VLOOKUP($D234,['file:///home/lab/repositories/luckia.facturador/com.luckia.biller.deploy/src/main/resources/bootstrap/info_presencial_2014.xlsx']saldo_cons!$a$2:$n$1048576,12,0)</f>
        <v>#VALUE!</v>
      </c>
      <c r="AW234" s="53" t="e">
        <f aca="false">+VLOOKUP($D234,['file:///home/lab/repositories/luckia.facturador/com.luckia.biller.deploy/src/main/resources/bootstrap/info_presencial_2014.xlsx']saldo_cons!$a$2:$n$1048576,13,0)</f>
        <v>#VALUE!</v>
      </c>
      <c r="AX234" s="53" t="e">
        <f aca="false">+VLOOKUP($D234,['file:///home/lab/repositories/luckia.facturador/com.luckia.biller.deploy/src/main/resources/bootstrap/info_presencial_2014.xlsx']saldo_cons!$a$2:$n$1048576,14,0)</f>
        <v>#VALUE!</v>
      </c>
      <c r="AY234" s="53" t="n">
        <f aca="false">+SUM(AM234:AX234)</f>
        <v>0</v>
      </c>
      <c r="AZ234" s="53"/>
      <c r="BA234" s="53"/>
      <c r="BB234" s="53" t="e">
        <f aca="false">+VLOOKUP($D234,['file:///home/lab/repositories/luckia.facturador/com.luckia.biller.deploy/src/main/resources/bootstrap/info_presencial_2014.xlsx']ggr_cons!$a$2:$n$1048576,3,0)</f>
        <v>#VALUE!</v>
      </c>
      <c r="BC234" s="53" t="e">
        <f aca="false">+VLOOKUP($D234,['file:///home/lab/repositories/luckia.facturador/com.luckia.biller.deploy/src/main/resources/bootstrap/info_presencial_2014.xlsx']ggr_cons!$a$2:$n$1048576,4,0)</f>
        <v>#VALUE!</v>
      </c>
      <c r="BD234" s="53" t="e">
        <f aca="false">+VLOOKUP($D234,['file:///home/lab/repositories/luckia.facturador/com.luckia.biller.deploy/src/main/resources/bootstrap/info_presencial_2014.xlsx']ggr_cons!$a$2:$n$1048576,5,0)</f>
        <v>#VALUE!</v>
      </c>
      <c r="BE234" s="53" t="e">
        <f aca="false">+VLOOKUP($D234,['file:///home/lab/repositories/luckia.facturador/com.luckia.biller.deploy/src/main/resources/bootstrap/info_presencial_2014.xlsx']ggr_cons!$a$2:$n$1048576,6,0)</f>
        <v>#VALUE!</v>
      </c>
      <c r="BF234" s="53" t="e">
        <f aca="false">+VLOOKUP($D234,['file:///home/lab/repositories/luckia.facturador/com.luckia.biller.deploy/src/main/resources/bootstrap/info_presencial_2014.xlsx']ggr_cons!$a$2:$n$1048576,7,0)</f>
        <v>#VALUE!</v>
      </c>
      <c r="BG234" s="53" t="e">
        <f aca="false">+VLOOKUP($D234,['file:///home/lab/repositories/luckia.facturador/com.luckia.biller.deploy/src/main/resources/bootstrap/info_presencial_2014.xlsx']ggr_cons!$a$2:$n$1048576,8,0)</f>
        <v>#VALUE!</v>
      </c>
      <c r="BH234" s="53" t="e">
        <f aca="false">+VLOOKUP($D234,['file:///home/lab/repositories/luckia.facturador/com.luckia.biller.deploy/src/main/resources/bootstrap/info_presencial_2014.xlsx']ggr_cons!$a$2:$n$1048576,9,0)</f>
        <v>#VALUE!</v>
      </c>
      <c r="BI234" s="53" t="e">
        <f aca="false">+VLOOKUP($D234,['file:///home/lab/repositories/luckia.facturador/com.luckia.biller.deploy/src/main/resources/bootstrap/info_presencial_2014.xlsx']ggr_cons!$a$2:$n$1048576,10,0)</f>
        <v>#VALUE!</v>
      </c>
      <c r="BJ234" s="53" t="e">
        <f aca="false">+VLOOKUP($D234,['file:///home/lab/repositories/luckia.facturador/com.luckia.biller.deploy/src/main/resources/bootstrap/info_presencial_2014.xlsx']ggr_cons!$a$2:$n$1048576,11,0)</f>
        <v>#VALUE!</v>
      </c>
      <c r="BK234" s="53" t="e">
        <f aca="false">+VLOOKUP($D234,['file:///home/lab/repositories/luckia.facturador/com.luckia.biller.deploy/src/main/resources/bootstrap/info_presencial_2014.xlsx']ggr_cons!$a$2:$n$1048576,12,0)</f>
        <v>#VALUE!</v>
      </c>
      <c r="BL234" s="53" t="e">
        <f aca="false">+VLOOKUP($D234,['file:///home/lab/repositories/luckia.facturador/com.luckia.biller.deploy/src/main/resources/bootstrap/info_presencial_2014.xlsx']ggr_cons!$a$2:$n$1048576,13,0)</f>
        <v>#VALUE!</v>
      </c>
      <c r="BM234" s="53" t="e">
        <f aca="false">+VLOOKUP($D234,['file:///home/lab/repositories/luckia.facturador/com.luckia.biller.deploy/src/main/resources/bootstrap/info_presencial_2014.xlsx']ggr_cons!$a$2:$n$1048576,14,0)</f>
        <v>#VALUE!</v>
      </c>
      <c r="BN234" s="53" t="n">
        <f aca="false">+SUM(BB234:BM234)</f>
        <v>-78.83</v>
      </c>
      <c r="BO234" s="53"/>
      <c r="BP234" s="53"/>
      <c r="BQ234" s="55" t="n">
        <f aca="false">+$N234*X234</f>
        <v>0</v>
      </c>
      <c r="BR234" s="55" t="n">
        <f aca="false">+$N234*Y234</f>
        <v>0</v>
      </c>
      <c r="BS234" s="55" t="n">
        <f aca="false">+$N234*Z234</f>
        <v>0</v>
      </c>
      <c r="BT234" s="55" t="n">
        <f aca="false">+$N234*AA234</f>
        <v>0</v>
      </c>
      <c r="BU234" s="55" t="n">
        <f aca="false">+$N234*AB234</f>
        <v>0</v>
      </c>
      <c r="BV234" s="55" t="n">
        <f aca="false">+$N234*AC234</f>
        <v>0</v>
      </c>
      <c r="BW234" s="55" t="n">
        <f aca="false">+$N234*AD234</f>
        <v>0</v>
      </c>
      <c r="BX234" s="55" t="n">
        <f aca="false">+$N234*AE234</f>
        <v>0</v>
      </c>
      <c r="BY234" s="55" t="n">
        <f aca="false">+$N234*AF234</f>
        <v>0</v>
      </c>
      <c r="BZ234" s="55" t="n">
        <f aca="false">+$N234*AG234</f>
        <v>0</v>
      </c>
      <c r="CA234" s="55" t="n">
        <f aca="false">+$N234*AH234</f>
        <v>0</v>
      </c>
      <c r="CB234" s="55" t="n">
        <f aca="false">+$N234*AI234</f>
        <v>0</v>
      </c>
      <c r="CC234" s="55" t="n">
        <f aca="false">+SUM(BQ234:CB234)</f>
        <v>0</v>
      </c>
      <c r="CD234" s="53"/>
      <c r="CE234" s="55"/>
      <c r="CF234" s="55" t="n">
        <f aca="false">+BQ234/$CE$2</f>
        <v>0</v>
      </c>
      <c r="CG234" s="55" t="n">
        <f aca="false">+BR234/$CE$2</f>
        <v>0</v>
      </c>
      <c r="CH234" s="55" t="n">
        <f aca="false">+BS234/$CE$2</f>
        <v>0</v>
      </c>
      <c r="CI234" s="55" t="n">
        <f aca="false">+BT234/$CE$2</f>
        <v>0</v>
      </c>
      <c r="CJ234" s="55" t="n">
        <f aca="false">+BU234/$CE$2</f>
        <v>0</v>
      </c>
      <c r="CK234" s="55" t="n">
        <f aca="false">+BV234/$CE$2</f>
        <v>0</v>
      </c>
      <c r="CL234" s="55" t="n">
        <f aca="false">+BW234/$CE$2</f>
        <v>0</v>
      </c>
      <c r="CM234" s="55" t="n">
        <f aca="false">+BX234/$CE$2</f>
        <v>0</v>
      </c>
      <c r="CN234" s="55" t="n">
        <f aca="false">+BY234/$CE$2</f>
        <v>0</v>
      </c>
      <c r="CO234" s="55" t="n">
        <f aca="false">+BZ234/$CE$2</f>
        <v>0</v>
      </c>
      <c r="CP234" s="55" t="n">
        <f aca="false">+CA234/$CE$2</f>
        <v>0</v>
      </c>
      <c r="CQ234" s="55" t="n">
        <f aca="false">+CB234/$CE$2</f>
        <v>0</v>
      </c>
      <c r="CR234" s="55" t="n">
        <f aca="false">+CC234/$CE$2</f>
        <v>0</v>
      </c>
      <c r="CS234" s="53"/>
      <c r="CT234" s="53"/>
      <c r="CU234" s="56" t="n">
        <f aca="false">+$O234*X234+$P234*BB234+$Q234*(0.9*BB234+$S234)+$R234</f>
        <v>0</v>
      </c>
      <c r="CV234" s="56" t="n">
        <f aca="false">+$O234*Y234+$P234*BC234+$Q234*(0.9*BC234+$S234)+$R234</f>
        <v>0</v>
      </c>
      <c r="CW234" s="56" t="n">
        <f aca="false">+$O234*Z234+$P234*BD234+$Q234*(0.9*BD234+$S234)+$R234</f>
        <v>0</v>
      </c>
      <c r="CX234" s="56" t="n">
        <f aca="false">+$O234*AA234+$P234*BE234+$Q234*(0.9*BE234+$S234)+$R234</f>
        <v>0</v>
      </c>
      <c r="CY234" s="56" t="n">
        <f aca="false">+$O234*AB234+$P234*BF234+$Q234*(0.9*BF234+$S234)+$R234</f>
        <v>0</v>
      </c>
      <c r="CZ234" s="56" t="n">
        <f aca="false">+$O234*AC234+$P234*BG234+$Q234*(0.9*BG234+$S234)+$R234</f>
        <v>0</v>
      </c>
      <c r="DA234" s="56" t="n">
        <f aca="false">+$O234*AD234+$P234*BH234+$Q234*(0.9*BH234+$S234)+$R234</f>
        <v>0</v>
      </c>
      <c r="DB234" s="56" t="n">
        <f aca="false">+$O234*AE234+$P234*BI234+$Q234*(0.9*BI234+$S234)+$R234</f>
        <v>0</v>
      </c>
      <c r="DC234" s="56" t="n">
        <f aca="false">+$O234*AF234+$P234*BJ234+$Q234*(0.9*BJ234+$S234)+$R234</f>
        <v>0</v>
      </c>
      <c r="DD234" s="56" t="n">
        <f aca="false">+$O234*AG234+$P234*BK234+$Q234*(0.9*BK234+$S234)+$R234</f>
        <v>0</v>
      </c>
      <c r="DE234" s="56" t="n">
        <f aca="false">+$O234*AH234+$P234*BL234+$Q234*(0.9*BL234+$S234)+$R234</f>
        <v>0</v>
      </c>
      <c r="DF234" s="56" t="n">
        <f aca="false">+$O234*AI234+$P234*BM234+$Q234*(0.9*BM234+$S234)+$R234</f>
        <v>0</v>
      </c>
      <c r="DG234" s="55" t="n">
        <f aca="false">+SUM(CU234:DF234)</f>
        <v>0</v>
      </c>
      <c r="DH234" s="53"/>
      <c r="DJ234" s="14" t="n">
        <f aca="false">+IF(X234=0,0,$T234)</f>
        <v>0</v>
      </c>
      <c r="DK234" s="14" t="n">
        <f aca="false">+IF(Y234=0,0,$T234)</f>
        <v>0</v>
      </c>
      <c r="DL234" s="14" t="n">
        <f aca="false">+IF(Z234=0,0,$T234)</f>
        <v>0</v>
      </c>
      <c r="DM234" s="14" t="n">
        <f aca="false">+IF(AA234=0,0,$T234)</f>
        <v>0</v>
      </c>
      <c r="DN234" s="14" t="n">
        <f aca="false">+IF(AB234=0,0,$T234)</f>
        <v>0</v>
      </c>
      <c r="DO234" s="14" t="n">
        <f aca="false">+IF(AC234=0,0,$T234)</f>
        <v>0</v>
      </c>
      <c r="DP234" s="14" t="n">
        <f aca="false">+IF(AD234=0,0,$T234)</f>
        <v>0</v>
      </c>
      <c r="DQ234" s="14" t="n">
        <f aca="false">+IF(AE234=0,0,$T234)</f>
        <v>0</v>
      </c>
      <c r="DR234" s="14" t="n">
        <f aca="false">+IF(AF234=0,0,$T234)</f>
        <v>0</v>
      </c>
      <c r="DS234" s="14" t="n">
        <f aca="false">+IF(AG234=0,0,$T234)</f>
        <v>0</v>
      </c>
      <c r="DT234" s="14" t="n">
        <f aca="false">+IF(AH234=0,0,$T234)</f>
        <v>0</v>
      </c>
      <c r="DU234" s="14" t="n">
        <f aca="false">+IF(AI234=0,0,$T234)</f>
        <v>0</v>
      </c>
      <c r="DV234" s="55" t="n">
        <f aca="false">+SUM(DJ234:DU234)</f>
        <v>0</v>
      </c>
      <c r="DY234" s="14" t="n">
        <v>0</v>
      </c>
      <c r="DZ234" s="14" t="n">
        <v>0</v>
      </c>
      <c r="EA234" s="14" t="n">
        <v>0</v>
      </c>
      <c r="EB234" s="14" t="n">
        <v>0</v>
      </c>
      <c r="EC234" s="14" t="n">
        <v>0</v>
      </c>
      <c r="ED234" s="14" t="n">
        <v>0</v>
      </c>
      <c r="EE234" s="14" t="n">
        <v>0</v>
      </c>
      <c r="EF234" s="14" t="n">
        <v>0</v>
      </c>
      <c r="EG234" s="14" t="n">
        <v>0</v>
      </c>
      <c r="EH234" s="14" t="n">
        <v>0</v>
      </c>
      <c r="EI234" s="14" t="n">
        <v>0</v>
      </c>
      <c r="EJ234" s="14" t="n">
        <v>0</v>
      </c>
      <c r="EK234" s="55" t="n">
        <f aca="false">+SUM(DY234:EJ234)</f>
        <v>0</v>
      </c>
      <c r="EO234" s="53" t="n">
        <f aca="false">+CU234+DJ234-DY234/2</f>
        <v>0</v>
      </c>
      <c r="EP234" s="53" t="n">
        <f aca="false">+CV234+DK234-DZ234/2</f>
        <v>0</v>
      </c>
      <c r="EQ234" s="53" t="n">
        <f aca="false">+CW234+DL234-EA234/2</f>
        <v>0</v>
      </c>
      <c r="ER234" s="53" t="n">
        <f aca="false">+CX234+DM234-EB234/2</f>
        <v>0</v>
      </c>
      <c r="ES234" s="53" t="n">
        <f aca="false">+CY234+DN234-EC234/2</f>
        <v>0</v>
      </c>
      <c r="ET234" s="53" t="n">
        <f aca="false">+CZ234+DO234-ED234/2</f>
        <v>0</v>
      </c>
      <c r="EU234" s="53" t="n">
        <f aca="false">+DA234+DP234-EE234/2</f>
        <v>0</v>
      </c>
      <c r="EV234" s="53" t="n">
        <f aca="false">+DB234+DQ234-EF234/2</f>
        <v>0</v>
      </c>
      <c r="EW234" s="53" t="n">
        <f aca="false">+DC234+DR234-EG234/2</f>
        <v>0</v>
      </c>
      <c r="EX234" s="53" t="n">
        <f aca="false">+DD234+DS234-EH234/2</f>
        <v>0</v>
      </c>
      <c r="EY234" s="53" t="n">
        <f aca="false">+DE234+DT234-EI234/2</f>
        <v>0</v>
      </c>
      <c r="EZ234" s="53" t="n">
        <f aca="false">+DF234+DU234-EJ234/2</f>
        <v>0</v>
      </c>
      <c r="FA234" s="55" t="n">
        <f aca="false">+SUM(EO234:EZ234)</f>
        <v>0</v>
      </c>
      <c r="FD234" s="53" t="n">
        <f aca="false">+AM234-EO234-DY234</f>
        <v>0</v>
      </c>
      <c r="FE234" s="53" t="n">
        <f aca="false">+AN234-EP234-DZ234</f>
        <v>0</v>
      </c>
      <c r="FF234" s="53" t="n">
        <f aca="false">+AO234-EQ234-EA234</f>
        <v>0</v>
      </c>
      <c r="FG234" s="53" t="n">
        <f aca="false">+AP234-ER234-EB234</f>
        <v>0</v>
      </c>
      <c r="FH234" s="53" t="n">
        <f aca="false">+AQ234-ES234-EC234</f>
        <v>0</v>
      </c>
      <c r="FI234" s="53" t="n">
        <f aca="false">+AR234-ET234-ED234</f>
        <v>0</v>
      </c>
      <c r="FJ234" s="53" t="n">
        <f aca="false">+AS234-EU234-EE234</f>
        <v>0</v>
      </c>
      <c r="FK234" s="53" t="n">
        <f aca="false">+AT234-EV234-EF234</f>
        <v>0</v>
      </c>
      <c r="FL234" s="53" t="n">
        <f aca="false">+AU234-EW234-EG234</f>
        <v>0</v>
      </c>
      <c r="FM234" s="53" t="n">
        <f aca="false">+AV234-EX234-EH234</f>
        <v>0</v>
      </c>
      <c r="FN234" s="53" t="n">
        <f aca="false">+AW234-EY234-EI234</f>
        <v>0</v>
      </c>
      <c r="FO234" s="53" t="n">
        <f aca="false">+AX234-EZ234-EJ234</f>
        <v>0</v>
      </c>
      <c r="FP234" s="53" t="n">
        <f aca="false">+AY234-FA234</f>
        <v>0</v>
      </c>
    </row>
    <row collapsed="false" customFormat="false" customHeight="true" hidden="false" ht="15" outlineLevel="2" r="235">
      <c r="A235" s="21" t="n">
        <v>12</v>
      </c>
      <c r="B235" s="21" t="s">
        <v>67</v>
      </c>
      <c r="C235" s="21" t="s">
        <v>137</v>
      </c>
      <c r="D235" s="67" t="n">
        <f aca="false">+E235</f>
        <v>16182</v>
      </c>
      <c r="E235" s="69" t="n">
        <v>16182</v>
      </c>
      <c r="F235" s="76" t="s">
        <v>805</v>
      </c>
      <c r="G235" s="21" t="s">
        <v>69</v>
      </c>
      <c r="H235" s="21" t="s">
        <v>69</v>
      </c>
      <c r="I235" s="72" t="s">
        <v>806</v>
      </c>
      <c r="J235" s="72" t="s">
        <v>105</v>
      </c>
      <c r="K235" s="76" t="s">
        <v>105</v>
      </c>
      <c r="L235" s="49" t="s">
        <v>487</v>
      </c>
      <c r="M235" s="50" t="s">
        <v>70</v>
      </c>
      <c r="N235" s="51" t="n">
        <v>0.01</v>
      </c>
      <c r="O235" s="51" t="n">
        <v>0.02</v>
      </c>
      <c r="P235" s="51" t="n">
        <v>0</v>
      </c>
      <c r="Q235" s="51" t="n">
        <v>0</v>
      </c>
      <c r="R235" s="50" t="n">
        <v>0</v>
      </c>
      <c r="S235" s="50" t="n">
        <v>0</v>
      </c>
      <c r="T235" s="50" t="n">
        <v>30</v>
      </c>
      <c r="U235" s="50"/>
      <c r="X235" s="53" t="e">
        <f aca="false">+VLOOKUP($D235,['file:///home/lab/repositories/luckia.facturador/com.luckia.biller.deploy/src/main/resources/bootstrap/info_presencial_2014.xlsx']venta_neta_cons!$a$2:$n$1048576,3,0)</f>
        <v>#VALUE!</v>
      </c>
      <c r="Y235" s="53" t="e">
        <f aca="false">+VLOOKUP($D235,['file:///home/lab/repositories/luckia.facturador/com.luckia.biller.deploy/src/main/resources/bootstrap/info_presencial_2014.xlsx']venta_neta_cons!$a$2:$n$1048576,4,0)</f>
        <v>#VALUE!</v>
      </c>
      <c r="Z235" s="53" t="e">
        <f aca="false">+VLOOKUP($D235,['file:///home/lab/repositories/luckia.facturador/com.luckia.biller.deploy/src/main/resources/bootstrap/info_presencial_2014.xlsx']venta_neta_cons!$a$2:$n$1048576,5,0)</f>
        <v>#VALUE!</v>
      </c>
      <c r="AA235" s="53" t="e">
        <f aca="false">+VLOOKUP($D235,['file:///home/lab/repositories/luckia.facturador/com.luckia.biller.deploy/src/main/resources/bootstrap/info_presencial_2014.xlsx']venta_neta_cons!$a$2:$n$1048576,6,0)</f>
        <v>#VALUE!</v>
      </c>
      <c r="AB235" s="53" t="e">
        <f aca="false">+VLOOKUP($D235,['file:///home/lab/repositories/luckia.facturador/com.luckia.biller.deploy/src/main/resources/bootstrap/info_presencial_2014.xlsx']venta_neta_cons!$a$2:$n$1048576,7,0)</f>
        <v>#VALUE!</v>
      </c>
      <c r="AC235" s="53" t="e">
        <f aca="false">+VLOOKUP($D235,['file:///home/lab/repositories/luckia.facturador/com.luckia.biller.deploy/src/main/resources/bootstrap/info_presencial_2014.xlsx']venta_neta_cons!$a$2:$n$1048576,8,0)</f>
        <v>#VALUE!</v>
      </c>
      <c r="AD235" s="53" t="e">
        <f aca="false">+VLOOKUP($D235,['file:///home/lab/repositories/luckia.facturador/com.luckia.biller.deploy/src/main/resources/bootstrap/info_presencial_2014.xlsx']venta_neta_cons!$a$2:$n$1048576,9,0)</f>
        <v>#VALUE!</v>
      </c>
      <c r="AE235" s="53" t="e">
        <f aca="false">+VLOOKUP($D235,['file:///home/lab/repositories/luckia.facturador/com.luckia.biller.deploy/src/main/resources/bootstrap/info_presencial_2014.xlsx']venta_neta_cons!$a$2:$n$1048576,10,0)</f>
        <v>#VALUE!</v>
      </c>
      <c r="AF235" s="53" t="e">
        <f aca="false">+VLOOKUP($D235,['file:///home/lab/repositories/luckia.facturador/com.luckia.biller.deploy/src/main/resources/bootstrap/info_presencial_2014.xlsx']venta_neta_cons!$a$2:$n$1048576,11,0)</f>
        <v>#VALUE!</v>
      </c>
      <c r="AG235" s="53" t="e">
        <f aca="false">+VLOOKUP($D235,['file:///home/lab/repositories/luckia.facturador/com.luckia.biller.deploy/src/main/resources/bootstrap/info_presencial_2014.xlsx']venta_neta_cons!$a$2:$n$1048576,12,0)</f>
        <v>#VALUE!</v>
      </c>
      <c r="AH235" s="53" t="e">
        <f aca="false">+VLOOKUP($D235,['file:///home/lab/repositories/luckia.facturador/com.luckia.biller.deploy/src/main/resources/bootstrap/info_presencial_2014.xlsx']venta_neta_cons!$a$2:$n$1048576,13,0)</f>
        <v>#VALUE!</v>
      </c>
      <c r="AI235" s="53" t="e">
        <f aca="false">+VLOOKUP($D235,['file:///home/lab/repositories/luckia.facturador/com.luckia.biller.deploy/src/main/resources/bootstrap/info_presencial_2014.xlsx']venta_neta_cons!$a$2:$n$1048576,14,0)</f>
        <v>#VALUE!</v>
      </c>
      <c r="AJ235" s="53" t="n">
        <f aca="false">+SUM(X235:AI235)</f>
        <v>16670</v>
      </c>
      <c r="AK235" s="54" t="n">
        <f aca="false">+BB235/X235</f>
        <v>0.0434049190161967</v>
      </c>
      <c r="AL235" s="53"/>
      <c r="AM235" s="53" t="e">
        <f aca="false">+VLOOKUP($D235,['file:///home/lab/repositories/luckia.facturador/com.luckia.biller.deploy/src/main/resources/bootstrap/info_presencial_2014.xlsx']saldo_cons!$a$2:$n$1048576,3,0)</f>
        <v>#VALUE!</v>
      </c>
      <c r="AN235" s="53" t="e">
        <f aca="false">+VLOOKUP($D235,['file:///home/lab/repositories/luckia.facturador/com.luckia.biller.deploy/src/main/resources/bootstrap/info_presencial_2014.xlsx']saldo_cons!$a$2:$n$1048576,4,0)</f>
        <v>#VALUE!</v>
      </c>
      <c r="AO235" s="53" t="e">
        <f aca="false">+VLOOKUP($D235,['file:///home/lab/repositories/luckia.facturador/com.luckia.biller.deploy/src/main/resources/bootstrap/info_presencial_2014.xlsx']saldo_cons!$a$2:$n$1048576,5,0)</f>
        <v>#VALUE!</v>
      </c>
      <c r="AP235" s="53" t="e">
        <f aca="false">+VLOOKUP($D235,['file:///home/lab/repositories/luckia.facturador/com.luckia.biller.deploy/src/main/resources/bootstrap/info_presencial_2014.xlsx']saldo_cons!$a$2:$n$1048576,6,0)</f>
        <v>#VALUE!</v>
      </c>
      <c r="AQ235" s="53" t="e">
        <f aca="false">+VLOOKUP($D235,['file:///home/lab/repositories/luckia.facturador/com.luckia.biller.deploy/src/main/resources/bootstrap/info_presencial_2014.xlsx']saldo_cons!$a$2:$n$1048576,7,0)</f>
        <v>#VALUE!</v>
      </c>
      <c r="AR235" s="53" t="e">
        <f aca="false">+VLOOKUP($D235,['file:///home/lab/repositories/luckia.facturador/com.luckia.biller.deploy/src/main/resources/bootstrap/info_presencial_2014.xlsx']saldo_cons!$a$2:$n$1048576,8,0)</f>
        <v>#VALUE!</v>
      </c>
      <c r="AS235" s="53" t="e">
        <f aca="false">+VLOOKUP($D235,['file:///home/lab/repositories/luckia.facturador/com.luckia.biller.deploy/src/main/resources/bootstrap/info_presencial_2014.xlsx']saldo_cons!$a$2:$n$1048576,9,0)</f>
        <v>#VALUE!</v>
      </c>
      <c r="AT235" s="53" t="e">
        <f aca="false">+VLOOKUP($D235,['file:///home/lab/repositories/luckia.facturador/com.luckia.biller.deploy/src/main/resources/bootstrap/info_presencial_2014.xlsx']saldo_cons!$a$2:$n$1048576,10,0)</f>
        <v>#VALUE!</v>
      </c>
      <c r="AU235" s="53" t="e">
        <f aca="false">+VLOOKUP($D235,['file:///home/lab/repositories/luckia.facturador/com.luckia.biller.deploy/src/main/resources/bootstrap/info_presencial_2014.xlsx']saldo_cons!$a$2:$n$1048576,11,0)</f>
        <v>#VALUE!</v>
      </c>
      <c r="AV235" s="53" t="e">
        <f aca="false">+VLOOKUP($D235,['file:///home/lab/repositories/luckia.facturador/com.luckia.biller.deploy/src/main/resources/bootstrap/info_presencial_2014.xlsx']saldo_cons!$a$2:$n$1048576,12,0)</f>
        <v>#VALUE!</v>
      </c>
      <c r="AW235" s="53" t="e">
        <f aca="false">+VLOOKUP($D235,['file:///home/lab/repositories/luckia.facturador/com.luckia.biller.deploy/src/main/resources/bootstrap/info_presencial_2014.xlsx']saldo_cons!$a$2:$n$1048576,13,0)</f>
        <v>#VALUE!</v>
      </c>
      <c r="AX235" s="53" t="e">
        <f aca="false">+VLOOKUP($D235,['file:///home/lab/repositories/luckia.facturador/com.luckia.biller.deploy/src/main/resources/bootstrap/info_presencial_2014.xlsx']saldo_cons!$a$2:$n$1048576,14,0)</f>
        <v>#VALUE!</v>
      </c>
      <c r="AY235" s="53" t="n">
        <f aca="false">+SUM(AM235:AX235)</f>
        <v>16670</v>
      </c>
      <c r="AZ235" s="53"/>
      <c r="BA235" s="53"/>
      <c r="BB235" s="53" t="e">
        <f aca="false">+VLOOKUP($D235,['file:///home/lab/repositories/luckia.facturador/com.luckia.biller.deploy/src/main/resources/bootstrap/info_presencial_2014.xlsx']ggr_cons!$a$2:$n$1048576,3,0)</f>
        <v>#VALUE!</v>
      </c>
      <c r="BC235" s="53" t="e">
        <f aca="false">+VLOOKUP($D235,['file:///home/lab/repositories/luckia.facturador/com.luckia.biller.deploy/src/main/resources/bootstrap/info_presencial_2014.xlsx']ggr_cons!$a$2:$n$1048576,4,0)</f>
        <v>#VALUE!</v>
      </c>
      <c r="BD235" s="53" t="e">
        <f aca="false">+VLOOKUP($D235,['file:///home/lab/repositories/luckia.facturador/com.luckia.biller.deploy/src/main/resources/bootstrap/info_presencial_2014.xlsx']ggr_cons!$a$2:$n$1048576,5,0)</f>
        <v>#VALUE!</v>
      </c>
      <c r="BE235" s="53" t="e">
        <f aca="false">+VLOOKUP($D235,['file:///home/lab/repositories/luckia.facturador/com.luckia.biller.deploy/src/main/resources/bootstrap/info_presencial_2014.xlsx']ggr_cons!$a$2:$n$1048576,6,0)</f>
        <v>#VALUE!</v>
      </c>
      <c r="BF235" s="53" t="e">
        <f aca="false">+VLOOKUP($D235,['file:///home/lab/repositories/luckia.facturador/com.luckia.biller.deploy/src/main/resources/bootstrap/info_presencial_2014.xlsx']ggr_cons!$a$2:$n$1048576,7,0)</f>
        <v>#VALUE!</v>
      </c>
      <c r="BG235" s="53" t="e">
        <f aca="false">+VLOOKUP($D235,['file:///home/lab/repositories/luckia.facturador/com.luckia.biller.deploy/src/main/resources/bootstrap/info_presencial_2014.xlsx']ggr_cons!$a$2:$n$1048576,8,0)</f>
        <v>#VALUE!</v>
      </c>
      <c r="BH235" s="53" t="e">
        <f aca="false">+VLOOKUP($D235,['file:///home/lab/repositories/luckia.facturador/com.luckia.biller.deploy/src/main/resources/bootstrap/info_presencial_2014.xlsx']ggr_cons!$a$2:$n$1048576,9,0)</f>
        <v>#VALUE!</v>
      </c>
      <c r="BI235" s="53" t="e">
        <f aca="false">+VLOOKUP($D235,['file:///home/lab/repositories/luckia.facturador/com.luckia.biller.deploy/src/main/resources/bootstrap/info_presencial_2014.xlsx']ggr_cons!$a$2:$n$1048576,10,0)</f>
        <v>#VALUE!</v>
      </c>
      <c r="BJ235" s="53" t="e">
        <f aca="false">+VLOOKUP($D235,['file:///home/lab/repositories/luckia.facturador/com.luckia.biller.deploy/src/main/resources/bootstrap/info_presencial_2014.xlsx']ggr_cons!$a$2:$n$1048576,11,0)</f>
        <v>#VALUE!</v>
      </c>
      <c r="BK235" s="53" t="e">
        <f aca="false">+VLOOKUP($D235,['file:///home/lab/repositories/luckia.facturador/com.luckia.biller.deploy/src/main/resources/bootstrap/info_presencial_2014.xlsx']ggr_cons!$a$2:$n$1048576,12,0)</f>
        <v>#VALUE!</v>
      </c>
      <c r="BL235" s="53" t="e">
        <f aca="false">+VLOOKUP($D235,['file:///home/lab/repositories/luckia.facturador/com.luckia.biller.deploy/src/main/resources/bootstrap/info_presencial_2014.xlsx']ggr_cons!$a$2:$n$1048576,13,0)</f>
        <v>#VALUE!</v>
      </c>
      <c r="BM235" s="53" t="e">
        <f aca="false">+VLOOKUP($D235,['file:///home/lab/repositories/luckia.facturador/com.luckia.biller.deploy/src/main/resources/bootstrap/info_presencial_2014.xlsx']ggr_cons!$a$2:$n$1048576,14,0)</f>
        <v>#VALUE!</v>
      </c>
      <c r="BN235" s="53" t="n">
        <f aca="false">+SUM(BB235:BM235)</f>
        <v>723.559999999999</v>
      </c>
      <c r="BO235" s="53"/>
      <c r="BP235" s="53"/>
      <c r="BQ235" s="55" t="n">
        <f aca="false">+$N235*X235</f>
        <v>166.7</v>
      </c>
      <c r="BR235" s="55" t="n">
        <f aca="false">+$N235*Y235</f>
        <v>0</v>
      </c>
      <c r="BS235" s="55" t="n">
        <f aca="false">+$N235*Z235</f>
        <v>0</v>
      </c>
      <c r="BT235" s="55" t="n">
        <f aca="false">+$N235*AA235</f>
        <v>0</v>
      </c>
      <c r="BU235" s="55" t="n">
        <f aca="false">+$N235*AB235</f>
        <v>0</v>
      </c>
      <c r="BV235" s="55" t="n">
        <f aca="false">+$N235*AC235</f>
        <v>0</v>
      </c>
      <c r="BW235" s="55" t="n">
        <f aca="false">+$N235*AD235</f>
        <v>0</v>
      </c>
      <c r="BX235" s="55" t="n">
        <f aca="false">+$N235*AE235</f>
        <v>0</v>
      </c>
      <c r="BY235" s="55" t="n">
        <f aca="false">+$N235*AF235</f>
        <v>0</v>
      </c>
      <c r="BZ235" s="55" t="n">
        <f aca="false">+$N235*AG235</f>
        <v>0</v>
      </c>
      <c r="CA235" s="55" t="n">
        <f aca="false">+$N235*AH235</f>
        <v>0</v>
      </c>
      <c r="CB235" s="55" t="n">
        <f aca="false">+$N235*AI235</f>
        <v>0</v>
      </c>
      <c r="CC235" s="55" t="n">
        <f aca="false">+SUM(BQ235:CB235)</f>
        <v>166.7</v>
      </c>
      <c r="CD235" s="53"/>
      <c r="CE235" s="55"/>
      <c r="CF235" s="55" t="n">
        <f aca="false">+BQ235/$CE$2</f>
        <v>137.768595041322</v>
      </c>
      <c r="CG235" s="55" t="n">
        <f aca="false">+BR235/$CE$2</f>
        <v>0</v>
      </c>
      <c r="CH235" s="55" t="n">
        <f aca="false">+BS235/$CE$2</f>
        <v>0</v>
      </c>
      <c r="CI235" s="55" t="n">
        <f aca="false">+BT235/$CE$2</f>
        <v>0</v>
      </c>
      <c r="CJ235" s="55" t="n">
        <f aca="false">+BU235/$CE$2</f>
        <v>0</v>
      </c>
      <c r="CK235" s="55" t="n">
        <f aca="false">+BV235/$CE$2</f>
        <v>0</v>
      </c>
      <c r="CL235" s="55" t="n">
        <f aca="false">+BW235/$CE$2</f>
        <v>0</v>
      </c>
      <c r="CM235" s="55" t="n">
        <f aca="false">+BX235/$CE$2</f>
        <v>0</v>
      </c>
      <c r="CN235" s="55" t="n">
        <f aca="false">+BY235/$CE$2</f>
        <v>0</v>
      </c>
      <c r="CO235" s="55" t="n">
        <f aca="false">+BZ235/$CE$2</f>
        <v>0</v>
      </c>
      <c r="CP235" s="55" t="n">
        <f aca="false">+CA235/$CE$2</f>
        <v>0</v>
      </c>
      <c r="CQ235" s="55" t="n">
        <f aca="false">+CB235/$CE$2</f>
        <v>0</v>
      </c>
      <c r="CR235" s="55" t="n">
        <f aca="false">+CC235/$CE$2</f>
        <v>137.768595041322</v>
      </c>
      <c r="CS235" s="53"/>
      <c r="CT235" s="53"/>
      <c r="CU235" s="56" t="n">
        <f aca="false">+$O235*X235+$P235*BB235+$Q235*(0.9*BB235+$S235)+$R235</f>
        <v>333.4</v>
      </c>
      <c r="CV235" s="56" t="n">
        <f aca="false">+$O235*Y235+$P235*BC235+$Q235*(0.9*BC235+$S235)+$R235</f>
        <v>0</v>
      </c>
      <c r="CW235" s="56" t="n">
        <f aca="false">+$O235*Z235+$P235*BD235+$Q235*(0.9*BD235+$S235)+$R235</f>
        <v>0</v>
      </c>
      <c r="CX235" s="56" t="n">
        <f aca="false">+$O235*AA235+$P235*BE235+$Q235*(0.9*BE235+$S235)+$R235</f>
        <v>0</v>
      </c>
      <c r="CY235" s="56" t="n">
        <f aca="false">+$O235*AB235+$P235*BF235+$Q235*(0.9*BF235+$S235)+$R235</f>
        <v>0</v>
      </c>
      <c r="CZ235" s="56" t="n">
        <f aca="false">+$O235*AC235+$P235*BG235+$Q235*(0.9*BG235+$S235)+$R235</f>
        <v>0</v>
      </c>
      <c r="DA235" s="56" t="n">
        <f aca="false">+$O235*AD235+$P235*BH235+$Q235*(0.9*BH235+$S235)+$R235</f>
        <v>0</v>
      </c>
      <c r="DB235" s="56" t="n">
        <f aca="false">+$O235*AE235+$P235*BI235+$Q235*(0.9*BI235+$S235)+$R235</f>
        <v>0</v>
      </c>
      <c r="DC235" s="56" t="n">
        <f aca="false">+$O235*AF235+$P235*BJ235+$Q235*(0.9*BJ235+$S235)+$R235</f>
        <v>0</v>
      </c>
      <c r="DD235" s="56" t="n">
        <f aca="false">+$O235*AG235+$P235*BK235+$Q235*(0.9*BK235+$S235)+$R235</f>
        <v>0</v>
      </c>
      <c r="DE235" s="56" t="n">
        <f aca="false">+$O235*AH235+$P235*BL235+$Q235*(0.9*BL235+$S235)+$R235</f>
        <v>0</v>
      </c>
      <c r="DF235" s="56" t="n">
        <f aca="false">+$O235*AI235+$P235*BM235+$Q235*(0.9*BM235+$S235)+$R235</f>
        <v>0</v>
      </c>
      <c r="DG235" s="55" t="n">
        <f aca="false">+SUM(CU235:DF235)</f>
        <v>333.4</v>
      </c>
      <c r="DH235" s="53"/>
      <c r="DJ235" s="14" t="n">
        <f aca="false">+IF(X235=0,0,$T235)</f>
        <v>30</v>
      </c>
      <c r="DK235" s="14" t="n">
        <f aca="false">+IF(Y235=0,0,$T235)</f>
        <v>0</v>
      </c>
      <c r="DL235" s="14" t="n">
        <f aca="false">+IF(Z235=0,0,$T235)</f>
        <v>0</v>
      </c>
      <c r="DM235" s="14" t="n">
        <f aca="false">+IF(AA235=0,0,$T235)</f>
        <v>0</v>
      </c>
      <c r="DN235" s="14" t="n">
        <f aca="false">+IF(AB235=0,0,$T235)</f>
        <v>0</v>
      </c>
      <c r="DO235" s="14" t="n">
        <f aca="false">+IF(AC235=0,0,$T235)</f>
        <v>0</v>
      </c>
      <c r="DP235" s="14" t="n">
        <f aca="false">+IF(AD235=0,0,$T235)</f>
        <v>0</v>
      </c>
      <c r="DQ235" s="14" t="n">
        <f aca="false">+IF(AE235=0,0,$T235)</f>
        <v>0</v>
      </c>
      <c r="DR235" s="14" t="n">
        <f aca="false">+IF(AF235=0,0,$T235)</f>
        <v>0</v>
      </c>
      <c r="DS235" s="14" t="n">
        <f aca="false">+IF(AG235=0,0,$T235)</f>
        <v>0</v>
      </c>
      <c r="DT235" s="14" t="n">
        <f aca="false">+IF(AH235=0,0,$T235)</f>
        <v>0</v>
      </c>
      <c r="DU235" s="14" t="n">
        <f aca="false">+IF(AI235=0,0,$T235)</f>
        <v>0</v>
      </c>
      <c r="DV235" s="55" t="n">
        <f aca="false">+SUM(DJ235:DU235)</f>
        <v>30</v>
      </c>
      <c r="DY235" s="14" t="n">
        <v>0</v>
      </c>
      <c r="DZ235" s="14" t="n">
        <v>0</v>
      </c>
      <c r="EA235" s="14" t="n">
        <v>0</v>
      </c>
      <c r="EB235" s="14" t="n">
        <v>0</v>
      </c>
      <c r="EC235" s="14" t="n">
        <v>0</v>
      </c>
      <c r="ED235" s="14" t="n">
        <v>0</v>
      </c>
      <c r="EE235" s="14" t="n">
        <v>0</v>
      </c>
      <c r="EF235" s="14" t="n">
        <v>0</v>
      </c>
      <c r="EG235" s="14" t="n">
        <v>0</v>
      </c>
      <c r="EH235" s="14" t="n">
        <v>0</v>
      </c>
      <c r="EI235" s="14" t="n">
        <v>0</v>
      </c>
      <c r="EJ235" s="14" t="n">
        <v>0</v>
      </c>
      <c r="EK235" s="55" t="n">
        <f aca="false">+SUM(DY235:EJ235)</f>
        <v>0</v>
      </c>
      <c r="EO235" s="53" t="n">
        <f aca="false">+CU235+DJ235-DY235/2</f>
        <v>363.4</v>
      </c>
      <c r="EP235" s="53" t="n">
        <f aca="false">+CV235+DK235-DZ235/2</f>
        <v>0</v>
      </c>
      <c r="EQ235" s="53" t="n">
        <f aca="false">+CW235+DL235-EA235/2</f>
        <v>0</v>
      </c>
      <c r="ER235" s="53" t="n">
        <f aca="false">+CX235+DM235-EB235/2</f>
        <v>0</v>
      </c>
      <c r="ES235" s="53" t="n">
        <f aca="false">+CY235+DN235-EC235/2</f>
        <v>0</v>
      </c>
      <c r="ET235" s="53" t="n">
        <f aca="false">+CZ235+DO235-ED235/2</f>
        <v>0</v>
      </c>
      <c r="EU235" s="53" t="n">
        <f aca="false">+DA235+DP235-EE235/2</f>
        <v>0</v>
      </c>
      <c r="EV235" s="53" t="n">
        <f aca="false">+DB235+DQ235-EF235/2</f>
        <v>0</v>
      </c>
      <c r="EW235" s="53" t="n">
        <f aca="false">+DC235+DR235-EG235/2</f>
        <v>0</v>
      </c>
      <c r="EX235" s="53" t="n">
        <f aca="false">+DD235+DS235-EH235/2</f>
        <v>0</v>
      </c>
      <c r="EY235" s="53" t="n">
        <f aca="false">+DE235+DT235-EI235/2</f>
        <v>0</v>
      </c>
      <c r="EZ235" s="53" t="n">
        <f aca="false">+DF235+DU235-EJ235/2</f>
        <v>0</v>
      </c>
      <c r="FA235" s="55" t="n">
        <f aca="false">+SUM(EO235:EZ235)</f>
        <v>363.4</v>
      </c>
      <c r="FD235" s="53" t="n">
        <f aca="false">+AM235-EO235-DY235</f>
        <v>16306.6</v>
      </c>
      <c r="FE235" s="53" t="n">
        <f aca="false">+AN235-EP235-DZ235</f>
        <v>0</v>
      </c>
      <c r="FF235" s="53" t="n">
        <f aca="false">+AO235-EQ235-EA235</f>
        <v>0</v>
      </c>
      <c r="FG235" s="53" t="n">
        <f aca="false">+AP235-ER235-EB235</f>
        <v>0</v>
      </c>
      <c r="FH235" s="53" t="n">
        <f aca="false">+AQ235-ES235-EC235</f>
        <v>0</v>
      </c>
      <c r="FI235" s="53" t="n">
        <f aca="false">+AR235-ET235-ED235</f>
        <v>0</v>
      </c>
      <c r="FJ235" s="53" t="n">
        <f aca="false">+AS235-EU235-EE235</f>
        <v>0</v>
      </c>
      <c r="FK235" s="53" t="n">
        <f aca="false">+AT235-EV235-EF235</f>
        <v>0</v>
      </c>
      <c r="FL235" s="53" t="n">
        <f aca="false">+AU235-EW235-EG235</f>
        <v>0</v>
      </c>
      <c r="FM235" s="53" t="n">
        <f aca="false">+AV235-EX235-EH235</f>
        <v>0</v>
      </c>
      <c r="FN235" s="53" t="n">
        <f aca="false">+AW235-EY235-EI235</f>
        <v>0</v>
      </c>
      <c r="FO235" s="53" t="n">
        <f aca="false">+AX235-EZ235-EJ235</f>
        <v>0</v>
      </c>
      <c r="FP235" s="53" t="n">
        <f aca="false">+AY235-FA235</f>
        <v>16306.6</v>
      </c>
    </row>
    <row collapsed="false" customFormat="false" customHeight="true" hidden="false" ht="15" outlineLevel="2" r="236">
      <c r="A236" s="21" t="n">
        <v>12</v>
      </c>
      <c r="B236" s="21" t="s">
        <v>67</v>
      </c>
      <c r="C236" s="21" t="s">
        <v>137</v>
      </c>
      <c r="D236" s="67" t="n">
        <f aca="false">+E236</f>
        <v>16183</v>
      </c>
      <c r="E236" s="69" t="n">
        <v>16183</v>
      </c>
      <c r="F236" s="72" t="s">
        <v>807</v>
      </c>
      <c r="G236" s="21" t="s">
        <v>69</v>
      </c>
      <c r="H236" s="21" t="s">
        <v>69</v>
      </c>
      <c r="I236" s="72" t="s">
        <v>808</v>
      </c>
      <c r="J236" s="76" t="s">
        <v>699</v>
      </c>
      <c r="K236" s="76" t="s">
        <v>486</v>
      </c>
      <c r="L236" s="49" t="s">
        <v>487</v>
      </c>
      <c r="M236" s="50" t="s">
        <v>70</v>
      </c>
      <c r="N236" s="51" t="n">
        <v>0.01</v>
      </c>
      <c r="O236" s="51" t="n">
        <v>0.02</v>
      </c>
      <c r="P236" s="51" t="n">
        <v>0</v>
      </c>
      <c r="Q236" s="51" t="n">
        <v>0</v>
      </c>
      <c r="R236" s="50" t="n">
        <v>0</v>
      </c>
      <c r="S236" s="50" t="n">
        <v>0</v>
      </c>
      <c r="T236" s="50" t="n">
        <v>30</v>
      </c>
      <c r="U236" s="50"/>
      <c r="X236" s="53" t="e">
        <f aca="false">+VLOOKUP($D236,['file:///home/lab/repositories/luckia.facturador/com.luckia.biller.deploy/src/main/resources/bootstrap/info_presencial_2014.xlsx']venta_neta_cons!$a$2:$n$1048576,3,0)</f>
        <v>#VALUE!</v>
      </c>
      <c r="Y236" s="53" t="e">
        <f aca="false">+VLOOKUP($D236,['file:///home/lab/repositories/luckia.facturador/com.luckia.biller.deploy/src/main/resources/bootstrap/info_presencial_2014.xlsx']venta_neta_cons!$a$2:$n$1048576,4,0)</f>
        <v>#VALUE!</v>
      </c>
      <c r="Z236" s="53" t="e">
        <f aca="false">+VLOOKUP($D236,['file:///home/lab/repositories/luckia.facturador/com.luckia.biller.deploy/src/main/resources/bootstrap/info_presencial_2014.xlsx']venta_neta_cons!$a$2:$n$1048576,5,0)</f>
        <v>#VALUE!</v>
      </c>
      <c r="AA236" s="53" t="e">
        <f aca="false">+VLOOKUP($D236,['file:///home/lab/repositories/luckia.facturador/com.luckia.biller.deploy/src/main/resources/bootstrap/info_presencial_2014.xlsx']venta_neta_cons!$a$2:$n$1048576,6,0)</f>
        <v>#VALUE!</v>
      </c>
      <c r="AB236" s="53" t="e">
        <f aca="false">+VLOOKUP($D236,['file:///home/lab/repositories/luckia.facturador/com.luckia.biller.deploy/src/main/resources/bootstrap/info_presencial_2014.xlsx']venta_neta_cons!$a$2:$n$1048576,7,0)</f>
        <v>#VALUE!</v>
      </c>
      <c r="AC236" s="53" t="e">
        <f aca="false">+VLOOKUP($D236,['file:///home/lab/repositories/luckia.facturador/com.luckia.biller.deploy/src/main/resources/bootstrap/info_presencial_2014.xlsx']venta_neta_cons!$a$2:$n$1048576,8,0)</f>
        <v>#VALUE!</v>
      </c>
      <c r="AD236" s="53" t="e">
        <f aca="false">+VLOOKUP($D236,['file:///home/lab/repositories/luckia.facturador/com.luckia.biller.deploy/src/main/resources/bootstrap/info_presencial_2014.xlsx']venta_neta_cons!$a$2:$n$1048576,9,0)</f>
        <v>#VALUE!</v>
      </c>
      <c r="AE236" s="53" t="e">
        <f aca="false">+VLOOKUP($D236,['file:///home/lab/repositories/luckia.facturador/com.luckia.biller.deploy/src/main/resources/bootstrap/info_presencial_2014.xlsx']venta_neta_cons!$a$2:$n$1048576,10,0)</f>
        <v>#VALUE!</v>
      </c>
      <c r="AF236" s="53" t="e">
        <f aca="false">+VLOOKUP($D236,['file:///home/lab/repositories/luckia.facturador/com.luckia.biller.deploy/src/main/resources/bootstrap/info_presencial_2014.xlsx']venta_neta_cons!$a$2:$n$1048576,11,0)</f>
        <v>#VALUE!</v>
      </c>
      <c r="AG236" s="53" t="e">
        <f aca="false">+VLOOKUP($D236,['file:///home/lab/repositories/luckia.facturador/com.luckia.biller.deploy/src/main/resources/bootstrap/info_presencial_2014.xlsx']venta_neta_cons!$a$2:$n$1048576,12,0)</f>
        <v>#VALUE!</v>
      </c>
      <c r="AH236" s="53" t="e">
        <f aca="false">+VLOOKUP($D236,['file:///home/lab/repositories/luckia.facturador/com.luckia.biller.deploy/src/main/resources/bootstrap/info_presencial_2014.xlsx']venta_neta_cons!$a$2:$n$1048576,13,0)</f>
        <v>#VALUE!</v>
      </c>
      <c r="AI236" s="53" t="e">
        <f aca="false">+VLOOKUP($D236,['file:///home/lab/repositories/luckia.facturador/com.luckia.biller.deploy/src/main/resources/bootstrap/info_presencial_2014.xlsx']venta_neta_cons!$a$2:$n$1048576,14,0)</f>
        <v>#VALUE!</v>
      </c>
      <c r="AJ236" s="53" t="n">
        <f aca="false">+SUM(X236:AI236)</f>
        <v>2856</v>
      </c>
      <c r="AK236" s="54" t="n">
        <f aca="false">+BB236/X236</f>
        <v>-0.0715126050420167</v>
      </c>
      <c r="AL236" s="53"/>
      <c r="AM236" s="53" t="e">
        <f aca="false">+VLOOKUP($D236,['file:///home/lab/repositories/luckia.facturador/com.luckia.biller.deploy/src/main/resources/bootstrap/info_presencial_2014.xlsx']saldo_cons!$a$2:$n$1048576,3,0)</f>
        <v>#VALUE!</v>
      </c>
      <c r="AN236" s="53" t="e">
        <f aca="false">+VLOOKUP($D236,['file:///home/lab/repositories/luckia.facturador/com.luckia.biller.deploy/src/main/resources/bootstrap/info_presencial_2014.xlsx']saldo_cons!$a$2:$n$1048576,4,0)</f>
        <v>#VALUE!</v>
      </c>
      <c r="AO236" s="53" t="e">
        <f aca="false">+VLOOKUP($D236,['file:///home/lab/repositories/luckia.facturador/com.luckia.biller.deploy/src/main/resources/bootstrap/info_presencial_2014.xlsx']saldo_cons!$a$2:$n$1048576,5,0)</f>
        <v>#VALUE!</v>
      </c>
      <c r="AP236" s="53" t="e">
        <f aca="false">+VLOOKUP($D236,['file:///home/lab/repositories/luckia.facturador/com.luckia.biller.deploy/src/main/resources/bootstrap/info_presencial_2014.xlsx']saldo_cons!$a$2:$n$1048576,6,0)</f>
        <v>#VALUE!</v>
      </c>
      <c r="AQ236" s="53" t="e">
        <f aca="false">+VLOOKUP($D236,['file:///home/lab/repositories/luckia.facturador/com.luckia.biller.deploy/src/main/resources/bootstrap/info_presencial_2014.xlsx']saldo_cons!$a$2:$n$1048576,7,0)</f>
        <v>#VALUE!</v>
      </c>
      <c r="AR236" s="53" t="e">
        <f aca="false">+VLOOKUP($D236,['file:///home/lab/repositories/luckia.facturador/com.luckia.biller.deploy/src/main/resources/bootstrap/info_presencial_2014.xlsx']saldo_cons!$a$2:$n$1048576,8,0)</f>
        <v>#VALUE!</v>
      </c>
      <c r="AS236" s="53" t="e">
        <f aca="false">+VLOOKUP($D236,['file:///home/lab/repositories/luckia.facturador/com.luckia.biller.deploy/src/main/resources/bootstrap/info_presencial_2014.xlsx']saldo_cons!$a$2:$n$1048576,9,0)</f>
        <v>#VALUE!</v>
      </c>
      <c r="AT236" s="53" t="e">
        <f aca="false">+VLOOKUP($D236,['file:///home/lab/repositories/luckia.facturador/com.luckia.biller.deploy/src/main/resources/bootstrap/info_presencial_2014.xlsx']saldo_cons!$a$2:$n$1048576,10,0)</f>
        <v>#VALUE!</v>
      </c>
      <c r="AU236" s="53" t="e">
        <f aca="false">+VLOOKUP($D236,['file:///home/lab/repositories/luckia.facturador/com.luckia.biller.deploy/src/main/resources/bootstrap/info_presencial_2014.xlsx']saldo_cons!$a$2:$n$1048576,11,0)</f>
        <v>#VALUE!</v>
      </c>
      <c r="AV236" s="53" t="e">
        <f aca="false">+VLOOKUP($D236,['file:///home/lab/repositories/luckia.facturador/com.luckia.biller.deploy/src/main/resources/bootstrap/info_presencial_2014.xlsx']saldo_cons!$a$2:$n$1048576,12,0)</f>
        <v>#VALUE!</v>
      </c>
      <c r="AW236" s="53" t="e">
        <f aca="false">+VLOOKUP($D236,['file:///home/lab/repositories/luckia.facturador/com.luckia.biller.deploy/src/main/resources/bootstrap/info_presencial_2014.xlsx']saldo_cons!$a$2:$n$1048576,13,0)</f>
        <v>#VALUE!</v>
      </c>
      <c r="AX236" s="53" t="e">
        <f aca="false">+VLOOKUP($D236,['file:///home/lab/repositories/luckia.facturador/com.luckia.biller.deploy/src/main/resources/bootstrap/info_presencial_2014.xlsx']saldo_cons!$a$2:$n$1048576,14,0)</f>
        <v>#VALUE!</v>
      </c>
      <c r="AY236" s="53" t="n">
        <f aca="false">+SUM(AM236:AX236)</f>
        <v>2856</v>
      </c>
      <c r="AZ236" s="53"/>
      <c r="BA236" s="53"/>
      <c r="BB236" s="53" t="e">
        <f aca="false">+VLOOKUP($D236,['file:///home/lab/repositories/luckia.facturador/com.luckia.biller.deploy/src/main/resources/bootstrap/info_presencial_2014.xlsx']ggr_cons!$a$2:$n$1048576,3,0)</f>
        <v>#VALUE!</v>
      </c>
      <c r="BC236" s="53" t="e">
        <f aca="false">+VLOOKUP($D236,['file:///home/lab/repositories/luckia.facturador/com.luckia.biller.deploy/src/main/resources/bootstrap/info_presencial_2014.xlsx']ggr_cons!$a$2:$n$1048576,4,0)</f>
        <v>#VALUE!</v>
      </c>
      <c r="BD236" s="53" t="e">
        <f aca="false">+VLOOKUP($D236,['file:///home/lab/repositories/luckia.facturador/com.luckia.biller.deploy/src/main/resources/bootstrap/info_presencial_2014.xlsx']ggr_cons!$a$2:$n$1048576,5,0)</f>
        <v>#VALUE!</v>
      </c>
      <c r="BE236" s="53" t="e">
        <f aca="false">+VLOOKUP($D236,['file:///home/lab/repositories/luckia.facturador/com.luckia.biller.deploy/src/main/resources/bootstrap/info_presencial_2014.xlsx']ggr_cons!$a$2:$n$1048576,6,0)</f>
        <v>#VALUE!</v>
      </c>
      <c r="BF236" s="53" t="e">
        <f aca="false">+VLOOKUP($D236,['file:///home/lab/repositories/luckia.facturador/com.luckia.biller.deploy/src/main/resources/bootstrap/info_presencial_2014.xlsx']ggr_cons!$a$2:$n$1048576,7,0)</f>
        <v>#VALUE!</v>
      </c>
      <c r="BG236" s="53" t="e">
        <f aca="false">+VLOOKUP($D236,['file:///home/lab/repositories/luckia.facturador/com.luckia.biller.deploy/src/main/resources/bootstrap/info_presencial_2014.xlsx']ggr_cons!$a$2:$n$1048576,8,0)</f>
        <v>#VALUE!</v>
      </c>
      <c r="BH236" s="53" t="e">
        <f aca="false">+VLOOKUP($D236,['file:///home/lab/repositories/luckia.facturador/com.luckia.biller.deploy/src/main/resources/bootstrap/info_presencial_2014.xlsx']ggr_cons!$a$2:$n$1048576,9,0)</f>
        <v>#VALUE!</v>
      </c>
      <c r="BI236" s="53" t="e">
        <f aca="false">+VLOOKUP($D236,['file:///home/lab/repositories/luckia.facturador/com.luckia.biller.deploy/src/main/resources/bootstrap/info_presencial_2014.xlsx']ggr_cons!$a$2:$n$1048576,10,0)</f>
        <v>#VALUE!</v>
      </c>
      <c r="BJ236" s="53" t="e">
        <f aca="false">+VLOOKUP($D236,['file:///home/lab/repositories/luckia.facturador/com.luckia.biller.deploy/src/main/resources/bootstrap/info_presencial_2014.xlsx']ggr_cons!$a$2:$n$1048576,11,0)</f>
        <v>#VALUE!</v>
      </c>
      <c r="BK236" s="53" t="e">
        <f aca="false">+VLOOKUP($D236,['file:///home/lab/repositories/luckia.facturador/com.luckia.biller.deploy/src/main/resources/bootstrap/info_presencial_2014.xlsx']ggr_cons!$a$2:$n$1048576,12,0)</f>
        <v>#VALUE!</v>
      </c>
      <c r="BL236" s="53" t="e">
        <f aca="false">+VLOOKUP($D236,['file:///home/lab/repositories/luckia.facturador/com.luckia.biller.deploy/src/main/resources/bootstrap/info_presencial_2014.xlsx']ggr_cons!$a$2:$n$1048576,13,0)</f>
        <v>#VALUE!</v>
      </c>
      <c r="BM236" s="53" t="e">
        <f aca="false">+VLOOKUP($D236,['file:///home/lab/repositories/luckia.facturador/com.luckia.biller.deploy/src/main/resources/bootstrap/info_presencial_2014.xlsx']ggr_cons!$a$2:$n$1048576,14,0)</f>
        <v>#VALUE!</v>
      </c>
      <c r="BN236" s="53" t="n">
        <f aca="false">+SUM(BB236:BM236)</f>
        <v>-204.24</v>
      </c>
      <c r="BO236" s="53"/>
      <c r="BP236" s="53"/>
      <c r="BQ236" s="55" t="n">
        <f aca="false">+$N236*X236</f>
        <v>28.56</v>
      </c>
      <c r="BR236" s="55" t="n">
        <f aca="false">+$N236*Y236</f>
        <v>0</v>
      </c>
      <c r="BS236" s="55" t="n">
        <f aca="false">+$N236*Z236</f>
        <v>0</v>
      </c>
      <c r="BT236" s="55" t="n">
        <f aca="false">+$N236*AA236</f>
        <v>0</v>
      </c>
      <c r="BU236" s="55" t="n">
        <f aca="false">+$N236*AB236</f>
        <v>0</v>
      </c>
      <c r="BV236" s="55" t="n">
        <f aca="false">+$N236*AC236</f>
        <v>0</v>
      </c>
      <c r="BW236" s="55" t="n">
        <f aca="false">+$N236*AD236</f>
        <v>0</v>
      </c>
      <c r="BX236" s="55" t="n">
        <f aca="false">+$N236*AE236</f>
        <v>0</v>
      </c>
      <c r="BY236" s="55" t="n">
        <f aca="false">+$N236*AF236</f>
        <v>0</v>
      </c>
      <c r="BZ236" s="55" t="n">
        <f aca="false">+$N236*AG236</f>
        <v>0</v>
      </c>
      <c r="CA236" s="55" t="n">
        <f aca="false">+$N236*AH236</f>
        <v>0</v>
      </c>
      <c r="CB236" s="55" t="n">
        <f aca="false">+$N236*AI236</f>
        <v>0</v>
      </c>
      <c r="CC236" s="55" t="n">
        <f aca="false">+SUM(BQ236:CB236)</f>
        <v>28.56</v>
      </c>
      <c r="CD236" s="53"/>
      <c r="CE236" s="55"/>
      <c r="CF236" s="55" t="n">
        <f aca="false">+BQ236/$CE$2</f>
        <v>23.603305785124</v>
      </c>
      <c r="CG236" s="55" t="n">
        <f aca="false">+BR236/$CE$2</f>
        <v>0</v>
      </c>
      <c r="CH236" s="55" t="n">
        <f aca="false">+BS236/$CE$2</f>
        <v>0</v>
      </c>
      <c r="CI236" s="55" t="n">
        <f aca="false">+BT236/$CE$2</f>
        <v>0</v>
      </c>
      <c r="CJ236" s="55" t="n">
        <f aca="false">+BU236/$CE$2</f>
        <v>0</v>
      </c>
      <c r="CK236" s="55" t="n">
        <f aca="false">+BV236/$CE$2</f>
        <v>0</v>
      </c>
      <c r="CL236" s="55" t="n">
        <f aca="false">+BW236/$CE$2</f>
        <v>0</v>
      </c>
      <c r="CM236" s="55" t="n">
        <f aca="false">+BX236/$CE$2</f>
        <v>0</v>
      </c>
      <c r="CN236" s="55" t="n">
        <f aca="false">+BY236/$CE$2</f>
        <v>0</v>
      </c>
      <c r="CO236" s="55" t="n">
        <f aca="false">+BZ236/$CE$2</f>
        <v>0</v>
      </c>
      <c r="CP236" s="55" t="n">
        <f aca="false">+CA236/$CE$2</f>
        <v>0</v>
      </c>
      <c r="CQ236" s="55" t="n">
        <f aca="false">+CB236/$CE$2</f>
        <v>0</v>
      </c>
      <c r="CR236" s="55" t="n">
        <f aca="false">+CC236/$CE$2</f>
        <v>23.603305785124</v>
      </c>
      <c r="CS236" s="53"/>
      <c r="CT236" s="53"/>
      <c r="CU236" s="56" t="n">
        <f aca="false">+$O236*X236+$P236*BB236+$Q236*(0.9*BB236+$S236)+$R236</f>
        <v>57.12</v>
      </c>
      <c r="CV236" s="56" t="n">
        <f aca="false">+$O236*Y236+$P236*BC236+$Q236*(0.9*BC236+$S236)+$R236</f>
        <v>0</v>
      </c>
      <c r="CW236" s="56" t="n">
        <f aca="false">+$O236*Z236+$P236*BD236+$Q236*(0.9*BD236+$S236)+$R236</f>
        <v>0</v>
      </c>
      <c r="CX236" s="56" t="n">
        <f aca="false">+$O236*AA236+$P236*BE236+$Q236*(0.9*BE236+$S236)+$R236</f>
        <v>0</v>
      </c>
      <c r="CY236" s="56" t="n">
        <f aca="false">+$O236*AB236+$P236*BF236+$Q236*(0.9*BF236+$S236)+$R236</f>
        <v>0</v>
      </c>
      <c r="CZ236" s="56" t="n">
        <f aca="false">+$O236*AC236+$P236*BG236+$Q236*(0.9*BG236+$S236)+$R236</f>
        <v>0</v>
      </c>
      <c r="DA236" s="56" t="n">
        <f aca="false">+$O236*AD236+$P236*BH236+$Q236*(0.9*BH236+$S236)+$R236</f>
        <v>0</v>
      </c>
      <c r="DB236" s="56" t="n">
        <f aca="false">+$O236*AE236+$P236*BI236+$Q236*(0.9*BI236+$S236)+$R236</f>
        <v>0</v>
      </c>
      <c r="DC236" s="56" t="n">
        <f aca="false">+$O236*AF236+$P236*BJ236+$Q236*(0.9*BJ236+$S236)+$R236</f>
        <v>0</v>
      </c>
      <c r="DD236" s="56" t="n">
        <f aca="false">+$O236*AG236+$P236*BK236+$Q236*(0.9*BK236+$S236)+$R236</f>
        <v>0</v>
      </c>
      <c r="DE236" s="56" t="n">
        <f aca="false">+$O236*AH236+$P236*BL236+$Q236*(0.9*BL236+$S236)+$R236</f>
        <v>0</v>
      </c>
      <c r="DF236" s="56" t="n">
        <f aca="false">+$O236*AI236+$P236*BM236+$Q236*(0.9*BM236+$S236)+$R236</f>
        <v>0</v>
      </c>
      <c r="DG236" s="55" t="n">
        <f aca="false">+SUM(CU236:DF236)</f>
        <v>57.12</v>
      </c>
      <c r="DH236" s="53"/>
      <c r="DJ236" s="14" t="n">
        <f aca="false">+IF(X236=0,0,$T236)</f>
        <v>30</v>
      </c>
      <c r="DK236" s="14" t="n">
        <f aca="false">+IF(Y236=0,0,$T236)</f>
        <v>0</v>
      </c>
      <c r="DL236" s="14" t="n">
        <f aca="false">+IF(Z236=0,0,$T236)</f>
        <v>0</v>
      </c>
      <c r="DM236" s="14" t="n">
        <f aca="false">+IF(AA236=0,0,$T236)</f>
        <v>0</v>
      </c>
      <c r="DN236" s="14" t="n">
        <f aca="false">+IF(AB236=0,0,$T236)</f>
        <v>0</v>
      </c>
      <c r="DO236" s="14" t="n">
        <f aca="false">+IF(AC236=0,0,$T236)</f>
        <v>0</v>
      </c>
      <c r="DP236" s="14" t="n">
        <f aca="false">+IF(AD236=0,0,$T236)</f>
        <v>0</v>
      </c>
      <c r="DQ236" s="14" t="n">
        <f aca="false">+IF(AE236=0,0,$T236)</f>
        <v>0</v>
      </c>
      <c r="DR236" s="14" t="n">
        <f aca="false">+IF(AF236=0,0,$T236)</f>
        <v>0</v>
      </c>
      <c r="DS236" s="14" t="n">
        <f aca="false">+IF(AG236=0,0,$T236)</f>
        <v>0</v>
      </c>
      <c r="DT236" s="14" t="n">
        <f aca="false">+IF(AH236=0,0,$T236)</f>
        <v>0</v>
      </c>
      <c r="DU236" s="14" t="n">
        <f aca="false">+IF(AI236=0,0,$T236)</f>
        <v>0</v>
      </c>
      <c r="DV236" s="55" t="n">
        <f aca="false">+SUM(DJ236:DU236)</f>
        <v>30</v>
      </c>
      <c r="DY236" s="14" t="n">
        <v>0</v>
      </c>
      <c r="DZ236" s="14" t="n">
        <v>0</v>
      </c>
      <c r="EA236" s="14" t="n">
        <v>0</v>
      </c>
      <c r="EB236" s="14" t="n">
        <v>0</v>
      </c>
      <c r="EC236" s="14" t="n">
        <v>0</v>
      </c>
      <c r="ED236" s="14" t="n">
        <v>0</v>
      </c>
      <c r="EE236" s="14" t="n">
        <v>0</v>
      </c>
      <c r="EF236" s="14" t="n">
        <v>0</v>
      </c>
      <c r="EG236" s="14" t="n">
        <v>0</v>
      </c>
      <c r="EH236" s="14" t="n">
        <v>0</v>
      </c>
      <c r="EI236" s="14" t="n">
        <v>0</v>
      </c>
      <c r="EJ236" s="14" t="n">
        <v>0</v>
      </c>
      <c r="EK236" s="55" t="n">
        <f aca="false">+SUM(DY236:EJ236)</f>
        <v>0</v>
      </c>
      <c r="EO236" s="53" t="n">
        <f aca="false">+CU236+DJ236-DY236/2</f>
        <v>87.12</v>
      </c>
      <c r="EP236" s="53" t="n">
        <f aca="false">+CV236+DK236-DZ236/2</f>
        <v>0</v>
      </c>
      <c r="EQ236" s="53" t="n">
        <f aca="false">+CW236+DL236-EA236/2</f>
        <v>0</v>
      </c>
      <c r="ER236" s="53" t="n">
        <f aca="false">+CX236+DM236-EB236/2</f>
        <v>0</v>
      </c>
      <c r="ES236" s="53" t="n">
        <f aca="false">+CY236+DN236-EC236/2</f>
        <v>0</v>
      </c>
      <c r="ET236" s="53" t="n">
        <f aca="false">+CZ236+DO236-ED236/2</f>
        <v>0</v>
      </c>
      <c r="EU236" s="53" t="n">
        <f aca="false">+DA236+DP236-EE236/2</f>
        <v>0</v>
      </c>
      <c r="EV236" s="53" t="n">
        <f aca="false">+DB236+DQ236-EF236/2</f>
        <v>0</v>
      </c>
      <c r="EW236" s="53" t="n">
        <f aca="false">+DC236+DR236-EG236/2</f>
        <v>0</v>
      </c>
      <c r="EX236" s="53" t="n">
        <f aca="false">+DD236+DS236-EH236/2</f>
        <v>0</v>
      </c>
      <c r="EY236" s="53" t="n">
        <f aca="false">+DE236+DT236-EI236/2</f>
        <v>0</v>
      </c>
      <c r="EZ236" s="53" t="n">
        <f aca="false">+DF236+DU236-EJ236/2</f>
        <v>0</v>
      </c>
      <c r="FA236" s="55" t="n">
        <f aca="false">+SUM(EO236:EZ236)</f>
        <v>87.12</v>
      </c>
      <c r="FD236" s="53" t="n">
        <f aca="false">+AM236-EO236-DY236</f>
        <v>2768.88</v>
      </c>
      <c r="FE236" s="53" t="n">
        <f aca="false">+AN236-EP236-DZ236</f>
        <v>0</v>
      </c>
      <c r="FF236" s="53" t="n">
        <f aca="false">+AO236-EQ236-EA236</f>
        <v>0</v>
      </c>
      <c r="FG236" s="53" t="n">
        <f aca="false">+AP236-ER236-EB236</f>
        <v>0</v>
      </c>
      <c r="FH236" s="53" t="n">
        <f aca="false">+AQ236-ES236-EC236</f>
        <v>0</v>
      </c>
      <c r="FI236" s="53" t="n">
        <f aca="false">+AR236-ET236-ED236</f>
        <v>0</v>
      </c>
      <c r="FJ236" s="53" t="n">
        <f aca="false">+AS236-EU236-EE236</f>
        <v>0</v>
      </c>
      <c r="FK236" s="53" t="n">
        <f aca="false">+AT236-EV236-EF236</f>
        <v>0</v>
      </c>
      <c r="FL236" s="53" t="n">
        <f aca="false">+AU236-EW236-EG236</f>
        <v>0</v>
      </c>
      <c r="FM236" s="53" t="n">
        <f aca="false">+AV236-EX236-EH236</f>
        <v>0</v>
      </c>
      <c r="FN236" s="53" t="n">
        <f aca="false">+AW236-EY236-EI236</f>
        <v>0</v>
      </c>
      <c r="FO236" s="53" t="n">
        <f aca="false">+AX236-EZ236-EJ236</f>
        <v>0</v>
      </c>
      <c r="FP236" s="53" t="n">
        <f aca="false">+AY236-FA236</f>
        <v>2768.88</v>
      </c>
    </row>
    <row collapsed="false" customFormat="false" customHeight="true" hidden="false" ht="15" outlineLevel="2" r="237">
      <c r="A237" s="21" t="n">
        <v>12</v>
      </c>
      <c r="B237" s="21" t="s">
        <v>67</v>
      </c>
      <c r="C237" s="21" t="s">
        <v>137</v>
      </c>
      <c r="D237" s="67" t="n">
        <f aca="false">+E237</f>
        <v>16184</v>
      </c>
      <c r="E237" s="69" t="n">
        <v>16184</v>
      </c>
      <c r="F237" s="72" t="s">
        <v>809</v>
      </c>
      <c r="G237" s="21" t="s">
        <v>69</v>
      </c>
      <c r="H237" s="21" t="s">
        <v>69</v>
      </c>
      <c r="I237" s="72" t="s">
        <v>810</v>
      </c>
      <c r="J237" s="76" t="s">
        <v>557</v>
      </c>
      <c r="K237" s="76" t="s">
        <v>486</v>
      </c>
      <c r="L237" s="49" t="s">
        <v>487</v>
      </c>
      <c r="M237" s="50" t="s">
        <v>70</v>
      </c>
      <c r="N237" s="51" t="n">
        <v>0.01</v>
      </c>
      <c r="O237" s="51" t="n">
        <v>0.02</v>
      </c>
      <c r="P237" s="51" t="n">
        <v>0</v>
      </c>
      <c r="Q237" s="51" t="n">
        <v>0</v>
      </c>
      <c r="R237" s="50" t="n">
        <v>0</v>
      </c>
      <c r="S237" s="50" t="n">
        <v>0</v>
      </c>
      <c r="T237" s="50" t="n">
        <v>30</v>
      </c>
      <c r="U237" s="50"/>
      <c r="X237" s="53" t="e">
        <f aca="false">+VLOOKUP($D237,['file:///home/lab/repositories/luckia.facturador/com.luckia.biller.deploy/src/main/resources/bootstrap/info_presencial_2014.xlsx']venta_neta_cons!$a$2:$n$1048576,3,0)</f>
        <v>#VALUE!</v>
      </c>
      <c r="Y237" s="53" t="e">
        <f aca="false">+VLOOKUP($D237,['file:///home/lab/repositories/luckia.facturador/com.luckia.biller.deploy/src/main/resources/bootstrap/info_presencial_2014.xlsx']venta_neta_cons!$a$2:$n$1048576,4,0)</f>
        <v>#VALUE!</v>
      </c>
      <c r="Z237" s="53" t="e">
        <f aca="false">+VLOOKUP($D237,['file:///home/lab/repositories/luckia.facturador/com.luckia.biller.deploy/src/main/resources/bootstrap/info_presencial_2014.xlsx']venta_neta_cons!$a$2:$n$1048576,5,0)</f>
        <v>#VALUE!</v>
      </c>
      <c r="AA237" s="53" t="e">
        <f aca="false">+VLOOKUP($D237,['file:///home/lab/repositories/luckia.facturador/com.luckia.biller.deploy/src/main/resources/bootstrap/info_presencial_2014.xlsx']venta_neta_cons!$a$2:$n$1048576,6,0)</f>
        <v>#VALUE!</v>
      </c>
      <c r="AB237" s="53" t="e">
        <f aca="false">+VLOOKUP($D237,['file:///home/lab/repositories/luckia.facturador/com.luckia.biller.deploy/src/main/resources/bootstrap/info_presencial_2014.xlsx']venta_neta_cons!$a$2:$n$1048576,7,0)</f>
        <v>#VALUE!</v>
      </c>
      <c r="AC237" s="53" t="e">
        <f aca="false">+VLOOKUP($D237,['file:///home/lab/repositories/luckia.facturador/com.luckia.biller.deploy/src/main/resources/bootstrap/info_presencial_2014.xlsx']venta_neta_cons!$a$2:$n$1048576,8,0)</f>
        <v>#VALUE!</v>
      </c>
      <c r="AD237" s="53" t="e">
        <f aca="false">+VLOOKUP($D237,['file:///home/lab/repositories/luckia.facturador/com.luckia.biller.deploy/src/main/resources/bootstrap/info_presencial_2014.xlsx']venta_neta_cons!$a$2:$n$1048576,9,0)</f>
        <v>#VALUE!</v>
      </c>
      <c r="AE237" s="53" t="e">
        <f aca="false">+VLOOKUP($D237,['file:///home/lab/repositories/luckia.facturador/com.luckia.biller.deploy/src/main/resources/bootstrap/info_presencial_2014.xlsx']venta_neta_cons!$a$2:$n$1048576,10,0)</f>
        <v>#VALUE!</v>
      </c>
      <c r="AF237" s="53" t="e">
        <f aca="false">+VLOOKUP($D237,['file:///home/lab/repositories/luckia.facturador/com.luckia.biller.deploy/src/main/resources/bootstrap/info_presencial_2014.xlsx']venta_neta_cons!$a$2:$n$1048576,11,0)</f>
        <v>#VALUE!</v>
      </c>
      <c r="AG237" s="53" t="e">
        <f aca="false">+VLOOKUP($D237,['file:///home/lab/repositories/luckia.facturador/com.luckia.biller.deploy/src/main/resources/bootstrap/info_presencial_2014.xlsx']venta_neta_cons!$a$2:$n$1048576,12,0)</f>
        <v>#VALUE!</v>
      </c>
      <c r="AH237" s="53" t="e">
        <f aca="false">+VLOOKUP($D237,['file:///home/lab/repositories/luckia.facturador/com.luckia.biller.deploy/src/main/resources/bootstrap/info_presencial_2014.xlsx']venta_neta_cons!$a$2:$n$1048576,13,0)</f>
        <v>#VALUE!</v>
      </c>
      <c r="AI237" s="53" t="e">
        <f aca="false">+VLOOKUP($D237,['file:///home/lab/repositories/luckia.facturador/com.luckia.biller.deploy/src/main/resources/bootstrap/info_presencial_2014.xlsx']venta_neta_cons!$a$2:$n$1048576,14,0)</f>
        <v>#VALUE!</v>
      </c>
      <c r="AJ237" s="53" t="n">
        <f aca="false">+SUM(X237:AI237)</f>
        <v>2019</v>
      </c>
      <c r="AK237" s="54" t="n">
        <f aca="false">+BB237/X237</f>
        <v>0.847127290737989</v>
      </c>
      <c r="AL237" s="53"/>
      <c r="AM237" s="53" t="e">
        <f aca="false">+VLOOKUP($D237,['file:///home/lab/repositories/luckia.facturador/com.luckia.biller.deploy/src/main/resources/bootstrap/info_presencial_2014.xlsx']saldo_cons!$a$2:$n$1048576,3,0)</f>
        <v>#VALUE!</v>
      </c>
      <c r="AN237" s="53" t="e">
        <f aca="false">+VLOOKUP($D237,['file:///home/lab/repositories/luckia.facturador/com.luckia.biller.deploy/src/main/resources/bootstrap/info_presencial_2014.xlsx']saldo_cons!$a$2:$n$1048576,4,0)</f>
        <v>#VALUE!</v>
      </c>
      <c r="AO237" s="53" t="e">
        <f aca="false">+VLOOKUP($D237,['file:///home/lab/repositories/luckia.facturador/com.luckia.biller.deploy/src/main/resources/bootstrap/info_presencial_2014.xlsx']saldo_cons!$a$2:$n$1048576,5,0)</f>
        <v>#VALUE!</v>
      </c>
      <c r="AP237" s="53" t="e">
        <f aca="false">+VLOOKUP($D237,['file:///home/lab/repositories/luckia.facturador/com.luckia.biller.deploy/src/main/resources/bootstrap/info_presencial_2014.xlsx']saldo_cons!$a$2:$n$1048576,6,0)</f>
        <v>#VALUE!</v>
      </c>
      <c r="AQ237" s="53" t="e">
        <f aca="false">+VLOOKUP($D237,['file:///home/lab/repositories/luckia.facturador/com.luckia.biller.deploy/src/main/resources/bootstrap/info_presencial_2014.xlsx']saldo_cons!$a$2:$n$1048576,7,0)</f>
        <v>#VALUE!</v>
      </c>
      <c r="AR237" s="53" t="e">
        <f aca="false">+VLOOKUP($D237,['file:///home/lab/repositories/luckia.facturador/com.luckia.biller.deploy/src/main/resources/bootstrap/info_presencial_2014.xlsx']saldo_cons!$a$2:$n$1048576,8,0)</f>
        <v>#VALUE!</v>
      </c>
      <c r="AS237" s="53" t="e">
        <f aca="false">+VLOOKUP($D237,['file:///home/lab/repositories/luckia.facturador/com.luckia.biller.deploy/src/main/resources/bootstrap/info_presencial_2014.xlsx']saldo_cons!$a$2:$n$1048576,9,0)</f>
        <v>#VALUE!</v>
      </c>
      <c r="AT237" s="53" t="e">
        <f aca="false">+VLOOKUP($D237,['file:///home/lab/repositories/luckia.facturador/com.luckia.biller.deploy/src/main/resources/bootstrap/info_presencial_2014.xlsx']saldo_cons!$a$2:$n$1048576,10,0)</f>
        <v>#VALUE!</v>
      </c>
      <c r="AU237" s="53" t="e">
        <f aca="false">+VLOOKUP($D237,['file:///home/lab/repositories/luckia.facturador/com.luckia.biller.deploy/src/main/resources/bootstrap/info_presencial_2014.xlsx']saldo_cons!$a$2:$n$1048576,11,0)</f>
        <v>#VALUE!</v>
      </c>
      <c r="AV237" s="53" t="e">
        <f aca="false">+VLOOKUP($D237,['file:///home/lab/repositories/luckia.facturador/com.luckia.biller.deploy/src/main/resources/bootstrap/info_presencial_2014.xlsx']saldo_cons!$a$2:$n$1048576,12,0)</f>
        <v>#VALUE!</v>
      </c>
      <c r="AW237" s="53" t="e">
        <f aca="false">+VLOOKUP($D237,['file:///home/lab/repositories/luckia.facturador/com.luckia.biller.deploy/src/main/resources/bootstrap/info_presencial_2014.xlsx']saldo_cons!$a$2:$n$1048576,13,0)</f>
        <v>#VALUE!</v>
      </c>
      <c r="AX237" s="53" t="e">
        <f aca="false">+VLOOKUP($D237,['file:///home/lab/repositories/luckia.facturador/com.luckia.biller.deploy/src/main/resources/bootstrap/info_presencial_2014.xlsx']saldo_cons!$a$2:$n$1048576,14,0)</f>
        <v>#VALUE!</v>
      </c>
      <c r="AY237" s="53" t="n">
        <f aca="false">+SUM(AM237:AX237)</f>
        <v>2019</v>
      </c>
      <c r="AZ237" s="53"/>
      <c r="BA237" s="53"/>
      <c r="BB237" s="53" t="e">
        <f aca="false">+VLOOKUP($D237,['file:///home/lab/repositories/luckia.facturador/com.luckia.biller.deploy/src/main/resources/bootstrap/info_presencial_2014.xlsx']ggr_cons!$a$2:$n$1048576,3,0)</f>
        <v>#VALUE!</v>
      </c>
      <c r="BC237" s="53" t="e">
        <f aca="false">+VLOOKUP($D237,['file:///home/lab/repositories/luckia.facturador/com.luckia.biller.deploy/src/main/resources/bootstrap/info_presencial_2014.xlsx']ggr_cons!$a$2:$n$1048576,4,0)</f>
        <v>#VALUE!</v>
      </c>
      <c r="BD237" s="53" t="e">
        <f aca="false">+VLOOKUP($D237,['file:///home/lab/repositories/luckia.facturador/com.luckia.biller.deploy/src/main/resources/bootstrap/info_presencial_2014.xlsx']ggr_cons!$a$2:$n$1048576,5,0)</f>
        <v>#VALUE!</v>
      </c>
      <c r="BE237" s="53" t="e">
        <f aca="false">+VLOOKUP($D237,['file:///home/lab/repositories/luckia.facturador/com.luckia.biller.deploy/src/main/resources/bootstrap/info_presencial_2014.xlsx']ggr_cons!$a$2:$n$1048576,6,0)</f>
        <v>#VALUE!</v>
      </c>
      <c r="BF237" s="53" t="e">
        <f aca="false">+VLOOKUP($D237,['file:///home/lab/repositories/luckia.facturador/com.luckia.biller.deploy/src/main/resources/bootstrap/info_presencial_2014.xlsx']ggr_cons!$a$2:$n$1048576,7,0)</f>
        <v>#VALUE!</v>
      </c>
      <c r="BG237" s="53" t="e">
        <f aca="false">+VLOOKUP($D237,['file:///home/lab/repositories/luckia.facturador/com.luckia.biller.deploy/src/main/resources/bootstrap/info_presencial_2014.xlsx']ggr_cons!$a$2:$n$1048576,8,0)</f>
        <v>#VALUE!</v>
      </c>
      <c r="BH237" s="53" t="e">
        <f aca="false">+VLOOKUP($D237,['file:///home/lab/repositories/luckia.facturador/com.luckia.biller.deploy/src/main/resources/bootstrap/info_presencial_2014.xlsx']ggr_cons!$a$2:$n$1048576,9,0)</f>
        <v>#VALUE!</v>
      </c>
      <c r="BI237" s="53" t="e">
        <f aca="false">+VLOOKUP($D237,['file:///home/lab/repositories/luckia.facturador/com.luckia.biller.deploy/src/main/resources/bootstrap/info_presencial_2014.xlsx']ggr_cons!$a$2:$n$1048576,10,0)</f>
        <v>#VALUE!</v>
      </c>
      <c r="BJ237" s="53" t="e">
        <f aca="false">+VLOOKUP($D237,['file:///home/lab/repositories/luckia.facturador/com.luckia.biller.deploy/src/main/resources/bootstrap/info_presencial_2014.xlsx']ggr_cons!$a$2:$n$1048576,11,0)</f>
        <v>#VALUE!</v>
      </c>
      <c r="BK237" s="53" t="e">
        <f aca="false">+VLOOKUP($D237,['file:///home/lab/repositories/luckia.facturador/com.luckia.biller.deploy/src/main/resources/bootstrap/info_presencial_2014.xlsx']ggr_cons!$a$2:$n$1048576,12,0)</f>
        <v>#VALUE!</v>
      </c>
      <c r="BL237" s="53" t="e">
        <f aca="false">+VLOOKUP($D237,['file:///home/lab/repositories/luckia.facturador/com.luckia.biller.deploy/src/main/resources/bootstrap/info_presencial_2014.xlsx']ggr_cons!$a$2:$n$1048576,13,0)</f>
        <v>#VALUE!</v>
      </c>
      <c r="BM237" s="53" t="e">
        <f aca="false">+VLOOKUP($D237,['file:///home/lab/repositories/luckia.facturador/com.luckia.biller.deploy/src/main/resources/bootstrap/info_presencial_2014.xlsx']ggr_cons!$a$2:$n$1048576,14,0)</f>
        <v>#VALUE!</v>
      </c>
      <c r="BN237" s="53" t="n">
        <f aca="false">+SUM(BB237:BM237)</f>
        <v>1710.35</v>
      </c>
      <c r="BO237" s="53"/>
      <c r="BP237" s="53"/>
      <c r="BQ237" s="55" t="n">
        <f aca="false">+$N237*X237</f>
        <v>20.19</v>
      </c>
      <c r="BR237" s="55" t="n">
        <f aca="false">+$N237*Y237</f>
        <v>0</v>
      </c>
      <c r="BS237" s="55" t="n">
        <f aca="false">+$N237*Z237</f>
        <v>0</v>
      </c>
      <c r="BT237" s="55" t="n">
        <f aca="false">+$N237*AA237</f>
        <v>0</v>
      </c>
      <c r="BU237" s="55" t="n">
        <f aca="false">+$N237*AB237</f>
        <v>0</v>
      </c>
      <c r="BV237" s="55" t="n">
        <f aca="false">+$N237*AC237</f>
        <v>0</v>
      </c>
      <c r="BW237" s="55" t="n">
        <f aca="false">+$N237*AD237</f>
        <v>0</v>
      </c>
      <c r="BX237" s="55" t="n">
        <f aca="false">+$N237*AE237</f>
        <v>0</v>
      </c>
      <c r="BY237" s="55" t="n">
        <f aca="false">+$N237*AF237</f>
        <v>0</v>
      </c>
      <c r="BZ237" s="55" t="n">
        <f aca="false">+$N237*AG237</f>
        <v>0</v>
      </c>
      <c r="CA237" s="55" t="n">
        <f aca="false">+$N237*AH237</f>
        <v>0</v>
      </c>
      <c r="CB237" s="55" t="n">
        <f aca="false">+$N237*AI237</f>
        <v>0</v>
      </c>
      <c r="CC237" s="55" t="n">
        <f aca="false">+SUM(BQ237:CB237)</f>
        <v>20.19</v>
      </c>
      <c r="CD237" s="53"/>
      <c r="CE237" s="55"/>
      <c r="CF237" s="55" t="n">
        <f aca="false">+BQ237/$CE$2</f>
        <v>16.6859504132231</v>
      </c>
      <c r="CG237" s="55" t="n">
        <f aca="false">+BR237/$CE$2</f>
        <v>0</v>
      </c>
      <c r="CH237" s="55" t="n">
        <f aca="false">+BS237/$CE$2</f>
        <v>0</v>
      </c>
      <c r="CI237" s="55" t="n">
        <f aca="false">+BT237/$CE$2</f>
        <v>0</v>
      </c>
      <c r="CJ237" s="55" t="n">
        <f aca="false">+BU237/$CE$2</f>
        <v>0</v>
      </c>
      <c r="CK237" s="55" t="n">
        <f aca="false">+BV237/$CE$2</f>
        <v>0</v>
      </c>
      <c r="CL237" s="55" t="n">
        <f aca="false">+BW237/$CE$2</f>
        <v>0</v>
      </c>
      <c r="CM237" s="55" t="n">
        <f aca="false">+BX237/$CE$2</f>
        <v>0</v>
      </c>
      <c r="CN237" s="55" t="n">
        <f aca="false">+BY237/$CE$2</f>
        <v>0</v>
      </c>
      <c r="CO237" s="55" t="n">
        <f aca="false">+BZ237/$CE$2</f>
        <v>0</v>
      </c>
      <c r="CP237" s="55" t="n">
        <f aca="false">+CA237/$CE$2</f>
        <v>0</v>
      </c>
      <c r="CQ237" s="55" t="n">
        <f aca="false">+CB237/$CE$2</f>
        <v>0</v>
      </c>
      <c r="CR237" s="55" t="n">
        <f aca="false">+CC237/$CE$2</f>
        <v>16.6859504132231</v>
      </c>
      <c r="CS237" s="53"/>
      <c r="CT237" s="53"/>
      <c r="CU237" s="56" t="n">
        <f aca="false">+$O237*X237+$P237*BB237+$Q237*(0.9*BB237+$S237)+$R237</f>
        <v>40.38</v>
      </c>
      <c r="CV237" s="56" t="n">
        <f aca="false">+$O237*Y237+$P237*BC237+$Q237*(0.9*BC237+$S237)+$R237</f>
        <v>0</v>
      </c>
      <c r="CW237" s="56" t="n">
        <f aca="false">+$O237*Z237+$P237*BD237+$Q237*(0.9*BD237+$S237)+$R237</f>
        <v>0</v>
      </c>
      <c r="CX237" s="56" t="n">
        <f aca="false">+$O237*AA237+$P237*BE237+$Q237*(0.9*BE237+$S237)+$R237</f>
        <v>0</v>
      </c>
      <c r="CY237" s="56" t="n">
        <f aca="false">+$O237*AB237+$P237*BF237+$Q237*(0.9*BF237+$S237)+$R237</f>
        <v>0</v>
      </c>
      <c r="CZ237" s="56" t="n">
        <f aca="false">+$O237*AC237+$P237*BG237+$Q237*(0.9*BG237+$S237)+$R237</f>
        <v>0</v>
      </c>
      <c r="DA237" s="56" t="n">
        <f aca="false">+$O237*AD237+$P237*BH237+$Q237*(0.9*BH237+$S237)+$R237</f>
        <v>0</v>
      </c>
      <c r="DB237" s="56" t="n">
        <f aca="false">+$O237*AE237+$P237*BI237+$Q237*(0.9*BI237+$S237)+$R237</f>
        <v>0</v>
      </c>
      <c r="DC237" s="56" t="n">
        <f aca="false">+$O237*AF237+$P237*BJ237+$Q237*(0.9*BJ237+$S237)+$R237</f>
        <v>0</v>
      </c>
      <c r="DD237" s="56" t="n">
        <f aca="false">+$O237*AG237+$P237*BK237+$Q237*(0.9*BK237+$S237)+$R237</f>
        <v>0</v>
      </c>
      <c r="DE237" s="56" t="n">
        <f aca="false">+$O237*AH237+$P237*BL237+$Q237*(0.9*BL237+$S237)+$R237</f>
        <v>0</v>
      </c>
      <c r="DF237" s="56" t="n">
        <f aca="false">+$O237*AI237+$P237*BM237+$Q237*(0.9*BM237+$S237)+$R237</f>
        <v>0</v>
      </c>
      <c r="DG237" s="55" t="n">
        <f aca="false">+SUM(CU237:DF237)</f>
        <v>40.38</v>
      </c>
      <c r="DH237" s="53"/>
      <c r="DJ237" s="14" t="n">
        <f aca="false">+IF(X237=0,0,$T237)</f>
        <v>30</v>
      </c>
      <c r="DK237" s="14" t="n">
        <f aca="false">+IF(Y237=0,0,$T237)</f>
        <v>0</v>
      </c>
      <c r="DL237" s="14" t="n">
        <f aca="false">+IF(Z237=0,0,$T237)</f>
        <v>0</v>
      </c>
      <c r="DM237" s="14" t="n">
        <f aca="false">+IF(AA237=0,0,$T237)</f>
        <v>0</v>
      </c>
      <c r="DN237" s="14" t="n">
        <f aca="false">+IF(AB237=0,0,$T237)</f>
        <v>0</v>
      </c>
      <c r="DO237" s="14" t="n">
        <f aca="false">+IF(AC237=0,0,$T237)</f>
        <v>0</v>
      </c>
      <c r="DP237" s="14" t="n">
        <f aca="false">+IF(AD237=0,0,$T237)</f>
        <v>0</v>
      </c>
      <c r="DQ237" s="14" t="n">
        <f aca="false">+IF(AE237=0,0,$T237)</f>
        <v>0</v>
      </c>
      <c r="DR237" s="14" t="n">
        <f aca="false">+IF(AF237=0,0,$T237)</f>
        <v>0</v>
      </c>
      <c r="DS237" s="14" t="n">
        <f aca="false">+IF(AG237=0,0,$T237)</f>
        <v>0</v>
      </c>
      <c r="DT237" s="14" t="n">
        <f aca="false">+IF(AH237=0,0,$T237)</f>
        <v>0</v>
      </c>
      <c r="DU237" s="14" t="n">
        <f aca="false">+IF(AI237=0,0,$T237)</f>
        <v>0</v>
      </c>
      <c r="DV237" s="55" t="n">
        <f aca="false">+SUM(DJ237:DU237)</f>
        <v>30</v>
      </c>
      <c r="DY237" s="14" t="n">
        <v>0</v>
      </c>
      <c r="DZ237" s="14" t="n">
        <v>0</v>
      </c>
      <c r="EA237" s="14" t="n">
        <v>0</v>
      </c>
      <c r="EB237" s="14" t="n">
        <v>0</v>
      </c>
      <c r="EC237" s="14" t="n">
        <v>0</v>
      </c>
      <c r="ED237" s="14" t="n">
        <v>0</v>
      </c>
      <c r="EE237" s="14" t="n">
        <v>0</v>
      </c>
      <c r="EF237" s="14" t="n">
        <v>0</v>
      </c>
      <c r="EG237" s="14" t="n">
        <v>0</v>
      </c>
      <c r="EH237" s="14" t="n">
        <v>0</v>
      </c>
      <c r="EI237" s="14" t="n">
        <v>0</v>
      </c>
      <c r="EJ237" s="14" t="n">
        <v>0</v>
      </c>
      <c r="EK237" s="55" t="n">
        <f aca="false">+SUM(DY237:EJ237)</f>
        <v>0</v>
      </c>
      <c r="EO237" s="53" t="n">
        <f aca="false">+CU237+DJ237-DY237/2</f>
        <v>70.38</v>
      </c>
      <c r="EP237" s="53" t="n">
        <f aca="false">+CV237+DK237-DZ237/2</f>
        <v>0</v>
      </c>
      <c r="EQ237" s="53" t="n">
        <f aca="false">+CW237+DL237-EA237/2</f>
        <v>0</v>
      </c>
      <c r="ER237" s="53" t="n">
        <f aca="false">+CX237+DM237-EB237/2</f>
        <v>0</v>
      </c>
      <c r="ES237" s="53" t="n">
        <f aca="false">+CY237+DN237-EC237/2</f>
        <v>0</v>
      </c>
      <c r="ET237" s="53" t="n">
        <f aca="false">+CZ237+DO237-ED237/2</f>
        <v>0</v>
      </c>
      <c r="EU237" s="53" t="n">
        <f aca="false">+DA237+DP237-EE237/2</f>
        <v>0</v>
      </c>
      <c r="EV237" s="53" t="n">
        <f aca="false">+DB237+DQ237-EF237/2</f>
        <v>0</v>
      </c>
      <c r="EW237" s="53" t="n">
        <f aca="false">+DC237+DR237-EG237/2</f>
        <v>0</v>
      </c>
      <c r="EX237" s="53" t="n">
        <f aca="false">+DD237+DS237-EH237/2</f>
        <v>0</v>
      </c>
      <c r="EY237" s="53" t="n">
        <f aca="false">+DE237+DT237-EI237/2</f>
        <v>0</v>
      </c>
      <c r="EZ237" s="53" t="n">
        <f aca="false">+DF237+DU237-EJ237/2</f>
        <v>0</v>
      </c>
      <c r="FA237" s="55" t="n">
        <f aca="false">+SUM(EO237:EZ237)</f>
        <v>70.38</v>
      </c>
      <c r="FD237" s="53" t="n">
        <f aca="false">+AM237-EO237-DY237</f>
        <v>1948.62</v>
      </c>
      <c r="FE237" s="53" t="n">
        <f aca="false">+AN237-EP237-DZ237</f>
        <v>0</v>
      </c>
      <c r="FF237" s="53" t="n">
        <f aca="false">+AO237-EQ237-EA237</f>
        <v>0</v>
      </c>
      <c r="FG237" s="53" t="n">
        <f aca="false">+AP237-ER237-EB237</f>
        <v>0</v>
      </c>
      <c r="FH237" s="53" t="n">
        <f aca="false">+AQ237-ES237-EC237</f>
        <v>0</v>
      </c>
      <c r="FI237" s="53" t="n">
        <f aca="false">+AR237-ET237-ED237</f>
        <v>0</v>
      </c>
      <c r="FJ237" s="53" t="n">
        <f aca="false">+AS237-EU237-EE237</f>
        <v>0</v>
      </c>
      <c r="FK237" s="53" t="n">
        <f aca="false">+AT237-EV237-EF237</f>
        <v>0</v>
      </c>
      <c r="FL237" s="53" t="n">
        <f aca="false">+AU237-EW237-EG237</f>
        <v>0</v>
      </c>
      <c r="FM237" s="53" t="n">
        <f aca="false">+AV237-EX237-EH237</f>
        <v>0</v>
      </c>
      <c r="FN237" s="53" t="n">
        <f aca="false">+AW237-EY237-EI237</f>
        <v>0</v>
      </c>
      <c r="FO237" s="53" t="n">
        <f aca="false">+AX237-EZ237-EJ237</f>
        <v>0</v>
      </c>
      <c r="FP237" s="53" t="n">
        <f aca="false">+AY237-FA237</f>
        <v>1948.62</v>
      </c>
    </row>
    <row collapsed="false" customFormat="false" customHeight="true" hidden="false" ht="15" outlineLevel="2" r="238">
      <c r="A238" s="21" t="n">
        <v>12</v>
      </c>
      <c r="B238" s="21" t="s">
        <v>67</v>
      </c>
      <c r="C238" s="21" t="s">
        <v>137</v>
      </c>
      <c r="D238" s="67" t="n">
        <f aca="false">+E238</f>
        <v>16186</v>
      </c>
      <c r="E238" s="69" t="n">
        <v>16186</v>
      </c>
      <c r="F238" s="72" t="s">
        <v>811</v>
      </c>
      <c r="G238" s="21" t="s">
        <v>69</v>
      </c>
      <c r="H238" s="21" t="s">
        <v>69</v>
      </c>
      <c r="I238" s="72" t="s">
        <v>812</v>
      </c>
      <c r="J238" s="72" t="s">
        <v>699</v>
      </c>
      <c r="K238" s="76" t="s">
        <v>486</v>
      </c>
      <c r="L238" s="49" t="s">
        <v>487</v>
      </c>
      <c r="M238" s="50" t="s">
        <v>70</v>
      </c>
      <c r="N238" s="51" t="n">
        <v>0.01</v>
      </c>
      <c r="O238" s="51" t="n">
        <v>0.02</v>
      </c>
      <c r="P238" s="51" t="n">
        <v>0</v>
      </c>
      <c r="Q238" s="51" t="n">
        <v>0</v>
      </c>
      <c r="R238" s="50" t="n">
        <v>0</v>
      </c>
      <c r="S238" s="50" t="n">
        <v>0</v>
      </c>
      <c r="T238" s="50" t="n">
        <v>30</v>
      </c>
      <c r="U238" s="50"/>
      <c r="X238" s="53" t="e">
        <f aca="false">+VLOOKUP($D238,['file:///home/lab/repositories/luckia.facturador/com.luckia.biller.deploy/src/main/resources/bootstrap/info_presencial_2014.xlsx']venta_neta_cons!$a$2:$n$1048576,3,0)</f>
        <v>#VALUE!</v>
      </c>
      <c r="Y238" s="53" t="e">
        <f aca="false">+VLOOKUP($D238,['file:///home/lab/repositories/luckia.facturador/com.luckia.biller.deploy/src/main/resources/bootstrap/info_presencial_2014.xlsx']venta_neta_cons!$a$2:$n$1048576,4,0)</f>
        <v>#VALUE!</v>
      </c>
      <c r="Z238" s="53" t="e">
        <f aca="false">+VLOOKUP($D238,['file:///home/lab/repositories/luckia.facturador/com.luckia.biller.deploy/src/main/resources/bootstrap/info_presencial_2014.xlsx']venta_neta_cons!$a$2:$n$1048576,5,0)</f>
        <v>#VALUE!</v>
      </c>
      <c r="AA238" s="53" t="e">
        <f aca="false">+VLOOKUP($D238,['file:///home/lab/repositories/luckia.facturador/com.luckia.biller.deploy/src/main/resources/bootstrap/info_presencial_2014.xlsx']venta_neta_cons!$a$2:$n$1048576,6,0)</f>
        <v>#VALUE!</v>
      </c>
      <c r="AB238" s="53" t="e">
        <f aca="false">+VLOOKUP($D238,['file:///home/lab/repositories/luckia.facturador/com.luckia.biller.deploy/src/main/resources/bootstrap/info_presencial_2014.xlsx']venta_neta_cons!$a$2:$n$1048576,7,0)</f>
        <v>#VALUE!</v>
      </c>
      <c r="AC238" s="53" t="e">
        <f aca="false">+VLOOKUP($D238,['file:///home/lab/repositories/luckia.facturador/com.luckia.biller.deploy/src/main/resources/bootstrap/info_presencial_2014.xlsx']venta_neta_cons!$a$2:$n$1048576,8,0)</f>
        <v>#VALUE!</v>
      </c>
      <c r="AD238" s="53" t="e">
        <f aca="false">+VLOOKUP($D238,['file:///home/lab/repositories/luckia.facturador/com.luckia.biller.deploy/src/main/resources/bootstrap/info_presencial_2014.xlsx']venta_neta_cons!$a$2:$n$1048576,9,0)</f>
        <v>#VALUE!</v>
      </c>
      <c r="AE238" s="53" t="e">
        <f aca="false">+VLOOKUP($D238,['file:///home/lab/repositories/luckia.facturador/com.luckia.biller.deploy/src/main/resources/bootstrap/info_presencial_2014.xlsx']venta_neta_cons!$a$2:$n$1048576,10,0)</f>
        <v>#VALUE!</v>
      </c>
      <c r="AF238" s="53" t="e">
        <f aca="false">+VLOOKUP($D238,['file:///home/lab/repositories/luckia.facturador/com.luckia.biller.deploy/src/main/resources/bootstrap/info_presencial_2014.xlsx']venta_neta_cons!$a$2:$n$1048576,11,0)</f>
        <v>#VALUE!</v>
      </c>
      <c r="AG238" s="53" t="e">
        <f aca="false">+VLOOKUP($D238,['file:///home/lab/repositories/luckia.facturador/com.luckia.biller.deploy/src/main/resources/bootstrap/info_presencial_2014.xlsx']venta_neta_cons!$a$2:$n$1048576,12,0)</f>
        <v>#VALUE!</v>
      </c>
      <c r="AH238" s="53" t="e">
        <f aca="false">+VLOOKUP($D238,['file:///home/lab/repositories/luckia.facturador/com.luckia.biller.deploy/src/main/resources/bootstrap/info_presencial_2014.xlsx']venta_neta_cons!$a$2:$n$1048576,13,0)</f>
        <v>#VALUE!</v>
      </c>
      <c r="AI238" s="53" t="e">
        <f aca="false">+VLOOKUP($D238,['file:///home/lab/repositories/luckia.facturador/com.luckia.biller.deploy/src/main/resources/bootstrap/info_presencial_2014.xlsx']venta_neta_cons!$a$2:$n$1048576,14,0)</f>
        <v>#VALUE!</v>
      </c>
      <c r="AJ238" s="53" t="n">
        <f aca="false">+SUM(X238:AI238)</f>
        <v>2981</v>
      </c>
      <c r="AK238" s="54" t="n">
        <f aca="false">+BB238/X238</f>
        <v>0.544434753438444</v>
      </c>
      <c r="AL238" s="53"/>
      <c r="AM238" s="53" t="e">
        <f aca="false">+VLOOKUP($D238,['file:///home/lab/repositories/luckia.facturador/com.luckia.biller.deploy/src/main/resources/bootstrap/info_presencial_2014.xlsx']saldo_cons!$a$2:$n$1048576,3,0)</f>
        <v>#VALUE!</v>
      </c>
      <c r="AN238" s="53" t="e">
        <f aca="false">+VLOOKUP($D238,['file:///home/lab/repositories/luckia.facturador/com.luckia.biller.deploy/src/main/resources/bootstrap/info_presencial_2014.xlsx']saldo_cons!$a$2:$n$1048576,4,0)</f>
        <v>#VALUE!</v>
      </c>
      <c r="AO238" s="53" t="e">
        <f aca="false">+VLOOKUP($D238,['file:///home/lab/repositories/luckia.facturador/com.luckia.biller.deploy/src/main/resources/bootstrap/info_presencial_2014.xlsx']saldo_cons!$a$2:$n$1048576,5,0)</f>
        <v>#VALUE!</v>
      </c>
      <c r="AP238" s="53" t="e">
        <f aca="false">+VLOOKUP($D238,['file:///home/lab/repositories/luckia.facturador/com.luckia.biller.deploy/src/main/resources/bootstrap/info_presencial_2014.xlsx']saldo_cons!$a$2:$n$1048576,6,0)</f>
        <v>#VALUE!</v>
      </c>
      <c r="AQ238" s="53" t="e">
        <f aca="false">+VLOOKUP($D238,['file:///home/lab/repositories/luckia.facturador/com.luckia.biller.deploy/src/main/resources/bootstrap/info_presencial_2014.xlsx']saldo_cons!$a$2:$n$1048576,7,0)</f>
        <v>#VALUE!</v>
      </c>
      <c r="AR238" s="53" t="e">
        <f aca="false">+VLOOKUP($D238,['file:///home/lab/repositories/luckia.facturador/com.luckia.biller.deploy/src/main/resources/bootstrap/info_presencial_2014.xlsx']saldo_cons!$a$2:$n$1048576,8,0)</f>
        <v>#VALUE!</v>
      </c>
      <c r="AS238" s="53" t="e">
        <f aca="false">+VLOOKUP($D238,['file:///home/lab/repositories/luckia.facturador/com.luckia.biller.deploy/src/main/resources/bootstrap/info_presencial_2014.xlsx']saldo_cons!$a$2:$n$1048576,9,0)</f>
        <v>#VALUE!</v>
      </c>
      <c r="AT238" s="53" t="e">
        <f aca="false">+VLOOKUP($D238,['file:///home/lab/repositories/luckia.facturador/com.luckia.biller.deploy/src/main/resources/bootstrap/info_presencial_2014.xlsx']saldo_cons!$a$2:$n$1048576,10,0)</f>
        <v>#VALUE!</v>
      </c>
      <c r="AU238" s="53" t="e">
        <f aca="false">+VLOOKUP($D238,['file:///home/lab/repositories/luckia.facturador/com.luckia.biller.deploy/src/main/resources/bootstrap/info_presencial_2014.xlsx']saldo_cons!$a$2:$n$1048576,11,0)</f>
        <v>#VALUE!</v>
      </c>
      <c r="AV238" s="53" t="e">
        <f aca="false">+VLOOKUP($D238,['file:///home/lab/repositories/luckia.facturador/com.luckia.biller.deploy/src/main/resources/bootstrap/info_presencial_2014.xlsx']saldo_cons!$a$2:$n$1048576,12,0)</f>
        <v>#VALUE!</v>
      </c>
      <c r="AW238" s="53" t="e">
        <f aca="false">+VLOOKUP($D238,['file:///home/lab/repositories/luckia.facturador/com.luckia.biller.deploy/src/main/resources/bootstrap/info_presencial_2014.xlsx']saldo_cons!$a$2:$n$1048576,13,0)</f>
        <v>#VALUE!</v>
      </c>
      <c r="AX238" s="53" t="e">
        <f aca="false">+VLOOKUP($D238,['file:///home/lab/repositories/luckia.facturador/com.luckia.biller.deploy/src/main/resources/bootstrap/info_presencial_2014.xlsx']saldo_cons!$a$2:$n$1048576,14,0)</f>
        <v>#VALUE!</v>
      </c>
      <c r="AY238" s="53" t="n">
        <f aca="false">+SUM(AM238:AX238)</f>
        <v>2981</v>
      </c>
      <c r="AZ238" s="53"/>
      <c r="BA238" s="53"/>
      <c r="BB238" s="53" t="e">
        <f aca="false">+VLOOKUP($D238,['file:///home/lab/repositories/luckia.facturador/com.luckia.biller.deploy/src/main/resources/bootstrap/info_presencial_2014.xlsx']ggr_cons!$a$2:$n$1048576,3,0)</f>
        <v>#VALUE!</v>
      </c>
      <c r="BC238" s="53" t="e">
        <f aca="false">+VLOOKUP($D238,['file:///home/lab/repositories/luckia.facturador/com.luckia.biller.deploy/src/main/resources/bootstrap/info_presencial_2014.xlsx']ggr_cons!$a$2:$n$1048576,4,0)</f>
        <v>#VALUE!</v>
      </c>
      <c r="BD238" s="53" t="e">
        <f aca="false">+VLOOKUP($D238,['file:///home/lab/repositories/luckia.facturador/com.luckia.biller.deploy/src/main/resources/bootstrap/info_presencial_2014.xlsx']ggr_cons!$a$2:$n$1048576,5,0)</f>
        <v>#VALUE!</v>
      </c>
      <c r="BE238" s="53" t="e">
        <f aca="false">+VLOOKUP($D238,['file:///home/lab/repositories/luckia.facturador/com.luckia.biller.deploy/src/main/resources/bootstrap/info_presencial_2014.xlsx']ggr_cons!$a$2:$n$1048576,6,0)</f>
        <v>#VALUE!</v>
      </c>
      <c r="BF238" s="53" t="e">
        <f aca="false">+VLOOKUP($D238,['file:///home/lab/repositories/luckia.facturador/com.luckia.biller.deploy/src/main/resources/bootstrap/info_presencial_2014.xlsx']ggr_cons!$a$2:$n$1048576,7,0)</f>
        <v>#VALUE!</v>
      </c>
      <c r="BG238" s="53" t="e">
        <f aca="false">+VLOOKUP($D238,['file:///home/lab/repositories/luckia.facturador/com.luckia.biller.deploy/src/main/resources/bootstrap/info_presencial_2014.xlsx']ggr_cons!$a$2:$n$1048576,8,0)</f>
        <v>#VALUE!</v>
      </c>
      <c r="BH238" s="53" t="e">
        <f aca="false">+VLOOKUP($D238,['file:///home/lab/repositories/luckia.facturador/com.luckia.biller.deploy/src/main/resources/bootstrap/info_presencial_2014.xlsx']ggr_cons!$a$2:$n$1048576,9,0)</f>
        <v>#VALUE!</v>
      </c>
      <c r="BI238" s="53" t="e">
        <f aca="false">+VLOOKUP($D238,['file:///home/lab/repositories/luckia.facturador/com.luckia.biller.deploy/src/main/resources/bootstrap/info_presencial_2014.xlsx']ggr_cons!$a$2:$n$1048576,10,0)</f>
        <v>#VALUE!</v>
      </c>
      <c r="BJ238" s="53" t="e">
        <f aca="false">+VLOOKUP($D238,['file:///home/lab/repositories/luckia.facturador/com.luckia.biller.deploy/src/main/resources/bootstrap/info_presencial_2014.xlsx']ggr_cons!$a$2:$n$1048576,11,0)</f>
        <v>#VALUE!</v>
      </c>
      <c r="BK238" s="53" t="e">
        <f aca="false">+VLOOKUP($D238,['file:///home/lab/repositories/luckia.facturador/com.luckia.biller.deploy/src/main/resources/bootstrap/info_presencial_2014.xlsx']ggr_cons!$a$2:$n$1048576,12,0)</f>
        <v>#VALUE!</v>
      </c>
      <c r="BL238" s="53" t="e">
        <f aca="false">+VLOOKUP($D238,['file:///home/lab/repositories/luckia.facturador/com.luckia.biller.deploy/src/main/resources/bootstrap/info_presencial_2014.xlsx']ggr_cons!$a$2:$n$1048576,13,0)</f>
        <v>#VALUE!</v>
      </c>
      <c r="BM238" s="53" t="e">
        <f aca="false">+VLOOKUP($D238,['file:///home/lab/repositories/luckia.facturador/com.luckia.biller.deploy/src/main/resources/bootstrap/info_presencial_2014.xlsx']ggr_cons!$a$2:$n$1048576,14,0)</f>
        <v>#VALUE!</v>
      </c>
      <c r="BN238" s="53" t="n">
        <f aca="false">+SUM(BB238:BM238)</f>
        <v>1622.96</v>
      </c>
      <c r="BO238" s="53"/>
      <c r="BP238" s="53"/>
      <c r="BQ238" s="55" t="n">
        <f aca="false">+$N238*X238</f>
        <v>29.81</v>
      </c>
      <c r="BR238" s="55" t="n">
        <f aca="false">+$N238*Y238</f>
        <v>0</v>
      </c>
      <c r="BS238" s="55" t="n">
        <f aca="false">+$N238*Z238</f>
        <v>0</v>
      </c>
      <c r="BT238" s="55" t="n">
        <f aca="false">+$N238*AA238</f>
        <v>0</v>
      </c>
      <c r="BU238" s="55" t="n">
        <f aca="false">+$N238*AB238</f>
        <v>0</v>
      </c>
      <c r="BV238" s="55" t="n">
        <f aca="false">+$N238*AC238</f>
        <v>0</v>
      </c>
      <c r="BW238" s="55" t="n">
        <f aca="false">+$N238*AD238</f>
        <v>0</v>
      </c>
      <c r="BX238" s="55" t="n">
        <f aca="false">+$N238*AE238</f>
        <v>0</v>
      </c>
      <c r="BY238" s="55" t="n">
        <f aca="false">+$N238*AF238</f>
        <v>0</v>
      </c>
      <c r="BZ238" s="55" t="n">
        <f aca="false">+$N238*AG238</f>
        <v>0</v>
      </c>
      <c r="CA238" s="55" t="n">
        <f aca="false">+$N238*AH238</f>
        <v>0</v>
      </c>
      <c r="CB238" s="55" t="n">
        <f aca="false">+$N238*AI238</f>
        <v>0</v>
      </c>
      <c r="CC238" s="55" t="n">
        <f aca="false">+SUM(BQ238:CB238)</f>
        <v>29.81</v>
      </c>
      <c r="CD238" s="53"/>
      <c r="CE238" s="55"/>
      <c r="CF238" s="55" t="n">
        <f aca="false">+BQ238/$CE$2</f>
        <v>24.6363636363636</v>
      </c>
      <c r="CG238" s="55" t="n">
        <f aca="false">+BR238/$CE$2</f>
        <v>0</v>
      </c>
      <c r="CH238" s="55" t="n">
        <f aca="false">+BS238/$CE$2</f>
        <v>0</v>
      </c>
      <c r="CI238" s="55" t="n">
        <f aca="false">+BT238/$CE$2</f>
        <v>0</v>
      </c>
      <c r="CJ238" s="55" t="n">
        <f aca="false">+BU238/$CE$2</f>
        <v>0</v>
      </c>
      <c r="CK238" s="55" t="n">
        <f aca="false">+BV238/$CE$2</f>
        <v>0</v>
      </c>
      <c r="CL238" s="55" t="n">
        <f aca="false">+BW238/$CE$2</f>
        <v>0</v>
      </c>
      <c r="CM238" s="55" t="n">
        <f aca="false">+BX238/$CE$2</f>
        <v>0</v>
      </c>
      <c r="CN238" s="55" t="n">
        <f aca="false">+BY238/$CE$2</f>
        <v>0</v>
      </c>
      <c r="CO238" s="55" t="n">
        <f aca="false">+BZ238/$CE$2</f>
        <v>0</v>
      </c>
      <c r="CP238" s="55" t="n">
        <f aca="false">+CA238/$CE$2</f>
        <v>0</v>
      </c>
      <c r="CQ238" s="55" t="n">
        <f aca="false">+CB238/$CE$2</f>
        <v>0</v>
      </c>
      <c r="CR238" s="55" t="n">
        <f aca="false">+CC238/$CE$2</f>
        <v>24.6363636363636</v>
      </c>
      <c r="CS238" s="53"/>
      <c r="CT238" s="53"/>
      <c r="CU238" s="56" t="n">
        <f aca="false">+$O238*X238+$P238*BB238+$Q238*(0.9*BB238+$S238)+$R238</f>
        <v>59.62</v>
      </c>
      <c r="CV238" s="56" t="n">
        <f aca="false">+$O238*Y238+$P238*BC238+$Q238*(0.9*BC238+$S238)+$R238</f>
        <v>0</v>
      </c>
      <c r="CW238" s="56" t="n">
        <f aca="false">+$O238*Z238+$P238*BD238+$Q238*(0.9*BD238+$S238)+$R238</f>
        <v>0</v>
      </c>
      <c r="CX238" s="56" t="n">
        <f aca="false">+$O238*AA238+$P238*BE238+$Q238*(0.9*BE238+$S238)+$R238</f>
        <v>0</v>
      </c>
      <c r="CY238" s="56" t="n">
        <f aca="false">+$O238*AB238+$P238*BF238+$Q238*(0.9*BF238+$S238)+$R238</f>
        <v>0</v>
      </c>
      <c r="CZ238" s="56" t="n">
        <f aca="false">+$O238*AC238+$P238*BG238+$Q238*(0.9*BG238+$S238)+$R238</f>
        <v>0</v>
      </c>
      <c r="DA238" s="56" t="n">
        <f aca="false">+$O238*AD238+$P238*BH238+$Q238*(0.9*BH238+$S238)+$R238</f>
        <v>0</v>
      </c>
      <c r="DB238" s="56" t="n">
        <f aca="false">+$O238*AE238+$P238*BI238+$Q238*(0.9*BI238+$S238)+$R238</f>
        <v>0</v>
      </c>
      <c r="DC238" s="56" t="n">
        <f aca="false">+$O238*AF238+$P238*BJ238+$Q238*(0.9*BJ238+$S238)+$R238</f>
        <v>0</v>
      </c>
      <c r="DD238" s="56" t="n">
        <f aca="false">+$O238*AG238+$P238*BK238+$Q238*(0.9*BK238+$S238)+$R238</f>
        <v>0</v>
      </c>
      <c r="DE238" s="56" t="n">
        <f aca="false">+$O238*AH238+$P238*BL238+$Q238*(0.9*BL238+$S238)+$R238</f>
        <v>0</v>
      </c>
      <c r="DF238" s="56" t="n">
        <f aca="false">+$O238*AI238+$P238*BM238+$Q238*(0.9*BM238+$S238)+$R238</f>
        <v>0</v>
      </c>
      <c r="DG238" s="55" t="n">
        <f aca="false">+SUM(CU238:DF238)</f>
        <v>59.62</v>
      </c>
      <c r="DH238" s="53"/>
      <c r="DJ238" s="14" t="n">
        <f aca="false">+IF(X238=0,0,$T238)</f>
        <v>30</v>
      </c>
      <c r="DK238" s="14" t="n">
        <f aca="false">+IF(Y238=0,0,$T238)</f>
        <v>0</v>
      </c>
      <c r="DL238" s="14" t="n">
        <f aca="false">+IF(Z238=0,0,$T238)</f>
        <v>0</v>
      </c>
      <c r="DM238" s="14" t="n">
        <f aca="false">+IF(AA238=0,0,$T238)</f>
        <v>0</v>
      </c>
      <c r="DN238" s="14" t="n">
        <f aca="false">+IF(AB238=0,0,$T238)</f>
        <v>0</v>
      </c>
      <c r="DO238" s="14" t="n">
        <f aca="false">+IF(AC238=0,0,$T238)</f>
        <v>0</v>
      </c>
      <c r="DP238" s="14" t="n">
        <f aca="false">+IF(AD238=0,0,$T238)</f>
        <v>0</v>
      </c>
      <c r="DQ238" s="14" t="n">
        <f aca="false">+IF(AE238=0,0,$T238)</f>
        <v>0</v>
      </c>
      <c r="DR238" s="14" t="n">
        <f aca="false">+IF(AF238=0,0,$T238)</f>
        <v>0</v>
      </c>
      <c r="DS238" s="14" t="n">
        <f aca="false">+IF(AG238=0,0,$T238)</f>
        <v>0</v>
      </c>
      <c r="DT238" s="14" t="n">
        <f aca="false">+IF(AH238=0,0,$T238)</f>
        <v>0</v>
      </c>
      <c r="DU238" s="14" t="n">
        <f aca="false">+IF(AI238=0,0,$T238)</f>
        <v>0</v>
      </c>
      <c r="DV238" s="55" t="n">
        <f aca="false">+SUM(DJ238:DU238)</f>
        <v>30</v>
      </c>
      <c r="DY238" s="14" t="n">
        <v>0</v>
      </c>
      <c r="DZ238" s="14" t="n">
        <v>0</v>
      </c>
      <c r="EA238" s="14" t="n">
        <v>0</v>
      </c>
      <c r="EB238" s="14" t="n">
        <v>0</v>
      </c>
      <c r="EC238" s="14" t="n">
        <v>0</v>
      </c>
      <c r="ED238" s="14" t="n">
        <v>0</v>
      </c>
      <c r="EE238" s="14" t="n">
        <v>0</v>
      </c>
      <c r="EF238" s="14" t="n">
        <v>0</v>
      </c>
      <c r="EG238" s="14" t="n">
        <v>0</v>
      </c>
      <c r="EH238" s="14" t="n">
        <v>0</v>
      </c>
      <c r="EI238" s="14" t="n">
        <v>0</v>
      </c>
      <c r="EJ238" s="14" t="n">
        <v>0</v>
      </c>
      <c r="EK238" s="55" t="n">
        <f aca="false">+SUM(DY238:EJ238)</f>
        <v>0</v>
      </c>
      <c r="EO238" s="53" t="n">
        <f aca="false">+CU238+DJ238-DY238/2</f>
        <v>89.62</v>
      </c>
      <c r="EP238" s="53" t="n">
        <f aca="false">+CV238+DK238-DZ238/2</f>
        <v>0</v>
      </c>
      <c r="EQ238" s="53" t="n">
        <f aca="false">+CW238+DL238-EA238/2</f>
        <v>0</v>
      </c>
      <c r="ER238" s="53" t="n">
        <f aca="false">+CX238+DM238-EB238/2</f>
        <v>0</v>
      </c>
      <c r="ES238" s="53" t="n">
        <f aca="false">+CY238+DN238-EC238/2</f>
        <v>0</v>
      </c>
      <c r="ET238" s="53" t="n">
        <f aca="false">+CZ238+DO238-ED238/2</f>
        <v>0</v>
      </c>
      <c r="EU238" s="53" t="n">
        <f aca="false">+DA238+DP238-EE238/2</f>
        <v>0</v>
      </c>
      <c r="EV238" s="53" t="n">
        <f aca="false">+DB238+DQ238-EF238/2</f>
        <v>0</v>
      </c>
      <c r="EW238" s="53" t="n">
        <f aca="false">+DC238+DR238-EG238/2</f>
        <v>0</v>
      </c>
      <c r="EX238" s="53" t="n">
        <f aca="false">+DD238+DS238-EH238/2</f>
        <v>0</v>
      </c>
      <c r="EY238" s="53" t="n">
        <f aca="false">+DE238+DT238-EI238/2</f>
        <v>0</v>
      </c>
      <c r="EZ238" s="53" t="n">
        <f aca="false">+DF238+DU238-EJ238/2</f>
        <v>0</v>
      </c>
      <c r="FA238" s="55" t="n">
        <f aca="false">+SUM(EO238:EZ238)</f>
        <v>89.62</v>
      </c>
      <c r="FD238" s="53" t="n">
        <f aca="false">+AM238-EO238-DY238</f>
        <v>2891.38</v>
      </c>
      <c r="FE238" s="53" t="n">
        <f aca="false">+AN238-EP238-DZ238</f>
        <v>0</v>
      </c>
      <c r="FF238" s="53" t="n">
        <f aca="false">+AO238-EQ238-EA238</f>
        <v>0</v>
      </c>
      <c r="FG238" s="53" t="n">
        <f aca="false">+AP238-ER238-EB238</f>
        <v>0</v>
      </c>
      <c r="FH238" s="53" t="n">
        <f aca="false">+AQ238-ES238-EC238</f>
        <v>0</v>
      </c>
      <c r="FI238" s="53" t="n">
        <f aca="false">+AR238-ET238-ED238</f>
        <v>0</v>
      </c>
      <c r="FJ238" s="53" t="n">
        <f aca="false">+AS238-EU238-EE238</f>
        <v>0</v>
      </c>
      <c r="FK238" s="53" t="n">
        <f aca="false">+AT238-EV238-EF238</f>
        <v>0</v>
      </c>
      <c r="FL238" s="53" t="n">
        <f aca="false">+AU238-EW238-EG238</f>
        <v>0</v>
      </c>
      <c r="FM238" s="53" t="n">
        <f aca="false">+AV238-EX238-EH238</f>
        <v>0</v>
      </c>
      <c r="FN238" s="53" t="n">
        <f aca="false">+AW238-EY238-EI238</f>
        <v>0</v>
      </c>
      <c r="FO238" s="53" t="n">
        <f aca="false">+AX238-EZ238-EJ238</f>
        <v>0</v>
      </c>
      <c r="FP238" s="53" t="n">
        <f aca="false">+AY238-FA238</f>
        <v>2891.38</v>
      </c>
    </row>
    <row collapsed="false" customFormat="false" customHeight="true" hidden="false" ht="15" outlineLevel="2" r="239">
      <c r="A239" s="21" t="n">
        <v>12</v>
      </c>
      <c r="B239" s="21" t="s">
        <v>67</v>
      </c>
      <c r="C239" s="21" t="s">
        <v>137</v>
      </c>
      <c r="D239" s="67" t="n">
        <f aca="false">+E239</f>
        <v>16187</v>
      </c>
      <c r="E239" s="69" t="n">
        <v>16187</v>
      </c>
      <c r="F239" s="21" t="s">
        <v>813</v>
      </c>
      <c r="G239" s="21" t="s">
        <v>69</v>
      </c>
      <c r="H239" s="21" t="s">
        <v>69</v>
      </c>
      <c r="I239" s="72" t="s">
        <v>814</v>
      </c>
      <c r="J239" s="72" t="s">
        <v>815</v>
      </c>
      <c r="K239" s="76" t="s">
        <v>486</v>
      </c>
      <c r="L239" s="49" t="s">
        <v>487</v>
      </c>
      <c r="M239" s="50" t="s">
        <v>70</v>
      </c>
      <c r="N239" s="51" t="n">
        <v>0.01</v>
      </c>
      <c r="O239" s="51" t="n">
        <v>0.02</v>
      </c>
      <c r="P239" s="51" t="n">
        <v>0</v>
      </c>
      <c r="Q239" s="51" t="n">
        <v>0</v>
      </c>
      <c r="R239" s="50" t="n">
        <v>0</v>
      </c>
      <c r="S239" s="50" t="n">
        <v>0</v>
      </c>
      <c r="T239" s="50" t="n">
        <v>30</v>
      </c>
      <c r="U239" s="50"/>
      <c r="X239" s="53" t="e">
        <f aca="false">+VLOOKUP($D239,['file:///home/lab/repositories/luckia.facturador/com.luckia.biller.deploy/src/main/resources/bootstrap/info_presencial_2014.xlsx']venta_neta_cons!$a$2:$n$1048576,3,0)</f>
        <v>#VALUE!</v>
      </c>
      <c r="Y239" s="53" t="e">
        <f aca="false">+VLOOKUP($D239,['file:///home/lab/repositories/luckia.facturador/com.luckia.biller.deploy/src/main/resources/bootstrap/info_presencial_2014.xlsx']venta_neta_cons!$a$2:$n$1048576,4,0)</f>
        <v>#VALUE!</v>
      </c>
      <c r="Z239" s="53" t="e">
        <f aca="false">+VLOOKUP($D239,['file:///home/lab/repositories/luckia.facturador/com.luckia.biller.deploy/src/main/resources/bootstrap/info_presencial_2014.xlsx']venta_neta_cons!$a$2:$n$1048576,5,0)</f>
        <v>#VALUE!</v>
      </c>
      <c r="AA239" s="53" t="e">
        <f aca="false">+VLOOKUP($D239,['file:///home/lab/repositories/luckia.facturador/com.luckia.biller.deploy/src/main/resources/bootstrap/info_presencial_2014.xlsx']venta_neta_cons!$a$2:$n$1048576,6,0)</f>
        <v>#VALUE!</v>
      </c>
      <c r="AB239" s="53" t="e">
        <f aca="false">+VLOOKUP($D239,['file:///home/lab/repositories/luckia.facturador/com.luckia.biller.deploy/src/main/resources/bootstrap/info_presencial_2014.xlsx']venta_neta_cons!$a$2:$n$1048576,7,0)</f>
        <v>#VALUE!</v>
      </c>
      <c r="AC239" s="53" t="e">
        <f aca="false">+VLOOKUP($D239,['file:///home/lab/repositories/luckia.facturador/com.luckia.biller.deploy/src/main/resources/bootstrap/info_presencial_2014.xlsx']venta_neta_cons!$a$2:$n$1048576,8,0)</f>
        <v>#VALUE!</v>
      </c>
      <c r="AD239" s="53" t="e">
        <f aca="false">+VLOOKUP($D239,['file:///home/lab/repositories/luckia.facturador/com.luckia.biller.deploy/src/main/resources/bootstrap/info_presencial_2014.xlsx']venta_neta_cons!$a$2:$n$1048576,9,0)</f>
        <v>#VALUE!</v>
      </c>
      <c r="AE239" s="53" t="e">
        <f aca="false">+VLOOKUP($D239,['file:///home/lab/repositories/luckia.facturador/com.luckia.biller.deploy/src/main/resources/bootstrap/info_presencial_2014.xlsx']venta_neta_cons!$a$2:$n$1048576,10,0)</f>
        <v>#VALUE!</v>
      </c>
      <c r="AF239" s="53" t="e">
        <f aca="false">+VLOOKUP($D239,['file:///home/lab/repositories/luckia.facturador/com.luckia.biller.deploy/src/main/resources/bootstrap/info_presencial_2014.xlsx']venta_neta_cons!$a$2:$n$1048576,11,0)</f>
        <v>#VALUE!</v>
      </c>
      <c r="AG239" s="53" t="e">
        <f aca="false">+VLOOKUP($D239,['file:///home/lab/repositories/luckia.facturador/com.luckia.biller.deploy/src/main/resources/bootstrap/info_presencial_2014.xlsx']venta_neta_cons!$a$2:$n$1048576,12,0)</f>
        <v>#VALUE!</v>
      </c>
      <c r="AH239" s="53" t="e">
        <f aca="false">+VLOOKUP($D239,['file:///home/lab/repositories/luckia.facturador/com.luckia.biller.deploy/src/main/resources/bootstrap/info_presencial_2014.xlsx']venta_neta_cons!$a$2:$n$1048576,13,0)</f>
        <v>#VALUE!</v>
      </c>
      <c r="AI239" s="53" t="e">
        <f aca="false">+VLOOKUP($D239,['file:///home/lab/repositories/luckia.facturador/com.luckia.biller.deploy/src/main/resources/bootstrap/info_presencial_2014.xlsx']venta_neta_cons!$a$2:$n$1048576,14,0)</f>
        <v>#VALUE!</v>
      </c>
      <c r="AJ239" s="53" t="n">
        <f aca="false">+SUM(X239:AI239)</f>
        <v>5095</v>
      </c>
      <c r="AK239" s="54" t="n">
        <f aca="false">+BB239/X239</f>
        <v>0.412137389597645</v>
      </c>
      <c r="AL239" s="53"/>
      <c r="AM239" s="53" t="e">
        <f aca="false">+VLOOKUP($D239,['file:///home/lab/repositories/luckia.facturador/com.luckia.biller.deploy/src/main/resources/bootstrap/info_presencial_2014.xlsx']saldo_cons!$a$2:$n$1048576,3,0)</f>
        <v>#VALUE!</v>
      </c>
      <c r="AN239" s="53" t="e">
        <f aca="false">+VLOOKUP($D239,['file:///home/lab/repositories/luckia.facturador/com.luckia.biller.deploy/src/main/resources/bootstrap/info_presencial_2014.xlsx']saldo_cons!$a$2:$n$1048576,4,0)</f>
        <v>#VALUE!</v>
      </c>
      <c r="AO239" s="53" t="e">
        <f aca="false">+VLOOKUP($D239,['file:///home/lab/repositories/luckia.facturador/com.luckia.biller.deploy/src/main/resources/bootstrap/info_presencial_2014.xlsx']saldo_cons!$a$2:$n$1048576,5,0)</f>
        <v>#VALUE!</v>
      </c>
      <c r="AP239" s="53" t="e">
        <f aca="false">+VLOOKUP($D239,['file:///home/lab/repositories/luckia.facturador/com.luckia.biller.deploy/src/main/resources/bootstrap/info_presencial_2014.xlsx']saldo_cons!$a$2:$n$1048576,6,0)</f>
        <v>#VALUE!</v>
      </c>
      <c r="AQ239" s="53" t="e">
        <f aca="false">+VLOOKUP($D239,['file:///home/lab/repositories/luckia.facturador/com.luckia.biller.deploy/src/main/resources/bootstrap/info_presencial_2014.xlsx']saldo_cons!$a$2:$n$1048576,7,0)</f>
        <v>#VALUE!</v>
      </c>
      <c r="AR239" s="53" t="e">
        <f aca="false">+VLOOKUP($D239,['file:///home/lab/repositories/luckia.facturador/com.luckia.biller.deploy/src/main/resources/bootstrap/info_presencial_2014.xlsx']saldo_cons!$a$2:$n$1048576,8,0)</f>
        <v>#VALUE!</v>
      </c>
      <c r="AS239" s="53" t="e">
        <f aca="false">+VLOOKUP($D239,['file:///home/lab/repositories/luckia.facturador/com.luckia.biller.deploy/src/main/resources/bootstrap/info_presencial_2014.xlsx']saldo_cons!$a$2:$n$1048576,9,0)</f>
        <v>#VALUE!</v>
      </c>
      <c r="AT239" s="53" t="e">
        <f aca="false">+VLOOKUP($D239,['file:///home/lab/repositories/luckia.facturador/com.luckia.biller.deploy/src/main/resources/bootstrap/info_presencial_2014.xlsx']saldo_cons!$a$2:$n$1048576,10,0)</f>
        <v>#VALUE!</v>
      </c>
      <c r="AU239" s="53" t="e">
        <f aca="false">+VLOOKUP($D239,['file:///home/lab/repositories/luckia.facturador/com.luckia.biller.deploy/src/main/resources/bootstrap/info_presencial_2014.xlsx']saldo_cons!$a$2:$n$1048576,11,0)</f>
        <v>#VALUE!</v>
      </c>
      <c r="AV239" s="53" t="e">
        <f aca="false">+VLOOKUP($D239,['file:///home/lab/repositories/luckia.facturador/com.luckia.biller.deploy/src/main/resources/bootstrap/info_presencial_2014.xlsx']saldo_cons!$a$2:$n$1048576,12,0)</f>
        <v>#VALUE!</v>
      </c>
      <c r="AW239" s="53" t="e">
        <f aca="false">+VLOOKUP($D239,['file:///home/lab/repositories/luckia.facturador/com.luckia.biller.deploy/src/main/resources/bootstrap/info_presencial_2014.xlsx']saldo_cons!$a$2:$n$1048576,13,0)</f>
        <v>#VALUE!</v>
      </c>
      <c r="AX239" s="53" t="e">
        <f aca="false">+VLOOKUP($D239,['file:///home/lab/repositories/luckia.facturador/com.luckia.biller.deploy/src/main/resources/bootstrap/info_presencial_2014.xlsx']saldo_cons!$a$2:$n$1048576,14,0)</f>
        <v>#VALUE!</v>
      </c>
      <c r="AY239" s="53" t="n">
        <f aca="false">+SUM(AM239:AX239)</f>
        <v>5095</v>
      </c>
      <c r="AZ239" s="53"/>
      <c r="BA239" s="53"/>
      <c r="BB239" s="53" t="e">
        <f aca="false">+VLOOKUP($D239,['file:///home/lab/repositories/luckia.facturador/com.luckia.biller.deploy/src/main/resources/bootstrap/info_presencial_2014.xlsx']ggr_cons!$a$2:$n$1048576,3,0)</f>
        <v>#VALUE!</v>
      </c>
      <c r="BC239" s="53" t="e">
        <f aca="false">+VLOOKUP($D239,['file:///home/lab/repositories/luckia.facturador/com.luckia.biller.deploy/src/main/resources/bootstrap/info_presencial_2014.xlsx']ggr_cons!$a$2:$n$1048576,4,0)</f>
        <v>#VALUE!</v>
      </c>
      <c r="BD239" s="53" t="e">
        <f aca="false">+VLOOKUP($D239,['file:///home/lab/repositories/luckia.facturador/com.luckia.biller.deploy/src/main/resources/bootstrap/info_presencial_2014.xlsx']ggr_cons!$a$2:$n$1048576,5,0)</f>
        <v>#VALUE!</v>
      </c>
      <c r="BE239" s="53" t="e">
        <f aca="false">+VLOOKUP($D239,['file:///home/lab/repositories/luckia.facturador/com.luckia.biller.deploy/src/main/resources/bootstrap/info_presencial_2014.xlsx']ggr_cons!$a$2:$n$1048576,6,0)</f>
        <v>#VALUE!</v>
      </c>
      <c r="BF239" s="53" t="e">
        <f aca="false">+VLOOKUP($D239,['file:///home/lab/repositories/luckia.facturador/com.luckia.biller.deploy/src/main/resources/bootstrap/info_presencial_2014.xlsx']ggr_cons!$a$2:$n$1048576,7,0)</f>
        <v>#VALUE!</v>
      </c>
      <c r="BG239" s="53" t="e">
        <f aca="false">+VLOOKUP($D239,['file:///home/lab/repositories/luckia.facturador/com.luckia.biller.deploy/src/main/resources/bootstrap/info_presencial_2014.xlsx']ggr_cons!$a$2:$n$1048576,8,0)</f>
        <v>#VALUE!</v>
      </c>
      <c r="BH239" s="53" t="e">
        <f aca="false">+VLOOKUP($D239,['file:///home/lab/repositories/luckia.facturador/com.luckia.biller.deploy/src/main/resources/bootstrap/info_presencial_2014.xlsx']ggr_cons!$a$2:$n$1048576,9,0)</f>
        <v>#VALUE!</v>
      </c>
      <c r="BI239" s="53" t="e">
        <f aca="false">+VLOOKUP($D239,['file:///home/lab/repositories/luckia.facturador/com.luckia.biller.deploy/src/main/resources/bootstrap/info_presencial_2014.xlsx']ggr_cons!$a$2:$n$1048576,10,0)</f>
        <v>#VALUE!</v>
      </c>
      <c r="BJ239" s="53" t="e">
        <f aca="false">+VLOOKUP($D239,['file:///home/lab/repositories/luckia.facturador/com.luckia.biller.deploy/src/main/resources/bootstrap/info_presencial_2014.xlsx']ggr_cons!$a$2:$n$1048576,11,0)</f>
        <v>#VALUE!</v>
      </c>
      <c r="BK239" s="53" t="e">
        <f aca="false">+VLOOKUP($D239,['file:///home/lab/repositories/luckia.facturador/com.luckia.biller.deploy/src/main/resources/bootstrap/info_presencial_2014.xlsx']ggr_cons!$a$2:$n$1048576,12,0)</f>
        <v>#VALUE!</v>
      </c>
      <c r="BL239" s="53" t="e">
        <f aca="false">+VLOOKUP($D239,['file:///home/lab/repositories/luckia.facturador/com.luckia.biller.deploy/src/main/resources/bootstrap/info_presencial_2014.xlsx']ggr_cons!$a$2:$n$1048576,13,0)</f>
        <v>#VALUE!</v>
      </c>
      <c r="BM239" s="53" t="e">
        <f aca="false">+VLOOKUP($D239,['file:///home/lab/repositories/luckia.facturador/com.luckia.biller.deploy/src/main/resources/bootstrap/info_presencial_2014.xlsx']ggr_cons!$a$2:$n$1048576,14,0)</f>
        <v>#VALUE!</v>
      </c>
      <c r="BN239" s="53" t="n">
        <f aca="false">+SUM(BB239:BM239)</f>
        <v>2099.84</v>
      </c>
      <c r="BO239" s="53"/>
      <c r="BP239" s="53"/>
      <c r="BQ239" s="55" t="n">
        <f aca="false">+$N239*X239</f>
        <v>50.95</v>
      </c>
      <c r="BR239" s="55" t="n">
        <f aca="false">+$N239*Y239</f>
        <v>0</v>
      </c>
      <c r="BS239" s="55" t="n">
        <f aca="false">+$N239*Z239</f>
        <v>0</v>
      </c>
      <c r="BT239" s="55" t="n">
        <f aca="false">+$N239*AA239</f>
        <v>0</v>
      </c>
      <c r="BU239" s="55" t="n">
        <f aca="false">+$N239*AB239</f>
        <v>0</v>
      </c>
      <c r="BV239" s="55" t="n">
        <f aca="false">+$N239*AC239</f>
        <v>0</v>
      </c>
      <c r="BW239" s="55" t="n">
        <f aca="false">+$N239*AD239</f>
        <v>0</v>
      </c>
      <c r="BX239" s="55" t="n">
        <f aca="false">+$N239*AE239</f>
        <v>0</v>
      </c>
      <c r="BY239" s="55" t="n">
        <f aca="false">+$N239*AF239</f>
        <v>0</v>
      </c>
      <c r="BZ239" s="55" t="n">
        <f aca="false">+$N239*AG239</f>
        <v>0</v>
      </c>
      <c r="CA239" s="55" t="n">
        <f aca="false">+$N239*AH239</f>
        <v>0</v>
      </c>
      <c r="CB239" s="55" t="n">
        <f aca="false">+$N239*AI239</f>
        <v>0</v>
      </c>
      <c r="CC239" s="55" t="n">
        <f aca="false">+SUM(BQ239:CB239)</f>
        <v>50.95</v>
      </c>
      <c r="CD239" s="53"/>
      <c r="CE239" s="55"/>
      <c r="CF239" s="55" t="n">
        <f aca="false">+BQ239/$CE$2</f>
        <v>42.1074380165289</v>
      </c>
      <c r="CG239" s="55" t="n">
        <f aca="false">+BR239/$CE$2</f>
        <v>0</v>
      </c>
      <c r="CH239" s="55" t="n">
        <f aca="false">+BS239/$CE$2</f>
        <v>0</v>
      </c>
      <c r="CI239" s="55" t="n">
        <f aca="false">+BT239/$CE$2</f>
        <v>0</v>
      </c>
      <c r="CJ239" s="55" t="n">
        <f aca="false">+BU239/$CE$2</f>
        <v>0</v>
      </c>
      <c r="CK239" s="55" t="n">
        <f aca="false">+BV239/$CE$2</f>
        <v>0</v>
      </c>
      <c r="CL239" s="55" t="n">
        <f aca="false">+BW239/$CE$2</f>
        <v>0</v>
      </c>
      <c r="CM239" s="55" t="n">
        <f aca="false">+BX239/$CE$2</f>
        <v>0</v>
      </c>
      <c r="CN239" s="55" t="n">
        <f aca="false">+BY239/$CE$2</f>
        <v>0</v>
      </c>
      <c r="CO239" s="55" t="n">
        <f aca="false">+BZ239/$CE$2</f>
        <v>0</v>
      </c>
      <c r="CP239" s="55" t="n">
        <f aca="false">+CA239/$CE$2</f>
        <v>0</v>
      </c>
      <c r="CQ239" s="55" t="n">
        <f aca="false">+CB239/$CE$2</f>
        <v>0</v>
      </c>
      <c r="CR239" s="55" t="n">
        <f aca="false">+CC239/$CE$2</f>
        <v>42.1074380165289</v>
      </c>
      <c r="CS239" s="53"/>
      <c r="CT239" s="53"/>
      <c r="CU239" s="56" t="n">
        <f aca="false">+$O239*X239+$P239*BB239+$Q239*(0.9*BB239+$S239)+$R239</f>
        <v>101.9</v>
      </c>
      <c r="CV239" s="56" t="n">
        <f aca="false">+$O239*Y239+$P239*BC239+$Q239*(0.9*BC239+$S239)+$R239</f>
        <v>0</v>
      </c>
      <c r="CW239" s="56" t="n">
        <f aca="false">+$O239*Z239+$P239*BD239+$Q239*(0.9*BD239+$S239)+$R239</f>
        <v>0</v>
      </c>
      <c r="CX239" s="56" t="n">
        <f aca="false">+$O239*AA239+$P239*BE239+$Q239*(0.9*BE239+$S239)+$R239</f>
        <v>0</v>
      </c>
      <c r="CY239" s="56" t="n">
        <f aca="false">+$O239*AB239+$P239*BF239+$Q239*(0.9*BF239+$S239)+$R239</f>
        <v>0</v>
      </c>
      <c r="CZ239" s="56" t="n">
        <f aca="false">+$O239*AC239+$P239*BG239+$Q239*(0.9*BG239+$S239)+$R239</f>
        <v>0</v>
      </c>
      <c r="DA239" s="56" t="n">
        <f aca="false">+$O239*AD239+$P239*BH239+$Q239*(0.9*BH239+$S239)+$R239</f>
        <v>0</v>
      </c>
      <c r="DB239" s="56" t="n">
        <f aca="false">+$O239*AE239+$P239*BI239+$Q239*(0.9*BI239+$S239)+$R239</f>
        <v>0</v>
      </c>
      <c r="DC239" s="56" t="n">
        <f aca="false">+$O239*AF239+$P239*BJ239+$Q239*(0.9*BJ239+$S239)+$R239</f>
        <v>0</v>
      </c>
      <c r="DD239" s="56" t="n">
        <f aca="false">+$O239*AG239+$P239*BK239+$Q239*(0.9*BK239+$S239)+$R239</f>
        <v>0</v>
      </c>
      <c r="DE239" s="56" t="n">
        <f aca="false">+$O239*AH239+$P239*BL239+$Q239*(0.9*BL239+$S239)+$R239</f>
        <v>0</v>
      </c>
      <c r="DF239" s="56" t="n">
        <f aca="false">+$O239*AI239+$P239*BM239+$Q239*(0.9*BM239+$S239)+$R239</f>
        <v>0</v>
      </c>
      <c r="DG239" s="55" t="n">
        <f aca="false">+SUM(CU239:DF239)</f>
        <v>101.9</v>
      </c>
      <c r="DH239" s="53"/>
      <c r="DJ239" s="14" t="n">
        <f aca="false">+IF(X239=0,0,$T239)</f>
        <v>30</v>
      </c>
      <c r="DK239" s="14" t="n">
        <f aca="false">+IF(Y239=0,0,$T239)</f>
        <v>0</v>
      </c>
      <c r="DL239" s="14" t="n">
        <f aca="false">+IF(Z239=0,0,$T239)</f>
        <v>0</v>
      </c>
      <c r="DM239" s="14" t="n">
        <f aca="false">+IF(AA239=0,0,$T239)</f>
        <v>0</v>
      </c>
      <c r="DN239" s="14" t="n">
        <f aca="false">+IF(AB239=0,0,$T239)</f>
        <v>0</v>
      </c>
      <c r="DO239" s="14" t="n">
        <f aca="false">+IF(AC239=0,0,$T239)</f>
        <v>0</v>
      </c>
      <c r="DP239" s="14" t="n">
        <f aca="false">+IF(AD239=0,0,$T239)</f>
        <v>0</v>
      </c>
      <c r="DQ239" s="14" t="n">
        <f aca="false">+IF(AE239=0,0,$T239)</f>
        <v>0</v>
      </c>
      <c r="DR239" s="14" t="n">
        <f aca="false">+IF(AF239=0,0,$T239)</f>
        <v>0</v>
      </c>
      <c r="DS239" s="14" t="n">
        <f aca="false">+IF(AG239=0,0,$T239)</f>
        <v>0</v>
      </c>
      <c r="DT239" s="14" t="n">
        <f aca="false">+IF(AH239=0,0,$T239)</f>
        <v>0</v>
      </c>
      <c r="DU239" s="14" t="n">
        <f aca="false">+IF(AI239=0,0,$T239)</f>
        <v>0</v>
      </c>
      <c r="DV239" s="55" t="n">
        <f aca="false">+SUM(DJ239:DU239)</f>
        <v>30</v>
      </c>
      <c r="DY239" s="14" t="n">
        <v>0</v>
      </c>
      <c r="DZ239" s="14" t="n">
        <v>0</v>
      </c>
      <c r="EA239" s="14" t="n">
        <v>0</v>
      </c>
      <c r="EB239" s="14" t="n">
        <v>0</v>
      </c>
      <c r="EC239" s="14" t="n">
        <v>0</v>
      </c>
      <c r="ED239" s="14" t="n">
        <v>0</v>
      </c>
      <c r="EE239" s="14" t="n">
        <v>0</v>
      </c>
      <c r="EF239" s="14" t="n">
        <v>0</v>
      </c>
      <c r="EG239" s="14" t="n">
        <v>0</v>
      </c>
      <c r="EH239" s="14" t="n">
        <v>0</v>
      </c>
      <c r="EI239" s="14" t="n">
        <v>0</v>
      </c>
      <c r="EJ239" s="14" t="n">
        <v>0</v>
      </c>
      <c r="EK239" s="55" t="n">
        <f aca="false">+SUM(DY239:EJ239)</f>
        <v>0</v>
      </c>
      <c r="EO239" s="53" t="n">
        <f aca="false">+CU239+DJ239-DY239/2</f>
        <v>131.9</v>
      </c>
      <c r="EP239" s="53" t="n">
        <f aca="false">+CV239+DK239-DZ239/2</f>
        <v>0</v>
      </c>
      <c r="EQ239" s="53" t="n">
        <f aca="false">+CW239+DL239-EA239/2</f>
        <v>0</v>
      </c>
      <c r="ER239" s="53" t="n">
        <f aca="false">+CX239+DM239-EB239/2</f>
        <v>0</v>
      </c>
      <c r="ES239" s="53" t="n">
        <f aca="false">+CY239+DN239-EC239/2</f>
        <v>0</v>
      </c>
      <c r="ET239" s="53" t="n">
        <f aca="false">+CZ239+DO239-ED239/2</f>
        <v>0</v>
      </c>
      <c r="EU239" s="53" t="n">
        <f aca="false">+DA239+DP239-EE239/2</f>
        <v>0</v>
      </c>
      <c r="EV239" s="53" t="n">
        <f aca="false">+DB239+DQ239-EF239/2</f>
        <v>0</v>
      </c>
      <c r="EW239" s="53" t="n">
        <f aca="false">+DC239+DR239-EG239/2</f>
        <v>0</v>
      </c>
      <c r="EX239" s="53" t="n">
        <f aca="false">+DD239+DS239-EH239/2</f>
        <v>0</v>
      </c>
      <c r="EY239" s="53" t="n">
        <f aca="false">+DE239+DT239-EI239/2</f>
        <v>0</v>
      </c>
      <c r="EZ239" s="53" t="n">
        <f aca="false">+DF239+DU239-EJ239/2</f>
        <v>0</v>
      </c>
      <c r="FA239" s="55" t="n">
        <f aca="false">+SUM(EO239:EZ239)</f>
        <v>131.9</v>
      </c>
      <c r="FD239" s="53" t="n">
        <f aca="false">+AM239-EO239-DY239</f>
        <v>4963.1</v>
      </c>
      <c r="FE239" s="53" t="n">
        <f aca="false">+AN239-EP239-DZ239</f>
        <v>0</v>
      </c>
      <c r="FF239" s="53" t="n">
        <f aca="false">+AO239-EQ239-EA239</f>
        <v>0</v>
      </c>
      <c r="FG239" s="53" t="n">
        <f aca="false">+AP239-ER239-EB239</f>
        <v>0</v>
      </c>
      <c r="FH239" s="53" t="n">
        <f aca="false">+AQ239-ES239-EC239</f>
        <v>0</v>
      </c>
      <c r="FI239" s="53" t="n">
        <f aca="false">+AR239-ET239-ED239</f>
        <v>0</v>
      </c>
      <c r="FJ239" s="53" t="n">
        <f aca="false">+AS239-EU239-EE239</f>
        <v>0</v>
      </c>
      <c r="FK239" s="53" t="n">
        <f aca="false">+AT239-EV239-EF239</f>
        <v>0</v>
      </c>
      <c r="FL239" s="53" t="n">
        <f aca="false">+AU239-EW239-EG239</f>
        <v>0</v>
      </c>
      <c r="FM239" s="53" t="n">
        <f aca="false">+AV239-EX239-EH239</f>
        <v>0</v>
      </c>
      <c r="FN239" s="53" t="n">
        <f aca="false">+AW239-EY239-EI239</f>
        <v>0</v>
      </c>
      <c r="FO239" s="53" t="n">
        <f aca="false">+AX239-EZ239-EJ239</f>
        <v>0</v>
      </c>
      <c r="FP239" s="53" t="n">
        <f aca="false">+AY239-FA239</f>
        <v>4963.1</v>
      </c>
    </row>
    <row collapsed="false" customFormat="false" customHeight="true" hidden="false" ht="15" outlineLevel="2" r="240">
      <c r="A240" s="21" t="n">
        <v>12</v>
      </c>
      <c r="B240" s="21" t="s">
        <v>67</v>
      </c>
      <c r="C240" s="21" t="s">
        <v>137</v>
      </c>
      <c r="D240" s="67" t="n">
        <f aca="false">+E240</f>
        <v>16188</v>
      </c>
      <c r="E240" s="69" t="n">
        <v>16188</v>
      </c>
      <c r="F240" s="72" t="s">
        <v>816</v>
      </c>
      <c r="G240" s="21" t="s">
        <v>69</v>
      </c>
      <c r="H240" s="21" t="s">
        <v>69</v>
      </c>
      <c r="I240" s="72" t="s">
        <v>817</v>
      </c>
      <c r="J240" s="72" t="s">
        <v>818</v>
      </c>
      <c r="K240" s="76" t="s">
        <v>486</v>
      </c>
      <c r="L240" s="49" t="s">
        <v>487</v>
      </c>
      <c r="M240" s="50" t="s">
        <v>70</v>
      </c>
      <c r="N240" s="51" t="n">
        <v>0.01</v>
      </c>
      <c r="O240" s="51" t="n">
        <v>0.02</v>
      </c>
      <c r="P240" s="51" t="n">
        <v>0</v>
      </c>
      <c r="Q240" s="51" t="n">
        <v>0</v>
      </c>
      <c r="R240" s="50" t="n">
        <v>0</v>
      </c>
      <c r="S240" s="50" t="n">
        <v>0</v>
      </c>
      <c r="T240" s="50" t="n">
        <v>30</v>
      </c>
      <c r="U240" s="50"/>
      <c r="X240" s="53" t="e">
        <f aca="false">+VLOOKUP($D240,['file:///home/lab/repositories/luckia.facturador/com.luckia.biller.deploy/src/main/resources/bootstrap/info_presencial_2014.xlsx']venta_neta_cons!$a$2:$n$1048576,3,0)</f>
        <v>#VALUE!</v>
      </c>
      <c r="Y240" s="53" t="e">
        <f aca="false">+VLOOKUP($D240,['file:///home/lab/repositories/luckia.facturador/com.luckia.biller.deploy/src/main/resources/bootstrap/info_presencial_2014.xlsx']venta_neta_cons!$a$2:$n$1048576,4,0)</f>
        <v>#VALUE!</v>
      </c>
      <c r="Z240" s="53" t="e">
        <f aca="false">+VLOOKUP($D240,['file:///home/lab/repositories/luckia.facturador/com.luckia.biller.deploy/src/main/resources/bootstrap/info_presencial_2014.xlsx']venta_neta_cons!$a$2:$n$1048576,5,0)</f>
        <v>#VALUE!</v>
      </c>
      <c r="AA240" s="53" t="e">
        <f aca="false">+VLOOKUP($D240,['file:///home/lab/repositories/luckia.facturador/com.luckia.biller.deploy/src/main/resources/bootstrap/info_presencial_2014.xlsx']venta_neta_cons!$a$2:$n$1048576,6,0)</f>
        <v>#VALUE!</v>
      </c>
      <c r="AB240" s="53" t="e">
        <f aca="false">+VLOOKUP($D240,['file:///home/lab/repositories/luckia.facturador/com.luckia.biller.deploy/src/main/resources/bootstrap/info_presencial_2014.xlsx']venta_neta_cons!$a$2:$n$1048576,7,0)</f>
        <v>#VALUE!</v>
      </c>
      <c r="AC240" s="53" t="e">
        <f aca="false">+VLOOKUP($D240,['file:///home/lab/repositories/luckia.facturador/com.luckia.biller.deploy/src/main/resources/bootstrap/info_presencial_2014.xlsx']venta_neta_cons!$a$2:$n$1048576,8,0)</f>
        <v>#VALUE!</v>
      </c>
      <c r="AD240" s="53" t="e">
        <f aca="false">+VLOOKUP($D240,['file:///home/lab/repositories/luckia.facturador/com.luckia.biller.deploy/src/main/resources/bootstrap/info_presencial_2014.xlsx']venta_neta_cons!$a$2:$n$1048576,9,0)</f>
        <v>#VALUE!</v>
      </c>
      <c r="AE240" s="53" t="e">
        <f aca="false">+VLOOKUP($D240,['file:///home/lab/repositories/luckia.facturador/com.luckia.biller.deploy/src/main/resources/bootstrap/info_presencial_2014.xlsx']venta_neta_cons!$a$2:$n$1048576,10,0)</f>
        <v>#VALUE!</v>
      </c>
      <c r="AF240" s="53" t="e">
        <f aca="false">+VLOOKUP($D240,['file:///home/lab/repositories/luckia.facturador/com.luckia.biller.deploy/src/main/resources/bootstrap/info_presencial_2014.xlsx']venta_neta_cons!$a$2:$n$1048576,11,0)</f>
        <v>#VALUE!</v>
      </c>
      <c r="AG240" s="53" t="e">
        <f aca="false">+VLOOKUP($D240,['file:///home/lab/repositories/luckia.facturador/com.luckia.biller.deploy/src/main/resources/bootstrap/info_presencial_2014.xlsx']venta_neta_cons!$a$2:$n$1048576,12,0)</f>
        <v>#VALUE!</v>
      </c>
      <c r="AH240" s="53" t="e">
        <f aca="false">+VLOOKUP($D240,['file:///home/lab/repositories/luckia.facturador/com.luckia.biller.deploy/src/main/resources/bootstrap/info_presencial_2014.xlsx']venta_neta_cons!$a$2:$n$1048576,13,0)</f>
        <v>#VALUE!</v>
      </c>
      <c r="AI240" s="53" t="e">
        <f aca="false">+VLOOKUP($D240,['file:///home/lab/repositories/luckia.facturador/com.luckia.biller.deploy/src/main/resources/bootstrap/info_presencial_2014.xlsx']venta_neta_cons!$a$2:$n$1048576,14,0)</f>
        <v>#VALUE!</v>
      </c>
      <c r="AJ240" s="53" t="n">
        <f aca="false">+SUM(X240:AI240)</f>
        <v>0</v>
      </c>
      <c r="AK240" s="54" t="e">
        <f aca="false">+BB240/X240</f>
        <v>#VALUE!</v>
      </c>
      <c r="AL240" s="53"/>
      <c r="AM240" s="53" t="e">
        <f aca="false">+VLOOKUP($D240,['file:///home/lab/repositories/luckia.facturador/com.luckia.biller.deploy/src/main/resources/bootstrap/info_presencial_2014.xlsx']saldo_cons!$a$2:$n$1048576,3,0)</f>
        <v>#VALUE!</v>
      </c>
      <c r="AN240" s="53" t="e">
        <f aca="false">+VLOOKUP($D240,['file:///home/lab/repositories/luckia.facturador/com.luckia.biller.deploy/src/main/resources/bootstrap/info_presencial_2014.xlsx']saldo_cons!$a$2:$n$1048576,4,0)</f>
        <v>#VALUE!</v>
      </c>
      <c r="AO240" s="53" t="e">
        <f aca="false">+VLOOKUP($D240,['file:///home/lab/repositories/luckia.facturador/com.luckia.biller.deploy/src/main/resources/bootstrap/info_presencial_2014.xlsx']saldo_cons!$a$2:$n$1048576,5,0)</f>
        <v>#VALUE!</v>
      </c>
      <c r="AP240" s="53" t="e">
        <f aca="false">+VLOOKUP($D240,['file:///home/lab/repositories/luckia.facturador/com.luckia.biller.deploy/src/main/resources/bootstrap/info_presencial_2014.xlsx']saldo_cons!$a$2:$n$1048576,6,0)</f>
        <v>#VALUE!</v>
      </c>
      <c r="AQ240" s="53" t="e">
        <f aca="false">+VLOOKUP($D240,['file:///home/lab/repositories/luckia.facturador/com.luckia.biller.deploy/src/main/resources/bootstrap/info_presencial_2014.xlsx']saldo_cons!$a$2:$n$1048576,7,0)</f>
        <v>#VALUE!</v>
      </c>
      <c r="AR240" s="53" t="e">
        <f aca="false">+VLOOKUP($D240,['file:///home/lab/repositories/luckia.facturador/com.luckia.biller.deploy/src/main/resources/bootstrap/info_presencial_2014.xlsx']saldo_cons!$a$2:$n$1048576,8,0)</f>
        <v>#VALUE!</v>
      </c>
      <c r="AS240" s="53" t="e">
        <f aca="false">+VLOOKUP($D240,['file:///home/lab/repositories/luckia.facturador/com.luckia.biller.deploy/src/main/resources/bootstrap/info_presencial_2014.xlsx']saldo_cons!$a$2:$n$1048576,9,0)</f>
        <v>#VALUE!</v>
      </c>
      <c r="AT240" s="53" t="e">
        <f aca="false">+VLOOKUP($D240,['file:///home/lab/repositories/luckia.facturador/com.luckia.biller.deploy/src/main/resources/bootstrap/info_presencial_2014.xlsx']saldo_cons!$a$2:$n$1048576,10,0)</f>
        <v>#VALUE!</v>
      </c>
      <c r="AU240" s="53" t="e">
        <f aca="false">+VLOOKUP($D240,['file:///home/lab/repositories/luckia.facturador/com.luckia.biller.deploy/src/main/resources/bootstrap/info_presencial_2014.xlsx']saldo_cons!$a$2:$n$1048576,11,0)</f>
        <v>#VALUE!</v>
      </c>
      <c r="AV240" s="53" t="e">
        <f aca="false">+VLOOKUP($D240,['file:///home/lab/repositories/luckia.facturador/com.luckia.biller.deploy/src/main/resources/bootstrap/info_presencial_2014.xlsx']saldo_cons!$a$2:$n$1048576,12,0)</f>
        <v>#VALUE!</v>
      </c>
      <c r="AW240" s="53" t="e">
        <f aca="false">+VLOOKUP($D240,['file:///home/lab/repositories/luckia.facturador/com.luckia.biller.deploy/src/main/resources/bootstrap/info_presencial_2014.xlsx']saldo_cons!$a$2:$n$1048576,13,0)</f>
        <v>#VALUE!</v>
      </c>
      <c r="AX240" s="53" t="e">
        <f aca="false">+VLOOKUP($D240,['file:///home/lab/repositories/luckia.facturador/com.luckia.biller.deploy/src/main/resources/bootstrap/info_presencial_2014.xlsx']saldo_cons!$a$2:$n$1048576,14,0)</f>
        <v>#VALUE!</v>
      </c>
      <c r="AY240" s="53" t="n">
        <f aca="false">+SUM(AM240:AX240)</f>
        <v>0</v>
      </c>
      <c r="AZ240" s="53"/>
      <c r="BA240" s="53"/>
      <c r="BB240" s="53" t="e">
        <f aca="false">+VLOOKUP($D240,['file:///home/lab/repositories/luckia.facturador/com.luckia.biller.deploy/src/main/resources/bootstrap/info_presencial_2014.xlsx']ggr_cons!$a$2:$n$1048576,3,0)</f>
        <v>#VALUE!</v>
      </c>
      <c r="BC240" s="53" t="e">
        <f aca="false">+VLOOKUP($D240,['file:///home/lab/repositories/luckia.facturador/com.luckia.biller.deploy/src/main/resources/bootstrap/info_presencial_2014.xlsx']ggr_cons!$a$2:$n$1048576,4,0)</f>
        <v>#VALUE!</v>
      </c>
      <c r="BD240" s="53" t="e">
        <f aca="false">+VLOOKUP($D240,['file:///home/lab/repositories/luckia.facturador/com.luckia.biller.deploy/src/main/resources/bootstrap/info_presencial_2014.xlsx']ggr_cons!$a$2:$n$1048576,5,0)</f>
        <v>#VALUE!</v>
      </c>
      <c r="BE240" s="53" t="e">
        <f aca="false">+VLOOKUP($D240,['file:///home/lab/repositories/luckia.facturador/com.luckia.biller.deploy/src/main/resources/bootstrap/info_presencial_2014.xlsx']ggr_cons!$a$2:$n$1048576,6,0)</f>
        <v>#VALUE!</v>
      </c>
      <c r="BF240" s="53" t="e">
        <f aca="false">+VLOOKUP($D240,['file:///home/lab/repositories/luckia.facturador/com.luckia.biller.deploy/src/main/resources/bootstrap/info_presencial_2014.xlsx']ggr_cons!$a$2:$n$1048576,7,0)</f>
        <v>#VALUE!</v>
      </c>
      <c r="BG240" s="53" t="e">
        <f aca="false">+VLOOKUP($D240,['file:///home/lab/repositories/luckia.facturador/com.luckia.biller.deploy/src/main/resources/bootstrap/info_presencial_2014.xlsx']ggr_cons!$a$2:$n$1048576,8,0)</f>
        <v>#VALUE!</v>
      </c>
      <c r="BH240" s="53" t="e">
        <f aca="false">+VLOOKUP($D240,['file:///home/lab/repositories/luckia.facturador/com.luckia.biller.deploy/src/main/resources/bootstrap/info_presencial_2014.xlsx']ggr_cons!$a$2:$n$1048576,9,0)</f>
        <v>#VALUE!</v>
      </c>
      <c r="BI240" s="53" t="e">
        <f aca="false">+VLOOKUP($D240,['file:///home/lab/repositories/luckia.facturador/com.luckia.biller.deploy/src/main/resources/bootstrap/info_presencial_2014.xlsx']ggr_cons!$a$2:$n$1048576,10,0)</f>
        <v>#VALUE!</v>
      </c>
      <c r="BJ240" s="53" t="e">
        <f aca="false">+VLOOKUP($D240,['file:///home/lab/repositories/luckia.facturador/com.luckia.biller.deploy/src/main/resources/bootstrap/info_presencial_2014.xlsx']ggr_cons!$a$2:$n$1048576,11,0)</f>
        <v>#VALUE!</v>
      </c>
      <c r="BK240" s="53" t="e">
        <f aca="false">+VLOOKUP($D240,['file:///home/lab/repositories/luckia.facturador/com.luckia.biller.deploy/src/main/resources/bootstrap/info_presencial_2014.xlsx']ggr_cons!$a$2:$n$1048576,12,0)</f>
        <v>#VALUE!</v>
      </c>
      <c r="BL240" s="53" t="e">
        <f aca="false">+VLOOKUP($D240,['file:///home/lab/repositories/luckia.facturador/com.luckia.biller.deploy/src/main/resources/bootstrap/info_presencial_2014.xlsx']ggr_cons!$a$2:$n$1048576,13,0)</f>
        <v>#VALUE!</v>
      </c>
      <c r="BM240" s="53" t="e">
        <f aca="false">+VLOOKUP($D240,['file:///home/lab/repositories/luckia.facturador/com.luckia.biller.deploy/src/main/resources/bootstrap/info_presencial_2014.xlsx']ggr_cons!$a$2:$n$1048576,14,0)</f>
        <v>#VALUE!</v>
      </c>
      <c r="BN240" s="53" t="n">
        <f aca="false">+SUM(BB240:BM240)</f>
        <v>-13.85</v>
      </c>
      <c r="BO240" s="53"/>
      <c r="BP240" s="53"/>
      <c r="BQ240" s="55" t="n">
        <f aca="false">+$N240*X240</f>
        <v>0</v>
      </c>
      <c r="BR240" s="55" t="n">
        <f aca="false">+$N240*Y240</f>
        <v>0</v>
      </c>
      <c r="BS240" s="55" t="n">
        <f aca="false">+$N240*Z240</f>
        <v>0</v>
      </c>
      <c r="BT240" s="55" t="n">
        <f aca="false">+$N240*AA240</f>
        <v>0</v>
      </c>
      <c r="BU240" s="55" t="n">
        <f aca="false">+$N240*AB240</f>
        <v>0</v>
      </c>
      <c r="BV240" s="55" t="n">
        <f aca="false">+$N240*AC240</f>
        <v>0</v>
      </c>
      <c r="BW240" s="55" t="n">
        <f aca="false">+$N240*AD240</f>
        <v>0</v>
      </c>
      <c r="BX240" s="55" t="n">
        <f aca="false">+$N240*AE240</f>
        <v>0</v>
      </c>
      <c r="BY240" s="55" t="n">
        <f aca="false">+$N240*AF240</f>
        <v>0</v>
      </c>
      <c r="BZ240" s="55" t="n">
        <f aca="false">+$N240*AG240</f>
        <v>0</v>
      </c>
      <c r="CA240" s="55" t="n">
        <f aca="false">+$N240*AH240</f>
        <v>0</v>
      </c>
      <c r="CB240" s="55" t="n">
        <f aca="false">+$N240*AI240</f>
        <v>0</v>
      </c>
      <c r="CC240" s="55" t="n">
        <f aca="false">+SUM(BQ240:CB240)</f>
        <v>0</v>
      </c>
      <c r="CD240" s="53"/>
      <c r="CE240" s="55"/>
      <c r="CF240" s="55" t="n">
        <f aca="false">+BQ240/$CE$2</f>
        <v>0</v>
      </c>
      <c r="CG240" s="55" t="n">
        <f aca="false">+BR240/$CE$2</f>
        <v>0</v>
      </c>
      <c r="CH240" s="55" t="n">
        <f aca="false">+BS240/$CE$2</f>
        <v>0</v>
      </c>
      <c r="CI240" s="55" t="n">
        <f aca="false">+BT240/$CE$2</f>
        <v>0</v>
      </c>
      <c r="CJ240" s="55" t="n">
        <f aca="false">+BU240/$CE$2</f>
        <v>0</v>
      </c>
      <c r="CK240" s="55" t="n">
        <f aca="false">+BV240/$CE$2</f>
        <v>0</v>
      </c>
      <c r="CL240" s="55" t="n">
        <f aca="false">+BW240/$CE$2</f>
        <v>0</v>
      </c>
      <c r="CM240" s="55" t="n">
        <f aca="false">+BX240/$CE$2</f>
        <v>0</v>
      </c>
      <c r="CN240" s="55" t="n">
        <f aca="false">+BY240/$CE$2</f>
        <v>0</v>
      </c>
      <c r="CO240" s="55" t="n">
        <f aca="false">+BZ240/$CE$2</f>
        <v>0</v>
      </c>
      <c r="CP240" s="55" t="n">
        <f aca="false">+CA240/$CE$2</f>
        <v>0</v>
      </c>
      <c r="CQ240" s="55" t="n">
        <f aca="false">+CB240/$CE$2</f>
        <v>0</v>
      </c>
      <c r="CR240" s="55" t="n">
        <f aca="false">+CC240/$CE$2</f>
        <v>0</v>
      </c>
      <c r="CS240" s="53"/>
      <c r="CT240" s="53"/>
      <c r="CU240" s="56" t="n">
        <f aca="false">+$O240*X240+$P240*BB240+$Q240*(0.9*BB240+$S240)+$R240</f>
        <v>0</v>
      </c>
      <c r="CV240" s="56" t="n">
        <f aca="false">+$O240*Y240+$P240*BC240+$Q240*(0.9*BC240+$S240)+$R240</f>
        <v>0</v>
      </c>
      <c r="CW240" s="56" t="n">
        <f aca="false">+$O240*Z240+$P240*BD240+$Q240*(0.9*BD240+$S240)+$R240</f>
        <v>0</v>
      </c>
      <c r="CX240" s="56" t="n">
        <f aca="false">+$O240*AA240+$P240*BE240+$Q240*(0.9*BE240+$S240)+$R240</f>
        <v>0</v>
      </c>
      <c r="CY240" s="56" t="n">
        <f aca="false">+$O240*AB240+$P240*BF240+$Q240*(0.9*BF240+$S240)+$R240</f>
        <v>0</v>
      </c>
      <c r="CZ240" s="56" t="n">
        <f aca="false">+$O240*AC240+$P240*BG240+$Q240*(0.9*BG240+$S240)+$R240</f>
        <v>0</v>
      </c>
      <c r="DA240" s="56" t="n">
        <f aca="false">+$O240*AD240+$P240*BH240+$Q240*(0.9*BH240+$S240)+$R240</f>
        <v>0</v>
      </c>
      <c r="DB240" s="56" t="n">
        <f aca="false">+$O240*AE240+$P240*BI240+$Q240*(0.9*BI240+$S240)+$R240</f>
        <v>0</v>
      </c>
      <c r="DC240" s="56" t="n">
        <f aca="false">+$O240*AF240+$P240*BJ240+$Q240*(0.9*BJ240+$S240)+$R240</f>
        <v>0</v>
      </c>
      <c r="DD240" s="56" t="n">
        <f aca="false">+$O240*AG240+$P240*BK240+$Q240*(0.9*BK240+$S240)+$R240</f>
        <v>0</v>
      </c>
      <c r="DE240" s="56" t="n">
        <f aca="false">+$O240*AH240+$P240*BL240+$Q240*(0.9*BL240+$S240)+$R240</f>
        <v>0</v>
      </c>
      <c r="DF240" s="56" t="n">
        <f aca="false">+$O240*AI240+$P240*BM240+$Q240*(0.9*BM240+$S240)+$R240</f>
        <v>0</v>
      </c>
      <c r="DG240" s="55" t="n">
        <f aca="false">+SUM(CU240:DF240)</f>
        <v>0</v>
      </c>
      <c r="DH240" s="53"/>
      <c r="DJ240" s="14" t="n">
        <f aca="false">+IF(X240=0,0,$T240)</f>
        <v>0</v>
      </c>
      <c r="DK240" s="14" t="n">
        <f aca="false">+IF(Y240=0,0,$T240)</f>
        <v>0</v>
      </c>
      <c r="DL240" s="14" t="n">
        <f aca="false">+IF(Z240=0,0,$T240)</f>
        <v>0</v>
      </c>
      <c r="DM240" s="14" t="n">
        <f aca="false">+IF(AA240=0,0,$T240)</f>
        <v>0</v>
      </c>
      <c r="DN240" s="14" t="n">
        <f aca="false">+IF(AB240=0,0,$T240)</f>
        <v>0</v>
      </c>
      <c r="DO240" s="14" t="n">
        <f aca="false">+IF(AC240=0,0,$T240)</f>
        <v>0</v>
      </c>
      <c r="DP240" s="14" t="n">
        <f aca="false">+IF(AD240=0,0,$T240)</f>
        <v>0</v>
      </c>
      <c r="DQ240" s="14" t="n">
        <f aca="false">+IF(AE240=0,0,$T240)</f>
        <v>0</v>
      </c>
      <c r="DR240" s="14" t="n">
        <f aca="false">+IF(AF240=0,0,$T240)</f>
        <v>0</v>
      </c>
      <c r="DS240" s="14" t="n">
        <f aca="false">+IF(AG240=0,0,$T240)</f>
        <v>0</v>
      </c>
      <c r="DT240" s="14" t="n">
        <f aca="false">+IF(AH240=0,0,$T240)</f>
        <v>0</v>
      </c>
      <c r="DU240" s="14" t="n">
        <f aca="false">+IF(AI240=0,0,$T240)</f>
        <v>0</v>
      </c>
      <c r="DV240" s="55" t="n">
        <f aca="false">+SUM(DJ240:DU240)</f>
        <v>0</v>
      </c>
      <c r="DY240" s="14" t="n">
        <v>0</v>
      </c>
      <c r="DZ240" s="14" t="n">
        <v>0</v>
      </c>
      <c r="EA240" s="14" t="n">
        <v>0</v>
      </c>
      <c r="EB240" s="14" t="n">
        <v>0</v>
      </c>
      <c r="EC240" s="14" t="n">
        <v>0</v>
      </c>
      <c r="ED240" s="14" t="n">
        <v>0</v>
      </c>
      <c r="EE240" s="14" t="n">
        <v>0</v>
      </c>
      <c r="EF240" s="14" t="n">
        <v>0</v>
      </c>
      <c r="EG240" s="14" t="n">
        <v>0</v>
      </c>
      <c r="EH240" s="14" t="n">
        <v>0</v>
      </c>
      <c r="EI240" s="14" t="n">
        <v>0</v>
      </c>
      <c r="EJ240" s="14" t="n">
        <v>0</v>
      </c>
      <c r="EK240" s="55" t="n">
        <f aca="false">+SUM(DY240:EJ240)</f>
        <v>0</v>
      </c>
      <c r="EO240" s="53" t="n">
        <f aca="false">+CU240+DJ240-DY240/2</f>
        <v>0</v>
      </c>
      <c r="EP240" s="53" t="n">
        <f aca="false">+CV240+DK240-DZ240/2</f>
        <v>0</v>
      </c>
      <c r="EQ240" s="53" t="n">
        <f aca="false">+CW240+DL240-EA240/2</f>
        <v>0</v>
      </c>
      <c r="ER240" s="53" t="n">
        <f aca="false">+CX240+DM240-EB240/2</f>
        <v>0</v>
      </c>
      <c r="ES240" s="53" t="n">
        <f aca="false">+CY240+DN240-EC240/2</f>
        <v>0</v>
      </c>
      <c r="ET240" s="53" t="n">
        <f aca="false">+CZ240+DO240-ED240/2</f>
        <v>0</v>
      </c>
      <c r="EU240" s="53" t="n">
        <f aca="false">+DA240+DP240-EE240/2</f>
        <v>0</v>
      </c>
      <c r="EV240" s="53" t="n">
        <f aca="false">+DB240+DQ240-EF240/2</f>
        <v>0</v>
      </c>
      <c r="EW240" s="53" t="n">
        <f aca="false">+DC240+DR240-EG240/2</f>
        <v>0</v>
      </c>
      <c r="EX240" s="53" t="n">
        <f aca="false">+DD240+DS240-EH240/2</f>
        <v>0</v>
      </c>
      <c r="EY240" s="53" t="n">
        <f aca="false">+DE240+DT240-EI240/2</f>
        <v>0</v>
      </c>
      <c r="EZ240" s="53" t="n">
        <f aca="false">+DF240+DU240-EJ240/2</f>
        <v>0</v>
      </c>
      <c r="FA240" s="55" t="n">
        <f aca="false">+SUM(EO240:EZ240)</f>
        <v>0</v>
      </c>
      <c r="FD240" s="53" t="n">
        <f aca="false">+AM240-EO240-DY240</f>
        <v>0</v>
      </c>
      <c r="FE240" s="53" t="n">
        <f aca="false">+AN240-EP240-DZ240</f>
        <v>0</v>
      </c>
      <c r="FF240" s="53" t="n">
        <f aca="false">+AO240-EQ240-EA240</f>
        <v>0</v>
      </c>
      <c r="FG240" s="53" t="n">
        <f aca="false">+AP240-ER240-EB240</f>
        <v>0</v>
      </c>
      <c r="FH240" s="53" t="n">
        <f aca="false">+AQ240-ES240-EC240</f>
        <v>0</v>
      </c>
      <c r="FI240" s="53" t="n">
        <f aca="false">+AR240-ET240-ED240</f>
        <v>0</v>
      </c>
      <c r="FJ240" s="53" t="n">
        <f aca="false">+AS240-EU240-EE240</f>
        <v>0</v>
      </c>
      <c r="FK240" s="53" t="n">
        <f aca="false">+AT240-EV240-EF240</f>
        <v>0</v>
      </c>
      <c r="FL240" s="53" t="n">
        <f aca="false">+AU240-EW240-EG240</f>
        <v>0</v>
      </c>
      <c r="FM240" s="53" t="n">
        <f aca="false">+AV240-EX240-EH240</f>
        <v>0</v>
      </c>
      <c r="FN240" s="53" t="n">
        <f aca="false">+AW240-EY240-EI240</f>
        <v>0</v>
      </c>
      <c r="FO240" s="53" t="n">
        <f aca="false">+AX240-EZ240-EJ240</f>
        <v>0</v>
      </c>
      <c r="FP240" s="53" t="n">
        <f aca="false">+AY240-FA240</f>
        <v>0</v>
      </c>
    </row>
    <row collapsed="false" customFormat="false" customHeight="true" hidden="false" ht="15" outlineLevel="2" r="241">
      <c r="A241" s="21" t="n">
        <v>12</v>
      </c>
      <c r="B241" s="21" t="s">
        <v>67</v>
      </c>
      <c r="C241" s="21" t="s">
        <v>137</v>
      </c>
      <c r="D241" s="67" t="n">
        <f aca="false">+E241</f>
        <v>16190</v>
      </c>
      <c r="E241" s="69" t="n">
        <v>16190</v>
      </c>
      <c r="F241" s="72" t="s">
        <v>819</v>
      </c>
      <c r="G241" s="21" t="s">
        <v>69</v>
      </c>
      <c r="H241" s="21" t="s">
        <v>69</v>
      </c>
      <c r="I241" s="72" t="s">
        <v>820</v>
      </c>
      <c r="J241" s="72" t="s">
        <v>699</v>
      </c>
      <c r="K241" s="76" t="s">
        <v>486</v>
      </c>
      <c r="L241" s="49" t="s">
        <v>487</v>
      </c>
      <c r="M241" s="50" t="s">
        <v>70</v>
      </c>
      <c r="N241" s="51" t="n">
        <v>0.01</v>
      </c>
      <c r="O241" s="51" t="n">
        <v>0.02</v>
      </c>
      <c r="P241" s="51" t="n">
        <v>0</v>
      </c>
      <c r="Q241" s="51" t="n">
        <v>0</v>
      </c>
      <c r="R241" s="50" t="n">
        <v>0</v>
      </c>
      <c r="S241" s="50" t="n">
        <v>0</v>
      </c>
      <c r="T241" s="50" t="n">
        <v>30</v>
      </c>
      <c r="U241" s="50"/>
      <c r="X241" s="53" t="e">
        <f aca="false">+VLOOKUP($D241,['file:///home/lab/repositories/luckia.facturador/com.luckia.biller.deploy/src/main/resources/bootstrap/info_presencial_2014.xlsx']venta_neta_cons!$a$2:$n$1048576,3,0)</f>
        <v>#VALUE!</v>
      </c>
      <c r="Y241" s="53" t="e">
        <f aca="false">+VLOOKUP($D241,['file:///home/lab/repositories/luckia.facturador/com.luckia.biller.deploy/src/main/resources/bootstrap/info_presencial_2014.xlsx']venta_neta_cons!$a$2:$n$1048576,4,0)</f>
        <v>#VALUE!</v>
      </c>
      <c r="Z241" s="53" t="e">
        <f aca="false">+VLOOKUP($D241,['file:///home/lab/repositories/luckia.facturador/com.luckia.biller.deploy/src/main/resources/bootstrap/info_presencial_2014.xlsx']venta_neta_cons!$a$2:$n$1048576,5,0)</f>
        <v>#VALUE!</v>
      </c>
      <c r="AA241" s="53" t="e">
        <f aca="false">+VLOOKUP($D241,['file:///home/lab/repositories/luckia.facturador/com.luckia.biller.deploy/src/main/resources/bootstrap/info_presencial_2014.xlsx']venta_neta_cons!$a$2:$n$1048576,6,0)</f>
        <v>#VALUE!</v>
      </c>
      <c r="AB241" s="53" t="e">
        <f aca="false">+VLOOKUP($D241,['file:///home/lab/repositories/luckia.facturador/com.luckia.biller.deploy/src/main/resources/bootstrap/info_presencial_2014.xlsx']venta_neta_cons!$a$2:$n$1048576,7,0)</f>
        <v>#VALUE!</v>
      </c>
      <c r="AC241" s="53" t="e">
        <f aca="false">+VLOOKUP($D241,['file:///home/lab/repositories/luckia.facturador/com.luckia.biller.deploy/src/main/resources/bootstrap/info_presencial_2014.xlsx']venta_neta_cons!$a$2:$n$1048576,8,0)</f>
        <v>#VALUE!</v>
      </c>
      <c r="AD241" s="53" t="e">
        <f aca="false">+VLOOKUP($D241,['file:///home/lab/repositories/luckia.facturador/com.luckia.biller.deploy/src/main/resources/bootstrap/info_presencial_2014.xlsx']venta_neta_cons!$a$2:$n$1048576,9,0)</f>
        <v>#VALUE!</v>
      </c>
      <c r="AE241" s="53" t="e">
        <f aca="false">+VLOOKUP($D241,['file:///home/lab/repositories/luckia.facturador/com.luckia.biller.deploy/src/main/resources/bootstrap/info_presencial_2014.xlsx']venta_neta_cons!$a$2:$n$1048576,10,0)</f>
        <v>#VALUE!</v>
      </c>
      <c r="AF241" s="53" t="e">
        <f aca="false">+VLOOKUP($D241,['file:///home/lab/repositories/luckia.facturador/com.luckia.biller.deploy/src/main/resources/bootstrap/info_presencial_2014.xlsx']venta_neta_cons!$a$2:$n$1048576,11,0)</f>
        <v>#VALUE!</v>
      </c>
      <c r="AG241" s="53" t="e">
        <f aca="false">+VLOOKUP($D241,['file:///home/lab/repositories/luckia.facturador/com.luckia.biller.deploy/src/main/resources/bootstrap/info_presencial_2014.xlsx']venta_neta_cons!$a$2:$n$1048576,12,0)</f>
        <v>#VALUE!</v>
      </c>
      <c r="AH241" s="53" t="e">
        <f aca="false">+VLOOKUP($D241,['file:///home/lab/repositories/luckia.facturador/com.luckia.biller.deploy/src/main/resources/bootstrap/info_presencial_2014.xlsx']venta_neta_cons!$a$2:$n$1048576,13,0)</f>
        <v>#VALUE!</v>
      </c>
      <c r="AI241" s="53" t="e">
        <f aca="false">+VLOOKUP($D241,['file:///home/lab/repositories/luckia.facturador/com.luckia.biller.deploy/src/main/resources/bootstrap/info_presencial_2014.xlsx']venta_neta_cons!$a$2:$n$1048576,14,0)</f>
        <v>#VALUE!</v>
      </c>
      <c r="AJ241" s="53" t="n">
        <f aca="false">+SUM(X241:AI241)</f>
        <v>1587</v>
      </c>
      <c r="AK241" s="54" t="n">
        <f aca="false">+BB241/X241</f>
        <v>0.524650283553875</v>
      </c>
      <c r="AL241" s="53"/>
      <c r="AM241" s="53" t="e">
        <f aca="false">+VLOOKUP($D241,['file:///home/lab/repositories/luckia.facturador/com.luckia.biller.deploy/src/main/resources/bootstrap/info_presencial_2014.xlsx']saldo_cons!$a$2:$n$1048576,3,0)</f>
        <v>#VALUE!</v>
      </c>
      <c r="AN241" s="53" t="e">
        <f aca="false">+VLOOKUP($D241,['file:///home/lab/repositories/luckia.facturador/com.luckia.biller.deploy/src/main/resources/bootstrap/info_presencial_2014.xlsx']saldo_cons!$a$2:$n$1048576,4,0)</f>
        <v>#VALUE!</v>
      </c>
      <c r="AO241" s="53" t="e">
        <f aca="false">+VLOOKUP($D241,['file:///home/lab/repositories/luckia.facturador/com.luckia.biller.deploy/src/main/resources/bootstrap/info_presencial_2014.xlsx']saldo_cons!$a$2:$n$1048576,5,0)</f>
        <v>#VALUE!</v>
      </c>
      <c r="AP241" s="53" t="e">
        <f aca="false">+VLOOKUP($D241,['file:///home/lab/repositories/luckia.facturador/com.luckia.biller.deploy/src/main/resources/bootstrap/info_presencial_2014.xlsx']saldo_cons!$a$2:$n$1048576,6,0)</f>
        <v>#VALUE!</v>
      </c>
      <c r="AQ241" s="53" t="e">
        <f aca="false">+VLOOKUP($D241,['file:///home/lab/repositories/luckia.facturador/com.luckia.biller.deploy/src/main/resources/bootstrap/info_presencial_2014.xlsx']saldo_cons!$a$2:$n$1048576,7,0)</f>
        <v>#VALUE!</v>
      </c>
      <c r="AR241" s="53" t="e">
        <f aca="false">+VLOOKUP($D241,['file:///home/lab/repositories/luckia.facturador/com.luckia.biller.deploy/src/main/resources/bootstrap/info_presencial_2014.xlsx']saldo_cons!$a$2:$n$1048576,8,0)</f>
        <v>#VALUE!</v>
      </c>
      <c r="AS241" s="53" t="e">
        <f aca="false">+VLOOKUP($D241,['file:///home/lab/repositories/luckia.facturador/com.luckia.biller.deploy/src/main/resources/bootstrap/info_presencial_2014.xlsx']saldo_cons!$a$2:$n$1048576,9,0)</f>
        <v>#VALUE!</v>
      </c>
      <c r="AT241" s="53" t="e">
        <f aca="false">+VLOOKUP($D241,['file:///home/lab/repositories/luckia.facturador/com.luckia.biller.deploy/src/main/resources/bootstrap/info_presencial_2014.xlsx']saldo_cons!$a$2:$n$1048576,10,0)</f>
        <v>#VALUE!</v>
      </c>
      <c r="AU241" s="53" t="e">
        <f aca="false">+VLOOKUP($D241,['file:///home/lab/repositories/luckia.facturador/com.luckia.biller.deploy/src/main/resources/bootstrap/info_presencial_2014.xlsx']saldo_cons!$a$2:$n$1048576,11,0)</f>
        <v>#VALUE!</v>
      </c>
      <c r="AV241" s="53" t="e">
        <f aca="false">+VLOOKUP($D241,['file:///home/lab/repositories/luckia.facturador/com.luckia.biller.deploy/src/main/resources/bootstrap/info_presencial_2014.xlsx']saldo_cons!$a$2:$n$1048576,12,0)</f>
        <v>#VALUE!</v>
      </c>
      <c r="AW241" s="53" t="e">
        <f aca="false">+VLOOKUP($D241,['file:///home/lab/repositories/luckia.facturador/com.luckia.biller.deploy/src/main/resources/bootstrap/info_presencial_2014.xlsx']saldo_cons!$a$2:$n$1048576,13,0)</f>
        <v>#VALUE!</v>
      </c>
      <c r="AX241" s="53" t="e">
        <f aca="false">+VLOOKUP($D241,['file:///home/lab/repositories/luckia.facturador/com.luckia.biller.deploy/src/main/resources/bootstrap/info_presencial_2014.xlsx']saldo_cons!$a$2:$n$1048576,14,0)</f>
        <v>#VALUE!</v>
      </c>
      <c r="AY241" s="53" t="n">
        <f aca="false">+SUM(AM241:AX241)</f>
        <v>1587</v>
      </c>
      <c r="AZ241" s="53"/>
      <c r="BA241" s="53"/>
      <c r="BB241" s="53" t="e">
        <f aca="false">+VLOOKUP($D241,['file:///home/lab/repositories/luckia.facturador/com.luckia.biller.deploy/src/main/resources/bootstrap/info_presencial_2014.xlsx']ggr_cons!$a$2:$n$1048576,3,0)</f>
        <v>#VALUE!</v>
      </c>
      <c r="BC241" s="53" t="e">
        <f aca="false">+VLOOKUP($D241,['file:///home/lab/repositories/luckia.facturador/com.luckia.biller.deploy/src/main/resources/bootstrap/info_presencial_2014.xlsx']ggr_cons!$a$2:$n$1048576,4,0)</f>
        <v>#VALUE!</v>
      </c>
      <c r="BD241" s="53" t="e">
        <f aca="false">+VLOOKUP($D241,['file:///home/lab/repositories/luckia.facturador/com.luckia.biller.deploy/src/main/resources/bootstrap/info_presencial_2014.xlsx']ggr_cons!$a$2:$n$1048576,5,0)</f>
        <v>#VALUE!</v>
      </c>
      <c r="BE241" s="53" t="e">
        <f aca="false">+VLOOKUP($D241,['file:///home/lab/repositories/luckia.facturador/com.luckia.biller.deploy/src/main/resources/bootstrap/info_presencial_2014.xlsx']ggr_cons!$a$2:$n$1048576,6,0)</f>
        <v>#VALUE!</v>
      </c>
      <c r="BF241" s="53" t="e">
        <f aca="false">+VLOOKUP($D241,['file:///home/lab/repositories/luckia.facturador/com.luckia.biller.deploy/src/main/resources/bootstrap/info_presencial_2014.xlsx']ggr_cons!$a$2:$n$1048576,7,0)</f>
        <v>#VALUE!</v>
      </c>
      <c r="BG241" s="53" t="e">
        <f aca="false">+VLOOKUP($D241,['file:///home/lab/repositories/luckia.facturador/com.luckia.biller.deploy/src/main/resources/bootstrap/info_presencial_2014.xlsx']ggr_cons!$a$2:$n$1048576,8,0)</f>
        <v>#VALUE!</v>
      </c>
      <c r="BH241" s="53" t="e">
        <f aca="false">+VLOOKUP($D241,['file:///home/lab/repositories/luckia.facturador/com.luckia.biller.deploy/src/main/resources/bootstrap/info_presencial_2014.xlsx']ggr_cons!$a$2:$n$1048576,9,0)</f>
        <v>#VALUE!</v>
      </c>
      <c r="BI241" s="53" t="e">
        <f aca="false">+VLOOKUP($D241,['file:///home/lab/repositories/luckia.facturador/com.luckia.biller.deploy/src/main/resources/bootstrap/info_presencial_2014.xlsx']ggr_cons!$a$2:$n$1048576,10,0)</f>
        <v>#VALUE!</v>
      </c>
      <c r="BJ241" s="53" t="e">
        <f aca="false">+VLOOKUP($D241,['file:///home/lab/repositories/luckia.facturador/com.luckia.biller.deploy/src/main/resources/bootstrap/info_presencial_2014.xlsx']ggr_cons!$a$2:$n$1048576,11,0)</f>
        <v>#VALUE!</v>
      </c>
      <c r="BK241" s="53" t="e">
        <f aca="false">+VLOOKUP($D241,['file:///home/lab/repositories/luckia.facturador/com.luckia.biller.deploy/src/main/resources/bootstrap/info_presencial_2014.xlsx']ggr_cons!$a$2:$n$1048576,12,0)</f>
        <v>#VALUE!</v>
      </c>
      <c r="BL241" s="53" t="e">
        <f aca="false">+VLOOKUP($D241,['file:///home/lab/repositories/luckia.facturador/com.luckia.biller.deploy/src/main/resources/bootstrap/info_presencial_2014.xlsx']ggr_cons!$a$2:$n$1048576,13,0)</f>
        <v>#VALUE!</v>
      </c>
      <c r="BM241" s="53" t="e">
        <f aca="false">+VLOOKUP($D241,['file:///home/lab/repositories/luckia.facturador/com.luckia.biller.deploy/src/main/resources/bootstrap/info_presencial_2014.xlsx']ggr_cons!$a$2:$n$1048576,14,0)</f>
        <v>#VALUE!</v>
      </c>
      <c r="BN241" s="53" t="n">
        <f aca="false">+SUM(BB241:BM241)</f>
        <v>832.62</v>
      </c>
      <c r="BO241" s="53"/>
      <c r="BP241" s="53"/>
      <c r="BQ241" s="55" t="n">
        <f aca="false">+$N241*X241</f>
        <v>15.87</v>
      </c>
      <c r="BR241" s="55" t="n">
        <f aca="false">+$N241*Y241</f>
        <v>0</v>
      </c>
      <c r="BS241" s="55" t="n">
        <f aca="false">+$N241*Z241</f>
        <v>0</v>
      </c>
      <c r="BT241" s="55" t="n">
        <f aca="false">+$N241*AA241</f>
        <v>0</v>
      </c>
      <c r="BU241" s="55" t="n">
        <f aca="false">+$N241*AB241</f>
        <v>0</v>
      </c>
      <c r="BV241" s="55" t="n">
        <f aca="false">+$N241*AC241</f>
        <v>0</v>
      </c>
      <c r="BW241" s="55" t="n">
        <f aca="false">+$N241*AD241</f>
        <v>0</v>
      </c>
      <c r="BX241" s="55" t="n">
        <f aca="false">+$N241*AE241</f>
        <v>0</v>
      </c>
      <c r="BY241" s="55" t="n">
        <f aca="false">+$N241*AF241</f>
        <v>0</v>
      </c>
      <c r="BZ241" s="55" t="n">
        <f aca="false">+$N241*AG241</f>
        <v>0</v>
      </c>
      <c r="CA241" s="55" t="n">
        <f aca="false">+$N241*AH241</f>
        <v>0</v>
      </c>
      <c r="CB241" s="55" t="n">
        <f aca="false">+$N241*AI241</f>
        <v>0</v>
      </c>
      <c r="CC241" s="55" t="n">
        <f aca="false">+SUM(BQ241:CB241)</f>
        <v>15.87</v>
      </c>
      <c r="CD241" s="53"/>
      <c r="CE241" s="55"/>
      <c r="CF241" s="55" t="n">
        <f aca="false">+BQ241/$CE$2</f>
        <v>13.1157024793388</v>
      </c>
      <c r="CG241" s="55" t="n">
        <f aca="false">+BR241/$CE$2</f>
        <v>0</v>
      </c>
      <c r="CH241" s="55" t="n">
        <f aca="false">+BS241/$CE$2</f>
        <v>0</v>
      </c>
      <c r="CI241" s="55" t="n">
        <f aca="false">+BT241/$CE$2</f>
        <v>0</v>
      </c>
      <c r="CJ241" s="55" t="n">
        <f aca="false">+BU241/$CE$2</f>
        <v>0</v>
      </c>
      <c r="CK241" s="55" t="n">
        <f aca="false">+BV241/$CE$2</f>
        <v>0</v>
      </c>
      <c r="CL241" s="55" t="n">
        <f aca="false">+BW241/$CE$2</f>
        <v>0</v>
      </c>
      <c r="CM241" s="55" t="n">
        <f aca="false">+BX241/$CE$2</f>
        <v>0</v>
      </c>
      <c r="CN241" s="55" t="n">
        <f aca="false">+BY241/$CE$2</f>
        <v>0</v>
      </c>
      <c r="CO241" s="55" t="n">
        <f aca="false">+BZ241/$CE$2</f>
        <v>0</v>
      </c>
      <c r="CP241" s="55" t="n">
        <f aca="false">+CA241/$CE$2</f>
        <v>0</v>
      </c>
      <c r="CQ241" s="55" t="n">
        <f aca="false">+CB241/$CE$2</f>
        <v>0</v>
      </c>
      <c r="CR241" s="55" t="n">
        <f aca="false">+CC241/$CE$2</f>
        <v>13.1157024793388</v>
      </c>
      <c r="CS241" s="53"/>
      <c r="CT241" s="53"/>
      <c r="CU241" s="56" t="n">
        <f aca="false">+$O241*X241+$P241*BB241+$Q241*(0.9*BB241+$S241)+$R241</f>
        <v>31.74</v>
      </c>
      <c r="CV241" s="56" t="n">
        <f aca="false">+$O241*Y241+$P241*BC241+$Q241*(0.9*BC241+$S241)+$R241</f>
        <v>0</v>
      </c>
      <c r="CW241" s="56" t="n">
        <f aca="false">+$O241*Z241+$P241*BD241+$Q241*(0.9*BD241+$S241)+$R241</f>
        <v>0</v>
      </c>
      <c r="CX241" s="56" t="n">
        <f aca="false">+$O241*AA241+$P241*BE241+$Q241*(0.9*BE241+$S241)+$R241</f>
        <v>0</v>
      </c>
      <c r="CY241" s="56" t="n">
        <f aca="false">+$O241*AB241+$P241*BF241+$Q241*(0.9*BF241+$S241)+$R241</f>
        <v>0</v>
      </c>
      <c r="CZ241" s="56" t="n">
        <f aca="false">+$O241*AC241+$P241*BG241+$Q241*(0.9*BG241+$S241)+$R241</f>
        <v>0</v>
      </c>
      <c r="DA241" s="56" t="n">
        <f aca="false">+$O241*AD241+$P241*BH241+$Q241*(0.9*BH241+$S241)+$R241</f>
        <v>0</v>
      </c>
      <c r="DB241" s="56" t="n">
        <f aca="false">+$O241*AE241+$P241*BI241+$Q241*(0.9*BI241+$S241)+$R241</f>
        <v>0</v>
      </c>
      <c r="DC241" s="56" t="n">
        <f aca="false">+$O241*AF241+$P241*BJ241+$Q241*(0.9*BJ241+$S241)+$R241</f>
        <v>0</v>
      </c>
      <c r="DD241" s="56" t="n">
        <f aca="false">+$O241*AG241+$P241*BK241+$Q241*(0.9*BK241+$S241)+$R241</f>
        <v>0</v>
      </c>
      <c r="DE241" s="56" t="n">
        <f aca="false">+$O241*AH241+$P241*BL241+$Q241*(0.9*BL241+$S241)+$R241</f>
        <v>0</v>
      </c>
      <c r="DF241" s="56" t="n">
        <f aca="false">+$O241*AI241+$P241*BM241+$Q241*(0.9*BM241+$S241)+$R241</f>
        <v>0</v>
      </c>
      <c r="DG241" s="55" t="n">
        <f aca="false">+SUM(CU241:DF241)</f>
        <v>31.74</v>
      </c>
      <c r="DH241" s="53"/>
      <c r="DJ241" s="14" t="n">
        <f aca="false">+IF(X241=0,0,$T241)</f>
        <v>30</v>
      </c>
      <c r="DK241" s="14" t="n">
        <f aca="false">+IF(Y241=0,0,$T241)</f>
        <v>0</v>
      </c>
      <c r="DL241" s="14" t="n">
        <f aca="false">+IF(Z241=0,0,$T241)</f>
        <v>0</v>
      </c>
      <c r="DM241" s="14" t="n">
        <f aca="false">+IF(AA241=0,0,$T241)</f>
        <v>0</v>
      </c>
      <c r="DN241" s="14" t="n">
        <f aca="false">+IF(AB241=0,0,$T241)</f>
        <v>0</v>
      </c>
      <c r="DO241" s="14" t="n">
        <f aca="false">+IF(AC241=0,0,$T241)</f>
        <v>0</v>
      </c>
      <c r="DP241" s="14" t="n">
        <f aca="false">+IF(AD241=0,0,$T241)</f>
        <v>0</v>
      </c>
      <c r="DQ241" s="14" t="n">
        <f aca="false">+IF(AE241=0,0,$T241)</f>
        <v>0</v>
      </c>
      <c r="DR241" s="14" t="n">
        <f aca="false">+IF(AF241=0,0,$T241)</f>
        <v>0</v>
      </c>
      <c r="DS241" s="14" t="n">
        <f aca="false">+IF(AG241=0,0,$T241)</f>
        <v>0</v>
      </c>
      <c r="DT241" s="14" t="n">
        <f aca="false">+IF(AH241=0,0,$T241)</f>
        <v>0</v>
      </c>
      <c r="DU241" s="14" t="n">
        <f aca="false">+IF(AI241=0,0,$T241)</f>
        <v>0</v>
      </c>
      <c r="DV241" s="55" t="n">
        <f aca="false">+SUM(DJ241:DU241)</f>
        <v>30</v>
      </c>
      <c r="DY241" s="14" t="n">
        <v>0</v>
      </c>
      <c r="DZ241" s="14" t="n">
        <v>0</v>
      </c>
      <c r="EA241" s="14" t="n">
        <v>0</v>
      </c>
      <c r="EB241" s="14" t="n">
        <v>0</v>
      </c>
      <c r="EC241" s="14" t="n">
        <v>0</v>
      </c>
      <c r="ED241" s="14" t="n">
        <v>0</v>
      </c>
      <c r="EE241" s="14" t="n">
        <v>0</v>
      </c>
      <c r="EF241" s="14" t="n">
        <v>0</v>
      </c>
      <c r="EG241" s="14" t="n">
        <v>0</v>
      </c>
      <c r="EH241" s="14" t="n">
        <v>0</v>
      </c>
      <c r="EI241" s="14" t="n">
        <v>0</v>
      </c>
      <c r="EJ241" s="14" t="n">
        <v>0</v>
      </c>
      <c r="EK241" s="55" t="n">
        <f aca="false">+SUM(DY241:EJ241)</f>
        <v>0</v>
      </c>
      <c r="EO241" s="53" t="n">
        <f aca="false">+CU241+DJ241-DY241/2</f>
        <v>61.74</v>
      </c>
      <c r="EP241" s="53" t="n">
        <f aca="false">+CV241+DK241-DZ241/2</f>
        <v>0</v>
      </c>
      <c r="EQ241" s="53" t="n">
        <f aca="false">+CW241+DL241-EA241/2</f>
        <v>0</v>
      </c>
      <c r="ER241" s="53" t="n">
        <f aca="false">+CX241+DM241-EB241/2</f>
        <v>0</v>
      </c>
      <c r="ES241" s="53" t="n">
        <f aca="false">+CY241+DN241-EC241/2</f>
        <v>0</v>
      </c>
      <c r="ET241" s="53" t="n">
        <f aca="false">+CZ241+DO241-ED241/2</f>
        <v>0</v>
      </c>
      <c r="EU241" s="53" t="n">
        <f aca="false">+DA241+DP241-EE241/2</f>
        <v>0</v>
      </c>
      <c r="EV241" s="53" t="n">
        <f aca="false">+DB241+DQ241-EF241/2</f>
        <v>0</v>
      </c>
      <c r="EW241" s="53" t="n">
        <f aca="false">+DC241+DR241-EG241/2</f>
        <v>0</v>
      </c>
      <c r="EX241" s="53" t="n">
        <f aca="false">+DD241+DS241-EH241/2</f>
        <v>0</v>
      </c>
      <c r="EY241" s="53" t="n">
        <f aca="false">+DE241+DT241-EI241/2</f>
        <v>0</v>
      </c>
      <c r="EZ241" s="53" t="n">
        <f aca="false">+DF241+DU241-EJ241/2</f>
        <v>0</v>
      </c>
      <c r="FA241" s="55" t="n">
        <f aca="false">+SUM(EO241:EZ241)</f>
        <v>61.74</v>
      </c>
      <c r="FD241" s="53" t="n">
        <f aca="false">+AM241-EO241-DY241</f>
        <v>1525.26</v>
      </c>
      <c r="FE241" s="53" t="n">
        <f aca="false">+AN241-EP241-DZ241</f>
        <v>0</v>
      </c>
      <c r="FF241" s="53" t="n">
        <f aca="false">+AO241-EQ241-EA241</f>
        <v>0</v>
      </c>
      <c r="FG241" s="53" t="n">
        <f aca="false">+AP241-ER241-EB241</f>
        <v>0</v>
      </c>
      <c r="FH241" s="53" t="n">
        <f aca="false">+AQ241-ES241-EC241</f>
        <v>0</v>
      </c>
      <c r="FI241" s="53" t="n">
        <f aca="false">+AR241-ET241-ED241</f>
        <v>0</v>
      </c>
      <c r="FJ241" s="53" t="n">
        <f aca="false">+AS241-EU241-EE241</f>
        <v>0</v>
      </c>
      <c r="FK241" s="53" t="n">
        <f aca="false">+AT241-EV241-EF241</f>
        <v>0</v>
      </c>
      <c r="FL241" s="53" t="n">
        <f aca="false">+AU241-EW241-EG241</f>
        <v>0</v>
      </c>
      <c r="FM241" s="53" t="n">
        <f aca="false">+AV241-EX241-EH241</f>
        <v>0</v>
      </c>
      <c r="FN241" s="53" t="n">
        <f aca="false">+AW241-EY241-EI241</f>
        <v>0</v>
      </c>
      <c r="FO241" s="53" t="n">
        <f aca="false">+AX241-EZ241-EJ241</f>
        <v>0</v>
      </c>
      <c r="FP241" s="53" t="n">
        <f aca="false">+AY241-FA241</f>
        <v>1525.26</v>
      </c>
    </row>
    <row collapsed="false" customFormat="false" customHeight="true" hidden="false" ht="15" outlineLevel="2" r="242">
      <c r="A242" s="21" t="n">
        <v>12</v>
      </c>
      <c r="B242" s="21" t="s">
        <v>67</v>
      </c>
      <c r="C242" s="21" t="s">
        <v>137</v>
      </c>
      <c r="D242" s="67" t="n">
        <f aca="false">+E242</f>
        <v>16191</v>
      </c>
      <c r="E242" s="69" t="n">
        <v>16191</v>
      </c>
      <c r="F242" s="72" t="s">
        <v>821</v>
      </c>
      <c r="G242" s="21" t="s">
        <v>69</v>
      </c>
      <c r="H242" s="21" t="s">
        <v>69</v>
      </c>
      <c r="I242" s="72" t="s">
        <v>822</v>
      </c>
      <c r="J242" s="76" t="s">
        <v>557</v>
      </c>
      <c r="K242" s="76" t="s">
        <v>486</v>
      </c>
      <c r="L242" s="49" t="s">
        <v>487</v>
      </c>
      <c r="M242" s="50" t="s">
        <v>70</v>
      </c>
      <c r="N242" s="51" t="n">
        <v>0.01</v>
      </c>
      <c r="O242" s="51" t="n">
        <v>0.02</v>
      </c>
      <c r="P242" s="51" t="n">
        <v>0</v>
      </c>
      <c r="Q242" s="51" t="n">
        <v>0</v>
      </c>
      <c r="R242" s="50" t="n">
        <v>0</v>
      </c>
      <c r="S242" s="50" t="n">
        <v>0</v>
      </c>
      <c r="T242" s="50" t="n">
        <v>30</v>
      </c>
      <c r="U242" s="50"/>
      <c r="X242" s="53" t="e">
        <f aca="false">+VLOOKUP($D242,['file:///home/lab/repositories/luckia.facturador/com.luckia.biller.deploy/src/main/resources/bootstrap/info_presencial_2014.xlsx']venta_neta_cons!$a$2:$n$1048576,3,0)</f>
        <v>#VALUE!</v>
      </c>
      <c r="Y242" s="53" t="e">
        <f aca="false">+VLOOKUP($D242,['file:///home/lab/repositories/luckia.facturador/com.luckia.biller.deploy/src/main/resources/bootstrap/info_presencial_2014.xlsx']venta_neta_cons!$a$2:$n$1048576,4,0)</f>
        <v>#VALUE!</v>
      </c>
      <c r="Z242" s="53" t="e">
        <f aca="false">+VLOOKUP($D242,['file:///home/lab/repositories/luckia.facturador/com.luckia.biller.deploy/src/main/resources/bootstrap/info_presencial_2014.xlsx']venta_neta_cons!$a$2:$n$1048576,5,0)</f>
        <v>#VALUE!</v>
      </c>
      <c r="AA242" s="53" t="e">
        <f aca="false">+VLOOKUP($D242,['file:///home/lab/repositories/luckia.facturador/com.luckia.biller.deploy/src/main/resources/bootstrap/info_presencial_2014.xlsx']venta_neta_cons!$a$2:$n$1048576,6,0)</f>
        <v>#VALUE!</v>
      </c>
      <c r="AB242" s="53" t="e">
        <f aca="false">+VLOOKUP($D242,['file:///home/lab/repositories/luckia.facturador/com.luckia.biller.deploy/src/main/resources/bootstrap/info_presencial_2014.xlsx']venta_neta_cons!$a$2:$n$1048576,7,0)</f>
        <v>#VALUE!</v>
      </c>
      <c r="AC242" s="53" t="e">
        <f aca="false">+VLOOKUP($D242,['file:///home/lab/repositories/luckia.facturador/com.luckia.biller.deploy/src/main/resources/bootstrap/info_presencial_2014.xlsx']venta_neta_cons!$a$2:$n$1048576,8,0)</f>
        <v>#VALUE!</v>
      </c>
      <c r="AD242" s="53" t="e">
        <f aca="false">+VLOOKUP($D242,['file:///home/lab/repositories/luckia.facturador/com.luckia.biller.deploy/src/main/resources/bootstrap/info_presencial_2014.xlsx']venta_neta_cons!$a$2:$n$1048576,9,0)</f>
        <v>#VALUE!</v>
      </c>
      <c r="AE242" s="53" t="e">
        <f aca="false">+VLOOKUP($D242,['file:///home/lab/repositories/luckia.facturador/com.luckia.biller.deploy/src/main/resources/bootstrap/info_presencial_2014.xlsx']venta_neta_cons!$a$2:$n$1048576,10,0)</f>
        <v>#VALUE!</v>
      </c>
      <c r="AF242" s="53" t="e">
        <f aca="false">+VLOOKUP($D242,['file:///home/lab/repositories/luckia.facturador/com.luckia.biller.deploy/src/main/resources/bootstrap/info_presencial_2014.xlsx']venta_neta_cons!$a$2:$n$1048576,11,0)</f>
        <v>#VALUE!</v>
      </c>
      <c r="AG242" s="53" t="e">
        <f aca="false">+VLOOKUP($D242,['file:///home/lab/repositories/luckia.facturador/com.luckia.biller.deploy/src/main/resources/bootstrap/info_presencial_2014.xlsx']venta_neta_cons!$a$2:$n$1048576,12,0)</f>
        <v>#VALUE!</v>
      </c>
      <c r="AH242" s="53" t="e">
        <f aca="false">+VLOOKUP($D242,['file:///home/lab/repositories/luckia.facturador/com.luckia.biller.deploy/src/main/resources/bootstrap/info_presencial_2014.xlsx']venta_neta_cons!$a$2:$n$1048576,13,0)</f>
        <v>#VALUE!</v>
      </c>
      <c r="AI242" s="53" t="e">
        <f aca="false">+VLOOKUP($D242,['file:///home/lab/repositories/luckia.facturador/com.luckia.biller.deploy/src/main/resources/bootstrap/info_presencial_2014.xlsx']venta_neta_cons!$a$2:$n$1048576,14,0)</f>
        <v>#VALUE!</v>
      </c>
      <c r="AJ242" s="53" t="n">
        <f aca="false">+SUM(X242:AI242)</f>
        <v>5282</v>
      </c>
      <c r="AK242" s="54" t="n">
        <f aca="false">+BB242/X242</f>
        <v>0.0395664521014767</v>
      </c>
      <c r="AL242" s="53"/>
      <c r="AM242" s="53" t="e">
        <f aca="false">+VLOOKUP($D242,['file:///home/lab/repositories/luckia.facturador/com.luckia.biller.deploy/src/main/resources/bootstrap/info_presencial_2014.xlsx']saldo_cons!$a$2:$n$1048576,3,0)</f>
        <v>#VALUE!</v>
      </c>
      <c r="AN242" s="53" t="e">
        <f aca="false">+VLOOKUP($D242,['file:///home/lab/repositories/luckia.facturador/com.luckia.biller.deploy/src/main/resources/bootstrap/info_presencial_2014.xlsx']saldo_cons!$a$2:$n$1048576,4,0)</f>
        <v>#VALUE!</v>
      </c>
      <c r="AO242" s="53" t="e">
        <f aca="false">+VLOOKUP($D242,['file:///home/lab/repositories/luckia.facturador/com.luckia.biller.deploy/src/main/resources/bootstrap/info_presencial_2014.xlsx']saldo_cons!$a$2:$n$1048576,5,0)</f>
        <v>#VALUE!</v>
      </c>
      <c r="AP242" s="53" t="e">
        <f aca="false">+VLOOKUP($D242,['file:///home/lab/repositories/luckia.facturador/com.luckia.biller.deploy/src/main/resources/bootstrap/info_presencial_2014.xlsx']saldo_cons!$a$2:$n$1048576,6,0)</f>
        <v>#VALUE!</v>
      </c>
      <c r="AQ242" s="53" t="e">
        <f aca="false">+VLOOKUP($D242,['file:///home/lab/repositories/luckia.facturador/com.luckia.biller.deploy/src/main/resources/bootstrap/info_presencial_2014.xlsx']saldo_cons!$a$2:$n$1048576,7,0)</f>
        <v>#VALUE!</v>
      </c>
      <c r="AR242" s="53" t="e">
        <f aca="false">+VLOOKUP($D242,['file:///home/lab/repositories/luckia.facturador/com.luckia.biller.deploy/src/main/resources/bootstrap/info_presencial_2014.xlsx']saldo_cons!$a$2:$n$1048576,8,0)</f>
        <v>#VALUE!</v>
      </c>
      <c r="AS242" s="53" t="e">
        <f aca="false">+VLOOKUP($D242,['file:///home/lab/repositories/luckia.facturador/com.luckia.biller.deploy/src/main/resources/bootstrap/info_presencial_2014.xlsx']saldo_cons!$a$2:$n$1048576,9,0)</f>
        <v>#VALUE!</v>
      </c>
      <c r="AT242" s="53" t="e">
        <f aca="false">+VLOOKUP($D242,['file:///home/lab/repositories/luckia.facturador/com.luckia.biller.deploy/src/main/resources/bootstrap/info_presencial_2014.xlsx']saldo_cons!$a$2:$n$1048576,10,0)</f>
        <v>#VALUE!</v>
      </c>
      <c r="AU242" s="53" t="e">
        <f aca="false">+VLOOKUP($D242,['file:///home/lab/repositories/luckia.facturador/com.luckia.biller.deploy/src/main/resources/bootstrap/info_presencial_2014.xlsx']saldo_cons!$a$2:$n$1048576,11,0)</f>
        <v>#VALUE!</v>
      </c>
      <c r="AV242" s="53" t="e">
        <f aca="false">+VLOOKUP($D242,['file:///home/lab/repositories/luckia.facturador/com.luckia.biller.deploy/src/main/resources/bootstrap/info_presencial_2014.xlsx']saldo_cons!$a$2:$n$1048576,12,0)</f>
        <v>#VALUE!</v>
      </c>
      <c r="AW242" s="53" t="e">
        <f aca="false">+VLOOKUP($D242,['file:///home/lab/repositories/luckia.facturador/com.luckia.biller.deploy/src/main/resources/bootstrap/info_presencial_2014.xlsx']saldo_cons!$a$2:$n$1048576,13,0)</f>
        <v>#VALUE!</v>
      </c>
      <c r="AX242" s="53" t="e">
        <f aca="false">+VLOOKUP($D242,['file:///home/lab/repositories/luckia.facturador/com.luckia.biller.deploy/src/main/resources/bootstrap/info_presencial_2014.xlsx']saldo_cons!$a$2:$n$1048576,14,0)</f>
        <v>#VALUE!</v>
      </c>
      <c r="AY242" s="53" t="n">
        <f aca="false">+SUM(AM242:AX242)</f>
        <v>5282</v>
      </c>
      <c r="AZ242" s="53"/>
      <c r="BA242" s="53"/>
      <c r="BB242" s="53" t="e">
        <f aca="false">+VLOOKUP($D242,['file:///home/lab/repositories/luckia.facturador/com.luckia.biller.deploy/src/main/resources/bootstrap/info_presencial_2014.xlsx']ggr_cons!$a$2:$n$1048576,3,0)</f>
        <v>#VALUE!</v>
      </c>
      <c r="BC242" s="53" t="e">
        <f aca="false">+VLOOKUP($D242,['file:///home/lab/repositories/luckia.facturador/com.luckia.biller.deploy/src/main/resources/bootstrap/info_presencial_2014.xlsx']ggr_cons!$a$2:$n$1048576,4,0)</f>
        <v>#VALUE!</v>
      </c>
      <c r="BD242" s="53" t="e">
        <f aca="false">+VLOOKUP($D242,['file:///home/lab/repositories/luckia.facturador/com.luckia.biller.deploy/src/main/resources/bootstrap/info_presencial_2014.xlsx']ggr_cons!$a$2:$n$1048576,5,0)</f>
        <v>#VALUE!</v>
      </c>
      <c r="BE242" s="53" t="e">
        <f aca="false">+VLOOKUP($D242,['file:///home/lab/repositories/luckia.facturador/com.luckia.biller.deploy/src/main/resources/bootstrap/info_presencial_2014.xlsx']ggr_cons!$a$2:$n$1048576,6,0)</f>
        <v>#VALUE!</v>
      </c>
      <c r="BF242" s="53" t="e">
        <f aca="false">+VLOOKUP($D242,['file:///home/lab/repositories/luckia.facturador/com.luckia.biller.deploy/src/main/resources/bootstrap/info_presencial_2014.xlsx']ggr_cons!$a$2:$n$1048576,7,0)</f>
        <v>#VALUE!</v>
      </c>
      <c r="BG242" s="53" t="e">
        <f aca="false">+VLOOKUP($D242,['file:///home/lab/repositories/luckia.facturador/com.luckia.biller.deploy/src/main/resources/bootstrap/info_presencial_2014.xlsx']ggr_cons!$a$2:$n$1048576,8,0)</f>
        <v>#VALUE!</v>
      </c>
      <c r="BH242" s="53" t="e">
        <f aca="false">+VLOOKUP($D242,['file:///home/lab/repositories/luckia.facturador/com.luckia.biller.deploy/src/main/resources/bootstrap/info_presencial_2014.xlsx']ggr_cons!$a$2:$n$1048576,9,0)</f>
        <v>#VALUE!</v>
      </c>
      <c r="BI242" s="53" t="e">
        <f aca="false">+VLOOKUP($D242,['file:///home/lab/repositories/luckia.facturador/com.luckia.biller.deploy/src/main/resources/bootstrap/info_presencial_2014.xlsx']ggr_cons!$a$2:$n$1048576,10,0)</f>
        <v>#VALUE!</v>
      </c>
      <c r="BJ242" s="53" t="e">
        <f aca="false">+VLOOKUP($D242,['file:///home/lab/repositories/luckia.facturador/com.luckia.biller.deploy/src/main/resources/bootstrap/info_presencial_2014.xlsx']ggr_cons!$a$2:$n$1048576,11,0)</f>
        <v>#VALUE!</v>
      </c>
      <c r="BK242" s="53" t="e">
        <f aca="false">+VLOOKUP($D242,['file:///home/lab/repositories/luckia.facturador/com.luckia.biller.deploy/src/main/resources/bootstrap/info_presencial_2014.xlsx']ggr_cons!$a$2:$n$1048576,12,0)</f>
        <v>#VALUE!</v>
      </c>
      <c r="BL242" s="53" t="e">
        <f aca="false">+VLOOKUP($D242,['file:///home/lab/repositories/luckia.facturador/com.luckia.biller.deploy/src/main/resources/bootstrap/info_presencial_2014.xlsx']ggr_cons!$a$2:$n$1048576,13,0)</f>
        <v>#VALUE!</v>
      </c>
      <c r="BM242" s="53" t="e">
        <f aca="false">+VLOOKUP($D242,['file:///home/lab/repositories/luckia.facturador/com.luckia.biller.deploy/src/main/resources/bootstrap/info_presencial_2014.xlsx']ggr_cons!$a$2:$n$1048576,14,0)</f>
        <v>#VALUE!</v>
      </c>
      <c r="BN242" s="53" t="n">
        <f aca="false">+SUM(BB242:BM242)</f>
        <v>208.99</v>
      </c>
      <c r="BO242" s="53"/>
      <c r="BP242" s="53"/>
      <c r="BQ242" s="55" t="n">
        <f aca="false">+$N242*X242</f>
        <v>52.82</v>
      </c>
      <c r="BR242" s="55" t="n">
        <f aca="false">+$N242*Y242</f>
        <v>0</v>
      </c>
      <c r="BS242" s="55" t="n">
        <f aca="false">+$N242*Z242</f>
        <v>0</v>
      </c>
      <c r="BT242" s="55" t="n">
        <f aca="false">+$N242*AA242</f>
        <v>0</v>
      </c>
      <c r="BU242" s="55" t="n">
        <f aca="false">+$N242*AB242</f>
        <v>0</v>
      </c>
      <c r="BV242" s="55" t="n">
        <f aca="false">+$N242*AC242</f>
        <v>0</v>
      </c>
      <c r="BW242" s="55" t="n">
        <f aca="false">+$N242*AD242</f>
        <v>0</v>
      </c>
      <c r="BX242" s="55" t="n">
        <f aca="false">+$N242*AE242</f>
        <v>0</v>
      </c>
      <c r="BY242" s="55" t="n">
        <f aca="false">+$N242*AF242</f>
        <v>0</v>
      </c>
      <c r="BZ242" s="55" t="n">
        <f aca="false">+$N242*AG242</f>
        <v>0</v>
      </c>
      <c r="CA242" s="55" t="n">
        <f aca="false">+$N242*AH242</f>
        <v>0</v>
      </c>
      <c r="CB242" s="55" t="n">
        <f aca="false">+$N242*AI242</f>
        <v>0</v>
      </c>
      <c r="CC242" s="55" t="n">
        <f aca="false">+SUM(BQ242:CB242)</f>
        <v>52.82</v>
      </c>
      <c r="CD242" s="53"/>
      <c r="CE242" s="55"/>
      <c r="CF242" s="55" t="n">
        <f aca="false">+BQ242/$CE$2</f>
        <v>43.6528925619835</v>
      </c>
      <c r="CG242" s="55" t="n">
        <f aca="false">+BR242/$CE$2</f>
        <v>0</v>
      </c>
      <c r="CH242" s="55" t="n">
        <f aca="false">+BS242/$CE$2</f>
        <v>0</v>
      </c>
      <c r="CI242" s="55" t="n">
        <f aca="false">+BT242/$CE$2</f>
        <v>0</v>
      </c>
      <c r="CJ242" s="55" t="n">
        <f aca="false">+BU242/$CE$2</f>
        <v>0</v>
      </c>
      <c r="CK242" s="55" t="n">
        <f aca="false">+BV242/$CE$2</f>
        <v>0</v>
      </c>
      <c r="CL242" s="55" t="n">
        <f aca="false">+BW242/$CE$2</f>
        <v>0</v>
      </c>
      <c r="CM242" s="55" t="n">
        <f aca="false">+BX242/$CE$2</f>
        <v>0</v>
      </c>
      <c r="CN242" s="55" t="n">
        <f aca="false">+BY242/$CE$2</f>
        <v>0</v>
      </c>
      <c r="CO242" s="55" t="n">
        <f aca="false">+BZ242/$CE$2</f>
        <v>0</v>
      </c>
      <c r="CP242" s="55" t="n">
        <f aca="false">+CA242/$CE$2</f>
        <v>0</v>
      </c>
      <c r="CQ242" s="55" t="n">
        <f aca="false">+CB242/$CE$2</f>
        <v>0</v>
      </c>
      <c r="CR242" s="55" t="n">
        <f aca="false">+CC242/$CE$2</f>
        <v>43.6528925619835</v>
      </c>
      <c r="CS242" s="53"/>
      <c r="CT242" s="53"/>
      <c r="CU242" s="56" t="n">
        <f aca="false">+$O242*X242+$P242*BB242+$Q242*(0.9*BB242+$S242)+$R242</f>
        <v>105.64</v>
      </c>
      <c r="CV242" s="56" t="n">
        <f aca="false">+$O242*Y242+$P242*BC242+$Q242*(0.9*BC242+$S242)+$R242</f>
        <v>0</v>
      </c>
      <c r="CW242" s="56" t="n">
        <f aca="false">+$O242*Z242+$P242*BD242+$Q242*(0.9*BD242+$S242)+$R242</f>
        <v>0</v>
      </c>
      <c r="CX242" s="56" t="n">
        <f aca="false">+$O242*AA242+$P242*BE242+$Q242*(0.9*BE242+$S242)+$R242</f>
        <v>0</v>
      </c>
      <c r="CY242" s="56" t="n">
        <f aca="false">+$O242*AB242+$P242*BF242+$Q242*(0.9*BF242+$S242)+$R242</f>
        <v>0</v>
      </c>
      <c r="CZ242" s="56" t="n">
        <f aca="false">+$O242*AC242+$P242*BG242+$Q242*(0.9*BG242+$S242)+$R242</f>
        <v>0</v>
      </c>
      <c r="DA242" s="56" t="n">
        <f aca="false">+$O242*AD242+$P242*BH242+$Q242*(0.9*BH242+$S242)+$R242</f>
        <v>0</v>
      </c>
      <c r="DB242" s="56" t="n">
        <f aca="false">+$O242*AE242+$P242*BI242+$Q242*(0.9*BI242+$S242)+$R242</f>
        <v>0</v>
      </c>
      <c r="DC242" s="56" t="n">
        <f aca="false">+$O242*AF242+$P242*BJ242+$Q242*(0.9*BJ242+$S242)+$R242</f>
        <v>0</v>
      </c>
      <c r="DD242" s="56" t="n">
        <f aca="false">+$O242*AG242+$P242*BK242+$Q242*(0.9*BK242+$S242)+$R242</f>
        <v>0</v>
      </c>
      <c r="DE242" s="56" t="n">
        <f aca="false">+$O242*AH242+$P242*BL242+$Q242*(0.9*BL242+$S242)+$R242</f>
        <v>0</v>
      </c>
      <c r="DF242" s="56" t="n">
        <f aca="false">+$O242*AI242+$P242*BM242+$Q242*(0.9*BM242+$S242)+$R242</f>
        <v>0</v>
      </c>
      <c r="DG242" s="55" t="n">
        <f aca="false">+SUM(CU242:DF242)</f>
        <v>105.64</v>
      </c>
      <c r="DH242" s="53"/>
      <c r="DJ242" s="14" t="n">
        <f aca="false">+IF(X242=0,0,$T242)</f>
        <v>30</v>
      </c>
      <c r="DK242" s="14" t="n">
        <f aca="false">+IF(Y242=0,0,$T242)</f>
        <v>0</v>
      </c>
      <c r="DL242" s="14" t="n">
        <f aca="false">+IF(Z242=0,0,$T242)</f>
        <v>0</v>
      </c>
      <c r="DM242" s="14" t="n">
        <f aca="false">+IF(AA242=0,0,$T242)</f>
        <v>0</v>
      </c>
      <c r="DN242" s="14" t="n">
        <f aca="false">+IF(AB242=0,0,$T242)</f>
        <v>0</v>
      </c>
      <c r="DO242" s="14" t="n">
        <f aca="false">+IF(AC242=0,0,$T242)</f>
        <v>0</v>
      </c>
      <c r="DP242" s="14" t="n">
        <f aca="false">+IF(AD242=0,0,$T242)</f>
        <v>0</v>
      </c>
      <c r="DQ242" s="14" t="n">
        <f aca="false">+IF(AE242=0,0,$T242)</f>
        <v>0</v>
      </c>
      <c r="DR242" s="14" t="n">
        <f aca="false">+IF(AF242=0,0,$T242)</f>
        <v>0</v>
      </c>
      <c r="DS242" s="14" t="n">
        <f aca="false">+IF(AG242=0,0,$T242)</f>
        <v>0</v>
      </c>
      <c r="DT242" s="14" t="n">
        <f aca="false">+IF(AH242=0,0,$T242)</f>
        <v>0</v>
      </c>
      <c r="DU242" s="14" t="n">
        <f aca="false">+IF(AI242=0,0,$T242)</f>
        <v>0</v>
      </c>
      <c r="DV242" s="55" t="n">
        <f aca="false">+SUM(DJ242:DU242)</f>
        <v>30</v>
      </c>
      <c r="DY242" s="14" t="n">
        <v>0</v>
      </c>
      <c r="DZ242" s="14" t="n">
        <v>0</v>
      </c>
      <c r="EA242" s="14" t="n">
        <v>0</v>
      </c>
      <c r="EB242" s="14" t="n">
        <v>0</v>
      </c>
      <c r="EC242" s="14" t="n">
        <v>0</v>
      </c>
      <c r="ED242" s="14" t="n">
        <v>0</v>
      </c>
      <c r="EE242" s="14" t="n">
        <v>0</v>
      </c>
      <c r="EF242" s="14" t="n">
        <v>0</v>
      </c>
      <c r="EG242" s="14" t="n">
        <v>0</v>
      </c>
      <c r="EH242" s="14" t="n">
        <v>0</v>
      </c>
      <c r="EI242" s="14" t="n">
        <v>0</v>
      </c>
      <c r="EJ242" s="14" t="n">
        <v>0</v>
      </c>
      <c r="EK242" s="55" t="n">
        <f aca="false">+SUM(DY242:EJ242)</f>
        <v>0</v>
      </c>
      <c r="EO242" s="53" t="n">
        <f aca="false">+CU242+DJ242-DY242/2</f>
        <v>135.64</v>
      </c>
      <c r="EP242" s="53" t="n">
        <f aca="false">+CV242+DK242-DZ242/2</f>
        <v>0</v>
      </c>
      <c r="EQ242" s="53" t="n">
        <f aca="false">+CW242+DL242-EA242/2</f>
        <v>0</v>
      </c>
      <c r="ER242" s="53" t="n">
        <f aca="false">+CX242+DM242-EB242/2</f>
        <v>0</v>
      </c>
      <c r="ES242" s="53" t="n">
        <f aca="false">+CY242+DN242-EC242/2</f>
        <v>0</v>
      </c>
      <c r="ET242" s="53" t="n">
        <f aca="false">+CZ242+DO242-ED242/2</f>
        <v>0</v>
      </c>
      <c r="EU242" s="53" t="n">
        <f aca="false">+DA242+DP242-EE242/2</f>
        <v>0</v>
      </c>
      <c r="EV242" s="53" t="n">
        <f aca="false">+DB242+DQ242-EF242/2</f>
        <v>0</v>
      </c>
      <c r="EW242" s="53" t="n">
        <f aca="false">+DC242+DR242-EG242/2</f>
        <v>0</v>
      </c>
      <c r="EX242" s="53" t="n">
        <f aca="false">+DD242+DS242-EH242/2</f>
        <v>0</v>
      </c>
      <c r="EY242" s="53" t="n">
        <f aca="false">+DE242+DT242-EI242/2</f>
        <v>0</v>
      </c>
      <c r="EZ242" s="53" t="n">
        <f aca="false">+DF242+DU242-EJ242/2</f>
        <v>0</v>
      </c>
      <c r="FA242" s="55" t="n">
        <f aca="false">+SUM(EO242:EZ242)</f>
        <v>135.64</v>
      </c>
      <c r="FD242" s="53" t="n">
        <f aca="false">+AM242-EO242-DY242</f>
        <v>5146.36</v>
      </c>
      <c r="FE242" s="53" t="n">
        <f aca="false">+AN242-EP242-DZ242</f>
        <v>0</v>
      </c>
      <c r="FF242" s="53" t="n">
        <f aca="false">+AO242-EQ242-EA242</f>
        <v>0</v>
      </c>
      <c r="FG242" s="53" t="n">
        <f aca="false">+AP242-ER242-EB242</f>
        <v>0</v>
      </c>
      <c r="FH242" s="53" t="n">
        <f aca="false">+AQ242-ES242-EC242</f>
        <v>0</v>
      </c>
      <c r="FI242" s="53" t="n">
        <f aca="false">+AR242-ET242-ED242</f>
        <v>0</v>
      </c>
      <c r="FJ242" s="53" t="n">
        <f aca="false">+AS242-EU242-EE242</f>
        <v>0</v>
      </c>
      <c r="FK242" s="53" t="n">
        <f aca="false">+AT242-EV242-EF242</f>
        <v>0</v>
      </c>
      <c r="FL242" s="53" t="n">
        <f aca="false">+AU242-EW242-EG242</f>
        <v>0</v>
      </c>
      <c r="FM242" s="53" t="n">
        <f aca="false">+AV242-EX242-EH242</f>
        <v>0</v>
      </c>
      <c r="FN242" s="53" t="n">
        <f aca="false">+AW242-EY242-EI242</f>
        <v>0</v>
      </c>
      <c r="FO242" s="53" t="n">
        <f aca="false">+AX242-EZ242-EJ242</f>
        <v>0</v>
      </c>
      <c r="FP242" s="53" t="n">
        <f aca="false">+AY242-FA242</f>
        <v>5146.36</v>
      </c>
    </row>
    <row collapsed="false" customFormat="false" customHeight="true" hidden="false" ht="15" outlineLevel="2" r="243">
      <c r="A243" s="21" t="n">
        <v>12</v>
      </c>
      <c r="B243" s="21" t="s">
        <v>67</v>
      </c>
      <c r="C243" s="21" t="s">
        <v>137</v>
      </c>
      <c r="D243" s="67" t="n">
        <f aca="false">+E243</f>
        <v>16192</v>
      </c>
      <c r="E243" s="69" t="n">
        <v>16192</v>
      </c>
      <c r="F243" s="72" t="s">
        <v>823</v>
      </c>
      <c r="G243" s="21" t="s">
        <v>69</v>
      </c>
      <c r="H243" s="21" t="s">
        <v>69</v>
      </c>
      <c r="I243" s="72" t="s">
        <v>824</v>
      </c>
      <c r="J243" s="72" t="s">
        <v>736</v>
      </c>
      <c r="K243" s="76" t="s">
        <v>75</v>
      </c>
      <c r="L243" s="49" t="s">
        <v>487</v>
      </c>
      <c r="M243" s="50" t="s">
        <v>70</v>
      </c>
      <c r="N243" s="51" t="n">
        <v>0.01</v>
      </c>
      <c r="O243" s="51" t="n">
        <v>0.02</v>
      </c>
      <c r="P243" s="51" t="n">
        <v>0</v>
      </c>
      <c r="Q243" s="51" t="n">
        <v>0</v>
      </c>
      <c r="R243" s="50" t="n">
        <v>0</v>
      </c>
      <c r="S243" s="50" t="n">
        <v>0</v>
      </c>
      <c r="T243" s="50" t="n">
        <v>30</v>
      </c>
      <c r="U243" s="50"/>
      <c r="X243" s="53" t="e">
        <f aca="false">+VLOOKUP($D243,['file:///home/lab/repositories/luckia.facturador/com.luckia.biller.deploy/src/main/resources/bootstrap/info_presencial_2014.xlsx']venta_neta_cons!$a$2:$n$1048576,3,0)</f>
        <v>#VALUE!</v>
      </c>
      <c r="Y243" s="53" t="e">
        <f aca="false">+VLOOKUP($D243,['file:///home/lab/repositories/luckia.facturador/com.luckia.biller.deploy/src/main/resources/bootstrap/info_presencial_2014.xlsx']venta_neta_cons!$a$2:$n$1048576,4,0)</f>
        <v>#VALUE!</v>
      </c>
      <c r="Z243" s="53" t="e">
        <f aca="false">+VLOOKUP($D243,['file:///home/lab/repositories/luckia.facturador/com.luckia.biller.deploy/src/main/resources/bootstrap/info_presencial_2014.xlsx']venta_neta_cons!$a$2:$n$1048576,5,0)</f>
        <v>#VALUE!</v>
      </c>
      <c r="AA243" s="53" t="e">
        <f aca="false">+VLOOKUP($D243,['file:///home/lab/repositories/luckia.facturador/com.luckia.biller.deploy/src/main/resources/bootstrap/info_presencial_2014.xlsx']venta_neta_cons!$a$2:$n$1048576,6,0)</f>
        <v>#VALUE!</v>
      </c>
      <c r="AB243" s="53" t="e">
        <f aca="false">+VLOOKUP($D243,['file:///home/lab/repositories/luckia.facturador/com.luckia.biller.deploy/src/main/resources/bootstrap/info_presencial_2014.xlsx']venta_neta_cons!$a$2:$n$1048576,7,0)</f>
        <v>#VALUE!</v>
      </c>
      <c r="AC243" s="53" t="e">
        <f aca="false">+VLOOKUP($D243,['file:///home/lab/repositories/luckia.facturador/com.luckia.biller.deploy/src/main/resources/bootstrap/info_presencial_2014.xlsx']venta_neta_cons!$a$2:$n$1048576,8,0)</f>
        <v>#VALUE!</v>
      </c>
      <c r="AD243" s="53" t="e">
        <f aca="false">+VLOOKUP($D243,['file:///home/lab/repositories/luckia.facturador/com.luckia.biller.deploy/src/main/resources/bootstrap/info_presencial_2014.xlsx']venta_neta_cons!$a$2:$n$1048576,9,0)</f>
        <v>#VALUE!</v>
      </c>
      <c r="AE243" s="53" t="e">
        <f aca="false">+VLOOKUP($D243,['file:///home/lab/repositories/luckia.facturador/com.luckia.biller.deploy/src/main/resources/bootstrap/info_presencial_2014.xlsx']venta_neta_cons!$a$2:$n$1048576,10,0)</f>
        <v>#VALUE!</v>
      </c>
      <c r="AF243" s="53" t="e">
        <f aca="false">+VLOOKUP($D243,['file:///home/lab/repositories/luckia.facturador/com.luckia.biller.deploy/src/main/resources/bootstrap/info_presencial_2014.xlsx']venta_neta_cons!$a$2:$n$1048576,11,0)</f>
        <v>#VALUE!</v>
      </c>
      <c r="AG243" s="53" t="e">
        <f aca="false">+VLOOKUP($D243,['file:///home/lab/repositories/luckia.facturador/com.luckia.biller.deploy/src/main/resources/bootstrap/info_presencial_2014.xlsx']venta_neta_cons!$a$2:$n$1048576,12,0)</f>
        <v>#VALUE!</v>
      </c>
      <c r="AH243" s="53" t="e">
        <f aca="false">+VLOOKUP($D243,['file:///home/lab/repositories/luckia.facturador/com.luckia.biller.deploy/src/main/resources/bootstrap/info_presencial_2014.xlsx']venta_neta_cons!$a$2:$n$1048576,13,0)</f>
        <v>#VALUE!</v>
      </c>
      <c r="AI243" s="53" t="e">
        <f aca="false">+VLOOKUP($D243,['file:///home/lab/repositories/luckia.facturador/com.luckia.biller.deploy/src/main/resources/bootstrap/info_presencial_2014.xlsx']venta_neta_cons!$a$2:$n$1048576,14,0)</f>
        <v>#VALUE!</v>
      </c>
      <c r="AJ243" s="53" t="n">
        <f aca="false">+SUM(X243:AI243)</f>
        <v>335</v>
      </c>
      <c r="AK243" s="54" t="n">
        <f aca="false">+BB243/X243</f>
        <v>0.145283582089552</v>
      </c>
      <c r="AL243" s="53"/>
      <c r="AM243" s="53" t="e">
        <f aca="false">+VLOOKUP($D243,['file:///home/lab/repositories/luckia.facturador/com.luckia.biller.deploy/src/main/resources/bootstrap/info_presencial_2014.xlsx']saldo_cons!$a$2:$n$1048576,3,0)</f>
        <v>#VALUE!</v>
      </c>
      <c r="AN243" s="53" t="e">
        <f aca="false">+VLOOKUP($D243,['file:///home/lab/repositories/luckia.facturador/com.luckia.biller.deploy/src/main/resources/bootstrap/info_presencial_2014.xlsx']saldo_cons!$a$2:$n$1048576,4,0)</f>
        <v>#VALUE!</v>
      </c>
      <c r="AO243" s="53" t="e">
        <f aca="false">+VLOOKUP($D243,['file:///home/lab/repositories/luckia.facturador/com.luckia.biller.deploy/src/main/resources/bootstrap/info_presencial_2014.xlsx']saldo_cons!$a$2:$n$1048576,5,0)</f>
        <v>#VALUE!</v>
      </c>
      <c r="AP243" s="53" t="e">
        <f aca="false">+VLOOKUP($D243,['file:///home/lab/repositories/luckia.facturador/com.luckia.biller.deploy/src/main/resources/bootstrap/info_presencial_2014.xlsx']saldo_cons!$a$2:$n$1048576,6,0)</f>
        <v>#VALUE!</v>
      </c>
      <c r="AQ243" s="53" t="e">
        <f aca="false">+VLOOKUP($D243,['file:///home/lab/repositories/luckia.facturador/com.luckia.biller.deploy/src/main/resources/bootstrap/info_presencial_2014.xlsx']saldo_cons!$a$2:$n$1048576,7,0)</f>
        <v>#VALUE!</v>
      </c>
      <c r="AR243" s="53" t="e">
        <f aca="false">+VLOOKUP($D243,['file:///home/lab/repositories/luckia.facturador/com.luckia.biller.deploy/src/main/resources/bootstrap/info_presencial_2014.xlsx']saldo_cons!$a$2:$n$1048576,8,0)</f>
        <v>#VALUE!</v>
      </c>
      <c r="AS243" s="53" t="e">
        <f aca="false">+VLOOKUP($D243,['file:///home/lab/repositories/luckia.facturador/com.luckia.biller.deploy/src/main/resources/bootstrap/info_presencial_2014.xlsx']saldo_cons!$a$2:$n$1048576,9,0)</f>
        <v>#VALUE!</v>
      </c>
      <c r="AT243" s="53" t="e">
        <f aca="false">+VLOOKUP($D243,['file:///home/lab/repositories/luckia.facturador/com.luckia.biller.deploy/src/main/resources/bootstrap/info_presencial_2014.xlsx']saldo_cons!$a$2:$n$1048576,10,0)</f>
        <v>#VALUE!</v>
      </c>
      <c r="AU243" s="53" t="e">
        <f aca="false">+VLOOKUP($D243,['file:///home/lab/repositories/luckia.facturador/com.luckia.biller.deploy/src/main/resources/bootstrap/info_presencial_2014.xlsx']saldo_cons!$a$2:$n$1048576,11,0)</f>
        <v>#VALUE!</v>
      </c>
      <c r="AV243" s="53" t="e">
        <f aca="false">+VLOOKUP($D243,['file:///home/lab/repositories/luckia.facturador/com.luckia.biller.deploy/src/main/resources/bootstrap/info_presencial_2014.xlsx']saldo_cons!$a$2:$n$1048576,12,0)</f>
        <v>#VALUE!</v>
      </c>
      <c r="AW243" s="53" t="e">
        <f aca="false">+VLOOKUP($D243,['file:///home/lab/repositories/luckia.facturador/com.luckia.biller.deploy/src/main/resources/bootstrap/info_presencial_2014.xlsx']saldo_cons!$a$2:$n$1048576,13,0)</f>
        <v>#VALUE!</v>
      </c>
      <c r="AX243" s="53" t="e">
        <f aca="false">+VLOOKUP($D243,['file:///home/lab/repositories/luckia.facturador/com.luckia.biller.deploy/src/main/resources/bootstrap/info_presencial_2014.xlsx']saldo_cons!$a$2:$n$1048576,14,0)</f>
        <v>#VALUE!</v>
      </c>
      <c r="AY243" s="53" t="n">
        <f aca="false">+SUM(AM243:AX243)</f>
        <v>335</v>
      </c>
      <c r="AZ243" s="53"/>
      <c r="BA243" s="53"/>
      <c r="BB243" s="53" t="e">
        <f aca="false">+VLOOKUP($D243,['file:///home/lab/repositories/luckia.facturador/com.luckia.biller.deploy/src/main/resources/bootstrap/info_presencial_2014.xlsx']ggr_cons!$a$2:$n$1048576,3,0)</f>
        <v>#VALUE!</v>
      </c>
      <c r="BC243" s="53" t="e">
        <f aca="false">+VLOOKUP($D243,['file:///home/lab/repositories/luckia.facturador/com.luckia.biller.deploy/src/main/resources/bootstrap/info_presencial_2014.xlsx']ggr_cons!$a$2:$n$1048576,4,0)</f>
        <v>#VALUE!</v>
      </c>
      <c r="BD243" s="53" t="e">
        <f aca="false">+VLOOKUP($D243,['file:///home/lab/repositories/luckia.facturador/com.luckia.biller.deploy/src/main/resources/bootstrap/info_presencial_2014.xlsx']ggr_cons!$a$2:$n$1048576,5,0)</f>
        <v>#VALUE!</v>
      </c>
      <c r="BE243" s="53" t="e">
        <f aca="false">+VLOOKUP($D243,['file:///home/lab/repositories/luckia.facturador/com.luckia.biller.deploy/src/main/resources/bootstrap/info_presencial_2014.xlsx']ggr_cons!$a$2:$n$1048576,6,0)</f>
        <v>#VALUE!</v>
      </c>
      <c r="BF243" s="53" t="e">
        <f aca="false">+VLOOKUP($D243,['file:///home/lab/repositories/luckia.facturador/com.luckia.biller.deploy/src/main/resources/bootstrap/info_presencial_2014.xlsx']ggr_cons!$a$2:$n$1048576,7,0)</f>
        <v>#VALUE!</v>
      </c>
      <c r="BG243" s="53" t="e">
        <f aca="false">+VLOOKUP($D243,['file:///home/lab/repositories/luckia.facturador/com.luckia.biller.deploy/src/main/resources/bootstrap/info_presencial_2014.xlsx']ggr_cons!$a$2:$n$1048576,8,0)</f>
        <v>#VALUE!</v>
      </c>
      <c r="BH243" s="53" t="e">
        <f aca="false">+VLOOKUP($D243,['file:///home/lab/repositories/luckia.facturador/com.luckia.biller.deploy/src/main/resources/bootstrap/info_presencial_2014.xlsx']ggr_cons!$a$2:$n$1048576,9,0)</f>
        <v>#VALUE!</v>
      </c>
      <c r="BI243" s="53" t="e">
        <f aca="false">+VLOOKUP($D243,['file:///home/lab/repositories/luckia.facturador/com.luckia.biller.deploy/src/main/resources/bootstrap/info_presencial_2014.xlsx']ggr_cons!$a$2:$n$1048576,10,0)</f>
        <v>#VALUE!</v>
      </c>
      <c r="BJ243" s="53" t="e">
        <f aca="false">+VLOOKUP($D243,['file:///home/lab/repositories/luckia.facturador/com.luckia.biller.deploy/src/main/resources/bootstrap/info_presencial_2014.xlsx']ggr_cons!$a$2:$n$1048576,11,0)</f>
        <v>#VALUE!</v>
      </c>
      <c r="BK243" s="53" t="e">
        <f aca="false">+VLOOKUP($D243,['file:///home/lab/repositories/luckia.facturador/com.luckia.biller.deploy/src/main/resources/bootstrap/info_presencial_2014.xlsx']ggr_cons!$a$2:$n$1048576,12,0)</f>
        <v>#VALUE!</v>
      </c>
      <c r="BL243" s="53" t="e">
        <f aca="false">+VLOOKUP($D243,['file:///home/lab/repositories/luckia.facturador/com.luckia.biller.deploy/src/main/resources/bootstrap/info_presencial_2014.xlsx']ggr_cons!$a$2:$n$1048576,13,0)</f>
        <v>#VALUE!</v>
      </c>
      <c r="BM243" s="53" t="e">
        <f aca="false">+VLOOKUP($D243,['file:///home/lab/repositories/luckia.facturador/com.luckia.biller.deploy/src/main/resources/bootstrap/info_presencial_2014.xlsx']ggr_cons!$a$2:$n$1048576,14,0)</f>
        <v>#VALUE!</v>
      </c>
      <c r="BN243" s="53" t="n">
        <f aca="false">+SUM(BB243:BM243)</f>
        <v>48.67</v>
      </c>
      <c r="BO243" s="53"/>
      <c r="BP243" s="53"/>
      <c r="BQ243" s="55" t="n">
        <f aca="false">+$N243*X243</f>
        <v>3.35</v>
      </c>
      <c r="BR243" s="55" t="n">
        <f aca="false">+$N243*Y243</f>
        <v>0</v>
      </c>
      <c r="BS243" s="55" t="n">
        <f aca="false">+$N243*Z243</f>
        <v>0</v>
      </c>
      <c r="BT243" s="55" t="n">
        <f aca="false">+$N243*AA243</f>
        <v>0</v>
      </c>
      <c r="BU243" s="55" t="n">
        <f aca="false">+$N243*AB243</f>
        <v>0</v>
      </c>
      <c r="BV243" s="55" t="n">
        <f aca="false">+$N243*AC243</f>
        <v>0</v>
      </c>
      <c r="BW243" s="55" t="n">
        <f aca="false">+$N243*AD243</f>
        <v>0</v>
      </c>
      <c r="BX243" s="55" t="n">
        <f aca="false">+$N243*AE243</f>
        <v>0</v>
      </c>
      <c r="BY243" s="55" t="n">
        <f aca="false">+$N243*AF243</f>
        <v>0</v>
      </c>
      <c r="BZ243" s="55" t="n">
        <f aca="false">+$N243*AG243</f>
        <v>0</v>
      </c>
      <c r="CA243" s="55" t="n">
        <f aca="false">+$N243*AH243</f>
        <v>0</v>
      </c>
      <c r="CB243" s="55" t="n">
        <f aca="false">+$N243*AI243</f>
        <v>0</v>
      </c>
      <c r="CC243" s="55" t="n">
        <f aca="false">+SUM(BQ243:CB243)</f>
        <v>3.35</v>
      </c>
      <c r="CD243" s="53"/>
      <c r="CE243" s="55"/>
      <c r="CF243" s="55" t="n">
        <f aca="false">+BQ243/$CE$2</f>
        <v>2.76859504132231</v>
      </c>
      <c r="CG243" s="55" t="n">
        <f aca="false">+BR243/$CE$2</f>
        <v>0</v>
      </c>
      <c r="CH243" s="55" t="n">
        <f aca="false">+BS243/$CE$2</f>
        <v>0</v>
      </c>
      <c r="CI243" s="55" t="n">
        <f aca="false">+BT243/$CE$2</f>
        <v>0</v>
      </c>
      <c r="CJ243" s="55" t="n">
        <f aca="false">+BU243/$CE$2</f>
        <v>0</v>
      </c>
      <c r="CK243" s="55" t="n">
        <f aca="false">+BV243/$CE$2</f>
        <v>0</v>
      </c>
      <c r="CL243" s="55" t="n">
        <f aca="false">+BW243/$CE$2</f>
        <v>0</v>
      </c>
      <c r="CM243" s="55" t="n">
        <f aca="false">+BX243/$CE$2</f>
        <v>0</v>
      </c>
      <c r="CN243" s="55" t="n">
        <f aca="false">+BY243/$CE$2</f>
        <v>0</v>
      </c>
      <c r="CO243" s="55" t="n">
        <f aca="false">+BZ243/$CE$2</f>
        <v>0</v>
      </c>
      <c r="CP243" s="55" t="n">
        <f aca="false">+CA243/$CE$2</f>
        <v>0</v>
      </c>
      <c r="CQ243" s="55" t="n">
        <f aca="false">+CB243/$CE$2</f>
        <v>0</v>
      </c>
      <c r="CR243" s="55" t="n">
        <f aca="false">+CC243/$CE$2</f>
        <v>2.76859504132231</v>
      </c>
      <c r="CS243" s="53"/>
      <c r="CT243" s="53"/>
      <c r="CU243" s="56" t="n">
        <f aca="false">+$O243*X243+$P243*BB243+$Q243*(0.9*BB243+$S243)+$R243</f>
        <v>6.7</v>
      </c>
      <c r="CV243" s="56" t="n">
        <f aca="false">+$O243*Y243+$P243*BC243+$Q243*(0.9*BC243+$S243)+$R243</f>
        <v>0</v>
      </c>
      <c r="CW243" s="56" t="n">
        <f aca="false">+$O243*Z243+$P243*BD243+$Q243*(0.9*BD243+$S243)+$R243</f>
        <v>0</v>
      </c>
      <c r="CX243" s="56" t="n">
        <f aca="false">+$O243*AA243+$P243*BE243+$Q243*(0.9*BE243+$S243)+$R243</f>
        <v>0</v>
      </c>
      <c r="CY243" s="56" t="n">
        <f aca="false">+$O243*AB243+$P243*BF243+$Q243*(0.9*BF243+$S243)+$R243</f>
        <v>0</v>
      </c>
      <c r="CZ243" s="56" t="n">
        <f aca="false">+$O243*AC243+$P243*BG243+$Q243*(0.9*BG243+$S243)+$R243</f>
        <v>0</v>
      </c>
      <c r="DA243" s="56" t="n">
        <f aca="false">+$O243*AD243+$P243*BH243+$Q243*(0.9*BH243+$S243)+$R243</f>
        <v>0</v>
      </c>
      <c r="DB243" s="56" t="n">
        <f aca="false">+$O243*AE243+$P243*BI243+$Q243*(0.9*BI243+$S243)+$R243</f>
        <v>0</v>
      </c>
      <c r="DC243" s="56" t="n">
        <f aca="false">+$O243*AF243+$P243*BJ243+$Q243*(0.9*BJ243+$S243)+$R243</f>
        <v>0</v>
      </c>
      <c r="DD243" s="56" t="n">
        <f aca="false">+$O243*AG243+$P243*BK243+$Q243*(0.9*BK243+$S243)+$R243</f>
        <v>0</v>
      </c>
      <c r="DE243" s="56" t="n">
        <f aca="false">+$O243*AH243+$P243*BL243+$Q243*(0.9*BL243+$S243)+$R243</f>
        <v>0</v>
      </c>
      <c r="DF243" s="56" t="n">
        <f aca="false">+$O243*AI243+$P243*BM243+$Q243*(0.9*BM243+$S243)+$R243</f>
        <v>0</v>
      </c>
      <c r="DG243" s="55" t="n">
        <f aca="false">+SUM(CU243:DF243)</f>
        <v>6.7</v>
      </c>
      <c r="DH243" s="53"/>
      <c r="DJ243" s="14" t="n">
        <f aca="false">+IF(X243=0,0,$T243)</f>
        <v>30</v>
      </c>
      <c r="DK243" s="14" t="n">
        <f aca="false">+IF(Y243=0,0,$T243)</f>
        <v>0</v>
      </c>
      <c r="DL243" s="14" t="n">
        <f aca="false">+IF(Z243=0,0,$T243)</f>
        <v>0</v>
      </c>
      <c r="DM243" s="14" t="n">
        <f aca="false">+IF(AA243=0,0,$T243)</f>
        <v>0</v>
      </c>
      <c r="DN243" s="14" t="n">
        <f aca="false">+IF(AB243=0,0,$T243)</f>
        <v>0</v>
      </c>
      <c r="DO243" s="14" t="n">
        <f aca="false">+IF(AC243=0,0,$T243)</f>
        <v>0</v>
      </c>
      <c r="DP243" s="14" t="n">
        <f aca="false">+IF(AD243=0,0,$T243)</f>
        <v>0</v>
      </c>
      <c r="DQ243" s="14" t="n">
        <f aca="false">+IF(AE243=0,0,$T243)</f>
        <v>0</v>
      </c>
      <c r="DR243" s="14" t="n">
        <f aca="false">+IF(AF243=0,0,$T243)</f>
        <v>0</v>
      </c>
      <c r="DS243" s="14" t="n">
        <f aca="false">+IF(AG243=0,0,$T243)</f>
        <v>0</v>
      </c>
      <c r="DT243" s="14" t="n">
        <f aca="false">+IF(AH243=0,0,$T243)</f>
        <v>0</v>
      </c>
      <c r="DU243" s="14" t="n">
        <f aca="false">+IF(AI243=0,0,$T243)</f>
        <v>0</v>
      </c>
      <c r="DV243" s="55" t="n">
        <f aca="false">+SUM(DJ243:DU243)</f>
        <v>30</v>
      </c>
      <c r="DY243" s="14" t="n">
        <v>0</v>
      </c>
      <c r="DZ243" s="14" t="n">
        <v>0</v>
      </c>
      <c r="EA243" s="14" t="n">
        <v>0</v>
      </c>
      <c r="EB243" s="14" t="n">
        <v>0</v>
      </c>
      <c r="EC243" s="14" t="n">
        <v>0</v>
      </c>
      <c r="ED243" s="14" t="n">
        <v>0</v>
      </c>
      <c r="EE243" s="14" t="n">
        <v>0</v>
      </c>
      <c r="EF243" s="14" t="n">
        <v>0</v>
      </c>
      <c r="EG243" s="14" t="n">
        <v>0</v>
      </c>
      <c r="EH243" s="14" t="n">
        <v>0</v>
      </c>
      <c r="EI243" s="14" t="n">
        <v>0</v>
      </c>
      <c r="EJ243" s="14" t="n">
        <v>0</v>
      </c>
      <c r="EK243" s="55" t="n">
        <f aca="false">+SUM(DY243:EJ243)</f>
        <v>0</v>
      </c>
      <c r="EO243" s="53" t="n">
        <f aca="false">+CU243+DJ243-DY243/2</f>
        <v>36.7</v>
      </c>
      <c r="EP243" s="53" t="n">
        <f aca="false">+CV243+DK243-DZ243/2</f>
        <v>0</v>
      </c>
      <c r="EQ243" s="53" t="n">
        <f aca="false">+CW243+DL243-EA243/2</f>
        <v>0</v>
      </c>
      <c r="ER243" s="53" t="n">
        <f aca="false">+CX243+DM243-EB243/2</f>
        <v>0</v>
      </c>
      <c r="ES243" s="53" t="n">
        <f aca="false">+CY243+DN243-EC243/2</f>
        <v>0</v>
      </c>
      <c r="ET243" s="53" t="n">
        <f aca="false">+CZ243+DO243-ED243/2</f>
        <v>0</v>
      </c>
      <c r="EU243" s="53" t="n">
        <f aca="false">+DA243+DP243-EE243/2</f>
        <v>0</v>
      </c>
      <c r="EV243" s="53" t="n">
        <f aca="false">+DB243+DQ243-EF243/2</f>
        <v>0</v>
      </c>
      <c r="EW243" s="53" t="n">
        <f aca="false">+DC243+DR243-EG243/2</f>
        <v>0</v>
      </c>
      <c r="EX243" s="53" t="n">
        <f aca="false">+DD243+DS243-EH243/2</f>
        <v>0</v>
      </c>
      <c r="EY243" s="53" t="n">
        <f aca="false">+DE243+DT243-EI243/2</f>
        <v>0</v>
      </c>
      <c r="EZ243" s="53" t="n">
        <f aca="false">+DF243+DU243-EJ243/2</f>
        <v>0</v>
      </c>
      <c r="FA243" s="55" t="n">
        <f aca="false">+SUM(EO243:EZ243)</f>
        <v>36.7</v>
      </c>
      <c r="FD243" s="53" t="n">
        <f aca="false">+AM243-EO243-DY243</f>
        <v>298.3</v>
      </c>
      <c r="FE243" s="53" t="n">
        <f aca="false">+AN243-EP243-DZ243</f>
        <v>0</v>
      </c>
      <c r="FF243" s="53" t="n">
        <f aca="false">+AO243-EQ243-EA243</f>
        <v>0</v>
      </c>
      <c r="FG243" s="53" t="n">
        <f aca="false">+AP243-ER243-EB243</f>
        <v>0</v>
      </c>
      <c r="FH243" s="53" t="n">
        <f aca="false">+AQ243-ES243-EC243</f>
        <v>0</v>
      </c>
      <c r="FI243" s="53" t="n">
        <f aca="false">+AR243-ET243-ED243</f>
        <v>0</v>
      </c>
      <c r="FJ243" s="53" t="n">
        <f aca="false">+AS243-EU243-EE243</f>
        <v>0</v>
      </c>
      <c r="FK243" s="53" t="n">
        <f aca="false">+AT243-EV243-EF243</f>
        <v>0</v>
      </c>
      <c r="FL243" s="53" t="n">
        <f aca="false">+AU243-EW243-EG243</f>
        <v>0</v>
      </c>
      <c r="FM243" s="53" t="n">
        <f aca="false">+AV243-EX243-EH243</f>
        <v>0</v>
      </c>
      <c r="FN243" s="53" t="n">
        <f aca="false">+AW243-EY243-EI243</f>
        <v>0</v>
      </c>
      <c r="FO243" s="53" t="n">
        <f aca="false">+AX243-EZ243-EJ243</f>
        <v>0</v>
      </c>
      <c r="FP243" s="53" t="n">
        <f aca="false">+AY243-FA243</f>
        <v>298.3</v>
      </c>
    </row>
    <row collapsed="false" customFormat="false" customHeight="true" hidden="false" ht="15" outlineLevel="2" r="244">
      <c r="A244" s="21" t="n">
        <v>12</v>
      </c>
      <c r="B244" s="21" t="s">
        <v>67</v>
      </c>
      <c r="C244" s="21" t="s">
        <v>137</v>
      </c>
      <c r="D244" s="67" t="n">
        <f aca="false">+E244</f>
        <v>16193</v>
      </c>
      <c r="E244" s="69" t="n">
        <v>16193</v>
      </c>
      <c r="F244" s="72" t="s">
        <v>825</v>
      </c>
      <c r="G244" s="21" t="s">
        <v>69</v>
      </c>
      <c r="H244" s="21" t="s">
        <v>69</v>
      </c>
      <c r="I244" s="72" t="s">
        <v>826</v>
      </c>
      <c r="J244" s="72" t="s">
        <v>532</v>
      </c>
      <c r="K244" s="76" t="s">
        <v>486</v>
      </c>
      <c r="L244" s="49" t="s">
        <v>487</v>
      </c>
      <c r="M244" s="50" t="s">
        <v>70</v>
      </c>
      <c r="N244" s="51" t="n">
        <v>0.01</v>
      </c>
      <c r="O244" s="51" t="n">
        <v>0.02</v>
      </c>
      <c r="P244" s="51" t="n">
        <v>0</v>
      </c>
      <c r="Q244" s="51" t="n">
        <v>0</v>
      </c>
      <c r="R244" s="50" t="n">
        <v>0</v>
      </c>
      <c r="S244" s="50" t="n">
        <v>0</v>
      </c>
      <c r="T244" s="50" t="n">
        <v>30</v>
      </c>
      <c r="U244" s="50"/>
      <c r="X244" s="53" t="e">
        <f aca="false">+VLOOKUP($D244,['file:///home/lab/repositories/luckia.facturador/com.luckia.biller.deploy/src/main/resources/bootstrap/info_presencial_2014.xlsx']venta_neta_cons!$a$2:$n$1048576,3,0)</f>
        <v>#VALUE!</v>
      </c>
      <c r="Y244" s="53" t="e">
        <f aca="false">+VLOOKUP($D244,['file:///home/lab/repositories/luckia.facturador/com.luckia.biller.deploy/src/main/resources/bootstrap/info_presencial_2014.xlsx']venta_neta_cons!$a$2:$n$1048576,4,0)</f>
        <v>#VALUE!</v>
      </c>
      <c r="Z244" s="53" t="e">
        <f aca="false">+VLOOKUP($D244,['file:///home/lab/repositories/luckia.facturador/com.luckia.biller.deploy/src/main/resources/bootstrap/info_presencial_2014.xlsx']venta_neta_cons!$a$2:$n$1048576,5,0)</f>
        <v>#VALUE!</v>
      </c>
      <c r="AA244" s="53" t="e">
        <f aca="false">+VLOOKUP($D244,['file:///home/lab/repositories/luckia.facturador/com.luckia.biller.deploy/src/main/resources/bootstrap/info_presencial_2014.xlsx']venta_neta_cons!$a$2:$n$1048576,6,0)</f>
        <v>#VALUE!</v>
      </c>
      <c r="AB244" s="53" t="e">
        <f aca="false">+VLOOKUP($D244,['file:///home/lab/repositories/luckia.facturador/com.luckia.biller.deploy/src/main/resources/bootstrap/info_presencial_2014.xlsx']venta_neta_cons!$a$2:$n$1048576,7,0)</f>
        <v>#VALUE!</v>
      </c>
      <c r="AC244" s="53" t="e">
        <f aca="false">+VLOOKUP($D244,['file:///home/lab/repositories/luckia.facturador/com.luckia.biller.deploy/src/main/resources/bootstrap/info_presencial_2014.xlsx']venta_neta_cons!$a$2:$n$1048576,8,0)</f>
        <v>#VALUE!</v>
      </c>
      <c r="AD244" s="53" t="e">
        <f aca="false">+VLOOKUP($D244,['file:///home/lab/repositories/luckia.facturador/com.luckia.biller.deploy/src/main/resources/bootstrap/info_presencial_2014.xlsx']venta_neta_cons!$a$2:$n$1048576,9,0)</f>
        <v>#VALUE!</v>
      </c>
      <c r="AE244" s="53" t="e">
        <f aca="false">+VLOOKUP($D244,['file:///home/lab/repositories/luckia.facturador/com.luckia.biller.deploy/src/main/resources/bootstrap/info_presencial_2014.xlsx']venta_neta_cons!$a$2:$n$1048576,10,0)</f>
        <v>#VALUE!</v>
      </c>
      <c r="AF244" s="53" t="e">
        <f aca="false">+VLOOKUP($D244,['file:///home/lab/repositories/luckia.facturador/com.luckia.biller.deploy/src/main/resources/bootstrap/info_presencial_2014.xlsx']venta_neta_cons!$a$2:$n$1048576,11,0)</f>
        <v>#VALUE!</v>
      </c>
      <c r="AG244" s="53" t="e">
        <f aca="false">+VLOOKUP($D244,['file:///home/lab/repositories/luckia.facturador/com.luckia.biller.deploy/src/main/resources/bootstrap/info_presencial_2014.xlsx']venta_neta_cons!$a$2:$n$1048576,12,0)</f>
        <v>#VALUE!</v>
      </c>
      <c r="AH244" s="53" t="e">
        <f aca="false">+VLOOKUP($D244,['file:///home/lab/repositories/luckia.facturador/com.luckia.biller.deploy/src/main/resources/bootstrap/info_presencial_2014.xlsx']venta_neta_cons!$a$2:$n$1048576,13,0)</f>
        <v>#VALUE!</v>
      </c>
      <c r="AI244" s="53" t="e">
        <f aca="false">+VLOOKUP($D244,['file:///home/lab/repositories/luckia.facturador/com.luckia.biller.deploy/src/main/resources/bootstrap/info_presencial_2014.xlsx']venta_neta_cons!$a$2:$n$1048576,14,0)</f>
        <v>#VALUE!</v>
      </c>
      <c r="AJ244" s="53" t="n">
        <f aca="false">+SUM(X244:AI244)</f>
        <v>7944</v>
      </c>
      <c r="AK244" s="54" t="n">
        <f aca="false">+BB244/X244</f>
        <v>0.0287084592145016</v>
      </c>
      <c r="AL244" s="53"/>
      <c r="AM244" s="53" t="e">
        <f aca="false">+VLOOKUP($D244,['file:///home/lab/repositories/luckia.facturador/com.luckia.biller.deploy/src/main/resources/bootstrap/info_presencial_2014.xlsx']saldo_cons!$a$2:$n$1048576,3,0)</f>
        <v>#VALUE!</v>
      </c>
      <c r="AN244" s="53" t="e">
        <f aca="false">+VLOOKUP($D244,['file:///home/lab/repositories/luckia.facturador/com.luckia.biller.deploy/src/main/resources/bootstrap/info_presencial_2014.xlsx']saldo_cons!$a$2:$n$1048576,4,0)</f>
        <v>#VALUE!</v>
      </c>
      <c r="AO244" s="53" t="e">
        <f aca="false">+VLOOKUP($D244,['file:///home/lab/repositories/luckia.facturador/com.luckia.biller.deploy/src/main/resources/bootstrap/info_presencial_2014.xlsx']saldo_cons!$a$2:$n$1048576,5,0)</f>
        <v>#VALUE!</v>
      </c>
      <c r="AP244" s="53" t="e">
        <f aca="false">+VLOOKUP($D244,['file:///home/lab/repositories/luckia.facturador/com.luckia.biller.deploy/src/main/resources/bootstrap/info_presencial_2014.xlsx']saldo_cons!$a$2:$n$1048576,6,0)</f>
        <v>#VALUE!</v>
      </c>
      <c r="AQ244" s="53" t="e">
        <f aca="false">+VLOOKUP($D244,['file:///home/lab/repositories/luckia.facturador/com.luckia.biller.deploy/src/main/resources/bootstrap/info_presencial_2014.xlsx']saldo_cons!$a$2:$n$1048576,7,0)</f>
        <v>#VALUE!</v>
      </c>
      <c r="AR244" s="53" t="e">
        <f aca="false">+VLOOKUP($D244,['file:///home/lab/repositories/luckia.facturador/com.luckia.biller.deploy/src/main/resources/bootstrap/info_presencial_2014.xlsx']saldo_cons!$a$2:$n$1048576,8,0)</f>
        <v>#VALUE!</v>
      </c>
      <c r="AS244" s="53" t="e">
        <f aca="false">+VLOOKUP($D244,['file:///home/lab/repositories/luckia.facturador/com.luckia.biller.deploy/src/main/resources/bootstrap/info_presencial_2014.xlsx']saldo_cons!$a$2:$n$1048576,9,0)</f>
        <v>#VALUE!</v>
      </c>
      <c r="AT244" s="53" t="e">
        <f aca="false">+VLOOKUP($D244,['file:///home/lab/repositories/luckia.facturador/com.luckia.biller.deploy/src/main/resources/bootstrap/info_presencial_2014.xlsx']saldo_cons!$a$2:$n$1048576,10,0)</f>
        <v>#VALUE!</v>
      </c>
      <c r="AU244" s="53" t="e">
        <f aca="false">+VLOOKUP($D244,['file:///home/lab/repositories/luckia.facturador/com.luckia.biller.deploy/src/main/resources/bootstrap/info_presencial_2014.xlsx']saldo_cons!$a$2:$n$1048576,11,0)</f>
        <v>#VALUE!</v>
      </c>
      <c r="AV244" s="53" t="e">
        <f aca="false">+VLOOKUP($D244,['file:///home/lab/repositories/luckia.facturador/com.luckia.biller.deploy/src/main/resources/bootstrap/info_presencial_2014.xlsx']saldo_cons!$a$2:$n$1048576,12,0)</f>
        <v>#VALUE!</v>
      </c>
      <c r="AW244" s="53" t="e">
        <f aca="false">+VLOOKUP($D244,['file:///home/lab/repositories/luckia.facturador/com.luckia.biller.deploy/src/main/resources/bootstrap/info_presencial_2014.xlsx']saldo_cons!$a$2:$n$1048576,13,0)</f>
        <v>#VALUE!</v>
      </c>
      <c r="AX244" s="53" t="e">
        <f aca="false">+VLOOKUP($D244,['file:///home/lab/repositories/luckia.facturador/com.luckia.biller.deploy/src/main/resources/bootstrap/info_presencial_2014.xlsx']saldo_cons!$a$2:$n$1048576,14,0)</f>
        <v>#VALUE!</v>
      </c>
      <c r="AY244" s="53" t="n">
        <f aca="false">+SUM(AM244:AX244)</f>
        <v>7944</v>
      </c>
      <c r="AZ244" s="53"/>
      <c r="BA244" s="53"/>
      <c r="BB244" s="53" t="e">
        <f aca="false">+VLOOKUP($D244,['file:///home/lab/repositories/luckia.facturador/com.luckia.biller.deploy/src/main/resources/bootstrap/info_presencial_2014.xlsx']ggr_cons!$a$2:$n$1048576,3,0)</f>
        <v>#VALUE!</v>
      </c>
      <c r="BC244" s="53" t="e">
        <f aca="false">+VLOOKUP($D244,['file:///home/lab/repositories/luckia.facturador/com.luckia.biller.deploy/src/main/resources/bootstrap/info_presencial_2014.xlsx']ggr_cons!$a$2:$n$1048576,4,0)</f>
        <v>#VALUE!</v>
      </c>
      <c r="BD244" s="53" t="e">
        <f aca="false">+VLOOKUP($D244,['file:///home/lab/repositories/luckia.facturador/com.luckia.biller.deploy/src/main/resources/bootstrap/info_presencial_2014.xlsx']ggr_cons!$a$2:$n$1048576,5,0)</f>
        <v>#VALUE!</v>
      </c>
      <c r="BE244" s="53" t="e">
        <f aca="false">+VLOOKUP($D244,['file:///home/lab/repositories/luckia.facturador/com.luckia.biller.deploy/src/main/resources/bootstrap/info_presencial_2014.xlsx']ggr_cons!$a$2:$n$1048576,6,0)</f>
        <v>#VALUE!</v>
      </c>
      <c r="BF244" s="53" t="e">
        <f aca="false">+VLOOKUP($D244,['file:///home/lab/repositories/luckia.facturador/com.luckia.biller.deploy/src/main/resources/bootstrap/info_presencial_2014.xlsx']ggr_cons!$a$2:$n$1048576,7,0)</f>
        <v>#VALUE!</v>
      </c>
      <c r="BG244" s="53" t="e">
        <f aca="false">+VLOOKUP($D244,['file:///home/lab/repositories/luckia.facturador/com.luckia.biller.deploy/src/main/resources/bootstrap/info_presencial_2014.xlsx']ggr_cons!$a$2:$n$1048576,8,0)</f>
        <v>#VALUE!</v>
      </c>
      <c r="BH244" s="53" t="e">
        <f aca="false">+VLOOKUP($D244,['file:///home/lab/repositories/luckia.facturador/com.luckia.biller.deploy/src/main/resources/bootstrap/info_presencial_2014.xlsx']ggr_cons!$a$2:$n$1048576,9,0)</f>
        <v>#VALUE!</v>
      </c>
      <c r="BI244" s="53" t="e">
        <f aca="false">+VLOOKUP($D244,['file:///home/lab/repositories/luckia.facturador/com.luckia.biller.deploy/src/main/resources/bootstrap/info_presencial_2014.xlsx']ggr_cons!$a$2:$n$1048576,10,0)</f>
        <v>#VALUE!</v>
      </c>
      <c r="BJ244" s="53" t="e">
        <f aca="false">+VLOOKUP($D244,['file:///home/lab/repositories/luckia.facturador/com.luckia.biller.deploy/src/main/resources/bootstrap/info_presencial_2014.xlsx']ggr_cons!$a$2:$n$1048576,11,0)</f>
        <v>#VALUE!</v>
      </c>
      <c r="BK244" s="53" t="e">
        <f aca="false">+VLOOKUP($D244,['file:///home/lab/repositories/luckia.facturador/com.luckia.biller.deploy/src/main/resources/bootstrap/info_presencial_2014.xlsx']ggr_cons!$a$2:$n$1048576,12,0)</f>
        <v>#VALUE!</v>
      </c>
      <c r="BL244" s="53" t="e">
        <f aca="false">+VLOOKUP($D244,['file:///home/lab/repositories/luckia.facturador/com.luckia.biller.deploy/src/main/resources/bootstrap/info_presencial_2014.xlsx']ggr_cons!$a$2:$n$1048576,13,0)</f>
        <v>#VALUE!</v>
      </c>
      <c r="BM244" s="53" t="e">
        <f aca="false">+VLOOKUP($D244,['file:///home/lab/repositories/luckia.facturador/com.luckia.biller.deploy/src/main/resources/bootstrap/info_presencial_2014.xlsx']ggr_cons!$a$2:$n$1048576,14,0)</f>
        <v>#VALUE!</v>
      </c>
      <c r="BN244" s="53" t="n">
        <f aca="false">+SUM(BB244:BM244)</f>
        <v>228.06</v>
      </c>
      <c r="BO244" s="53"/>
      <c r="BP244" s="53"/>
      <c r="BQ244" s="55" t="n">
        <f aca="false">+$N244*X244</f>
        <v>79.44</v>
      </c>
      <c r="BR244" s="55" t="n">
        <f aca="false">+$N244*Y244</f>
        <v>0</v>
      </c>
      <c r="BS244" s="55" t="n">
        <f aca="false">+$N244*Z244</f>
        <v>0</v>
      </c>
      <c r="BT244" s="55" t="n">
        <f aca="false">+$N244*AA244</f>
        <v>0</v>
      </c>
      <c r="BU244" s="55" t="n">
        <f aca="false">+$N244*AB244</f>
        <v>0</v>
      </c>
      <c r="BV244" s="55" t="n">
        <f aca="false">+$N244*AC244</f>
        <v>0</v>
      </c>
      <c r="BW244" s="55" t="n">
        <f aca="false">+$N244*AD244</f>
        <v>0</v>
      </c>
      <c r="BX244" s="55" t="n">
        <f aca="false">+$N244*AE244</f>
        <v>0</v>
      </c>
      <c r="BY244" s="55" t="n">
        <f aca="false">+$N244*AF244</f>
        <v>0</v>
      </c>
      <c r="BZ244" s="55" t="n">
        <f aca="false">+$N244*AG244</f>
        <v>0</v>
      </c>
      <c r="CA244" s="55" t="n">
        <f aca="false">+$N244*AH244</f>
        <v>0</v>
      </c>
      <c r="CB244" s="55" t="n">
        <f aca="false">+$N244*AI244</f>
        <v>0</v>
      </c>
      <c r="CC244" s="55" t="n">
        <f aca="false">+SUM(BQ244:CB244)</f>
        <v>79.44</v>
      </c>
      <c r="CD244" s="53"/>
      <c r="CE244" s="55"/>
      <c r="CF244" s="55" t="n">
        <f aca="false">+BQ244/$CE$2</f>
        <v>65.6528925619835</v>
      </c>
      <c r="CG244" s="55" t="n">
        <f aca="false">+BR244/$CE$2</f>
        <v>0</v>
      </c>
      <c r="CH244" s="55" t="n">
        <f aca="false">+BS244/$CE$2</f>
        <v>0</v>
      </c>
      <c r="CI244" s="55" t="n">
        <f aca="false">+BT244/$CE$2</f>
        <v>0</v>
      </c>
      <c r="CJ244" s="55" t="n">
        <f aca="false">+BU244/$CE$2</f>
        <v>0</v>
      </c>
      <c r="CK244" s="55" t="n">
        <f aca="false">+BV244/$CE$2</f>
        <v>0</v>
      </c>
      <c r="CL244" s="55" t="n">
        <f aca="false">+BW244/$CE$2</f>
        <v>0</v>
      </c>
      <c r="CM244" s="55" t="n">
        <f aca="false">+BX244/$CE$2</f>
        <v>0</v>
      </c>
      <c r="CN244" s="55" t="n">
        <f aca="false">+BY244/$CE$2</f>
        <v>0</v>
      </c>
      <c r="CO244" s="55" t="n">
        <f aca="false">+BZ244/$CE$2</f>
        <v>0</v>
      </c>
      <c r="CP244" s="55" t="n">
        <f aca="false">+CA244/$CE$2</f>
        <v>0</v>
      </c>
      <c r="CQ244" s="55" t="n">
        <f aca="false">+CB244/$CE$2</f>
        <v>0</v>
      </c>
      <c r="CR244" s="55" t="n">
        <f aca="false">+CC244/$CE$2</f>
        <v>65.6528925619835</v>
      </c>
      <c r="CS244" s="53"/>
      <c r="CT244" s="53"/>
      <c r="CU244" s="56" t="n">
        <f aca="false">+$O244*X244+$P244*BB244+$Q244*(0.9*BB244+$S244)+$R244</f>
        <v>158.88</v>
      </c>
      <c r="CV244" s="56" t="n">
        <f aca="false">+$O244*Y244+$P244*BC244+$Q244*(0.9*BC244+$S244)+$R244</f>
        <v>0</v>
      </c>
      <c r="CW244" s="56" t="n">
        <f aca="false">+$O244*Z244+$P244*BD244+$Q244*(0.9*BD244+$S244)+$R244</f>
        <v>0</v>
      </c>
      <c r="CX244" s="56" t="n">
        <f aca="false">+$O244*AA244+$P244*BE244+$Q244*(0.9*BE244+$S244)+$R244</f>
        <v>0</v>
      </c>
      <c r="CY244" s="56" t="n">
        <f aca="false">+$O244*AB244+$P244*BF244+$Q244*(0.9*BF244+$S244)+$R244</f>
        <v>0</v>
      </c>
      <c r="CZ244" s="56" t="n">
        <f aca="false">+$O244*AC244+$P244*BG244+$Q244*(0.9*BG244+$S244)+$R244</f>
        <v>0</v>
      </c>
      <c r="DA244" s="56" t="n">
        <f aca="false">+$O244*AD244+$P244*BH244+$Q244*(0.9*BH244+$S244)+$R244</f>
        <v>0</v>
      </c>
      <c r="DB244" s="56" t="n">
        <f aca="false">+$O244*AE244+$P244*BI244+$Q244*(0.9*BI244+$S244)+$R244</f>
        <v>0</v>
      </c>
      <c r="DC244" s="56" t="n">
        <f aca="false">+$O244*AF244+$P244*BJ244+$Q244*(0.9*BJ244+$S244)+$R244</f>
        <v>0</v>
      </c>
      <c r="DD244" s="56" t="n">
        <f aca="false">+$O244*AG244+$P244*BK244+$Q244*(0.9*BK244+$S244)+$R244</f>
        <v>0</v>
      </c>
      <c r="DE244" s="56" t="n">
        <f aca="false">+$O244*AH244+$P244*BL244+$Q244*(0.9*BL244+$S244)+$R244</f>
        <v>0</v>
      </c>
      <c r="DF244" s="56" t="n">
        <f aca="false">+$O244*AI244+$P244*BM244+$Q244*(0.9*BM244+$S244)+$R244</f>
        <v>0</v>
      </c>
      <c r="DG244" s="55" t="n">
        <f aca="false">+SUM(CU244:DF244)</f>
        <v>158.88</v>
      </c>
      <c r="DH244" s="53"/>
      <c r="DJ244" s="14" t="n">
        <f aca="false">+IF(X244=0,0,$T244)</f>
        <v>30</v>
      </c>
      <c r="DK244" s="14" t="n">
        <f aca="false">+IF(Y244=0,0,$T244)</f>
        <v>0</v>
      </c>
      <c r="DL244" s="14" t="n">
        <f aca="false">+IF(Z244=0,0,$T244)</f>
        <v>0</v>
      </c>
      <c r="DM244" s="14" t="n">
        <f aca="false">+IF(AA244=0,0,$T244)</f>
        <v>0</v>
      </c>
      <c r="DN244" s="14" t="n">
        <f aca="false">+IF(AB244=0,0,$T244)</f>
        <v>0</v>
      </c>
      <c r="DO244" s="14" t="n">
        <f aca="false">+IF(AC244=0,0,$T244)</f>
        <v>0</v>
      </c>
      <c r="DP244" s="14" t="n">
        <f aca="false">+IF(AD244=0,0,$T244)</f>
        <v>0</v>
      </c>
      <c r="DQ244" s="14" t="n">
        <f aca="false">+IF(AE244=0,0,$T244)</f>
        <v>0</v>
      </c>
      <c r="DR244" s="14" t="n">
        <f aca="false">+IF(AF244=0,0,$T244)</f>
        <v>0</v>
      </c>
      <c r="DS244" s="14" t="n">
        <f aca="false">+IF(AG244=0,0,$T244)</f>
        <v>0</v>
      </c>
      <c r="DT244" s="14" t="n">
        <f aca="false">+IF(AH244=0,0,$T244)</f>
        <v>0</v>
      </c>
      <c r="DU244" s="14" t="n">
        <f aca="false">+IF(AI244=0,0,$T244)</f>
        <v>0</v>
      </c>
      <c r="DV244" s="55" t="n">
        <f aca="false">+SUM(DJ244:DU244)</f>
        <v>30</v>
      </c>
      <c r="DY244" s="14" t="n">
        <v>0</v>
      </c>
      <c r="DZ244" s="14" t="n">
        <v>0</v>
      </c>
      <c r="EA244" s="14" t="n">
        <v>0</v>
      </c>
      <c r="EB244" s="14" t="n">
        <v>0</v>
      </c>
      <c r="EC244" s="14" t="n">
        <v>0</v>
      </c>
      <c r="ED244" s="14" t="n">
        <v>0</v>
      </c>
      <c r="EE244" s="14" t="n">
        <v>0</v>
      </c>
      <c r="EF244" s="14" t="n">
        <v>0</v>
      </c>
      <c r="EG244" s="14" t="n">
        <v>0</v>
      </c>
      <c r="EH244" s="14" t="n">
        <v>0</v>
      </c>
      <c r="EI244" s="14" t="n">
        <v>0</v>
      </c>
      <c r="EJ244" s="14" t="n">
        <v>0</v>
      </c>
      <c r="EK244" s="55" t="n">
        <f aca="false">+SUM(DY244:EJ244)</f>
        <v>0</v>
      </c>
      <c r="EO244" s="53" t="n">
        <f aca="false">+CU244+DJ244-DY244/2</f>
        <v>188.88</v>
      </c>
      <c r="EP244" s="53" t="n">
        <f aca="false">+CV244+DK244-DZ244/2</f>
        <v>0</v>
      </c>
      <c r="EQ244" s="53" t="n">
        <f aca="false">+CW244+DL244-EA244/2</f>
        <v>0</v>
      </c>
      <c r="ER244" s="53" t="n">
        <f aca="false">+CX244+DM244-EB244/2</f>
        <v>0</v>
      </c>
      <c r="ES244" s="53" t="n">
        <f aca="false">+CY244+DN244-EC244/2</f>
        <v>0</v>
      </c>
      <c r="ET244" s="53" t="n">
        <f aca="false">+CZ244+DO244-ED244/2</f>
        <v>0</v>
      </c>
      <c r="EU244" s="53" t="n">
        <f aca="false">+DA244+DP244-EE244/2</f>
        <v>0</v>
      </c>
      <c r="EV244" s="53" t="n">
        <f aca="false">+DB244+DQ244-EF244/2</f>
        <v>0</v>
      </c>
      <c r="EW244" s="53" t="n">
        <f aca="false">+DC244+DR244-EG244/2</f>
        <v>0</v>
      </c>
      <c r="EX244" s="53" t="n">
        <f aca="false">+DD244+DS244-EH244/2</f>
        <v>0</v>
      </c>
      <c r="EY244" s="53" t="n">
        <f aca="false">+DE244+DT244-EI244/2</f>
        <v>0</v>
      </c>
      <c r="EZ244" s="53" t="n">
        <f aca="false">+DF244+DU244-EJ244/2</f>
        <v>0</v>
      </c>
      <c r="FA244" s="55" t="n">
        <f aca="false">+SUM(EO244:EZ244)</f>
        <v>188.88</v>
      </c>
      <c r="FD244" s="53" t="n">
        <f aca="false">+AM244-EO244-DY244</f>
        <v>7755.12</v>
      </c>
      <c r="FE244" s="53" t="n">
        <f aca="false">+AN244-EP244-DZ244</f>
        <v>0</v>
      </c>
      <c r="FF244" s="53" t="n">
        <f aca="false">+AO244-EQ244-EA244</f>
        <v>0</v>
      </c>
      <c r="FG244" s="53" t="n">
        <f aca="false">+AP244-ER244-EB244</f>
        <v>0</v>
      </c>
      <c r="FH244" s="53" t="n">
        <f aca="false">+AQ244-ES244-EC244</f>
        <v>0</v>
      </c>
      <c r="FI244" s="53" t="n">
        <f aca="false">+AR244-ET244-ED244</f>
        <v>0</v>
      </c>
      <c r="FJ244" s="53" t="n">
        <f aca="false">+AS244-EU244-EE244</f>
        <v>0</v>
      </c>
      <c r="FK244" s="53" t="n">
        <f aca="false">+AT244-EV244-EF244</f>
        <v>0</v>
      </c>
      <c r="FL244" s="53" t="n">
        <f aca="false">+AU244-EW244-EG244</f>
        <v>0</v>
      </c>
      <c r="FM244" s="53" t="n">
        <f aca="false">+AV244-EX244-EH244</f>
        <v>0</v>
      </c>
      <c r="FN244" s="53" t="n">
        <f aca="false">+AW244-EY244-EI244</f>
        <v>0</v>
      </c>
      <c r="FO244" s="53" t="n">
        <f aca="false">+AX244-EZ244-EJ244</f>
        <v>0</v>
      </c>
      <c r="FP244" s="53" t="n">
        <f aca="false">+AY244-FA244</f>
        <v>7755.12</v>
      </c>
    </row>
    <row collapsed="false" customFormat="false" customHeight="true" hidden="false" ht="15" outlineLevel="2" r="245">
      <c r="A245" s="21" t="n">
        <v>12</v>
      </c>
      <c r="B245" s="21" t="s">
        <v>67</v>
      </c>
      <c r="C245" s="21" t="s">
        <v>137</v>
      </c>
      <c r="D245" s="67" t="n">
        <f aca="false">+E245</f>
        <v>16194</v>
      </c>
      <c r="E245" s="69" t="n">
        <v>16194</v>
      </c>
      <c r="F245" s="72" t="s">
        <v>827</v>
      </c>
      <c r="G245" s="21" t="s">
        <v>69</v>
      </c>
      <c r="H245" s="21" t="s">
        <v>69</v>
      </c>
      <c r="I245" s="72" t="s">
        <v>828</v>
      </c>
      <c r="J245" s="76" t="s">
        <v>829</v>
      </c>
      <c r="K245" s="76" t="s">
        <v>486</v>
      </c>
      <c r="L245" s="49" t="s">
        <v>487</v>
      </c>
      <c r="M245" s="50" t="s">
        <v>70</v>
      </c>
      <c r="N245" s="51" t="n">
        <v>0.01</v>
      </c>
      <c r="O245" s="51" t="n">
        <v>0.02</v>
      </c>
      <c r="P245" s="51" t="n">
        <v>0</v>
      </c>
      <c r="Q245" s="51" t="n">
        <v>0</v>
      </c>
      <c r="R245" s="50" t="n">
        <v>0</v>
      </c>
      <c r="S245" s="50" t="n">
        <v>0</v>
      </c>
      <c r="T245" s="50" t="n">
        <v>30</v>
      </c>
      <c r="U245" s="50"/>
      <c r="X245" s="53" t="e">
        <f aca="false">+VLOOKUP($D245,['file:///home/lab/repositories/luckia.facturador/com.luckia.biller.deploy/src/main/resources/bootstrap/info_presencial_2014.xlsx']venta_neta_cons!$a$2:$n$1048576,3,0)</f>
        <v>#VALUE!</v>
      </c>
      <c r="Y245" s="53" t="e">
        <f aca="false">+VLOOKUP($D245,['file:///home/lab/repositories/luckia.facturador/com.luckia.biller.deploy/src/main/resources/bootstrap/info_presencial_2014.xlsx']venta_neta_cons!$a$2:$n$1048576,4,0)</f>
        <v>#VALUE!</v>
      </c>
      <c r="Z245" s="53" t="e">
        <f aca="false">+VLOOKUP($D245,['file:///home/lab/repositories/luckia.facturador/com.luckia.biller.deploy/src/main/resources/bootstrap/info_presencial_2014.xlsx']venta_neta_cons!$a$2:$n$1048576,5,0)</f>
        <v>#VALUE!</v>
      </c>
      <c r="AA245" s="53" t="e">
        <f aca="false">+VLOOKUP($D245,['file:///home/lab/repositories/luckia.facturador/com.luckia.biller.deploy/src/main/resources/bootstrap/info_presencial_2014.xlsx']venta_neta_cons!$a$2:$n$1048576,6,0)</f>
        <v>#VALUE!</v>
      </c>
      <c r="AB245" s="53" t="e">
        <f aca="false">+VLOOKUP($D245,['file:///home/lab/repositories/luckia.facturador/com.luckia.biller.deploy/src/main/resources/bootstrap/info_presencial_2014.xlsx']venta_neta_cons!$a$2:$n$1048576,7,0)</f>
        <v>#VALUE!</v>
      </c>
      <c r="AC245" s="53" t="e">
        <f aca="false">+VLOOKUP($D245,['file:///home/lab/repositories/luckia.facturador/com.luckia.biller.deploy/src/main/resources/bootstrap/info_presencial_2014.xlsx']venta_neta_cons!$a$2:$n$1048576,8,0)</f>
        <v>#VALUE!</v>
      </c>
      <c r="AD245" s="53" t="e">
        <f aca="false">+VLOOKUP($D245,['file:///home/lab/repositories/luckia.facturador/com.luckia.biller.deploy/src/main/resources/bootstrap/info_presencial_2014.xlsx']venta_neta_cons!$a$2:$n$1048576,9,0)</f>
        <v>#VALUE!</v>
      </c>
      <c r="AE245" s="53" t="e">
        <f aca="false">+VLOOKUP($D245,['file:///home/lab/repositories/luckia.facturador/com.luckia.biller.deploy/src/main/resources/bootstrap/info_presencial_2014.xlsx']venta_neta_cons!$a$2:$n$1048576,10,0)</f>
        <v>#VALUE!</v>
      </c>
      <c r="AF245" s="53" t="e">
        <f aca="false">+VLOOKUP($D245,['file:///home/lab/repositories/luckia.facturador/com.luckia.biller.deploy/src/main/resources/bootstrap/info_presencial_2014.xlsx']venta_neta_cons!$a$2:$n$1048576,11,0)</f>
        <v>#VALUE!</v>
      </c>
      <c r="AG245" s="53" t="e">
        <f aca="false">+VLOOKUP($D245,['file:///home/lab/repositories/luckia.facturador/com.luckia.biller.deploy/src/main/resources/bootstrap/info_presencial_2014.xlsx']venta_neta_cons!$a$2:$n$1048576,12,0)</f>
        <v>#VALUE!</v>
      </c>
      <c r="AH245" s="53" t="e">
        <f aca="false">+VLOOKUP($D245,['file:///home/lab/repositories/luckia.facturador/com.luckia.biller.deploy/src/main/resources/bootstrap/info_presencial_2014.xlsx']venta_neta_cons!$a$2:$n$1048576,13,0)</f>
        <v>#VALUE!</v>
      </c>
      <c r="AI245" s="53" t="e">
        <f aca="false">+VLOOKUP($D245,['file:///home/lab/repositories/luckia.facturador/com.luckia.biller.deploy/src/main/resources/bootstrap/info_presencial_2014.xlsx']venta_neta_cons!$a$2:$n$1048576,14,0)</f>
        <v>#VALUE!</v>
      </c>
      <c r="AJ245" s="53" t="n">
        <f aca="false">+SUM(X245:AI245)</f>
        <v>4342</v>
      </c>
      <c r="AK245" s="54" t="n">
        <f aca="false">+BB245/X245</f>
        <v>0.316169967756794</v>
      </c>
      <c r="AL245" s="53"/>
      <c r="AM245" s="53" t="e">
        <f aca="false">+VLOOKUP($D245,['file:///home/lab/repositories/luckia.facturador/com.luckia.biller.deploy/src/main/resources/bootstrap/info_presencial_2014.xlsx']saldo_cons!$a$2:$n$1048576,3,0)</f>
        <v>#VALUE!</v>
      </c>
      <c r="AN245" s="53" t="e">
        <f aca="false">+VLOOKUP($D245,['file:///home/lab/repositories/luckia.facturador/com.luckia.biller.deploy/src/main/resources/bootstrap/info_presencial_2014.xlsx']saldo_cons!$a$2:$n$1048576,4,0)</f>
        <v>#VALUE!</v>
      </c>
      <c r="AO245" s="53" t="e">
        <f aca="false">+VLOOKUP($D245,['file:///home/lab/repositories/luckia.facturador/com.luckia.biller.deploy/src/main/resources/bootstrap/info_presencial_2014.xlsx']saldo_cons!$a$2:$n$1048576,5,0)</f>
        <v>#VALUE!</v>
      </c>
      <c r="AP245" s="53" t="e">
        <f aca="false">+VLOOKUP($D245,['file:///home/lab/repositories/luckia.facturador/com.luckia.biller.deploy/src/main/resources/bootstrap/info_presencial_2014.xlsx']saldo_cons!$a$2:$n$1048576,6,0)</f>
        <v>#VALUE!</v>
      </c>
      <c r="AQ245" s="53" t="e">
        <f aca="false">+VLOOKUP($D245,['file:///home/lab/repositories/luckia.facturador/com.luckia.biller.deploy/src/main/resources/bootstrap/info_presencial_2014.xlsx']saldo_cons!$a$2:$n$1048576,7,0)</f>
        <v>#VALUE!</v>
      </c>
      <c r="AR245" s="53" t="e">
        <f aca="false">+VLOOKUP($D245,['file:///home/lab/repositories/luckia.facturador/com.luckia.biller.deploy/src/main/resources/bootstrap/info_presencial_2014.xlsx']saldo_cons!$a$2:$n$1048576,8,0)</f>
        <v>#VALUE!</v>
      </c>
      <c r="AS245" s="53" t="e">
        <f aca="false">+VLOOKUP($D245,['file:///home/lab/repositories/luckia.facturador/com.luckia.biller.deploy/src/main/resources/bootstrap/info_presencial_2014.xlsx']saldo_cons!$a$2:$n$1048576,9,0)</f>
        <v>#VALUE!</v>
      </c>
      <c r="AT245" s="53" t="e">
        <f aca="false">+VLOOKUP($D245,['file:///home/lab/repositories/luckia.facturador/com.luckia.biller.deploy/src/main/resources/bootstrap/info_presencial_2014.xlsx']saldo_cons!$a$2:$n$1048576,10,0)</f>
        <v>#VALUE!</v>
      </c>
      <c r="AU245" s="53" t="e">
        <f aca="false">+VLOOKUP($D245,['file:///home/lab/repositories/luckia.facturador/com.luckia.biller.deploy/src/main/resources/bootstrap/info_presencial_2014.xlsx']saldo_cons!$a$2:$n$1048576,11,0)</f>
        <v>#VALUE!</v>
      </c>
      <c r="AV245" s="53" t="e">
        <f aca="false">+VLOOKUP($D245,['file:///home/lab/repositories/luckia.facturador/com.luckia.biller.deploy/src/main/resources/bootstrap/info_presencial_2014.xlsx']saldo_cons!$a$2:$n$1048576,12,0)</f>
        <v>#VALUE!</v>
      </c>
      <c r="AW245" s="53" t="e">
        <f aca="false">+VLOOKUP($D245,['file:///home/lab/repositories/luckia.facturador/com.luckia.biller.deploy/src/main/resources/bootstrap/info_presencial_2014.xlsx']saldo_cons!$a$2:$n$1048576,13,0)</f>
        <v>#VALUE!</v>
      </c>
      <c r="AX245" s="53" t="e">
        <f aca="false">+VLOOKUP($D245,['file:///home/lab/repositories/luckia.facturador/com.luckia.biller.deploy/src/main/resources/bootstrap/info_presencial_2014.xlsx']saldo_cons!$a$2:$n$1048576,14,0)</f>
        <v>#VALUE!</v>
      </c>
      <c r="AY245" s="53" t="n">
        <f aca="false">+SUM(AM245:AX245)</f>
        <v>4342</v>
      </c>
      <c r="AZ245" s="53"/>
      <c r="BA245" s="53"/>
      <c r="BB245" s="53" t="e">
        <f aca="false">+VLOOKUP($D245,['file:///home/lab/repositories/luckia.facturador/com.luckia.biller.deploy/src/main/resources/bootstrap/info_presencial_2014.xlsx']ggr_cons!$a$2:$n$1048576,3,0)</f>
        <v>#VALUE!</v>
      </c>
      <c r="BC245" s="53" t="e">
        <f aca="false">+VLOOKUP($D245,['file:///home/lab/repositories/luckia.facturador/com.luckia.biller.deploy/src/main/resources/bootstrap/info_presencial_2014.xlsx']ggr_cons!$a$2:$n$1048576,4,0)</f>
        <v>#VALUE!</v>
      </c>
      <c r="BD245" s="53" t="e">
        <f aca="false">+VLOOKUP($D245,['file:///home/lab/repositories/luckia.facturador/com.luckia.biller.deploy/src/main/resources/bootstrap/info_presencial_2014.xlsx']ggr_cons!$a$2:$n$1048576,5,0)</f>
        <v>#VALUE!</v>
      </c>
      <c r="BE245" s="53" t="e">
        <f aca="false">+VLOOKUP($D245,['file:///home/lab/repositories/luckia.facturador/com.luckia.biller.deploy/src/main/resources/bootstrap/info_presencial_2014.xlsx']ggr_cons!$a$2:$n$1048576,6,0)</f>
        <v>#VALUE!</v>
      </c>
      <c r="BF245" s="53" t="e">
        <f aca="false">+VLOOKUP($D245,['file:///home/lab/repositories/luckia.facturador/com.luckia.biller.deploy/src/main/resources/bootstrap/info_presencial_2014.xlsx']ggr_cons!$a$2:$n$1048576,7,0)</f>
        <v>#VALUE!</v>
      </c>
      <c r="BG245" s="53" t="e">
        <f aca="false">+VLOOKUP($D245,['file:///home/lab/repositories/luckia.facturador/com.luckia.biller.deploy/src/main/resources/bootstrap/info_presencial_2014.xlsx']ggr_cons!$a$2:$n$1048576,8,0)</f>
        <v>#VALUE!</v>
      </c>
      <c r="BH245" s="53" t="e">
        <f aca="false">+VLOOKUP($D245,['file:///home/lab/repositories/luckia.facturador/com.luckia.biller.deploy/src/main/resources/bootstrap/info_presencial_2014.xlsx']ggr_cons!$a$2:$n$1048576,9,0)</f>
        <v>#VALUE!</v>
      </c>
      <c r="BI245" s="53" t="e">
        <f aca="false">+VLOOKUP($D245,['file:///home/lab/repositories/luckia.facturador/com.luckia.biller.deploy/src/main/resources/bootstrap/info_presencial_2014.xlsx']ggr_cons!$a$2:$n$1048576,10,0)</f>
        <v>#VALUE!</v>
      </c>
      <c r="BJ245" s="53" t="e">
        <f aca="false">+VLOOKUP($D245,['file:///home/lab/repositories/luckia.facturador/com.luckia.biller.deploy/src/main/resources/bootstrap/info_presencial_2014.xlsx']ggr_cons!$a$2:$n$1048576,11,0)</f>
        <v>#VALUE!</v>
      </c>
      <c r="BK245" s="53" t="e">
        <f aca="false">+VLOOKUP($D245,['file:///home/lab/repositories/luckia.facturador/com.luckia.biller.deploy/src/main/resources/bootstrap/info_presencial_2014.xlsx']ggr_cons!$a$2:$n$1048576,12,0)</f>
        <v>#VALUE!</v>
      </c>
      <c r="BL245" s="53" t="e">
        <f aca="false">+VLOOKUP($D245,['file:///home/lab/repositories/luckia.facturador/com.luckia.biller.deploy/src/main/resources/bootstrap/info_presencial_2014.xlsx']ggr_cons!$a$2:$n$1048576,13,0)</f>
        <v>#VALUE!</v>
      </c>
      <c r="BM245" s="53" t="e">
        <f aca="false">+VLOOKUP($D245,['file:///home/lab/repositories/luckia.facturador/com.luckia.biller.deploy/src/main/resources/bootstrap/info_presencial_2014.xlsx']ggr_cons!$a$2:$n$1048576,14,0)</f>
        <v>#VALUE!</v>
      </c>
      <c r="BN245" s="53" t="n">
        <f aca="false">+SUM(BB245:BM245)</f>
        <v>1372.81</v>
      </c>
      <c r="BO245" s="53"/>
      <c r="BP245" s="53"/>
      <c r="BQ245" s="55" t="n">
        <f aca="false">+$N245*X245</f>
        <v>43.42</v>
      </c>
      <c r="BR245" s="55" t="n">
        <f aca="false">+$N245*Y245</f>
        <v>0</v>
      </c>
      <c r="BS245" s="55" t="n">
        <f aca="false">+$N245*Z245</f>
        <v>0</v>
      </c>
      <c r="BT245" s="55" t="n">
        <f aca="false">+$N245*AA245</f>
        <v>0</v>
      </c>
      <c r="BU245" s="55" t="n">
        <f aca="false">+$N245*AB245</f>
        <v>0</v>
      </c>
      <c r="BV245" s="55" t="n">
        <f aca="false">+$N245*AC245</f>
        <v>0</v>
      </c>
      <c r="BW245" s="55" t="n">
        <f aca="false">+$N245*AD245</f>
        <v>0</v>
      </c>
      <c r="BX245" s="55" t="n">
        <f aca="false">+$N245*AE245</f>
        <v>0</v>
      </c>
      <c r="BY245" s="55" t="n">
        <f aca="false">+$N245*AF245</f>
        <v>0</v>
      </c>
      <c r="BZ245" s="55" t="n">
        <f aca="false">+$N245*AG245</f>
        <v>0</v>
      </c>
      <c r="CA245" s="55" t="n">
        <f aca="false">+$N245*AH245</f>
        <v>0</v>
      </c>
      <c r="CB245" s="55" t="n">
        <f aca="false">+$N245*AI245</f>
        <v>0</v>
      </c>
      <c r="CC245" s="55" t="n">
        <f aca="false">+SUM(BQ245:CB245)</f>
        <v>43.42</v>
      </c>
      <c r="CD245" s="53"/>
      <c r="CE245" s="55"/>
      <c r="CF245" s="55" t="n">
        <f aca="false">+BQ245/$CE$2</f>
        <v>35.8842975206612</v>
      </c>
      <c r="CG245" s="55" t="n">
        <f aca="false">+BR245/$CE$2</f>
        <v>0</v>
      </c>
      <c r="CH245" s="55" t="n">
        <f aca="false">+BS245/$CE$2</f>
        <v>0</v>
      </c>
      <c r="CI245" s="55" t="n">
        <f aca="false">+BT245/$CE$2</f>
        <v>0</v>
      </c>
      <c r="CJ245" s="55" t="n">
        <f aca="false">+BU245/$CE$2</f>
        <v>0</v>
      </c>
      <c r="CK245" s="55" t="n">
        <f aca="false">+BV245/$CE$2</f>
        <v>0</v>
      </c>
      <c r="CL245" s="55" t="n">
        <f aca="false">+BW245/$CE$2</f>
        <v>0</v>
      </c>
      <c r="CM245" s="55" t="n">
        <f aca="false">+BX245/$CE$2</f>
        <v>0</v>
      </c>
      <c r="CN245" s="55" t="n">
        <f aca="false">+BY245/$CE$2</f>
        <v>0</v>
      </c>
      <c r="CO245" s="55" t="n">
        <f aca="false">+BZ245/$CE$2</f>
        <v>0</v>
      </c>
      <c r="CP245" s="55" t="n">
        <f aca="false">+CA245/$CE$2</f>
        <v>0</v>
      </c>
      <c r="CQ245" s="55" t="n">
        <f aca="false">+CB245/$CE$2</f>
        <v>0</v>
      </c>
      <c r="CR245" s="55" t="n">
        <f aca="false">+CC245/$CE$2</f>
        <v>35.8842975206612</v>
      </c>
      <c r="CS245" s="53"/>
      <c r="CT245" s="53"/>
      <c r="CU245" s="56" t="n">
        <f aca="false">+$O245*X245+$P245*BB245+$Q245*(0.9*BB245+$S245)+$R245</f>
        <v>86.84</v>
      </c>
      <c r="CV245" s="56" t="n">
        <f aca="false">+$O245*Y245+$P245*BC245+$Q245*(0.9*BC245+$S245)+$R245</f>
        <v>0</v>
      </c>
      <c r="CW245" s="56" t="n">
        <f aca="false">+$O245*Z245+$P245*BD245+$Q245*(0.9*BD245+$S245)+$R245</f>
        <v>0</v>
      </c>
      <c r="CX245" s="56" t="n">
        <f aca="false">+$O245*AA245+$P245*BE245+$Q245*(0.9*BE245+$S245)+$R245</f>
        <v>0</v>
      </c>
      <c r="CY245" s="56" t="n">
        <f aca="false">+$O245*AB245+$P245*BF245+$Q245*(0.9*BF245+$S245)+$R245</f>
        <v>0</v>
      </c>
      <c r="CZ245" s="56" t="n">
        <f aca="false">+$O245*AC245+$P245*BG245+$Q245*(0.9*BG245+$S245)+$R245</f>
        <v>0</v>
      </c>
      <c r="DA245" s="56" t="n">
        <f aca="false">+$O245*AD245+$P245*BH245+$Q245*(0.9*BH245+$S245)+$R245</f>
        <v>0</v>
      </c>
      <c r="DB245" s="56" t="n">
        <f aca="false">+$O245*AE245+$P245*BI245+$Q245*(0.9*BI245+$S245)+$R245</f>
        <v>0</v>
      </c>
      <c r="DC245" s="56" t="n">
        <f aca="false">+$O245*AF245+$P245*BJ245+$Q245*(0.9*BJ245+$S245)+$R245</f>
        <v>0</v>
      </c>
      <c r="DD245" s="56" t="n">
        <f aca="false">+$O245*AG245+$P245*BK245+$Q245*(0.9*BK245+$S245)+$R245</f>
        <v>0</v>
      </c>
      <c r="DE245" s="56" t="n">
        <f aca="false">+$O245*AH245+$P245*BL245+$Q245*(0.9*BL245+$S245)+$R245</f>
        <v>0</v>
      </c>
      <c r="DF245" s="56" t="n">
        <f aca="false">+$O245*AI245+$P245*BM245+$Q245*(0.9*BM245+$S245)+$R245</f>
        <v>0</v>
      </c>
      <c r="DG245" s="55" t="n">
        <f aca="false">+SUM(CU245:DF245)</f>
        <v>86.84</v>
      </c>
      <c r="DH245" s="53"/>
      <c r="DJ245" s="14" t="n">
        <f aca="false">+IF(X245=0,0,$T245)</f>
        <v>30</v>
      </c>
      <c r="DK245" s="14" t="n">
        <f aca="false">+IF(Y245=0,0,$T245)</f>
        <v>0</v>
      </c>
      <c r="DL245" s="14" t="n">
        <f aca="false">+IF(Z245=0,0,$T245)</f>
        <v>0</v>
      </c>
      <c r="DM245" s="14" t="n">
        <f aca="false">+IF(AA245=0,0,$T245)</f>
        <v>0</v>
      </c>
      <c r="DN245" s="14" t="n">
        <f aca="false">+IF(AB245=0,0,$T245)</f>
        <v>0</v>
      </c>
      <c r="DO245" s="14" t="n">
        <f aca="false">+IF(AC245=0,0,$T245)</f>
        <v>0</v>
      </c>
      <c r="DP245" s="14" t="n">
        <f aca="false">+IF(AD245=0,0,$T245)</f>
        <v>0</v>
      </c>
      <c r="DQ245" s="14" t="n">
        <f aca="false">+IF(AE245=0,0,$T245)</f>
        <v>0</v>
      </c>
      <c r="DR245" s="14" t="n">
        <f aca="false">+IF(AF245=0,0,$T245)</f>
        <v>0</v>
      </c>
      <c r="DS245" s="14" t="n">
        <f aca="false">+IF(AG245=0,0,$T245)</f>
        <v>0</v>
      </c>
      <c r="DT245" s="14" t="n">
        <f aca="false">+IF(AH245=0,0,$T245)</f>
        <v>0</v>
      </c>
      <c r="DU245" s="14" t="n">
        <f aca="false">+IF(AI245=0,0,$T245)</f>
        <v>0</v>
      </c>
      <c r="DV245" s="55" t="n">
        <f aca="false">+SUM(DJ245:DU245)</f>
        <v>30</v>
      </c>
      <c r="DY245" s="14" t="n">
        <v>0</v>
      </c>
      <c r="DZ245" s="14" t="n">
        <v>0</v>
      </c>
      <c r="EA245" s="14" t="n">
        <v>0</v>
      </c>
      <c r="EB245" s="14" t="n">
        <v>0</v>
      </c>
      <c r="EC245" s="14" t="n">
        <v>0</v>
      </c>
      <c r="ED245" s="14" t="n">
        <v>0</v>
      </c>
      <c r="EE245" s="14" t="n">
        <v>0</v>
      </c>
      <c r="EF245" s="14" t="n">
        <v>0</v>
      </c>
      <c r="EG245" s="14" t="n">
        <v>0</v>
      </c>
      <c r="EH245" s="14" t="n">
        <v>0</v>
      </c>
      <c r="EI245" s="14" t="n">
        <v>0</v>
      </c>
      <c r="EJ245" s="14" t="n">
        <v>0</v>
      </c>
      <c r="EK245" s="55" t="n">
        <f aca="false">+SUM(DY245:EJ245)</f>
        <v>0</v>
      </c>
      <c r="EO245" s="53" t="n">
        <f aca="false">+CU245+DJ245-DY245/2</f>
        <v>116.84</v>
      </c>
      <c r="EP245" s="53" t="n">
        <f aca="false">+CV245+DK245-DZ245/2</f>
        <v>0</v>
      </c>
      <c r="EQ245" s="53" t="n">
        <f aca="false">+CW245+DL245-EA245/2</f>
        <v>0</v>
      </c>
      <c r="ER245" s="53" t="n">
        <f aca="false">+CX245+DM245-EB245/2</f>
        <v>0</v>
      </c>
      <c r="ES245" s="53" t="n">
        <f aca="false">+CY245+DN245-EC245/2</f>
        <v>0</v>
      </c>
      <c r="ET245" s="53" t="n">
        <f aca="false">+CZ245+DO245-ED245/2</f>
        <v>0</v>
      </c>
      <c r="EU245" s="53" t="n">
        <f aca="false">+DA245+DP245-EE245/2</f>
        <v>0</v>
      </c>
      <c r="EV245" s="53" t="n">
        <f aca="false">+DB245+DQ245-EF245/2</f>
        <v>0</v>
      </c>
      <c r="EW245" s="53" t="n">
        <f aca="false">+DC245+DR245-EG245/2</f>
        <v>0</v>
      </c>
      <c r="EX245" s="53" t="n">
        <f aca="false">+DD245+DS245-EH245/2</f>
        <v>0</v>
      </c>
      <c r="EY245" s="53" t="n">
        <f aca="false">+DE245+DT245-EI245/2</f>
        <v>0</v>
      </c>
      <c r="EZ245" s="53" t="n">
        <f aca="false">+DF245+DU245-EJ245/2</f>
        <v>0</v>
      </c>
      <c r="FA245" s="55" t="n">
        <f aca="false">+SUM(EO245:EZ245)</f>
        <v>116.84</v>
      </c>
      <c r="FD245" s="53" t="n">
        <f aca="false">+AM245-EO245-DY245</f>
        <v>4225.16</v>
      </c>
      <c r="FE245" s="53" t="n">
        <f aca="false">+AN245-EP245-DZ245</f>
        <v>0</v>
      </c>
      <c r="FF245" s="53" t="n">
        <f aca="false">+AO245-EQ245-EA245</f>
        <v>0</v>
      </c>
      <c r="FG245" s="53" t="n">
        <f aca="false">+AP245-ER245-EB245</f>
        <v>0</v>
      </c>
      <c r="FH245" s="53" t="n">
        <f aca="false">+AQ245-ES245-EC245</f>
        <v>0</v>
      </c>
      <c r="FI245" s="53" t="n">
        <f aca="false">+AR245-ET245-ED245</f>
        <v>0</v>
      </c>
      <c r="FJ245" s="53" t="n">
        <f aca="false">+AS245-EU245-EE245</f>
        <v>0</v>
      </c>
      <c r="FK245" s="53" t="n">
        <f aca="false">+AT245-EV245-EF245</f>
        <v>0</v>
      </c>
      <c r="FL245" s="53" t="n">
        <f aca="false">+AU245-EW245-EG245</f>
        <v>0</v>
      </c>
      <c r="FM245" s="53" t="n">
        <f aca="false">+AV245-EX245-EH245</f>
        <v>0</v>
      </c>
      <c r="FN245" s="53" t="n">
        <f aca="false">+AW245-EY245-EI245</f>
        <v>0</v>
      </c>
      <c r="FO245" s="53" t="n">
        <f aca="false">+AX245-EZ245-EJ245</f>
        <v>0</v>
      </c>
      <c r="FP245" s="53" t="n">
        <f aca="false">+AY245-FA245</f>
        <v>4225.16</v>
      </c>
    </row>
    <row collapsed="false" customFormat="false" customHeight="true" hidden="false" ht="15" outlineLevel="2" r="246">
      <c r="A246" s="21" t="n">
        <v>12</v>
      </c>
      <c r="B246" s="21" t="s">
        <v>67</v>
      </c>
      <c r="C246" s="21" t="s">
        <v>137</v>
      </c>
      <c r="D246" s="67" t="n">
        <f aca="false">+E246</f>
        <v>16195</v>
      </c>
      <c r="E246" s="69" t="n">
        <v>16195</v>
      </c>
      <c r="F246" s="72" t="s">
        <v>830</v>
      </c>
      <c r="G246" s="21" t="s">
        <v>69</v>
      </c>
      <c r="H246" s="21" t="s">
        <v>69</v>
      </c>
      <c r="I246" s="72" t="s">
        <v>831</v>
      </c>
      <c r="J246" s="76" t="s">
        <v>829</v>
      </c>
      <c r="K246" s="76" t="s">
        <v>486</v>
      </c>
      <c r="L246" s="49" t="s">
        <v>487</v>
      </c>
      <c r="M246" s="50" t="s">
        <v>70</v>
      </c>
      <c r="N246" s="51" t="n">
        <v>0.01</v>
      </c>
      <c r="O246" s="51" t="n">
        <v>0.02</v>
      </c>
      <c r="P246" s="51" t="n">
        <v>0</v>
      </c>
      <c r="Q246" s="51" t="n">
        <v>0</v>
      </c>
      <c r="R246" s="50" t="n">
        <v>0</v>
      </c>
      <c r="S246" s="50" t="n">
        <v>0</v>
      </c>
      <c r="T246" s="50" t="n">
        <v>30</v>
      </c>
      <c r="U246" s="50"/>
      <c r="X246" s="53" t="e">
        <f aca="false">+VLOOKUP($D246,['file:///home/lab/repositories/luckia.facturador/com.luckia.biller.deploy/src/main/resources/bootstrap/info_presencial_2014.xlsx']venta_neta_cons!$a$2:$n$1048576,3,0)</f>
        <v>#VALUE!</v>
      </c>
      <c r="Y246" s="53" t="e">
        <f aca="false">+VLOOKUP($D246,['file:///home/lab/repositories/luckia.facturador/com.luckia.biller.deploy/src/main/resources/bootstrap/info_presencial_2014.xlsx']venta_neta_cons!$a$2:$n$1048576,4,0)</f>
        <v>#VALUE!</v>
      </c>
      <c r="Z246" s="53" t="e">
        <f aca="false">+VLOOKUP($D246,['file:///home/lab/repositories/luckia.facturador/com.luckia.biller.deploy/src/main/resources/bootstrap/info_presencial_2014.xlsx']venta_neta_cons!$a$2:$n$1048576,5,0)</f>
        <v>#VALUE!</v>
      </c>
      <c r="AA246" s="53" t="e">
        <f aca="false">+VLOOKUP($D246,['file:///home/lab/repositories/luckia.facturador/com.luckia.biller.deploy/src/main/resources/bootstrap/info_presencial_2014.xlsx']venta_neta_cons!$a$2:$n$1048576,6,0)</f>
        <v>#VALUE!</v>
      </c>
      <c r="AB246" s="53" t="e">
        <f aca="false">+VLOOKUP($D246,['file:///home/lab/repositories/luckia.facturador/com.luckia.biller.deploy/src/main/resources/bootstrap/info_presencial_2014.xlsx']venta_neta_cons!$a$2:$n$1048576,7,0)</f>
        <v>#VALUE!</v>
      </c>
      <c r="AC246" s="53" t="e">
        <f aca="false">+VLOOKUP($D246,['file:///home/lab/repositories/luckia.facturador/com.luckia.biller.deploy/src/main/resources/bootstrap/info_presencial_2014.xlsx']venta_neta_cons!$a$2:$n$1048576,8,0)</f>
        <v>#VALUE!</v>
      </c>
      <c r="AD246" s="53" t="e">
        <f aca="false">+VLOOKUP($D246,['file:///home/lab/repositories/luckia.facturador/com.luckia.biller.deploy/src/main/resources/bootstrap/info_presencial_2014.xlsx']venta_neta_cons!$a$2:$n$1048576,9,0)</f>
        <v>#VALUE!</v>
      </c>
      <c r="AE246" s="53" t="e">
        <f aca="false">+VLOOKUP($D246,['file:///home/lab/repositories/luckia.facturador/com.luckia.biller.deploy/src/main/resources/bootstrap/info_presencial_2014.xlsx']venta_neta_cons!$a$2:$n$1048576,10,0)</f>
        <v>#VALUE!</v>
      </c>
      <c r="AF246" s="53" t="e">
        <f aca="false">+VLOOKUP($D246,['file:///home/lab/repositories/luckia.facturador/com.luckia.biller.deploy/src/main/resources/bootstrap/info_presencial_2014.xlsx']venta_neta_cons!$a$2:$n$1048576,11,0)</f>
        <v>#VALUE!</v>
      </c>
      <c r="AG246" s="53" t="e">
        <f aca="false">+VLOOKUP($D246,['file:///home/lab/repositories/luckia.facturador/com.luckia.biller.deploy/src/main/resources/bootstrap/info_presencial_2014.xlsx']venta_neta_cons!$a$2:$n$1048576,12,0)</f>
        <v>#VALUE!</v>
      </c>
      <c r="AH246" s="53" t="e">
        <f aca="false">+VLOOKUP($D246,['file:///home/lab/repositories/luckia.facturador/com.luckia.biller.deploy/src/main/resources/bootstrap/info_presencial_2014.xlsx']venta_neta_cons!$a$2:$n$1048576,13,0)</f>
        <v>#VALUE!</v>
      </c>
      <c r="AI246" s="53" t="e">
        <f aca="false">+VLOOKUP($D246,['file:///home/lab/repositories/luckia.facturador/com.luckia.biller.deploy/src/main/resources/bootstrap/info_presencial_2014.xlsx']venta_neta_cons!$a$2:$n$1048576,14,0)</f>
        <v>#VALUE!</v>
      </c>
      <c r="AJ246" s="53" t="n">
        <f aca="false">+SUM(X246:AI246)</f>
        <v>2109</v>
      </c>
      <c r="AK246" s="54" t="n">
        <f aca="false">+BB246/X246</f>
        <v>0.328525367472736</v>
      </c>
      <c r="AL246" s="53"/>
      <c r="AM246" s="53" t="e">
        <f aca="false">+VLOOKUP($D246,['file:///home/lab/repositories/luckia.facturador/com.luckia.biller.deploy/src/main/resources/bootstrap/info_presencial_2014.xlsx']saldo_cons!$a$2:$n$1048576,3,0)</f>
        <v>#VALUE!</v>
      </c>
      <c r="AN246" s="53" t="e">
        <f aca="false">+VLOOKUP($D246,['file:///home/lab/repositories/luckia.facturador/com.luckia.biller.deploy/src/main/resources/bootstrap/info_presencial_2014.xlsx']saldo_cons!$a$2:$n$1048576,4,0)</f>
        <v>#VALUE!</v>
      </c>
      <c r="AO246" s="53" t="e">
        <f aca="false">+VLOOKUP($D246,['file:///home/lab/repositories/luckia.facturador/com.luckia.biller.deploy/src/main/resources/bootstrap/info_presencial_2014.xlsx']saldo_cons!$a$2:$n$1048576,5,0)</f>
        <v>#VALUE!</v>
      </c>
      <c r="AP246" s="53" t="e">
        <f aca="false">+VLOOKUP($D246,['file:///home/lab/repositories/luckia.facturador/com.luckia.biller.deploy/src/main/resources/bootstrap/info_presencial_2014.xlsx']saldo_cons!$a$2:$n$1048576,6,0)</f>
        <v>#VALUE!</v>
      </c>
      <c r="AQ246" s="53" t="e">
        <f aca="false">+VLOOKUP($D246,['file:///home/lab/repositories/luckia.facturador/com.luckia.biller.deploy/src/main/resources/bootstrap/info_presencial_2014.xlsx']saldo_cons!$a$2:$n$1048576,7,0)</f>
        <v>#VALUE!</v>
      </c>
      <c r="AR246" s="53" t="e">
        <f aca="false">+VLOOKUP($D246,['file:///home/lab/repositories/luckia.facturador/com.luckia.biller.deploy/src/main/resources/bootstrap/info_presencial_2014.xlsx']saldo_cons!$a$2:$n$1048576,8,0)</f>
        <v>#VALUE!</v>
      </c>
      <c r="AS246" s="53" t="e">
        <f aca="false">+VLOOKUP($D246,['file:///home/lab/repositories/luckia.facturador/com.luckia.biller.deploy/src/main/resources/bootstrap/info_presencial_2014.xlsx']saldo_cons!$a$2:$n$1048576,9,0)</f>
        <v>#VALUE!</v>
      </c>
      <c r="AT246" s="53" t="e">
        <f aca="false">+VLOOKUP($D246,['file:///home/lab/repositories/luckia.facturador/com.luckia.biller.deploy/src/main/resources/bootstrap/info_presencial_2014.xlsx']saldo_cons!$a$2:$n$1048576,10,0)</f>
        <v>#VALUE!</v>
      </c>
      <c r="AU246" s="53" t="e">
        <f aca="false">+VLOOKUP($D246,['file:///home/lab/repositories/luckia.facturador/com.luckia.biller.deploy/src/main/resources/bootstrap/info_presencial_2014.xlsx']saldo_cons!$a$2:$n$1048576,11,0)</f>
        <v>#VALUE!</v>
      </c>
      <c r="AV246" s="53" t="e">
        <f aca="false">+VLOOKUP($D246,['file:///home/lab/repositories/luckia.facturador/com.luckia.biller.deploy/src/main/resources/bootstrap/info_presencial_2014.xlsx']saldo_cons!$a$2:$n$1048576,12,0)</f>
        <v>#VALUE!</v>
      </c>
      <c r="AW246" s="53" t="e">
        <f aca="false">+VLOOKUP($D246,['file:///home/lab/repositories/luckia.facturador/com.luckia.biller.deploy/src/main/resources/bootstrap/info_presencial_2014.xlsx']saldo_cons!$a$2:$n$1048576,13,0)</f>
        <v>#VALUE!</v>
      </c>
      <c r="AX246" s="53" t="e">
        <f aca="false">+VLOOKUP($D246,['file:///home/lab/repositories/luckia.facturador/com.luckia.biller.deploy/src/main/resources/bootstrap/info_presencial_2014.xlsx']saldo_cons!$a$2:$n$1048576,14,0)</f>
        <v>#VALUE!</v>
      </c>
      <c r="AY246" s="53" t="n">
        <f aca="false">+SUM(AM246:AX246)</f>
        <v>2109</v>
      </c>
      <c r="AZ246" s="53"/>
      <c r="BA246" s="53"/>
      <c r="BB246" s="53" t="e">
        <f aca="false">+VLOOKUP($D246,['file:///home/lab/repositories/luckia.facturador/com.luckia.biller.deploy/src/main/resources/bootstrap/info_presencial_2014.xlsx']ggr_cons!$a$2:$n$1048576,3,0)</f>
        <v>#VALUE!</v>
      </c>
      <c r="BC246" s="53" t="e">
        <f aca="false">+VLOOKUP($D246,['file:///home/lab/repositories/luckia.facturador/com.luckia.biller.deploy/src/main/resources/bootstrap/info_presencial_2014.xlsx']ggr_cons!$a$2:$n$1048576,4,0)</f>
        <v>#VALUE!</v>
      </c>
      <c r="BD246" s="53" t="e">
        <f aca="false">+VLOOKUP($D246,['file:///home/lab/repositories/luckia.facturador/com.luckia.biller.deploy/src/main/resources/bootstrap/info_presencial_2014.xlsx']ggr_cons!$a$2:$n$1048576,5,0)</f>
        <v>#VALUE!</v>
      </c>
      <c r="BE246" s="53" t="e">
        <f aca="false">+VLOOKUP($D246,['file:///home/lab/repositories/luckia.facturador/com.luckia.biller.deploy/src/main/resources/bootstrap/info_presencial_2014.xlsx']ggr_cons!$a$2:$n$1048576,6,0)</f>
        <v>#VALUE!</v>
      </c>
      <c r="BF246" s="53" t="e">
        <f aca="false">+VLOOKUP($D246,['file:///home/lab/repositories/luckia.facturador/com.luckia.biller.deploy/src/main/resources/bootstrap/info_presencial_2014.xlsx']ggr_cons!$a$2:$n$1048576,7,0)</f>
        <v>#VALUE!</v>
      </c>
      <c r="BG246" s="53" t="e">
        <f aca="false">+VLOOKUP($D246,['file:///home/lab/repositories/luckia.facturador/com.luckia.biller.deploy/src/main/resources/bootstrap/info_presencial_2014.xlsx']ggr_cons!$a$2:$n$1048576,8,0)</f>
        <v>#VALUE!</v>
      </c>
      <c r="BH246" s="53" t="e">
        <f aca="false">+VLOOKUP($D246,['file:///home/lab/repositories/luckia.facturador/com.luckia.biller.deploy/src/main/resources/bootstrap/info_presencial_2014.xlsx']ggr_cons!$a$2:$n$1048576,9,0)</f>
        <v>#VALUE!</v>
      </c>
      <c r="BI246" s="53" t="e">
        <f aca="false">+VLOOKUP($D246,['file:///home/lab/repositories/luckia.facturador/com.luckia.biller.deploy/src/main/resources/bootstrap/info_presencial_2014.xlsx']ggr_cons!$a$2:$n$1048576,10,0)</f>
        <v>#VALUE!</v>
      </c>
      <c r="BJ246" s="53" t="e">
        <f aca="false">+VLOOKUP($D246,['file:///home/lab/repositories/luckia.facturador/com.luckia.biller.deploy/src/main/resources/bootstrap/info_presencial_2014.xlsx']ggr_cons!$a$2:$n$1048576,11,0)</f>
        <v>#VALUE!</v>
      </c>
      <c r="BK246" s="53" t="e">
        <f aca="false">+VLOOKUP($D246,['file:///home/lab/repositories/luckia.facturador/com.luckia.biller.deploy/src/main/resources/bootstrap/info_presencial_2014.xlsx']ggr_cons!$a$2:$n$1048576,12,0)</f>
        <v>#VALUE!</v>
      </c>
      <c r="BL246" s="53" t="e">
        <f aca="false">+VLOOKUP($D246,['file:///home/lab/repositories/luckia.facturador/com.luckia.biller.deploy/src/main/resources/bootstrap/info_presencial_2014.xlsx']ggr_cons!$a$2:$n$1048576,13,0)</f>
        <v>#VALUE!</v>
      </c>
      <c r="BM246" s="53" t="e">
        <f aca="false">+VLOOKUP($D246,['file:///home/lab/repositories/luckia.facturador/com.luckia.biller.deploy/src/main/resources/bootstrap/info_presencial_2014.xlsx']ggr_cons!$a$2:$n$1048576,14,0)</f>
        <v>#VALUE!</v>
      </c>
      <c r="BN246" s="53" t="n">
        <f aca="false">+SUM(BB246:BM246)</f>
        <v>692.86</v>
      </c>
      <c r="BO246" s="53"/>
      <c r="BP246" s="53"/>
      <c r="BQ246" s="55" t="n">
        <f aca="false">+$N246*X246</f>
        <v>21.09</v>
      </c>
      <c r="BR246" s="55" t="n">
        <f aca="false">+$N246*Y246</f>
        <v>0</v>
      </c>
      <c r="BS246" s="55" t="n">
        <f aca="false">+$N246*Z246</f>
        <v>0</v>
      </c>
      <c r="BT246" s="55" t="n">
        <f aca="false">+$N246*AA246</f>
        <v>0</v>
      </c>
      <c r="BU246" s="55" t="n">
        <f aca="false">+$N246*AB246</f>
        <v>0</v>
      </c>
      <c r="BV246" s="55" t="n">
        <f aca="false">+$N246*AC246</f>
        <v>0</v>
      </c>
      <c r="BW246" s="55" t="n">
        <f aca="false">+$N246*AD246</f>
        <v>0</v>
      </c>
      <c r="BX246" s="55" t="n">
        <f aca="false">+$N246*AE246</f>
        <v>0</v>
      </c>
      <c r="BY246" s="55" t="n">
        <f aca="false">+$N246*AF246</f>
        <v>0</v>
      </c>
      <c r="BZ246" s="55" t="n">
        <f aca="false">+$N246*AG246</f>
        <v>0</v>
      </c>
      <c r="CA246" s="55" t="n">
        <f aca="false">+$N246*AH246</f>
        <v>0</v>
      </c>
      <c r="CB246" s="55" t="n">
        <f aca="false">+$N246*AI246</f>
        <v>0</v>
      </c>
      <c r="CC246" s="55" t="n">
        <f aca="false">+SUM(BQ246:CB246)</f>
        <v>21.09</v>
      </c>
      <c r="CD246" s="53"/>
      <c r="CE246" s="55"/>
      <c r="CF246" s="55" t="n">
        <f aca="false">+BQ246/$CE$2</f>
        <v>17.4297520661157</v>
      </c>
      <c r="CG246" s="55" t="n">
        <f aca="false">+BR246/$CE$2</f>
        <v>0</v>
      </c>
      <c r="CH246" s="55" t="n">
        <f aca="false">+BS246/$CE$2</f>
        <v>0</v>
      </c>
      <c r="CI246" s="55" t="n">
        <f aca="false">+BT246/$CE$2</f>
        <v>0</v>
      </c>
      <c r="CJ246" s="55" t="n">
        <f aca="false">+BU246/$CE$2</f>
        <v>0</v>
      </c>
      <c r="CK246" s="55" t="n">
        <f aca="false">+BV246/$CE$2</f>
        <v>0</v>
      </c>
      <c r="CL246" s="55" t="n">
        <f aca="false">+BW246/$CE$2</f>
        <v>0</v>
      </c>
      <c r="CM246" s="55" t="n">
        <f aca="false">+BX246/$CE$2</f>
        <v>0</v>
      </c>
      <c r="CN246" s="55" t="n">
        <f aca="false">+BY246/$CE$2</f>
        <v>0</v>
      </c>
      <c r="CO246" s="55" t="n">
        <f aca="false">+BZ246/$CE$2</f>
        <v>0</v>
      </c>
      <c r="CP246" s="55" t="n">
        <f aca="false">+CA246/$CE$2</f>
        <v>0</v>
      </c>
      <c r="CQ246" s="55" t="n">
        <f aca="false">+CB246/$CE$2</f>
        <v>0</v>
      </c>
      <c r="CR246" s="55" t="n">
        <f aca="false">+CC246/$CE$2</f>
        <v>17.4297520661157</v>
      </c>
      <c r="CS246" s="53"/>
      <c r="CT246" s="53"/>
      <c r="CU246" s="56" t="n">
        <f aca="false">+$O246*X246+$P246*BB246+$Q246*(0.9*BB246+$S246)+$R246</f>
        <v>42.18</v>
      </c>
      <c r="CV246" s="56" t="n">
        <f aca="false">+$O246*Y246+$P246*BC246+$Q246*(0.9*BC246+$S246)+$R246</f>
        <v>0</v>
      </c>
      <c r="CW246" s="56" t="n">
        <f aca="false">+$O246*Z246+$P246*BD246+$Q246*(0.9*BD246+$S246)+$R246</f>
        <v>0</v>
      </c>
      <c r="CX246" s="56" t="n">
        <f aca="false">+$O246*AA246+$P246*BE246+$Q246*(0.9*BE246+$S246)+$R246</f>
        <v>0</v>
      </c>
      <c r="CY246" s="56" t="n">
        <f aca="false">+$O246*AB246+$P246*BF246+$Q246*(0.9*BF246+$S246)+$R246</f>
        <v>0</v>
      </c>
      <c r="CZ246" s="56" t="n">
        <f aca="false">+$O246*AC246+$P246*BG246+$Q246*(0.9*BG246+$S246)+$R246</f>
        <v>0</v>
      </c>
      <c r="DA246" s="56" t="n">
        <f aca="false">+$O246*AD246+$P246*BH246+$Q246*(0.9*BH246+$S246)+$R246</f>
        <v>0</v>
      </c>
      <c r="DB246" s="56" t="n">
        <f aca="false">+$O246*AE246+$P246*BI246+$Q246*(0.9*BI246+$S246)+$R246</f>
        <v>0</v>
      </c>
      <c r="DC246" s="56" t="n">
        <f aca="false">+$O246*AF246+$P246*BJ246+$Q246*(0.9*BJ246+$S246)+$R246</f>
        <v>0</v>
      </c>
      <c r="DD246" s="56" t="n">
        <f aca="false">+$O246*AG246+$P246*BK246+$Q246*(0.9*BK246+$S246)+$R246</f>
        <v>0</v>
      </c>
      <c r="DE246" s="56" t="n">
        <f aca="false">+$O246*AH246+$P246*BL246+$Q246*(0.9*BL246+$S246)+$R246</f>
        <v>0</v>
      </c>
      <c r="DF246" s="56" t="n">
        <f aca="false">+$O246*AI246+$P246*BM246+$Q246*(0.9*BM246+$S246)+$R246</f>
        <v>0</v>
      </c>
      <c r="DG246" s="55" t="n">
        <f aca="false">+SUM(CU246:DF246)</f>
        <v>42.18</v>
      </c>
      <c r="DH246" s="53"/>
      <c r="DJ246" s="14" t="n">
        <f aca="false">+IF(X246=0,0,$T246)</f>
        <v>30</v>
      </c>
      <c r="DK246" s="14" t="n">
        <f aca="false">+IF(Y246=0,0,$T246)</f>
        <v>0</v>
      </c>
      <c r="DL246" s="14" t="n">
        <f aca="false">+IF(Z246=0,0,$T246)</f>
        <v>0</v>
      </c>
      <c r="DM246" s="14" t="n">
        <f aca="false">+IF(AA246=0,0,$T246)</f>
        <v>0</v>
      </c>
      <c r="DN246" s="14" t="n">
        <f aca="false">+IF(AB246=0,0,$T246)</f>
        <v>0</v>
      </c>
      <c r="DO246" s="14" t="n">
        <f aca="false">+IF(AC246=0,0,$T246)</f>
        <v>0</v>
      </c>
      <c r="DP246" s="14" t="n">
        <f aca="false">+IF(AD246=0,0,$T246)</f>
        <v>0</v>
      </c>
      <c r="DQ246" s="14" t="n">
        <f aca="false">+IF(AE246=0,0,$T246)</f>
        <v>0</v>
      </c>
      <c r="DR246" s="14" t="n">
        <f aca="false">+IF(AF246=0,0,$T246)</f>
        <v>0</v>
      </c>
      <c r="DS246" s="14" t="n">
        <f aca="false">+IF(AG246=0,0,$T246)</f>
        <v>0</v>
      </c>
      <c r="DT246" s="14" t="n">
        <f aca="false">+IF(AH246=0,0,$T246)</f>
        <v>0</v>
      </c>
      <c r="DU246" s="14" t="n">
        <f aca="false">+IF(AI246=0,0,$T246)</f>
        <v>0</v>
      </c>
      <c r="DV246" s="55" t="n">
        <f aca="false">+SUM(DJ246:DU246)</f>
        <v>30</v>
      </c>
      <c r="DY246" s="14" t="n">
        <v>0</v>
      </c>
      <c r="DZ246" s="14" t="n">
        <v>0</v>
      </c>
      <c r="EA246" s="14" t="n">
        <v>0</v>
      </c>
      <c r="EB246" s="14" t="n">
        <v>0</v>
      </c>
      <c r="EC246" s="14" t="n">
        <v>0</v>
      </c>
      <c r="ED246" s="14" t="n">
        <v>0</v>
      </c>
      <c r="EE246" s="14" t="n">
        <v>0</v>
      </c>
      <c r="EF246" s="14" t="n">
        <v>0</v>
      </c>
      <c r="EG246" s="14" t="n">
        <v>0</v>
      </c>
      <c r="EH246" s="14" t="n">
        <v>0</v>
      </c>
      <c r="EI246" s="14" t="n">
        <v>0</v>
      </c>
      <c r="EJ246" s="14" t="n">
        <v>0</v>
      </c>
      <c r="EK246" s="55" t="n">
        <f aca="false">+SUM(DY246:EJ246)</f>
        <v>0</v>
      </c>
      <c r="EO246" s="53" t="n">
        <f aca="false">+CU246+DJ246-DY246/2</f>
        <v>72.18</v>
      </c>
      <c r="EP246" s="53" t="n">
        <f aca="false">+CV246+DK246-DZ246/2</f>
        <v>0</v>
      </c>
      <c r="EQ246" s="53" t="n">
        <f aca="false">+CW246+DL246-EA246/2</f>
        <v>0</v>
      </c>
      <c r="ER246" s="53" t="n">
        <f aca="false">+CX246+DM246-EB246/2</f>
        <v>0</v>
      </c>
      <c r="ES246" s="53" t="n">
        <f aca="false">+CY246+DN246-EC246/2</f>
        <v>0</v>
      </c>
      <c r="ET246" s="53" t="n">
        <f aca="false">+CZ246+DO246-ED246/2</f>
        <v>0</v>
      </c>
      <c r="EU246" s="53" t="n">
        <f aca="false">+DA246+DP246-EE246/2</f>
        <v>0</v>
      </c>
      <c r="EV246" s="53" t="n">
        <f aca="false">+DB246+DQ246-EF246/2</f>
        <v>0</v>
      </c>
      <c r="EW246" s="53" t="n">
        <f aca="false">+DC246+DR246-EG246/2</f>
        <v>0</v>
      </c>
      <c r="EX246" s="53" t="n">
        <f aca="false">+DD246+DS246-EH246/2</f>
        <v>0</v>
      </c>
      <c r="EY246" s="53" t="n">
        <f aca="false">+DE246+DT246-EI246/2</f>
        <v>0</v>
      </c>
      <c r="EZ246" s="53" t="n">
        <f aca="false">+DF246+DU246-EJ246/2</f>
        <v>0</v>
      </c>
      <c r="FA246" s="55" t="n">
        <f aca="false">+SUM(EO246:EZ246)</f>
        <v>72.18</v>
      </c>
      <c r="FD246" s="53" t="n">
        <f aca="false">+AM246-EO246-DY246</f>
        <v>2036.82</v>
      </c>
      <c r="FE246" s="53" t="n">
        <f aca="false">+AN246-EP246-DZ246</f>
        <v>0</v>
      </c>
      <c r="FF246" s="53" t="n">
        <f aca="false">+AO246-EQ246-EA246</f>
        <v>0</v>
      </c>
      <c r="FG246" s="53" t="n">
        <f aca="false">+AP246-ER246-EB246</f>
        <v>0</v>
      </c>
      <c r="FH246" s="53" t="n">
        <f aca="false">+AQ246-ES246-EC246</f>
        <v>0</v>
      </c>
      <c r="FI246" s="53" t="n">
        <f aca="false">+AR246-ET246-ED246</f>
        <v>0</v>
      </c>
      <c r="FJ246" s="53" t="n">
        <f aca="false">+AS246-EU246-EE246</f>
        <v>0</v>
      </c>
      <c r="FK246" s="53" t="n">
        <f aca="false">+AT246-EV246-EF246</f>
        <v>0</v>
      </c>
      <c r="FL246" s="53" t="n">
        <f aca="false">+AU246-EW246-EG246</f>
        <v>0</v>
      </c>
      <c r="FM246" s="53" t="n">
        <f aca="false">+AV246-EX246-EH246</f>
        <v>0</v>
      </c>
      <c r="FN246" s="53" t="n">
        <f aca="false">+AW246-EY246-EI246</f>
        <v>0</v>
      </c>
      <c r="FO246" s="53" t="n">
        <f aca="false">+AX246-EZ246-EJ246</f>
        <v>0</v>
      </c>
      <c r="FP246" s="53" t="n">
        <f aca="false">+AY246-FA246</f>
        <v>2036.82</v>
      </c>
    </row>
    <row collapsed="false" customFormat="false" customHeight="true" hidden="false" ht="15" outlineLevel="2" r="247">
      <c r="A247" s="21" t="n">
        <v>12</v>
      </c>
      <c r="B247" s="21" t="s">
        <v>67</v>
      </c>
      <c r="C247" s="21" t="s">
        <v>137</v>
      </c>
      <c r="D247" s="67" t="n">
        <f aca="false">+E247</f>
        <v>16196</v>
      </c>
      <c r="E247" s="69" t="n">
        <v>16196</v>
      </c>
      <c r="F247" s="72" t="s">
        <v>832</v>
      </c>
      <c r="G247" s="21" t="s">
        <v>69</v>
      </c>
      <c r="H247" s="21" t="s">
        <v>69</v>
      </c>
      <c r="I247" s="72" t="s">
        <v>833</v>
      </c>
      <c r="J247" s="76" t="s">
        <v>507</v>
      </c>
      <c r="K247" s="76" t="s">
        <v>486</v>
      </c>
      <c r="L247" s="49" t="s">
        <v>487</v>
      </c>
      <c r="M247" s="50" t="s">
        <v>70</v>
      </c>
      <c r="N247" s="51" t="n">
        <v>0.01</v>
      </c>
      <c r="O247" s="51" t="n">
        <v>0.02</v>
      </c>
      <c r="P247" s="51" t="n">
        <v>0</v>
      </c>
      <c r="Q247" s="51" t="n">
        <v>0</v>
      </c>
      <c r="R247" s="50" t="n">
        <v>0</v>
      </c>
      <c r="S247" s="50" t="n">
        <v>0</v>
      </c>
      <c r="T247" s="50" t="n">
        <v>30</v>
      </c>
      <c r="U247" s="50"/>
      <c r="X247" s="53" t="e">
        <f aca="false">+VLOOKUP($D247,['file:///home/lab/repositories/luckia.facturador/com.luckia.biller.deploy/src/main/resources/bootstrap/info_presencial_2014.xlsx']venta_neta_cons!$a$2:$n$1048576,3,0)</f>
        <v>#VALUE!</v>
      </c>
      <c r="Y247" s="53" t="e">
        <f aca="false">+VLOOKUP($D247,['file:///home/lab/repositories/luckia.facturador/com.luckia.biller.deploy/src/main/resources/bootstrap/info_presencial_2014.xlsx']venta_neta_cons!$a$2:$n$1048576,4,0)</f>
        <v>#VALUE!</v>
      </c>
      <c r="Z247" s="53" t="e">
        <f aca="false">+VLOOKUP($D247,['file:///home/lab/repositories/luckia.facturador/com.luckia.biller.deploy/src/main/resources/bootstrap/info_presencial_2014.xlsx']venta_neta_cons!$a$2:$n$1048576,5,0)</f>
        <v>#VALUE!</v>
      </c>
      <c r="AA247" s="53" t="e">
        <f aca="false">+VLOOKUP($D247,['file:///home/lab/repositories/luckia.facturador/com.luckia.biller.deploy/src/main/resources/bootstrap/info_presencial_2014.xlsx']venta_neta_cons!$a$2:$n$1048576,6,0)</f>
        <v>#VALUE!</v>
      </c>
      <c r="AB247" s="53" t="e">
        <f aca="false">+VLOOKUP($D247,['file:///home/lab/repositories/luckia.facturador/com.luckia.biller.deploy/src/main/resources/bootstrap/info_presencial_2014.xlsx']venta_neta_cons!$a$2:$n$1048576,7,0)</f>
        <v>#VALUE!</v>
      </c>
      <c r="AC247" s="53" t="e">
        <f aca="false">+VLOOKUP($D247,['file:///home/lab/repositories/luckia.facturador/com.luckia.biller.deploy/src/main/resources/bootstrap/info_presencial_2014.xlsx']venta_neta_cons!$a$2:$n$1048576,8,0)</f>
        <v>#VALUE!</v>
      </c>
      <c r="AD247" s="53" t="e">
        <f aca="false">+VLOOKUP($D247,['file:///home/lab/repositories/luckia.facturador/com.luckia.biller.deploy/src/main/resources/bootstrap/info_presencial_2014.xlsx']venta_neta_cons!$a$2:$n$1048576,9,0)</f>
        <v>#VALUE!</v>
      </c>
      <c r="AE247" s="53" t="e">
        <f aca="false">+VLOOKUP($D247,['file:///home/lab/repositories/luckia.facturador/com.luckia.biller.deploy/src/main/resources/bootstrap/info_presencial_2014.xlsx']venta_neta_cons!$a$2:$n$1048576,10,0)</f>
        <v>#VALUE!</v>
      </c>
      <c r="AF247" s="53" t="e">
        <f aca="false">+VLOOKUP($D247,['file:///home/lab/repositories/luckia.facturador/com.luckia.biller.deploy/src/main/resources/bootstrap/info_presencial_2014.xlsx']venta_neta_cons!$a$2:$n$1048576,11,0)</f>
        <v>#VALUE!</v>
      </c>
      <c r="AG247" s="53" t="e">
        <f aca="false">+VLOOKUP($D247,['file:///home/lab/repositories/luckia.facturador/com.luckia.biller.deploy/src/main/resources/bootstrap/info_presencial_2014.xlsx']venta_neta_cons!$a$2:$n$1048576,12,0)</f>
        <v>#VALUE!</v>
      </c>
      <c r="AH247" s="53" t="e">
        <f aca="false">+VLOOKUP($D247,['file:///home/lab/repositories/luckia.facturador/com.luckia.biller.deploy/src/main/resources/bootstrap/info_presencial_2014.xlsx']venta_neta_cons!$a$2:$n$1048576,13,0)</f>
        <v>#VALUE!</v>
      </c>
      <c r="AI247" s="53" t="e">
        <f aca="false">+VLOOKUP($D247,['file:///home/lab/repositories/luckia.facturador/com.luckia.biller.deploy/src/main/resources/bootstrap/info_presencial_2014.xlsx']venta_neta_cons!$a$2:$n$1048576,14,0)</f>
        <v>#VALUE!</v>
      </c>
      <c r="AJ247" s="53" t="n">
        <f aca="false">+SUM(X247:AI247)</f>
        <v>772</v>
      </c>
      <c r="AK247" s="54" t="n">
        <f aca="false">+BB247/X247</f>
        <v>0.696282383419689</v>
      </c>
      <c r="AL247" s="53"/>
      <c r="AM247" s="53" t="e">
        <f aca="false">+VLOOKUP($D247,['file:///home/lab/repositories/luckia.facturador/com.luckia.biller.deploy/src/main/resources/bootstrap/info_presencial_2014.xlsx']saldo_cons!$a$2:$n$1048576,3,0)</f>
        <v>#VALUE!</v>
      </c>
      <c r="AN247" s="53" t="e">
        <f aca="false">+VLOOKUP($D247,['file:///home/lab/repositories/luckia.facturador/com.luckia.biller.deploy/src/main/resources/bootstrap/info_presencial_2014.xlsx']saldo_cons!$a$2:$n$1048576,4,0)</f>
        <v>#VALUE!</v>
      </c>
      <c r="AO247" s="53" t="e">
        <f aca="false">+VLOOKUP($D247,['file:///home/lab/repositories/luckia.facturador/com.luckia.biller.deploy/src/main/resources/bootstrap/info_presencial_2014.xlsx']saldo_cons!$a$2:$n$1048576,5,0)</f>
        <v>#VALUE!</v>
      </c>
      <c r="AP247" s="53" t="e">
        <f aca="false">+VLOOKUP($D247,['file:///home/lab/repositories/luckia.facturador/com.luckia.biller.deploy/src/main/resources/bootstrap/info_presencial_2014.xlsx']saldo_cons!$a$2:$n$1048576,6,0)</f>
        <v>#VALUE!</v>
      </c>
      <c r="AQ247" s="53" t="e">
        <f aca="false">+VLOOKUP($D247,['file:///home/lab/repositories/luckia.facturador/com.luckia.biller.deploy/src/main/resources/bootstrap/info_presencial_2014.xlsx']saldo_cons!$a$2:$n$1048576,7,0)</f>
        <v>#VALUE!</v>
      </c>
      <c r="AR247" s="53" t="e">
        <f aca="false">+VLOOKUP($D247,['file:///home/lab/repositories/luckia.facturador/com.luckia.biller.deploy/src/main/resources/bootstrap/info_presencial_2014.xlsx']saldo_cons!$a$2:$n$1048576,8,0)</f>
        <v>#VALUE!</v>
      </c>
      <c r="AS247" s="53" t="e">
        <f aca="false">+VLOOKUP($D247,['file:///home/lab/repositories/luckia.facturador/com.luckia.biller.deploy/src/main/resources/bootstrap/info_presencial_2014.xlsx']saldo_cons!$a$2:$n$1048576,9,0)</f>
        <v>#VALUE!</v>
      </c>
      <c r="AT247" s="53" t="e">
        <f aca="false">+VLOOKUP($D247,['file:///home/lab/repositories/luckia.facturador/com.luckia.biller.deploy/src/main/resources/bootstrap/info_presencial_2014.xlsx']saldo_cons!$a$2:$n$1048576,10,0)</f>
        <v>#VALUE!</v>
      </c>
      <c r="AU247" s="53" t="e">
        <f aca="false">+VLOOKUP($D247,['file:///home/lab/repositories/luckia.facturador/com.luckia.biller.deploy/src/main/resources/bootstrap/info_presencial_2014.xlsx']saldo_cons!$a$2:$n$1048576,11,0)</f>
        <v>#VALUE!</v>
      </c>
      <c r="AV247" s="53" t="e">
        <f aca="false">+VLOOKUP($D247,['file:///home/lab/repositories/luckia.facturador/com.luckia.biller.deploy/src/main/resources/bootstrap/info_presencial_2014.xlsx']saldo_cons!$a$2:$n$1048576,12,0)</f>
        <v>#VALUE!</v>
      </c>
      <c r="AW247" s="53" t="e">
        <f aca="false">+VLOOKUP($D247,['file:///home/lab/repositories/luckia.facturador/com.luckia.biller.deploy/src/main/resources/bootstrap/info_presencial_2014.xlsx']saldo_cons!$a$2:$n$1048576,13,0)</f>
        <v>#VALUE!</v>
      </c>
      <c r="AX247" s="53" t="e">
        <f aca="false">+VLOOKUP($D247,['file:///home/lab/repositories/luckia.facturador/com.luckia.biller.deploy/src/main/resources/bootstrap/info_presencial_2014.xlsx']saldo_cons!$a$2:$n$1048576,14,0)</f>
        <v>#VALUE!</v>
      </c>
      <c r="AY247" s="53" t="n">
        <f aca="false">+SUM(AM247:AX247)</f>
        <v>772</v>
      </c>
      <c r="AZ247" s="53"/>
      <c r="BA247" s="53"/>
      <c r="BB247" s="53" t="e">
        <f aca="false">+VLOOKUP($D247,['file:///home/lab/repositories/luckia.facturador/com.luckia.biller.deploy/src/main/resources/bootstrap/info_presencial_2014.xlsx']ggr_cons!$a$2:$n$1048576,3,0)</f>
        <v>#VALUE!</v>
      </c>
      <c r="BC247" s="53" t="e">
        <f aca="false">+VLOOKUP($D247,['file:///home/lab/repositories/luckia.facturador/com.luckia.biller.deploy/src/main/resources/bootstrap/info_presencial_2014.xlsx']ggr_cons!$a$2:$n$1048576,4,0)</f>
        <v>#VALUE!</v>
      </c>
      <c r="BD247" s="53" t="e">
        <f aca="false">+VLOOKUP($D247,['file:///home/lab/repositories/luckia.facturador/com.luckia.biller.deploy/src/main/resources/bootstrap/info_presencial_2014.xlsx']ggr_cons!$a$2:$n$1048576,5,0)</f>
        <v>#VALUE!</v>
      </c>
      <c r="BE247" s="53" t="e">
        <f aca="false">+VLOOKUP($D247,['file:///home/lab/repositories/luckia.facturador/com.luckia.biller.deploy/src/main/resources/bootstrap/info_presencial_2014.xlsx']ggr_cons!$a$2:$n$1048576,6,0)</f>
        <v>#VALUE!</v>
      </c>
      <c r="BF247" s="53" t="e">
        <f aca="false">+VLOOKUP($D247,['file:///home/lab/repositories/luckia.facturador/com.luckia.biller.deploy/src/main/resources/bootstrap/info_presencial_2014.xlsx']ggr_cons!$a$2:$n$1048576,7,0)</f>
        <v>#VALUE!</v>
      </c>
      <c r="BG247" s="53" t="e">
        <f aca="false">+VLOOKUP($D247,['file:///home/lab/repositories/luckia.facturador/com.luckia.biller.deploy/src/main/resources/bootstrap/info_presencial_2014.xlsx']ggr_cons!$a$2:$n$1048576,8,0)</f>
        <v>#VALUE!</v>
      </c>
      <c r="BH247" s="53" t="e">
        <f aca="false">+VLOOKUP($D247,['file:///home/lab/repositories/luckia.facturador/com.luckia.biller.deploy/src/main/resources/bootstrap/info_presencial_2014.xlsx']ggr_cons!$a$2:$n$1048576,9,0)</f>
        <v>#VALUE!</v>
      </c>
      <c r="BI247" s="53" t="e">
        <f aca="false">+VLOOKUP($D247,['file:///home/lab/repositories/luckia.facturador/com.luckia.biller.deploy/src/main/resources/bootstrap/info_presencial_2014.xlsx']ggr_cons!$a$2:$n$1048576,10,0)</f>
        <v>#VALUE!</v>
      </c>
      <c r="BJ247" s="53" t="e">
        <f aca="false">+VLOOKUP($D247,['file:///home/lab/repositories/luckia.facturador/com.luckia.biller.deploy/src/main/resources/bootstrap/info_presencial_2014.xlsx']ggr_cons!$a$2:$n$1048576,11,0)</f>
        <v>#VALUE!</v>
      </c>
      <c r="BK247" s="53" t="e">
        <f aca="false">+VLOOKUP($D247,['file:///home/lab/repositories/luckia.facturador/com.luckia.biller.deploy/src/main/resources/bootstrap/info_presencial_2014.xlsx']ggr_cons!$a$2:$n$1048576,12,0)</f>
        <v>#VALUE!</v>
      </c>
      <c r="BL247" s="53" t="e">
        <f aca="false">+VLOOKUP($D247,['file:///home/lab/repositories/luckia.facturador/com.luckia.biller.deploy/src/main/resources/bootstrap/info_presencial_2014.xlsx']ggr_cons!$a$2:$n$1048576,13,0)</f>
        <v>#VALUE!</v>
      </c>
      <c r="BM247" s="53" t="e">
        <f aca="false">+VLOOKUP($D247,['file:///home/lab/repositories/luckia.facturador/com.luckia.biller.deploy/src/main/resources/bootstrap/info_presencial_2014.xlsx']ggr_cons!$a$2:$n$1048576,14,0)</f>
        <v>#VALUE!</v>
      </c>
      <c r="BN247" s="53" t="n">
        <f aca="false">+SUM(BB247:BM247)</f>
        <v>537.53</v>
      </c>
      <c r="BO247" s="53"/>
      <c r="BP247" s="53"/>
      <c r="BQ247" s="55" t="n">
        <f aca="false">+$N247*X247</f>
        <v>7.72</v>
      </c>
      <c r="BR247" s="55" t="n">
        <f aca="false">+$N247*Y247</f>
        <v>0</v>
      </c>
      <c r="BS247" s="55" t="n">
        <f aca="false">+$N247*Z247</f>
        <v>0</v>
      </c>
      <c r="BT247" s="55" t="n">
        <f aca="false">+$N247*AA247</f>
        <v>0</v>
      </c>
      <c r="BU247" s="55" t="n">
        <f aca="false">+$N247*AB247</f>
        <v>0</v>
      </c>
      <c r="BV247" s="55" t="n">
        <f aca="false">+$N247*AC247</f>
        <v>0</v>
      </c>
      <c r="BW247" s="55" t="n">
        <f aca="false">+$N247*AD247</f>
        <v>0</v>
      </c>
      <c r="BX247" s="55" t="n">
        <f aca="false">+$N247*AE247</f>
        <v>0</v>
      </c>
      <c r="BY247" s="55" t="n">
        <f aca="false">+$N247*AF247</f>
        <v>0</v>
      </c>
      <c r="BZ247" s="55" t="n">
        <f aca="false">+$N247*AG247</f>
        <v>0</v>
      </c>
      <c r="CA247" s="55" t="n">
        <f aca="false">+$N247*AH247</f>
        <v>0</v>
      </c>
      <c r="CB247" s="55" t="n">
        <f aca="false">+$N247*AI247</f>
        <v>0</v>
      </c>
      <c r="CC247" s="55" t="n">
        <f aca="false">+SUM(BQ247:CB247)</f>
        <v>7.72</v>
      </c>
      <c r="CD247" s="53"/>
      <c r="CE247" s="55"/>
      <c r="CF247" s="55" t="n">
        <f aca="false">+BQ247/$CE$2</f>
        <v>6.3801652892562</v>
      </c>
      <c r="CG247" s="55" t="n">
        <f aca="false">+BR247/$CE$2</f>
        <v>0</v>
      </c>
      <c r="CH247" s="55" t="n">
        <f aca="false">+BS247/$CE$2</f>
        <v>0</v>
      </c>
      <c r="CI247" s="55" t="n">
        <f aca="false">+BT247/$CE$2</f>
        <v>0</v>
      </c>
      <c r="CJ247" s="55" t="n">
        <f aca="false">+BU247/$CE$2</f>
        <v>0</v>
      </c>
      <c r="CK247" s="55" t="n">
        <f aca="false">+BV247/$CE$2</f>
        <v>0</v>
      </c>
      <c r="CL247" s="55" t="n">
        <f aca="false">+BW247/$CE$2</f>
        <v>0</v>
      </c>
      <c r="CM247" s="55" t="n">
        <f aca="false">+BX247/$CE$2</f>
        <v>0</v>
      </c>
      <c r="CN247" s="55" t="n">
        <f aca="false">+BY247/$CE$2</f>
        <v>0</v>
      </c>
      <c r="CO247" s="55" t="n">
        <f aca="false">+BZ247/$CE$2</f>
        <v>0</v>
      </c>
      <c r="CP247" s="55" t="n">
        <f aca="false">+CA247/$CE$2</f>
        <v>0</v>
      </c>
      <c r="CQ247" s="55" t="n">
        <f aca="false">+CB247/$CE$2</f>
        <v>0</v>
      </c>
      <c r="CR247" s="55" t="n">
        <f aca="false">+CC247/$CE$2</f>
        <v>6.3801652892562</v>
      </c>
      <c r="CS247" s="53"/>
      <c r="CT247" s="53"/>
      <c r="CU247" s="56" t="n">
        <f aca="false">+$O247*X247+$P247*BB247+$Q247*(0.9*BB247+$S247)+$R247</f>
        <v>15.44</v>
      </c>
      <c r="CV247" s="56" t="n">
        <f aca="false">+$O247*Y247+$P247*BC247+$Q247*(0.9*BC247+$S247)+$R247</f>
        <v>0</v>
      </c>
      <c r="CW247" s="56" t="n">
        <f aca="false">+$O247*Z247+$P247*BD247+$Q247*(0.9*BD247+$S247)+$R247</f>
        <v>0</v>
      </c>
      <c r="CX247" s="56" t="n">
        <f aca="false">+$O247*AA247+$P247*BE247+$Q247*(0.9*BE247+$S247)+$R247</f>
        <v>0</v>
      </c>
      <c r="CY247" s="56" t="n">
        <f aca="false">+$O247*AB247+$P247*BF247+$Q247*(0.9*BF247+$S247)+$R247</f>
        <v>0</v>
      </c>
      <c r="CZ247" s="56" t="n">
        <f aca="false">+$O247*AC247+$P247*BG247+$Q247*(0.9*BG247+$S247)+$R247</f>
        <v>0</v>
      </c>
      <c r="DA247" s="56" t="n">
        <f aca="false">+$O247*AD247+$P247*BH247+$Q247*(0.9*BH247+$S247)+$R247</f>
        <v>0</v>
      </c>
      <c r="DB247" s="56" t="n">
        <f aca="false">+$O247*AE247+$P247*BI247+$Q247*(0.9*BI247+$S247)+$R247</f>
        <v>0</v>
      </c>
      <c r="DC247" s="56" t="n">
        <f aca="false">+$O247*AF247+$P247*BJ247+$Q247*(0.9*BJ247+$S247)+$R247</f>
        <v>0</v>
      </c>
      <c r="DD247" s="56" t="n">
        <f aca="false">+$O247*AG247+$P247*BK247+$Q247*(0.9*BK247+$S247)+$R247</f>
        <v>0</v>
      </c>
      <c r="DE247" s="56" t="n">
        <f aca="false">+$O247*AH247+$P247*BL247+$Q247*(0.9*BL247+$S247)+$R247</f>
        <v>0</v>
      </c>
      <c r="DF247" s="56" t="n">
        <f aca="false">+$O247*AI247+$P247*BM247+$Q247*(0.9*BM247+$S247)+$R247</f>
        <v>0</v>
      </c>
      <c r="DG247" s="55" t="n">
        <f aca="false">+SUM(CU247:DF247)</f>
        <v>15.44</v>
      </c>
      <c r="DH247" s="53"/>
      <c r="DJ247" s="14" t="n">
        <f aca="false">+IF(X247=0,0,$T247)</f>
        <v>30</v>
      </c>
      <c r="DK247" s="14" t="n">
        <f aca="false">+IF(Y247=0,0,$T247)</f>
        <v>0</v>
      </c>
      <c r="DL247" s="14" t="n">
        <f aca="false">+IF(Z247=0,0,$T247)</f>
        <v>0</v>
      </c>
      <c r="DM247" s="14" t="n">
        <f aca="false">+IF(AA247=0,0,$T247)</f>
        <v>0</v>
      </c>
      <c r="DN247" s="14" t="n">
        <f aca="false">+IF(AB247=0,0,$T247)</f>
        <v>0</v>
      </c>
      <c r="DO247" s="14" t="n">
        <f aca="false">+IF(AC247=0,0,$T247)</f>
        <v>0</v>
      </c>
      <c r="DP247" s="14" t="n">
        <f aca="false">+IF(AD247=0,0,$T247)</f>
        <v>0</v>
      </c>
      <c r="DQ247" s="14" t="n">
        <f aca="false">+IF(AE247=0,0,$T247)</f>
        <v>0</v>
      </c>
      <c r="DR247" s="14" t="n">
        <f aca="false">+IF(AF247=0,0,$T247)</f>
        <v>0</v>
      </c>
      <c r="DS247" s="14" t="n">
        <f aca="false">+IF(AG247=0,0,$T247)</f>
        <v>0</v>
      </c>
      <c r="DT247" s="14" t="n">
        <f aca="false">+IF(AH247=0,0,$T247)</f>
        <v>0</v>
      </c>
      <c r="DU247" s="14" t="n">
        <f aca="false">+IF(AI247=0,0,$T247)</f>
        <v>0</v>
      </c>
      <c r="DV247" s="55" t="n">
        <f aca="false">+SUM(DJ247:DU247)</f>
        <v>30</v>
      </c>
      <c r="DY247" s="14" t="n">
        <v>0</v>
      </c>
      <c r="DZ247" s="14" t="n">
        <v>0</v>
      </c>
      <c r="EA247" s="14" t="n">
        <v>0</v>
      </c>
      <c r="EB247" s="14" t="n">
        <v>0</v>
      </c>
      <c r="EC247" s="14" t="n">
        <v>0</v>
      </c>
      <c r="ED247" s="14" t="n">
        <v>0</v>
      </c>
      <c r="EE247" s="14" t="n">
        <v>0</v>
      </c>
      <c r="EF247" s="14" t="n">
        <v>0</v>
      </c>
      <c r="EG247" s="14" t="n">
        <v>0</v>
      </c>
      <c r="EH247" s="14" t="n">
        <v>0</v>
      </c>
      <c r="EI247" s="14" t="n">
        <v>0</v>
      </c>
      <c r="EJ247" s="14" t="n">
        <v>0</v>
      </c>
      <c r="EK247" s="55" t="n">
        <f aca="false">+SUM(DY247:EJ247)</f>
        <v>0</v>
      </c>
      <c r="EO247" s="53" t="n">
        <f aca="false">+CU247+DJ247-DY247/2</f>
        <v>45.44</v>
      </c>
      <c r="EP247" s="53" t="n">
        <f aca="false">+CV247+DK247-DZ247/2</f>
        <v>0</v>
      </c>
      <c r="EQ247" s="53" t="n">
        <f aca="false">+CW247+DL247-EA247/2</f>
        <v>0</v>
      </c>
      <c r="ER247" s="53" t="n">
        <f aca="false">+CX247+DM247-EB247/2</f>
        <v>0</v>
      </c>
      <c r="ES247" s="53" t="n">
        <f aca="false">+CY247+DN247-EC247/2</f>
        <v>0</v>
      </c>
      <c r="ET247" s="53" t="n">
        <f aca="false">+CZ247+DO247-ED247/2</f>
        <v>0</v>
      </c>
      <c r="EU247" s="53" t="n">
        <f aca="false">+DA247+DP247-EE247/2</f>
        <v>0</v>
      </c>
      <c r="EV247" s="53" t="n">
        <f aca="false">+DB247+DQ247-EF247/2</f>
        <v>0</v>
      </c>
      <c r="EW247" s="53" t="n">
        <f aca="false">+DC247+DR247-EG247/2</f>
        <v>0</v>
      </c>
      <c r="EX247" s="53" t="n">
        <f aca="false">+DD247+DS247-EH247/2</f>
        <v>0</v>
      </c>
      <c r="EY247" s="53" t="n">
        <f aca="false">+DE247+DT247-EI247/2</f>
        <v>0</v>
      </c>
      <c r="EZ247" s="53" t="n">
        <f aca="false">+DF247+DU247-EJ247/2</f>
        <v>0</v>
      </c>
      <c r="FA247" s="55" t="n">
        <f aca="false">+SUM(EO247:EZ247)</f>
        <v>45.44</v>
      </c>
      <c r="FD247" s="53" t="n">
        <f aca="false">+AM247-EO247-DY247</f>
        <v>726.56</v>
      </c>
      <c r="FE247" s="53" t="n">
        <f aca="false">+AN247-EP247-DZ247</f>
        <v>0</v>
      </c>
      <c r="FF247" s="53" t="n">
        <f aca="false">+AO247-EQ247-EA247</f>
        <v>0</v>
      </c>
      <c r="FG247" s="53" t="n">
        <f aca="false">+AP247-ER247-EB247</f>
        <v>0</v>
      </c>
      <c r="FH247" s="53" t="n">
        <f aca="false">+AQ247-ES247-EC247</f>
        <v>0</v>
      </c>
      <c r="FI247" s="53" t="n">
        <f aca="false">+AR247-ET247-ED247</f>
        <v>0</v>
      </c>
      <c r="FJ247" s="53" t="n">
        <f aca="false">+AS247-EU247-EE247</f>
        <v>0</v>
      </c>
      <c r="FK247" s="53" t="n">
        <f aca="false">+AT247-EV247-EF247</f>
        <v>0</v>
      </c>
      <c r="FL247" s="53" t="n">
        <f aca="false">+AU247-EW247-EG247</f>
        <v>0</v>
      </c>
      <c r="FM247" s="53" t="n">
        <f aca="false">+AV247-EX247-EH247</f>
        <v>0</v>
      </c>
      <c r="FN247" s="53" t="n">
        <f aca="false">+AW247-EY247-EI247</f>
        <v>0</v>
      </c>
      <c r="FO247" s="53" t="n">
        <f aca="false">+AX247-EZ247-EJ247</f>
        <v>0</v>
      </c>
      <c r="FP247" s="53" t="n">
        <f aca="false">+AY247-FA247</f>
        <v>726.56</v>
      </c>
    </row>
    <row collapsed="false" customFormat="false" customHeight="true" hidden="false" ht="15" outlineLevel="2" r="248">
      <c r="A248" s="21" t="n">
        <v>12</v>
      </c>
      <c r="B248" s="21" t="s">
        <v>67</v>
      </c>
      <c r="C248" s="21" t="s">
        <v>137</v>
      </c>
      <c r="D248" s="67" t="n">
        <f aca="false">+E248</f>
        <v>16197</v>
      </c>
      <c r="E248" s="69" t="n">
        <v>16197</v>
      </c>
      <c r="F248" s="72" t="s">
        <v>834</v>
      </c>
      <c r="G248" s="21" t="s">
        <v>69</v>
      </c>
      <c r="H248" s="21" t="s">
        <v>69</v>
      </c>
      <c r="I248" s="72" t="s">
        <v>835</v>
      </c>
      <c r="J248" s="76" t="s">
        <v>743</v>
      </c>
      <c r="K248" s="76" t="s">
        <v>486</v>
      </c>
      <c r="L248" s="49" t="s">
        <v>487</v>
      </c>
      <c r="M248" s="50" t="s">
        <v>70</v>
      </c>
      <c r="N248" s="51" t="n">
        <v>0.01</v>
      </c>
      <c r="O248" s="51" t="n">
        <v>0.02</v>
      </c>
      <c r="P248" s="51" t="n">
        <v>0</v>
      </c>
      <c r="Q248" s="51" t="n">
        <v>0</v>
      </c>
      <c r="R248" s="50" t="n">
        <v>0</v>
      </c>
      <c r="S248" s="50" t="n">
        <v>0</v>
      </c>
      <c r="T248" s="50" t="n">
        <v>30</v>
      </c>
      <c r="U248" s="50"/>
      <c r="X248" s="53" t="e">
        <f aca="false">+VLOOKUP($D248,['file:///home/lab/repositories/luckia.facturador/com.luckia.biller.deploy/src/main/resources/bootstrap/info_presencial_2014.xlsx']venta_neta_cons!$a$2:$n$1048576,3,0)</f>
        <v>#VALUE!</v>
      </c>
      <c r="Y248" s="53" t="e">
        <f aca="false">+VLOOKUP($D248,['file:///home/lab/repositories/luckia.facturador/com.luckia.biller.deploy/src/main/resources/bootstrap/info_presencial_2014.xlsx']venta_neta_cons!$a$2:$n$1048576,4,0)</f>
        <v>#VALUE!</v>
      </c>
      <c r="Z248" s="53" t="e">
        <f aca="false">+VLOOKUP($D248,['file:///home/lab/repositories/luckia.facturador/com.luckia.biller.deploy/src/main/resources/bootstrap/info_presencial_2014.xlsx']venta_neta_cons!$a$2:$n$1048576,5,0)</f>
        <v>#VALUE!</v>
      </c>
      <c r="AA248" s="53" t="e">
        <f aca="false">+VLOOKUP($D248,['file:///home/lab/repositories/luckia.facturador/com.luckia.biller.deploy/src/main/resources/bootstrap/info_presencial_2014.xlsx']venta_neta_cons!$a$2:$n$1048576,6,0)</f>
        <v>#VALUE!</v>
      </c>
      <c r="AB248" s="53" t="e">
        <f aca="false">+VLOOKUP($D248,['file:///home/lab/repositories/luckia.facturador/com.luckia.biller.deploy/src/main/resources/bootstrap/info_presencial_2014.xlsx']venta_neta_cons!$a$2:$n$1048576,7,0)</f>
        <v>#VALUE!</v>
      </c>
      <c r="AC248" s="53" t="e">
        <f aca="false">+VLOOKUP($D248,['file:///home/lab/repositories/luckia.facturador/com.luckia.biller.deploy/src/main/resources/bootstrap/info_presencial_2014.xlsx']venta_neta_cons!$a$2:$n$1048576,8,0)</f>
        <v>#VALUE!</v>
      </c>
      <c r="AD248" s="53" t="e">
        <f aca="false">+VLOOKUP($D248,['file:///home/lab/repositories/luckia.facturador/com.luckia.biller.deploy/src/main/resources/bootstrap/info_presencial_2014.xlsx']venta_neta_cons!$a$2:$n$1048576,9,0)</f>
        <v>#VALUE!</v>
      </c>
      <c r="AE248" s="53" t="e">
        <f aca="false">+VLOOKUP($D248,['file:///home/lab/repositories/luckia.facturador/com.luckia.biller.deploy/src/main/resources/bootstrap/info_presencial_2014.xlsx']venta_neta_cons!$a$2:$n$1048576,10,0)</f>
        <v>#VALUE!</v>
      </c>
      <c r="AF248" s="53" t="e">
        <f aca="false">+VLOOKUP($D248,['file:///home/lab/repositories/luckia.facturador/com.luckia.biller.deploy/src/main/resources/bootstrap/info_presencial_2014.xlsx']venta_neta_cons!$a$2:$n$1048576,11,0)</f>
        <v>#VALUE!</v>
      </c>
      <c r="AG248" s="53" t="e">
        <f aca="false">+VLOOKUP($D248,['file:///home/lab/repositories/luckia.facturador/com.luckia.biller.deploy/src/main/resources/bootstrap/info_presencial_2014.xlsx']venta_neta_cons!$a$2:$n$1048576,12,0)</f>
        <v>#VALUE!</v>
      </c>
      <c r="AH248" s="53" t="e">
        <f aca="false">+VLOOKUP($D248,['file:///home/lab/repositories/luckia.facturador/com.luckia.biller.deploy/src/main/resources/bootstrap/info_presencial_2014.xlsx']venta_neta_cons!$a$2:$n$1048576,13,0)</f>
        <v>#VALUE!</v>
      </c>
      <c r="AI248" s="53" t="e">
        <f aca="false">+VLOOKUP($D248,['file:///home/lab/repositories/luckia.facturador/com.luckia.biller.deploy/src/main/resources/bootstrap/info_presencial_2014.xlsx']venta_neta_cons!$a$2:$n$1048576,14,0)</f>
        <v>#VALUE!</v>
      </c>
      <c r="AJ248" s="53" t="n">
        <f aca="false">+SUM(X248:AI248)</f>
        <v>1557</v>
      </c>
      <c r="AK248" s="54" t="n">
        <f aca="false">+BB248/X248</f>
        <v>0.598721901091843</v>
      </c>
      <c r="AL248" s="53"/>
      <c r="AM248" s="53" t="e">
        <f aca="false">+VLOOKUP($D248,['file:///home/lab/repositories/luckia.facturador/com.luckia.biller.deploy/src/main/resources/bootstrap/info_presencial_2014.xlsx']saldo_cons!$a$2:$n$1048576,3,0)</f>
        <v>#VALUE!</v>
      </c>
      <c r="AN248" s="53" t="e">
        <f aca="false">+VLOOKUP($D248,['file:///home/lab/repositories/luckia.facturador/com.luckia.biller.deploy/src/main/resources/bootstrap/info_presencial_2014.xlsx']saldo_cons!$a$2:$n$1048576,4,0)</f>
        <v>#VALUE!</v>
      </c>
      <c r="AO248" s="53" t="e">
        <f aca="false">+VLOOKUP($D248,['file:///home/lab/repositories/luckia.facturador/com.luckia.biller.deploy/src/main/resources/bootstrap/info_presencial_2014.xlsx']saldo_cons!$a$2:$n$1048576,5,0)</f>
        <v>#VALUE!</v>
      </c>
      <c r="AP248" s="53" t="e">
        <f aca="false">+VLOOKUP($D248,['file:///home/lab/repositories/luckia.facturador/com.luckia.biller.deploy/src/main/resources/bootstrap/info_presencial_2014.xlsx']saldo_cons!$a$2:$n$1048576,6,0)</f>
        <v>#VALUE!</v>
      </c>
      <c r="AQ248" s="53" t="e">
        <f aca="false">+VLOOKUP($D248,['file:///home/lab/repositories/luckia.facturador/com.luckia.biller.deploy/src/main/resources/bootstrap/info_presencial_2014.xlsx']saldo_cons!$a$2:$n$1048576,7,0)</f>
        <v>#VALUE!</v>
      </c>
      <c r="AR248" s="53" t="e">
        <f aca="false">+VLOOKUP($D248,['file:///home/lab/repositories/luckia.facturador/com.luckia.biller.deploy/src/main/resources/bootstrap/info_presencial_2014.xlsx']saldo_cons!$a$2:$n$1048576,8,0)</f>
        <v>#VALUE!</v>
      </c>
      <c r="AS248" s="53" t="e">
        <f aca="false">+VLOOKUP($D248,['file:///home/lab/repositories/luckia.facturador/com.luckia.biller.deploy/src/main/resources/bootstrap/info_presencial_2014.xlsx']saldo_cons!$a$2:$n$1048576,9,0)</f>
        <v>#VALUE!</v>
      </c>
      <c r="AT248" s="53" t="e">
        <f aca="false">+VLOOKUP($D248,['file:///home/lab/repositories/luckia.facturador/com.luckia.biller.deploy/src/main/resources/bootstrap/info_presencial_2014.xlsx']saldo_cons!$a$2:$n$1048576,10,0)</f>
        <v>#VALUE!</v>
      </c>
      <c r="AU248" s="53" t="e">
        <f aca="false">+VLOOKUP($D248,['file:///home/lab/repositories/luckia.facturador/com.luckia.biller.deploy/src/main/resources/bootstrap/info_presencial_2014.xlsx']saldo_cons!$a$2:$n$1048576,11,0)</f>
        <v>#VALUE!</v>
      </c>
      <c r="AV248" s="53" t="e">
        <f aca="false">+VLOOKUP($D248,['file:///home/lab/repositories/luckia.facturador/com.luckia.biller.deploy/src/main/resources/bootstrap/info_presencial_2014.xlsx']saldo_cons!$a$2:$n$1048576,12,0)</f>
        <v>#VALUE!</v>
      </c>
      <c r="AW248" s="53" t="e">
        <f aca="false">+VLOOKUP($D248,['file:///home/lab/repositories/luckia.facturador/com.luckia.biller.deploy/src/main/resources/bootstrap/info_presencial_2014.xlsx']saldo_cons!$a$2:$n$1048576,13,0)</f>
        <v>#VALUE!</v>
      </c>
      <c r="AX248" s="53" t="e">
        <f aca="false">+VLOOKUP($D248,['file:///home/lab/repositories/luckia.facturador/com.luckia.biller.deploy/src/main/resources/bootstrap/info_presencial_2014.xlsx']saldo_cons!$a$2:$n$1048576,14,0)</f>
        <v>#VALUE!</v>
      </c>
      <c r="AY248" s="53" t="n">
        <f aca="false">+SUM(AM248:AX248)</f>
        <v>1557</v>
      </c>
      <c r="AZ248" s="53"/>
      <c r="BA248" s="53"/>
      <c r="BB248" s="53" t="e">
        <f aca="false">+VLOOKUP($D248,['file:///home/lab/repositories/luckia.facturador/com.luckia.biller.deploy/src/main/resources/bootstrap/info_presencial_2014.xlsx']ggr_cons!$a$2:$n$1048576,3,0)</f>
        <v>#VALUE!</v>
      </c>
      <c r="BC248" s="53" t="e">
        <f aca="false">+VLOOKUP($D248,['file:///home/lab/repositories/luckia.facturador/com.luckia.biller.deploy/src/main/resources/bootstrap/info_presencial_2014.xlsx']ggr_cons!$a$2:$n$1048576,4,0)</f>
        <v>#VALUE!</v>
      </c>
      <c r="BD248" s="53" t="e">
        <f aca="false">+VLOOKUP($D248,['file:///home/lab/repositories/luckia.facturador/com.luckia.biller.deploy/src/main/resources/bootstrap/info_presencial_2014.xlsx']ggr_cons!$a$2:$n$1048576,5,0)</f>
        <v>#VALUE!</v>
      </c>
      <c r="BE248" s="53" t="e">
        <f aca="false">+VLOOKUP($D248,['file:///home/lab/repositories/luckia.facturador/com.luckia.biller.deploy/src/main/resources/bootstrap/info_presencial_2014.xlsx']ggr_cons!$a$2:$n$1048576,6,0)</f>
        <v>#VALUE!</v>
      </c>
      <c r="BF248" s="53" t="e">
        <f aca="false">+VLOOKUP($D248,['file:///home/lab/repositories/luckia.facturador/com.luckia.biller.deploy/src/main/resources/bootstrap/info_presencial_2014.xlsx']ggr_cons!$a$2:$n$1048576,7,0)</f>
        <v>#VALUE!</v>
      </c>
      <c r="BG248" s="53" t="e">
        <f aca="false">+VLOOKUP($D248,['file:///home/lab/repositories/luckia.facturador/com.luckia.biller.deploy/src/main/resources/bootstrap/info_presencial_2014.xlsx']ggr_cons!$a$2:$n$1048576,8,0)</f>
        <v>#VALUE!</v>
      </c>
      <c r="BH248" s="53" t="e">
        <f aca="false">+VLOOKUP($D248,['file:///home/lab/repositories/luckia.facturador/com.luckia.biller.deploy/src/main/resources/bootstrap/info_presencial_2014.xlsx']ggr_cons!$a$2:$n$1048576,9,0)</f>
        <v>#VALUE!</v>
      </c>
      <c r="BI248" s="53" t="e">
        <f aca="false">+VLOOKUP($D248,['file:///home/lab/repositories/luckia.facturador/com.luckia.biller.deploy/src/main/resources/bootstrap/info_presencial_2014.xlsx']ggr_cons!$a$2:$n$1048576,10,0)</f>
        <v>#VALUE!</v>
      </c>
      <c r="BJ248" s="53" t="e">
        <f aca="false">+VLOOKUP($D248,['file:///home/lab/repositories/luckia.facturador/com.luckia.biller.deploy/src/main/resources/bootstrap/info_presencial_2014.xlsx']ggr_cons!$a$2:$n$1048576,11,0)</f>
        <v>#VALUE!</v>
      </c>
      <c r="BK248" s="53" t="e">
        <f aca="false">+VLOOKUP($D248,['file:///home/lab/repositories/luckia.facturador/com.luckia.biller.deploy/src/main/resources/bootstrap/info_presencial_2014.xlsx']ggr_cons!$a$2:$n$1048576,12,0)</f>
        <v>#VALUE!</v>
      </c>
      <c r="BL248" s="53" t="e">
        <f aca="false">+VLOOKUP($D248,['file:///home/lab/repositories/luckia.facturador/com.luckia.biller.deploy/src/main/resources/bootstrap/info_presencial_2014.xlsx']ggr_cons!$a$2:$n$1048576,13,0)</f>
        <v>#VALUE!</v>
      </c>
      <c r="BM248" s="53" t="e">
        <f aca="false">+VLOOKUP($D248,['file:///home/lab/repositories/luckia.facturador/com.luckia.biller.deploy/src/main/resources/bootstrap/info_presencial_2014.xlsx']ggr_cons!$a$2:$n$1048576,14,0)</f>
        <v>#VALUE!</v>
      </c>
      <c r="BN248" s="53" t="n">
        <f aca="false">+SUM(BB248:BM248)</f>
        <v>932.21</v>
      </c>
      <c r="BO248" s="53"/>
      <c r="BP248" s="53"/>
      <c r="BQ248" s="55" t="n">
        <f aca="false">+$N248*X248</f>
        <v>15.57</v>
      </c>
      <c r="BR248" s="55" t="n">
        <f aca="false">+$N248*Y248</f>
        <v>0</v>
      </c>
      <c r="BS248" s="55" t="n">
        <f aca="false">+$N248*Z248</f>
        <v>0</v>
      </c>
      <c r="BT248" s="55" t="n">
        <f aca="false">+$N248*AA248</f>
        <v>0</v>
      </c>
      <c r="BU248" s="55" t="n">
        <f aca="false">+$N248*AB248</f>
        <v>0</v>
      </c>
      <c r="BV248" s="55" t="n">
        <f aca="false">+$N248*AC248</f>
        <v>0</v>
      </c>
      <c r="BW248" s="55" t="n">
        <f aca="false">+$N248*AD248</f>
        <v>0</v>
      </c>
      <c r="BX248" s="55" t="n">
        <f aca="false">+$N248*AE248</f>
        <v>0</v>
      </c>
      <c r="BY248" s="55" t="n">
        <f aca="false">+$N248*AF248</f>
        <v>0</v>
      </c>
      <c r="BZ248" s="55" t="n">
        <f aca="false">+$N248*AG248</f>
        <v>0</v>
      </c>
      <c r="CA248" s="55" t="n">
        <f aca="false">+$N248*AH248</f>
        <v>0</v>
      </c>
      <c r="CB248" s="55" t="n">
        <f aca="false">+$N248*AI248</f>
        <v>0</v>
      </c>
      <c r="CC248" s="55" t="n">
        <f aca="false">+SUM(BQ248:CB248)</f>
        <v>15.57</v>
      </c>
      <c r="CD248" s="53"/>
      <c r="CE248" s="55"/>
      <c r="CF248" s="55" t="n">
        <f aca="false">+BQ248/$CE$2</f>
        <v>12.8677685950413</v>
      </c>
      <c r="CG248" s="55" t="n">
        <f aca="false">+BR248/$CE$2</f>
        <v>0</v>
      </c>
      <c r="CH248" s="55" t="n">
        <f aca="false">+BS248/$CE$2</f>
        <v>0</v>
      </c>
      <c r="CI248" s="55" t="n">
        <f aca="false">+BT248/$CE$2</f>
        <v>0</v>
      </c>
      <c r="CJ248" s="55" t="n">
        <f aca="false">+BU248/$CE$2</f>
        <v>0</v>
      </c>
      <c r="CK248" s="55" t="n">
        <f aca="false">+BV248/$CE$2</f>
        <v>0</v>
      </c>
      <c r="CL248" s="55" t="n">
        <f aca="false">+BW248/$CE$2</f>
        <v>0</v>
      </c>
      <c r="CM248" s="55" t="n">
        <f aca="false">+BX248/$CE$2</f>
        <v>0</v>
      </c>
      <c r="CN248" s="55" t="n">
        <f aca="false">+BY248/$CE$2</f>
        <v>0</v>
      </c>
      <c r="CO248" s="55" t="n">
        <f aca="false">+BZ248/$CE$2</f>
        <v>0</v>
      </c>
      <c r="CP248" s="55" t="n">
        <f aca="false">+CA248/$CE$2</f>
        <v>0</v>
      </c>
      <c r="CQ248" s="55" t="n">
        <f aca="false">+CB248/$CE$2</f>
        <v>0</v>
      </c>
      <c r="CR248" s="55" t="n">
        <f aca="false">+CC248/$CE$2</f>
        <v>12.8677685950413</v>
      </c>
      <c r="CS248" s="53"/>
      <c r="CT248" s="53"/>
      <c r="CU248" s="56" t="n">
        <f aca="false">+$O248*X248+$P248*BB248+$Q248*(0.9*BB248+$S248)+$R248</f>
        <v>31.14</v>
      </c>
      <c r="CV248" s="56" t="n">
        <f aca="false">+$O248*Y248+$P248*BC248+$Q248*(0.9*BC248+$S248)+$R248</f>
        <v>0</v>
      </c>
      <c r="CW248" s="56" t="n">
        <f aca="false">+$O248*Z248+$P248*BD248+$Q248*(0.9*BD248+$S248)+$R248</f>
        <v>0</v>
      </c>
      <c r="CX248" s="56" t="n">
        <f aca="false">+$O248*AA248+$P248*BE248+$Q248*(0.9*BE248+$S248)+$R248</f>
        <v>0</v>
      </c>
      <c r="CY248" s="56" t="n">
        <f aca="false">+$O248*AB248+$P248*BF248+$Q248*(0.9*BF248+$S248)+$R248</f>
        <v>0</v>
      </c>
      <c r="CZ248" s="56" t="n">
        <f aca="false">+$O248*AC248+$P248*BG248+$Q248*(0.9*BG248+$S248)+$R248</f>
        <v>0</v>
      </c>
      <c r="DA248" s="56" t="n">
        <f aca="false">+$O248*AD248+$P248*BH248+$Q248*(0.9*BH248+$S248)+$R248</f>
        <v>0</v>
      </c>
      <c r="DB248" s="56" t="n">
        <f aca="false">+$O248*AE248+$P248*BI248+$Q248*(0.9*BI248+$S248)+$R248</f>
        <v>0</v>
      </c>
      <c r="DC248" s="56" t="n">
        <f aca="false">+$O248*AF248+$P248*BJ248+$Q248*(0.9*BJ248+$S248)+$R248</f>
        <v>0</v>
      </c>
      <c r="DD248" s="56" t="n">
        <f aca="false">+$O248*AG248+$P248*BK248+$Q248*(0.9*BK248+$S248)+$R248</f>
        <v>0</v>
      </c>
      <c r="DE248" s="56" t="n">
        <f aca="false">+$O248*AH248+$P248*BL248+$Q248*(0.9*BL248+$S248)+$R248</f>
        <v>0</v>
      </c>
      <c r="DF248" s="56" t="n">
        <f aca="false">+$O248*AI248+$P248*BM248+$Q248*(0.9*BM248+$S248)+$R248</f>
        <v>0</v>
      </c>
      <c r="DG248" s="55" t="n">
        <f aca="false">+SUM(CU248:DF248)</f>
        <v>31.14</v>
      </c>
      <c r="DH248" s="53"/>
      <c r="DJ248" s="14" t="n">
        <f aca="false">+IF(X248=0,0,$T248)</f>
        <v>30</v>
      </c>
      <c r="DK248" s="14" t="n">
        <f aca="false">+IF(Y248=0,0,$T248)</f>
        <v>0</v>
      </c>
      <c r="DL248" s="14" t="n">
        <f aca="false">+IF(Z248=0,0,$T248)</f>
        <v>0</v>
      </c>
      <c r="DM248" s="14" t="n">
        <f aca="false">+IF(AA248=0,0,$T248)</f>
        <v>0</v>
      </c>
      <c r="DN248" s="14" t="n">
        <f aca="false">+IF(AB248=0,0,$T248)</f>
        <v>0</v>
      </c>
      <c r="DO248" s="14" t="n">
        <f aca="false">+IF(AC248=0,0,$T248)</f>
        <v>0</v>
      </c>
      <c r="DP248" s="14" t="n">
        <f aca="false">+IF(AD248=0,0,$T248)</f>
        <v>0</v>
      </c>
      <c r="DQ248" s="14" t="n">
        <f aca="false">+IF(AE248=0,0,$T248)</f>
        <v>0</v>
      </c>
      <c r="DR248" s="14" t="n">
        <f aca="false">+IF(AF248=0,0,$T248)</f>
        <v>0</v>
      </c>
      <c r="DS248" s="14" t="n">
        <f aca="false">+IF(AG248=0,0,$T248)</f>
        <v>0</v>
      </c>
      <c r="DT248" s="14" t="n">
        <f aca="false">+IF(AH248=0,0,$T248)</f>
        <v>0</v>
      </c>
      <c r="DU248" s="14" t="n">
        <f aca="false">+IF(AI248=0,0,$T248)</f>
        <v>0</v>
      </c>
      <c r="DV248" s="55" t="n">
        <f aca="false">+SUM(DJ248:DU248)</f>
        <v>30</v>
      </c>
      <c r="DY248" s="14" t="n">
        <v>0</v>
      </c>
      <c r="DZ248" s="14" t="n">
        <v>0</v>
      </c>
      <c r="EA248" s="14" t="n">
        <v>0</v>
      </c>
      <c r="EB248" s="14" t="n">
        <v>0</v>
      </c>
      <c r="EC248" s="14" t="n">
        <v>0</v>
      </c>
      <c r="ED248" s="14" t="n">
        <v>0</v>
      </c>
      <c r="EE248" s="14" t="n">
        <v>0</v>
      </c>
      <c r="EF248" s="14" t="n">
        <v>0</v>
      </c>
      <c r="EG248" s="14" t="n">
        <v>0</v>
      </c>
      <c r="EH248" s="14" t="n">
        <v>0</v>
      </c>
      <c r="EI248" s="14" t="n">
        <v>0</v>
      </c>
      <c r="EJ248" s="14" t="n">
        <v>0</v>
      </c>
      <c r="EK248" s="55" t="n">
        <f aca="false">+SUM(DY248:EJ248)</f>
        <v>0</v>
      </c>
      <c r="EO248" s="53" t="n">
        <f aca="false">+CU248+DJ248-DY248/2</f>
        <v>61.14</v>
      </c>
      <c r="EP248" s="53" t="n">
        <f aca="false">+CV248+DK248-DZ248/2</f>
        <v>0</v>
      </c>
      <c r="EQ248" s="53" t="n">
        <f aca="false">+CW248+DL248-EA248/2</f>
        <v>0</v>
      </c>
      <c r="ER248" s="53" t="n">
        <f aca="false">+CX248+DM248-EB248/2</f>
        <v>0</v>
      </c>
      <c r="ES248" s="53" t="n">
        <f aca="false">+CY248+DN248-EC248/2</f>
        <v>0</v>
      </c>
      <c r="ET248" s="53" t="n">
        <f aca="false">+CZ248+DO248-ED248/2</f>
        <v>0</v>
      </c>
      <c r="EU248" s="53" t="n">
        <f aca="false">+DA248+DP248-EE248/2</f>
        <v>0</v>
      </c>
      <c r="EV248" s="53" t="n">
        <f aca="false">+DB248+DQ248-EF248/2</f>
        <v>0</v>
      </c>
      <c r="EW248" s="53" t="n">
        <f aca="false">+DC248+DR248-EG248/2</f>
        <v>0</v>
      </c>
      <c r="EX248" s="53" t="n">
        <f aca="false">+DD248+DS248-EH248/2</f>
        <v>0</v>
      </c>
      <c r="EY248" s="53" t="n">
        <f aca="false">+DE248+DT248-EI248/2</f>
        <v>0</v>
      </c>
      <c r="EZ248" s="53" t="n">
        <f aca="false">+DF248+DU248-EJ248/2</f>
        <v>0</v>
      </c>
      <c r="FA248" s="55" t="n">
        <f aca="false">+SUM(EO248:EZ248)</f>
        <v>61.14</v>
      </c>
      <c r="FD248" s="53" t="n">
        <f aca="false">+AM248-EO248-DY248</f>
        <v>1495.86</v>
      </c>
      <c r="FE248" s="53" t="n">
        <f aca="false">+AN248-EP248-DZ248</f>
        <v>0</v>
      </c>
      <c r="FF248" s="53" t="n">
        <f aca="false">+AO248-EQ248-EA248</f>
        <v>0</v>
      </c>
      <c r="FG248" s="53" t="n">
        <f aca="false">+AP248-ER248-EB248</f>
        <v>0</v>
      </c>
      <c r="FH248" s="53" t="n">
        <f aca="false">+AQ248-ES248-EC248</f>
        <v>0</v>
      </c>
      <c r="FI248" s="53" t="n">
        <f aca="false">+AR248-ET248-ED248</f>
        <v>0</v>
      </c>
      <c r="FJ248" s="53" t="n">
        <f aca="false">+AS248-EU248-EE248</f>
        <v>0</v>
      </c>
      <c r="FK248" s="53" t="n">
        <f aca="false">+AT248-EV248-EF248</f>
        <v>0</v>
      </c>
      <c r="FL248" s="53" t="n">
        <f aca="false">+AU248-EW248-EG248</f>
        <v>0</v>
      </c>
      <c r="FM248" s="53" t="n">
        <f aca="false">+AV248-EX248-EH248</f>
        <v>0</v>
      </c>
      <c r="FN248" s="53" t="n">
        <f aca="false">+AW248-EY248-EI248</f>
        <v>0</v>
      </c>
      <c r="FO248" s="53" t="n">
        <f aca="false">+AX248-EZ248-EJ248</f>
        <v>0</v>
      </c>
      <c r="FP248" s="53" t="n">
        <f aca="false">+AY248-FA248</f>
        <v>1495.86</v>
      </c>
    </row>
    <row collapsed="false" customFormat="false" customHeight="true" hidden="false" ht="15" outlineLevel="2" r="249">
      <c r="A249" s="21" t="n">
        <v>12</v>
      </c>
      <c r="B249" s="21" t="s">
        <v>67</v>
      </c>
      <c r="C249" s="21" t="s">
        <v>137</v>
      </c>
      <c r="D249" s="67" t="n">
        <f aca="false">+E249</f>
        <v>16198</v>
      </c>
      <c r="E249" s="69" t="n">
        <v>16198</v>
      </c>
      <c r="F249" s="72" t="s">
        <v>836</v>
      </c>
      <c r="G249" s="21" t="s">
        <v>69</v>
      </c>
      <c r="H249" s="21" t="s">
        <v>69</v>
      </c>
      <c r="I249" s="72" t="s">
        <v>837</v>
      </c>
      <c r="J249" s="76" t="s">
        <v>557</v>
      </c>
      <c r="K249" s="76" t="s">
        <v>486</v>
      </c>
      <c r="L249" s="49" t="s">
        <v>487</v>
      </c>
      <c r="M249" s="50" t="s">
        <v>70</v>
      </c>
      <c r="N249" s="51" t="n">
        <v>0.01</v>
      </c>
      <c r="O249" s="51" t="n">
        <v>0.02</v>
      </c>
      <c r="P249" s="51" t="n">
        <v>0</v>
      </c>
      <c r="Q249" s="51" t="n">
        <v>0</v>
      </c>
      <c r="R249" s="50" t="n">
        <v>0</v>
      </c>
      <c r="S249" s="50" t="n">
        <v>0</v>
      </c>
      <c r="T249" s="50" t="n">
        <v>30</v>
      </c>
      <c r="U249" s="50"/>
      <c r="X249" s="53" t="e">
        <f aca="false">+VLOOKUP($D249,['file:///home/lab/repositories/luckia.facturador/com.luckia.biller.deploy/src/main/resources/bootstrap/info_presencial_2014.xlsx']venta_neta_cons!$a$2:$n$1048576,3,0)</f>
        <v>#VALUE!</v>
      </c>
      <c r="Y249" s="53" t="e">
        <f aca="false">+VLOOKUP($D249,['file:///home/lab/repositories/luckia.facturador/com.luckia.biller.deploy/src/main/resources/bootstrap/info_presencial_2014.xlsx']venta_neta_cons!$a$2:$n$1048576,4,0)</f>
        <v>#VALUE!</v>
      </c>
      <c r="Z249" s="53" t="e">
        <f aca="false">+VLOOKUP($D249,['file:///home/lab/repositories/luckia.facturador/com.luckia.biller.deploy/src/main/resources/bootstrap/info_presencial_2014.xlsx']venta_neta_cons!$a$2:$n$1048576,5,0)</f>
        <v>#VALUE!</v>
      </c>
      <c r="AA249" s="53" t="e">
        <f aca="false">+VLOOKUP($D249,['file:///home/lab/repositories/luckia.facturador/com.luckia.biller.deploy/src/main/resources/bootstrap/info_presencial_2014.xlsx']venta_neta_cons!$a$2:$n$1048576,6,0)</f>
        <v>#VALUE!</v>
      </c>
      <c r="AB249" s="53" t="e">
        <f aca="false">+VLOOKUP($D249,['file:///home/lab/repositories/luckia.facturador/com.luckia.biller.deploy/src/main/resources/bootstrap/info_presencial_2014.xlsx']venta_neta_cons!$a$2:$n$1048576,7,0)</f>
        <v>#VALUE!</v>
      </c>
      <c r="AC249" s="53" t="e">
        <f aca="false">+VLOOKUP($D249,['file:///home/lab/repositories/luckia.facturador/com.luckia.biller.deploy/src/main/resources/bootstrap/info_presencial_2014.xlsx']venta_neta_cons!$a$2:$n$1048576,8,0)</f>
        <v>#VALUE!</v>
      </c>
      <c r="AD249" s="53" t="e">
        <f aca="false">+VLOOKUP($D249,['file:///home/lab/repositories/luckia.facturador/com.luckia.biller.deploy/src/main/resources/bootstrap/info_presencial_2014.xlsx']venta_neta_cons!$a$2:$n$1048576,9,0)</f>
        <v>#VALUE!</v>
      </c>
      <c r="AE249" s="53" t="e">
        <f aca="false">+VLOOKUP($D249,['file:///home/lab/repositories/luckia.facturador/com.luckia.biller.deploy/src/main/resources/bootstrap/info_presencial_2014.xlsx']venta_neta_cons!$a$2:$n$1048576,10,0)</f>
        <v>#VALUE!</v>
      </c>
      <c r="AF249" s="53" t="e">
        <f aca="false">+VLOOKUP($D249,['file:///home/lab/repositories/luckia.facturador/com.luckia.biller.deploy/src/main/resources/bootstrap/info_presencial_2014.xlsx']venta_neta_cons!$a$2:$n$1048576,11,0)</f>
        <v>#VALUE!</v>
      </c>
      <c r="AG249" s="53" t="e">
        <f aca="false">+VLOOKUP($D249,['file:///home/lab/repositories/luckia.facturador/com.luckia.biller.deploy/src/main/resources/bootstrap/info_presencial_2014.xlsx']venta_neta_cons!$a$2:$n$1048576,12,0)</f>
        <v>#VALUE!</v>
      </c>
      <c r="AH249" s="53" t="e">
        <f aca="false">+VLOOKUP($D249,['file:///home/lab/repositories/luckia.facturador/com.luckia.biller.deploy/src/main/resources/bootstrap/info_presencial_2014.xlsx']venta_neta_cons!$a$2:$n$1048576,13,0)</f>
        <v>#VALUE!</v>
      </c>
      <c r="AI249" s="53" t="e">
        <f aca="false">+VLOOKUP($D249,['file:///home/lab/repositories/luckia.facturador/com.luckia.biller.deploy/src/main/resources/bootstrap/info_presencial_2014.xlsx']venta_neta_cons!$a$2:$n$1048576,14,0)</f>
        <v>#VALUE!</v>
      </c>
      <c r="AJ249" s="53" t="n">
        <f aca="false">+SUM(X249:AI249)</f>
        <v>1685</v>
      </c>
      <c r="AK249" s="54" t="n">
        <f aca="false">+BB249/X249</f>
        <v>0.379519287833828</v>
      </c>
      <c r="AL249" s="53"/>
      <c r="AM249" s="53" t="e">
        <f aca="false">+VLOOKUP($D249,['file:///home/lab/repositories/luckia.facturador/com.luckia.biller.deploy/src/main/resources/bootstrap/info_presencial_2014.xlsx']saldo_cons!$a$2:$n$1048576,3,0)</f>
        <v>#VALUE!</v>
      </c>
      <c r="AN249" s="53" t="e">
        <f aca="false">+VLOOKUP($D249,['file:///home/lab/repositories/luckia.facturador/com.luckia.biller.deploy/src/main/resources/bootstrap/info_presencial_2014.xlsx']saldo_cons!$a$2:$n$1048576,4,0)</f>
        <v>#VALUE!</v>
      </c>
      <c r="AO249" s="53" t="e">
        <f aca="false">+VLOOKUP($D249,['file:///home/lab/repositories/luckia.facturador/com.luckia.biller.deploy/src/main/resources/bootstrap/info_presencial_2014.xlsx']saldo_cons!$a$2:$n$1048576,5,0)</f>
        <v>#VALUE!</v>
      </c>
      <c r="AP249" s="53" t="e">
        <f aca="false">+VLOOKUP($D249,['file:///home/lab/repositories/luckia.facturador/com.luckia.biller.deploy/src/main/resources/bootstrap/info_presencial_2014.xlsx']saldo_cons!$a$2:$n$1048576,6,0)</f>
        <v>#VALUE!</v>
      </c>
      <c r="AQ249" s="53" t="e">
        <f aca="false">+VLOOKUP($D249,['file:///home/lab/repositories/luckia.facturador/com.luckia.biller.deploy/src/main/resources/bootstrap/info_presencial_2014.xlsx']saldo_cons!$a$2:$n$1048576,7,0)</f>
        <v>#VALUE!</v>
      </c>
      <c r="AR249" s="53" t="e">
        <f aca="false">+VLOOKUP($D249,['file:///home/lab/repositories/luckia.facturador/com.luckia.biller.deploy/src/main/resources/bootstrap/info_presencial_2014.xlsx']saldo_cons!$a$2:$n$1048576,8,0)</f>
        <v>#VALUE!</v>
      </c>
      <c r="AS249" s="53" t="e">
        <f aca="false">+VLOOKUP($D249,['file:///home/lab/repositories/luckia.facturador/com.luckia.biller.deploy/src/main/resources/bootstrap/info_presencial_2014.xlsx']saldo_cons!$a$2:$n$1048576,9,0)</f>
        <v>#VALUE!</v>
      </c>
      <c r="AT249" s="53" t="e">
        <f aca="false">+VLOOKUP($D249,['file:///home/lab/repositories/luckia.facturador/com.luckia.biller.deploy/src/main/resources/bootstrap/info_presencial_2014.xlsx']saldo_cons!$a$2:$n$1048576,10,0)</f>
        <v>#VALUE!</v>
      </c>
      <c r="AU249" s="53" t="e">
        <f aca="false">+VLOOKUP($D249,['file:///home/lab/repositories/luckia.facturador/com.luckia.biller.deploy/src/main/resources/bootstrap/info_presencial_2014.xlsx']saldo_cons!$a$2:$n$1048576,11,0)</f>
        <v>#VALUE!</v>
      </c>
      <c r="AV249" s="53" t="e">
        <f aca="false">+VLOOKUP($D249,['file:///home/lab/repositories/luckia.facturador/com.luckia.biller.deploy/src/main/resources/bootstrap/info_presencial_2014.xlsx']saldo_cons!$a$2:$n$1048576,12,0)</f>
        <v>#VALUE!</v>
      </c>
      <c r="AW249" s="53" t="e">
        <f aca="false">+VLOOKUP($D249,['file:///home/lab/repositories/luckia.facturador/com.luckia.biller.deploy/src/main/resources/bootstrap/info_presencial_2014.xlsx']saldo_cons!$a$2:$n$1048576,13,0)</f>
        <v>#VALUE!</v>
      </c>
      <c r="AX249" s="53" t="e">
        <f aca="false">+VLOOKUP($D249,['file:///home/lab/repositories/luckia.facturador/com.luckia.biller.deploy/src/main/resources/bootstrap/info_presencial_2014.xlsx']saldo_cons!$a$2:$n$1048576,14,0)</f>
        <v>#VALUE!</v>
      </c>
      <c r="AY249" s="53" t="n">
        <f aca="false">+SUM(AM249:AX249)</f>
        <v>1685</v>
      </c>
      <c r="AZ249" s="53"/>
      <c r="BA249" s="53"/>
      <c r="BB249" s="53" t="e">
        <f aca="false">+VLOOKUP($D249,['file:///home/lab/repositories/luckia.facturador/com.luckia.biller.deploy/src/main/resources/bootstrap/info_presencial_2014.xlsx']ggr_cons!$a$2:$n$1048576,3,0)</f>
        <v>#VALUE!</v>
      </c>
      <c r="BC249" s="53" t="e">
        <f aca="false">+VLOOKUP($D249,['file:///home/lab/repositories/luckia.facturador/com.luckia.biller.deploy/src/main/resources/bootstrap/info_presencial_2014.xlsx']ggr_cons!$a$2:$n$1048576,4,0)</f>
        <v>#VALUE!</v>
      </c>
      <c r="BD249" s="53" t="e">
        <f aca="false">+VLOOKUP($D249,['file:///home/lab/repositories/luckia.facturador/com.luckia.biller.deploy/src/main/resources/bootstrap/info_presencial_2014.xlsx']ggr_cons!$a$2:$n$1048576,5,0)</f>
        <v>#VALUE!</v>
      </c>
      <c r="BE249" s="53" t="e">
        <f aca="false">+VLOOKUP($D249,['file:///home/lab/repositories/luckia.facturador/com.luckia.biller.deploy/src/main/resources/bootstrap/info_presencial_2014.xlsx']ggr_cons!$a$2:$n$1048576,6,0)</f>
        <v>#VALUE!</v>
      </c>
      <c r="BF249" s="53" t="e">
        <f aca="false">+VLOOKUP($D249,['file:///home/lab/repositories/luckia.facturador/com.luckia.biller.deploy/src/main/resources/bootstrap/info_presencial_2014.xlsx']ggr_cons!$a$2:$n$1048576,7,0)</f>
        <v>#VALUE!</v>
      </c>
      <c r="BG249" s="53" t="e">
        <f aca="false">+VLOOKUP($D249,['file:///home/lab/repositories/luckia.facturador/com.luckia.biller.deploy/src/main/resources/bootstrap/info_presencial_2014.xlsx']ggr_cons!$a$2:$n$1048576,8,0)</f>
        <v>#VALUE!</v>
      </c>
      <c r="BH249" s="53" t="e">
        <f aca="false">+VLOOKUP($D249,['file:///home/lab/repositories/luckia.facturador/com.luckia.biller.deploy/src/main/resources/bootstrap/info_presencial_2014.xlsx']ggr_cons!$a$2:$n$1048576,9,0)</f>
        <v>#VALUE!</v>
      </c>
      <c r="BI249" s="53" t="e">
        <f aca="false">+VLOOKUP($D249,['file:///home/lab/repositories/luckia.facturador/com.luckia.biller.deploy/src/main/resources/bootstrap/info_presencial_2014.xlsx']ggr_cons!$a$2:$n$1048576,10,0)</f>
        <v>#VALUE!</v>
      </c>
      <c r="BJ249" s="53" t="e">
        <f aca="false">+VLOOKUP($D249,['file:///home/lab/repositories/luckia.facturador/com.luckia.biller.deploy/src/main/resources/bootstrap/info_presencial_2014.xlsx']ggr_cons!$a$2:$n$1048576,11,0)</f>
        <v>#VALUE!</v>
      </c>
      <c r="BK249" s="53" t="e">
        <f aca="false">+VLOOKUP($D249,['file:///home/lab/repositories/luckia.facturador/com.luckia.biller.deploy/src/main/resources/bootstrap/info_presencial_2014.xlsx']ggr_cons!$a$2:$n$1048576,12,0)</f>
        <v>#VALUE!</v>
      </c>
      <c r="BL249" s="53" t="e">
        <f aca="false">+VLOOKUP($D249,['file:///home/lab/repositories/luckia.facturador/com.luckia.biller.deploy/src/main/resources/bootstrap/info_presencial_2014.xlsx']ggr_cons!$a$2:$n$1048576,13,0)</f>
        <v>#VALUE!</v>
      </c>
      <c r="BM249" s="53" t="e">
        <f aca="false">+VLOOKUP($D249,['file:///home/lab/repositories/luckia.facturador/com.luckia.biller.deploy/src/main/resources/bootstrap/info_presencial_2014.xlsx']ggr_cons!$a$2:$n$1048576,14,0)</f>
        <v>#VALUE!</v>
      </c>
      <c r="BN249" s="53" t="n">
        <f aca="false">+SUM(BB249:BM249)</f>
        <v>639.49</v>
      </c>
      <c r="BO249" s="53"/>
      <c r="BP249" s="53"/>
      <c r="BQ249" s="55" t="n">
        <f aca="false">+$N249*X249</f>
        <v>16.85</v>
      </c>
      <c r="BR249" s="55" t="n">
        <f aca="false">+$N249*Y249</f>
        <v>0</v>
      </c>
      <c r="BS249" s="55" t="n">
        <f aca="false">+$N249*Z249</f>
        <v>0</v>
      </c>
      <c r="BT249" s="55" t="n">
        <f aca="false">+$N249*AA249</f>
        <v>0</v>
      </c>
      <c r="BU249" s="55" t="n">
        <f aca="false">+$N249*AB249</f>
        <v>0</v>
      </c>
      <c r="BV249" s="55" t="n">
        <f aca="false">+$N249*AC249</f>
        <v>0</v>
      </c>
      <c r="BW249" s="55" t="n">
        <f aca="false">+$N249*AD249</f>
        <v>0</v>
      </c>
      <c r="BX249" s="55" t="n">
        <f aca="false">+$N249*AE249</f>
        <v>0</v>
      </c>
      <c r="BY249" s="55" t="n">
        <f aca="false">+$N249*AF249</f>
        <v>0</v>
      </c>
      <c r="BZ249" s="55" t="n">
        <f aca="false">+$N249*AG249</f>
        <v>0</v>
      </c>
      <c r="CA249" s="55" t="n">
        <f aca="false">+$N249*AH249</f>
        <v>0</v>
      </c>
      <c r="CB249" s="55" t="n">
        <f aca="false">+$N249*AI249</f>
        <v>0</v>
      </c>
      <c r="CC249" s="55" t="n">
        <f aca="false">+SUM(BQ249:CB249)</f>
        <v>16.85</v>
      </c>
      <c r="CD249" s="53"/>
      <c r="CE249" s="55"/>
      <c r="CF249" s="55" t="n">
        <f aca="false">+BQ249/$CE$2</f>
        <v>13.9256198347107</v>
      </c>
      <c r="CG249" s="55" t="n">
        <f aca="false">+BR249/$CE$2</f>
        <v>0</v>
      </c>
      <c r="CH249" s="55" t="n">
        <f aca="false">+BS249/$CE$2</f>
        <v>0</v>
      </c>
      <c r="CI249" s="55" t="n">
        <f aca="false">+BT249/$CE$2</f>
        <v>0</v>
      </c>
      <c r="CJ249" s="55" t="n">
        <f aca="false">+BU249/$CE$2</f>
        <v>0</v>
      </c>
      <c r="CK249" s="55" t="n">
        <f aca="false">+BV249/$CE$2</f>
        <v>0</v>
      </c>
      <c r="CL249" s="55" t="n">
        <f aca="false">+BW249/$CE$2</f>
        <v>0</v>
      </c>
      <c r="CM249" s="55" t="n">
        <f aca="false">+BX249/$CE$2</f>
        <v>0</v>
      </c>
      <c r="CN249" s="55" t="n">
        <f aca="false">+BY249/$CE$2</f>
        <v>0</v>
      </c>
      <c r="CO249" s="55" t="n">
        <f aca="false">+BZ249/$CE$2</f>
        <v>0</v>
      </c>
      <c r="CP249" s="55" t="n">
        <f aca="false">+CA249/$CE$2</f>
        <v>0</v>
      </c>
      <c r="CQ249" s="55" t="n">
        <f aca="false">+CB249/$CE$2</f>
        <v>0</v>
      </c>
      <c r="CR249" s="55" t="n">
        <f aca="false">+CC249/$CE$2</f>
        <v>13.9256198347107</v>
      </c>
      <c r="CS249" s="53"/>
      <c r="CT249" s="53"/>
      <c r="CU249" s="56" t="n">
        <f aca="false">+$O249*X249+$P249*BB249+$Q249*(0.9*BB249+$S249)+$R249</f>
        <v>33.7</v>
      </c>
      <c r="CV249" s="56" t="n">
        <f aca="false">+$O249*Y249+$P249*BC249+$Q249*(0.9*BC249+$S249)+$R249</f>
        <v>0</v>
      </c>
      <c r="CW249" s="56" t="n">
        <f aca="false">+$O249*Z249+$P249*BD249+$Q249*(0.9*BD249+$S249)+$R249</f>
        <v>0</v>
      </c>
      <c r="CX249" s="56" t="n">
        <f aca="false">+$O249*AA249+$P249*BE249+$Q249*(0.9*BE249+$S249)+$R249</f>
        <v>0</v>
      </c>
      <c r="CY249" s="56" t="n">
        <f aca="false">+$O249*AB249+$P249*BF249+$Q249*(0.9*BF249+$S249)+$R249</f>
        <v>0</v>
      </c>
      <c r="CZ249" s="56" t="n">
        <f aca="false">+$O249*AC249+$P249*BG249+$Q249*(0.9*BG249+$S249)+$R249</f>
        <v>0</v>
      </c>
      <c r="DA249" s="56" t="n">
        <f aca="false">+$O249*AD249+$P249*BH249+$Q249*(0.9*BH249+$S249)+$R249</f>
        <v>0</v>
      </c>
      <c r="DB249" s="56" t="n">
        <f aca="false">+$O249*AE249+$P249*BI249+$Q249*(0.9*BI249+$S249)+$R249</f>
        <v>0</v>
      </c>
      <c r="DC249" s="56" t="n">
        <f aca="false">+$O249*AF249+$P249*BJ249+$Q249*(0.9*BJ249+$S249)+$R249</f>
        <v>0</v>
      </c>
      <c r="DD249" s="56" t="n">
        <f aca="false">+$O249*AG249+$P249*BK249+$Q249*(0.9*BK249+$S249)+$R249</f>
        <v>0</v>
      </c>
      <c r="DE249" s="56" t="n">
        <f aca="false">+$O249*AH249+$P249*BL249+$Q249*(0.9*BL249+$S249)+$R249</f>
        <v>0</v>
      </c>
      <c r="DF249" s="56" t="n">
        <f aca="false">+$O249*AI249+$P249*BM249+$Q249*(0.9*BM249+$S249)+$R249</f>
        <v>0</v>
      </c>
      <c r="DG249" s="55" t="n">
        <f aca="false">+SUM(CU249:DF249)</f>
        <v>33.7</v>
      </c>
      <c r="DH249" s="53"/>
      <c r="DJ249" s="14" t="n">
        <f aca="false">+IF(X249=0,0,$T249)</f>
        <v>30</v>
      </c>
      <c r="DK249" s="14" t="n">
        <f aca="false">+IF(Y249=0,0,$T249)</f>
        <v>0</v>
      </c>
      <c r="DL249" s="14" t="n">
        <f aca="false">+IF(Z249=0,0,$T249)</f>
        <v>0</v>
      </c>
      <c r="DM249" s="14" t="n">
        <f aca="false">+IF(AA249=0,0,$T249)</f>
        <v>0</v>
      </c>
      <c r="DN249" s="14" t="n">
        <f aca="false">+IF(AB249=0,0,$T249)</f>
        <v>0</v>
      </c>
      <c r="DO249" s="14" t="n">
        <f aca="false">+IF(AC249=0,0,$T249)</f>
        <v>0</v>
      </c>
      <c r="DP249" s="14" t="n">
        <f aca="false">+IF(AD249=0,0,$T249)</f>
        <v>0</v>
      </c>
      <c r="DQ249" s="14" t="n">
        <f aca="false">+IF(AE249=0,0,$T249)</f>
        <v>0</v>
      </c>
      <c r="DR249" s="14" t="n">
        <f aca="false">+IF(AF249=0,0,$T249)</f>
        <v>0</v>
      </c>
      <c r="DS249" s="14" t="n">
        <f aca="false">+IF(AG249=0,0,$T249)</f>
        <v>0</v>
      </c>
      <c r="DT249" s="14" t="n">
        <f aca="false">+IF(AH249=0,0,$T249)</f>
        <v>0</v>
      </c>
      <c r="DU249" s="14" t="n">
        <f aca="false">+IF(AI249=0,0,$T249)</f>
        <v>0</v>
      </c>
      <c r="DV249" s="55" t="n">
        <f aca="false">+SUM(DJ249:DU249)</f>
        <v>30</v>
      </c>
      <c r="DY249" s="14" t="n">
        <v>0</v>
      </c>
      <c r="DZ249" s="14" t="n">
        <v>0</v>
      </c>
      <c r="EA249" s="14" t="n">
        <v>0</v>
      </c>
      <c r="EB249" s="14" t="n">
        <v>0</v>
      </c>
      <c r="EC249" s="14" t="n">
        <v>0</v>
      </c>
      <c r="ED249" s="14" t="n">
        <v>0</v>
      </c>
      <c r="EE249" s="14" t="n">
        <v>0</v>
      </c>
      <c r="EF249" s="14" t="n">
        <v>0</v>
      </c>
      <c r="EG249" s="14" t="n">
        <v>0</v>
      </c>
      <c r="EH249" s="14" t="n">
        <v>0</v>
      </c>
      <c r="EI249" s="14" t="n">
        <v>0</v>
      </c>
      <c r="EJ249" s="14" t="n">
        <v>0</v>
      </c>
      <c r="EK249" s="55" t="n">
        <f aca="false">+SUM(DY249:EJ249)</f>
        <v>0</v>
      </c>
      <c r="EO249" s="53" t="n">
        <f aca="false">+CU249+DJ249-DY249/2</f>
        <v>63.7</v>
      </c>
      <c r="EP249" s="53" t="n">
        <f aca="false">+CV249+DK249-DZ249/2</f>
        <v>0</v>
      </c>
      <c r="EQ249" s="53" t="n">
        <f aca="false">+CW249+DL249-EA249/2</f>
        <v>0</v>
      </c>
      <c r="ER249" s="53" t="n">
        <f aca="false">+CX249+DM249-EB249/2</f>
        <v>0</v>
      </c>
      <c r="ES249" s="53" t="n">
        <f aca="false">+CY249+DN249-EC249/2</f>
        <v>0</v>
      </c>
      <c r="ET249" s="53" t="n">
        <f aca="false">+CZ249+DO249-ED249/2</f>
        <v>0</v>
      </c>
      <c r="EU249" s="53" t="n">
        <f aca="false">+DA249+DP249-EE249/2</f>
        <v>0</v>
      </c>
      <c r="EV249" s="53" t="n">
        <f aca="false">+DB249+DQ249-EF249/2</f>
        <v>0</v>
      </c>
      <c r="EW249" s="53" t="n">
        <f aca="false">+DC249+DR249-EG249/2</f>
        <v>0</v>
      </c>
      <c r="EX249" s="53" t="n">
        <f aca="false">+DD249+DS249-EH249/2</f>
        <v>0</v>
      </c>
      <c r="EY249" s="53" t="n">
        <f aca="false">+DE249+DT249-EI249/2</f>
        <v>0</v>
      </c>
      <c r="EZ249" s="53" t="n">
        <f aca="false">+DF249+DU249-EJ249/2</f>
        <v>0</v>
      </c>
      <c r="FA249" s="55" t="n">
        <f aca="false">+SUM(EO249:EZ249)</f>
        <v>63.7</v>
      </c>
      <c r="FD249" s="53" t="n">
        <f aca="false">+AM249-EO249-DY249</f>
        <v>1621.3</v>
      </c>
      <c r="FE249" s="53" t="n">
        <f aca="false">+AN249-EP249-DZ249</f>
        <v>0</v>
      </c>
      <c r="FF249" s="53" t="n">
        <f aca="false">+AO249-EQ249-EA249</f>
        <v>0</v>
      </c>
      <c r="FG249" s="53" t="n">
        <f aca="false">+AP249-ER249-EB249</f>
        <v>0</v>
      </c>
      <c r="FH249" s="53" t="n">
        <f aca="false">+AQ249-ES249-EC249</f>
        <v>0</v>
      </c>
      <c r="FI249" s="53" t="n">
        <f aca="false">+AR249-ET249-ED249</f>
        <v>0</v>
      </c>
      <c r="FJ249" s="53" t="n">
        <f aca="false">+AS249-EU249-EE249</f>
        <v>0</v>
      </c>
      <c r="FK249" s="53" t="n">
        <f aca="false">+AT249-EV249-EF249</f>
        <v>0</v>
      </c>
      <c r="FL249" s="53" t="n">
        <f aca="false">+AU249-EW249-EG249</f>
        <v>0</v>
      </c>
      <c r="FM249" s="53" t="n">
        <f aca="false">+AV249-EX249-EH249</f>
        <v>0</v>
      </c>
      <c r="FN249" s="53" t="n">
        <f aca="false">+AW249-EY249-EI249</f>
        <v>0</v>
      </c>
      <c r="FO249" s="53" t="n">
        <f aca="false">+AX249-EZ249-EJ249</f>
        <v>0</v>
      </c>
      <c r="FP249" s="53" t="n">
        <f aca="false">+AY249-FA249</f>
        <v>1621.3</v>
      </c>
    </row>
    <row collapsed="false" customFormat="false" customHeight="true" hidden="false" ht="15" outlineLevel="2" r="250">
      <c r="A250" s="21" t="n">
        <v>12</v>
      </c>
      <c r="B250" s="21" t="s">
        <v>67</v>
      </c>
      <c r="C250" s="21" t="s">
        <v>137</v>
      </c>
      <c r="D250" s="67" t="n">
        <f aca="false">+E250</f>
        <v>16200</v>
      </c>
      <c r="E250" s="69" t="n">
        <v>16200</v>
      </c>
      <c r="F250" s="72" t="s">
        <v>838</v>
      </c>
      <c r="G250" s="21" t="s">
        <v>69</v>
      </c>
      <c r="H250" s="21" t="s">
        <v>69</v>
      </c>
      <c r="I250" s="72" t="s">
        <v>839</v>
      </c>
      <c r="J250" s="76" t="s">
        <v>557</v>
      </c>
      <c r="K250" s="76" t="s">
        <v>486</v>
      </c>
      <c r="L250" s="49" t="s">
        <v>487</v>
      </c>
      <c r="M250" s="50" t="s">
        <v>70</v>
      </c>
      <c r="N250" s="51" t="n">
        <v>0.01</v>
      </c>
      <c r="O250" s="51" t="n">
        <v>0.02</v>
      </c>
      <c r="P250" s="51" t="n">
        <v>0</v>
      </c>
      <c r="Q250" s="51" t="n">
        <v>0</v>
      </c>
      <c r="R250" s="50" t="n">
        <v>0</v>
      </c>
      <c r="S250" s="50" t="n">
        <v>0</v>
      </c>
      <c r="T250" s="50" t="n">
        <v>30</v>
      </c>
      <c r="U250" s="50"/>
      <c r="X250" s="53" t="e">
        <f aca="false">+VLOOKUP($D250,['file:///home/lab/repositories/luckia.facturador/com.luckia.biller.deploy/src/main/resources/bootstrap/info_presencial_2014.xlsx']venta_neta_cons!$a$2:$n$1048576,3,0)</f>
        <v>#VALUE!</v>
      </c>
      <c r="Y250" s="53" t="e">
        <f aca="false">+VLOOKUP($D250,['file:///home/lab/repositories/luckia.facturador/com.luckia.biller.deploy/src/main/resources/bootstrap/info_presencial_2014.xlsx']venta_neta_cons!$a$2:$n$1048576,4,0)</f>
        <v>#VALUE!</v>
      </c>
      <c r="Z250" s="53" t="e">
        <f aca="false">+VLOOKUP($D250,['file:///home/lab/repositories/luckia.facturador/com.luckia.biller.deploy/src/main/resources/bootstrap/info_presencial_2014.xlsx']venta_neta_cons!$a$2:$n$1048576,5,0)</f>
        <v>#VALUE!</v>
      </c>
      <c r="AA250" s="53" t="e">
        <f aca="false">+VLOOKUP($D250,['file:///home/lab/repositories/luckia.facturador/com.luckia.biller.deploy/src/main/resources/bootstrap/info_presencial_2014.xlsx']venta_neta_cons!$a$2:$n$1048576,6,0)</f>
        <v>#VALUE!</v>
      </c>
      <c r="AB250" s="53" t="e">
        <f aca="false">+VLOOKUP($D250,['file:///home/lab/repositories/luckia.facturador/com.luckia.biller.deploy/src/main/resources/bootstrap/info_presencial_2014.xlsx']venta_neta_cons!$a$2:$n$1048576,7,0)</f>
        <v>#VALUE!</v>
      </c>
      <c r="AC250" s="53" t="e">
        <f aca="false">+VLOOKUP($D250,['file:///home/lab/repositories/luckia.facturador/com.luckia.biller.deploy/src/main/resources/bootstrap/info_presencial_2014.xlsx']venta_neta_cons!$a$2:$n$1048576,8,0)</f>
        <v>#VALUE!</v>
      </c>
      <c r="AD250" s="53" t="e">
        <f aca="false">+VLOOKUP($D250,['file:///home/lab/repositories/luckia.facturador/com.luckia.biller.deploy/src/main/resources/bootstrap/info_presencial_2014.xlsx']venta_neta_cons!$a$2:$n$1048576,9,0)</f>
        <v>#VALUE!</v>
      </c>
      <c r="AE250" s="53" t="e">
        <f aca="false">+VLOOKUP($D250,['file:///home/lab/repositories/luckia.facturador/com.luckia.biller.deploy/src/main/resources/bootstrap/info_presencial_2014.xlsx']venta_neta_cons!$a$2:$n$1048576,10,0)</f>
        <v>#VALUE!</v>
      </c>
      <c r="AF250" s="53" t="e">
        <f aca="false">+VLOOKUP($D250,['file:///home/lab/repositories/luckia.facturador/com.luckia.biller.deploy/src/main/resources/bootstrap/info_presencial_2014.xlsx']venta_neta_cons!$a$2:$n$1048576,11,0)</f>
        <v>#VALUE!</v>
      </c>
      <c r="AG250" s="53" t="e">
        <f aca="false">+VLOOKUP($D250,['file:///home/lab/repositories/luckia.facturador/com.luckia.biller.deploy/src/main/resources/bootstrap/info_presencial_2014.xlsx']venta_neta_cons!$a$2:$n$1048576,12,0)</f>
        <v>#VALUE!</v>
      </c>
      <c r="AH250" s="53" t="e">
        <f aca="false">+VLOOKUP($D250,['file:///home/lab/repositories/luckia.facturador/com.luckia.biller.deploy/src/main/resources/bootstrap/info_presencial_2014.xlsx']venta_neta_cons!$a$2:$n$1048576,13,0)</f>
        <v>#VALUE!</v>
      </c>
      <c r="AI250" s="53" t="e">
        <f aca="false">+VLOOKUP($D250,['file:///home/lab/repositories/luckia.facturador/com.luckia.biller.deploy/src/main/resources/bootstrap/info_presencial_2014.xlsx']venta_neta_cons!$a$2:$n$1048576,14,0)</f>
        <v>#VALUE!</v>
      </c>
      <c r="AJ250" s="53" t="n">
        <f aca="false">+SUM(X250:AI250)</f>
        <v>1880</v>
      </c>
      <c r="AK250" s="54" t="n">
        <f aca="false">+BB250/X250</f>
        <v>0.392223404255319</v>
      </c>
      <c r="AL250" s="53"/>
      <c r="AM250" s="53" t="e">
        <f aca="false">+VLOOKUP($D250,['file:///home/lab/repositories/luckia.facturador/com.luckia.biller.deploy/src/main/resources/bootstrap/info_presencial_2014.xlsx']saldo_cons!$a$2:$n$1048576,3,0)</f>
        <v>#VALUE!</v>
      </c>
      <c r="AN250" s="53" t="e">
        <f aca="false">+VLOOKUP($D250,['file:///home/lab/repositories/luckia.facturador/com.luckia.biller.deploy/src/main/resources/bootstrap/info_presencial_2014.xlsx']saldo_cons!$a$2:$n$1048576,4,0)</f>
        <v>#VALUE!</v>
      </c>
      <c r="AO250" s="53" t="e">
        <f aca="false">+VLOOKUP($D250,['file:///home/lab/repositories/luckia.facturador/com.luckia.biller.deploy/src/main/resources/bootstrap/info_presencial_2014.xlsx']saldo_cons!$a$2:$n$1048576,5,0)</f>
        <v>#VALUE!</v>
      </c>
      <c r="AP250" s="53" t="e">
        <f aca="false">+VLOOKUP($D250,['file:///home/lab/repositories/luckia.facturador/com.luckia.biller.deploy/src/main/resources/bootstrap/info_presencial_2014.xlsx']saldo_cons!$a$2:$n$1048576,6,0)</f>
        <v>#VALUE!</v>
      </c>
      <c r="AQ250" s="53" t="e">
        <f aca="false">+VLOOKUP($D250,['file:///home/lab/repositories/luckia.facturador/com.luckia.biller.deploy/src/main/resources/bootstrap/info_presencial_2014.xlsx']saldo_cons!$a$2:$n$1048576,7,0)</f>
        <v>#VALUE!</v>
      </c>
      <c r="AR250" s="53" t="e">
        <f aca="false">+VLOOKUP($D250,['file:///home/lab/repositories/luckia.facturador/com.luckia.biller.deploy/src/main/resources/bootstrap/info_presencial_2014.xlsx']saldo_cons!$a$2:$n$1048576,8,0)</f>
        <v>#VALUE!</v>
      </c>
      <c r="AS250" s="53" t="e">
        <f aca="false">+VLOOKUP($D250,['file:///home/lab/repositories/luckia.facturador/com.luckia.biller.deploy/src/main/resources/bootstrap/info_presencial_2014.xlsx']saldo_cons!$a$2:$n$1048576,9,0)</f>
        <v>#VALUE!</v>
      </c>
      <c r="AT250" s="53" t="e">
        <f aca="false">+VLOOKUP($D250,['file:///home/lab/repositories/luckia.facturador/com.luckia.biller.deploy/src/main/resources/bootstrap/info_presencial_2014.xlsx']saldo_cons!$a$2:$n$1048576,10,0)</f>
        <v>#VALUE!</v>
      </c>
      <c r="AU250" s="53" t="e">
        <f aca="false">+VLOOKUP($D250,['file:///home/lab/repositories/luckia.facturador/com.luckia.biller.deploy/src/main/resources/bootstrap/info_presencial_2014.xlsx']saldo_cons!$a$2:$n$1048576,11,0)</f>
        <v>#VALUE!</v>
      </c>
      <c r="AV250" s="53" t="e">
        <f aca="false">+VLOOKUP($D250,['file:///home/lab/repositories/luckia.facturador/com.luckia.biller.deploy/src/main/resources/bootstrap/info_presencial_2014.xlsx']saldo_cons!$a$2:$n$1048576,12,0)</f>
        <v>#VALUE!</v>
      </c>
      <c r="AW250" s="53" t="e">
        <f aca="false">+VLOOKUP($D250,['file:///home/lab/repositories/luckia.facturador/com.luckia.biller.deploy/src/main/resources/bootstrap/info_presencial_2014.xlsx']saldo_cons!$a$2:$n$1048576,13,0)</f>
        <v>#VALUE!</v>
      </c>
      <c r="AX250" s="53" t="e">
        <f aca="false">+VLOOKUP($D250,['file:///home/lab/repositories/luckia.facturador/com.luckia.biller.deploy/src/main/resources/bootstrap/info_presencial_2014.xlsx']saldo_cons!$a$2:$n$1048576,14,0)</f>
        <v>#VALUE!</v>
      </c>
      <c r="AY250" s="53" t="n">
        <f aca="false">+SUM(AM250:AX250)</f>
        <v>1880</v>
      </c>
      <c r="AZ250" s="53"/>
      <c r="BA250" s="53"/>
      <c r="BB250" s="53" t="e">
        <f aca="false">+VLOOKUP($D250,['file:///home/lab/repositories/luckia.facturador/com.luckia.biller.deploy/src/main/resources/bootstrap/info_presencial_2014.xlsx']ggr_cons!$a$2:$n$1048576,3,0)</f>
        <v>#VALUE!</v>
      </c>
      <c r="BC250" s="53" t="e">
        <f aca="false">+VLOOKUP($D250,['file:///home/lab/repositories/luckia.facturador/com.luckia.biller.deploy/src/main/resources/bootstrap/info_presencial_2014.xlsx']ggr_cons!$a$2:$n$1048576,4,0)</f>
        <v>#VALUE!</v>
      </c>
      <c r="BD250" s="53" t="e">
        <f aca="false">+VLOOKUP($D250,['file:///home/lab/repositories/luckia.facturador/com.luckia.biller.deploy/src/main/resources/bootstrap/info_presencial_2014.xlsx']ggr_cons!$a$2:$n$1048576,5,0)</f>
        <v>#VALUE!</v>
      </c>
      <c r="BE250" s="53" t="e">
        <f aca="false">+VLOOKUP($D250,['file:///home/lab/repositories/luckia.facturador/com.luckia.biller.deploy/src/main/resources/bootstrap/info_presencial_2014.xlsx']ggr_cons!$a$2:$n$1048576,6,0)</f>
        <v>#VALUE!</v>
      </c>
      <c r="BF250" s="53" t="e">
        <f aca="false">+VLOOKUP($D250,['file:///home/lab/repositories/luckia.facturador/com.luckia.biller.deploy/src/main/resources/bootstrap/info_presencial_2014.xlsx']ggr_cons!$a$2:$n$1048576,7,0)</f>
        <v>#VALUE!</v>
      </c>
      <c r="BG250" s="53" t="e">
        <f aca="false">+VLOOKUP($D250,['file:///home/lab/repositories/luckia.facturador/com.luckia.biller.deploy/src/main/resources/bootstrap/info_presencial_2014.xlsx']ggr_cons!$a$2:$n$1048576,8,0)</f>
        <v>#VALUE!</v>
      </c>
      <c r="BH250" s="53" t="e">
        <f aca="false">+VLOOKUP($D250,['file:///home/lab/repositories/luckia.facturador/com.luckia.biller.deploy/src/main/resources/bootstrap/info_presencial_2014.xlsx']ggr_cons!$a$2:$n$1048576,9,0)</f>
        <v>#VALUE!</v>
      </c>
      <c r="BI250" s="53" t="e">
        <f aca="false">+VLOOKUP($D250,['file:///home/lab/repositories/luckia.facturador/com.luckia.biller.deploy/src/main/resources/bootstrap/info_presencial_2014.xlsx']ggr_cons!$a$2:$n$1048576,10,0)</f>
        <v>#VALUE!</v>
      </c>
      <c r="BJ250" s="53" t="e">
        <f aca="false">+VLOOKUP($D250,['file:///home/lab/repositories/luckia.facturador/com.luckia.biller.deploy/src/main/resources/bootstrap/info_presencial_2014.xlsx']ggr_cons!$a$2:$n$1048576,11,0)</f>
        <v>#VALUE!</v>
      </c>
      <c r="BK250" s="53" t="e">
        <f aca="false">+VLOOKUP($D250,['file:///home/lab/repositories/luckia.facturador/com.luckia.biller.deploy/src/main/resources/bootstrap/info_presencial_2014.xlsx']ggr_cons!$a$2:$n$1048576,12,0)</f>
        <v>#VALUE!</v>
      </c>
      <c r="BL250" s="53" t="e">
        <f aca="false">+VLOOKUP($D250,['file:///home/lab/repositories/luckia.facturador/com.luckia.biller.deploy/src/main/resources/bootstrap/info_presencial_2014.xlsx']ggr_cons!$a$2:$n$1048576,13,0)</f>
        <v>#VALUE!</v>
      </c>
      <c r="BM250" s="53" t="e">
        <f aca="false">+VLOOKUP($D250,['file:///home/lab/repositories/luckia.facturador/com.luckia.biller.deploy/src/main/resources/bootstrap/info_presencial_2014.xlsx']ggr_cons!$a$2:$n$1048576,14,0)</f>
        <v>#VALUE!</v>
      </c>
      <c r="BN250" s="53" t="n">
        <f aca="false">+SUM(BB250:BM250)</f>
        <v>737.38</v>
      </c>
      <c r="BO250" s="53"/>
      <c r="BP250" s="53"/>
      <c r="BQ250" s="55" t="n">
        <f aca="false">+$N250*X250</f>
        <v>18.8</v>
      </c>
      <c r="BR250" s="55" t="n">
        <f aca="false">+$N250*Y250</f>
        <v>0</v>
      </c>
      <c r="BS250" s="55" t="n">
        <f aca="false">+$N250*Z250</f>
        <v>0</v>
      </c>
      <c r="BT250" s="55" t="n">
        <f aca="false">+$N250*AA250</f>
        <v>0</v>
      </c>
      <c r="BU250" s="55" t="n">
        <f aca="false">+$N250*AB250</f>
        <v>0</v>
      </c>
      <c r="BV250" s="55" t="n">
        <f aca="false">+$N250*AC250</f>
        <v>0</v>
      </c>
      <c r="BW250" s="55" t="n">
        <f aca="false">+$N250*AD250</f>
        <v>0</v>
      </c>
      <c r="BX250" s="55" t="n">
        <f aca="false">+$N250*AE250</f>
        <v>0</v>
      </c>
      <c r="BY250" s="55" t="n">
        <f aca="false">+$N250*AF250</f>
        <v>0</v>
      </c>
      <c r="BZ250" s="55" t="n">
        <f aca="false">+$N250*AG250</f>
        <v>0</v>
      </c>
      <c r="CA250" s="55" t="n">
        <f aca="false">+$N250*AH250</f>
        <v>0</v>
      </c>
      <c r="CB250" s="55" t="n">
        <f aca="false">+$N250*AI250</f>
        <v>0</v>
      </c>
      <c r="CC250" s="55" t="n">
        <f aca="false">+SUM(BQ250:CB250)</f>
        <v>18.8</v>
      </c>
      <c r="CD250" s="53"/>
      <c r="CE250" s="55"/>
      <c r="CF250" s="55" t="n">
        <f aca="false">+BQ250/$CE$2</f>
        <v>15.5371900826446</v>
      </c>
      <c r="CG250" s="55" t="n">
        <f aca="false">+BR250/$CE$2</f>
        <v>0</v>
      </c>
      <c r="CH250" s="55" t="n">
        <f aca="false">+BS250/$CE$2</f>
        <v>0</v>
      </c>
      <c r="CI250" s="55" t="n">
        <f aca="false">+BT250/$CE$2</f>
        <v>0</v>
      </c>
      <c r="CJ250" s="55" t="n">
        <f aca="false">+BU250/$CE$2</f>
        <v>0</v>
      </c>
      <c r="CK250" s="55" t="n">
        <f aca="false">+BV250/$CE$2</f>
        <v>0</v>
      </c>
      <c r="CL250" s="55" t="n">
        <f aca="false">+BW250/$CE$2</f>
        <v>0</v>
      </c>
      <c r="CM250" s="55" t="n">
        <f aca="false">+BX250/$CE$2</f>
        <v>0</v>
      </c>
      <c r="CN250" s="55" t="n">
        <f aca="false">+BY250/$CE$2</f>
        <v>0</v>
      </c>
      <c r="CO250" s="55" t="n">
        <f aca="false">+BZ250/$CE$2</f>
        <v>0</v>
      </c>
      <c r="CP250" s="55" t="n">
        <f aca="false">+CA250/$CE$2</f>
        <v>0</v>
      </c>
      <c r="CQ250" s="55" t="n">
        <f aca="false">+CB250/$CE$2</f>
        <v>0</v>
      </c>
      <c r="CR250" s="55" t="n">
        <f aca="false">+CC250/$CE$2</f>
        <v>15.5371900826446</v>
      </c>
      <c r="CS250" s="53"/>
      <c r="CT250" s="53"/>
      <c r="CU250" s="56" t="n">
        <f aca="false">+$O250*X250+$P250*BB250+$Q250*(0.9*BB250+$S250)+$R250</f>
        <v>37.6</v>
      </c>
      <c r="CV250" s="56" t="n">
        <f aca="false">+$O250*Y250+$P250*BC250+$Q250*(0.9*BC250+$S250)+$R250</f>
        <v>0</v>
      </c>
      <c r="CW250" s="56" t="n">
        <f aca="false">+$O250*Z250+$P250*BD250+$Q250*(0.9*BD250+$S250)+$R250</f>
        <v>0</v>
      </c>
      <c r="CX250" s="56" t="n">
        <f aca="false">+$O250*AA250+$P250*BE250+$Q250*(0.9*BE250+$S250)+$R250</f>
        <v>0</v>
      </c>
      <c r="CY250" s="56" t="n">
        <f aca="false">+$O250*AB250+$P250*BF250+$Q250*(0.9*BF250+$S250)+$R250</f>
        <v>0</v>
      </c>
      <c r="CZ250" s="56" t="n">
        <f aca="false">+$O250*AC250+$P250*BG250+$Q250*(0.9*BG250+$S250)+$R250</f>
        <v>0</v>
      </c>
      <c r="DA250" s="56" t="n">
        <f aca="false">+$O250*AD250+$P250*BH250+$Q250*(0.9*BH250+$S250)+$R250</f>
        <v>0</v>
      </c>
      <c r="DB250" s="56" t="n">
        <f aca="false">+$O250*AE250+$P250*BI250+$Q250*(0.9*BI250+$S250)+$R250</f>
        <v>0</v>
      </c>
      <c r="DC250" s="56" t="n">
        <f aca="false">+$O250*AF250+$P250*BJ250+$Q250*(0.9*BJ250+$S250)+$R250</f>
        <v>0</v>
      </c>
      <c r="DD250" s="56" t="n">
        <f aca="false">+$O250*AG250+$P250*BK250+$Q250*(0.9*BK250+$S250)+$R250</f>
        <v>0</v>
      </c>
      <c r="DE250" s="56" t="n">
        <f aca="false">+$O250*AH250+$P250*BL250+$Q250*(0.9*BL250+$S250)+$R250</f>
        <v>0</v>
      </c>
      <c r="DF250" s="56" t="n">
        <f aca="false">+$O250*AI250+$P250*BM250+$Q250*(0.9*BM250+$S250)+$R250</f>
        <v>0</v>
      </c>
      <c r="DG250" s="55" t="n">
        <f aca="false">+SUM(CU250:DF250)</f>
        <v>37.6</v>
      </c>
      <c r="DH250" s="53"/>
      <c r="DJ250" s="14" t="n">
        <f aca="false">+IF(X250=0,0,$T250)</f>
        <v>30</v>
      </c>
      <c r="DK250" s="14" t="n">
        <f aca="false">+IF(Y250=0,0,$T250)</f>
        <v>0</v>
      </c>
      <c r="DL250" s="14" t="n">
        <f aca="false">+IF(Z250=0,0,$T250)</f>
        <v>0</v>
      </c>
      <c r="DM250" s="14" t="n">
        <f aca="false">+IF(AA250=0,0,$T250)</f>
        <v>0</v>
      </c>
      <c r="DN250" s="14" t="n">
        <f aca="false">+IF(AB250=0,0,$T250)</f>
        <v>0</v>
      </c>
      <c r="DO250" s="14" t="n">
        <f aca="false">+IF(AC250=0,0,$T250)</f>
        <v>0</v>
      </c>
      <c r="DP250" s="14" t="n">
        <f aca="false">+IF(AD250=0,0,$T250)</f>
        <v>0</v>
      </c>
      <c r="DQ250" s="14" t="n">
        <f aca="false">+IF(AE250=0,0,$T250)</f>
        <v>0</v>
      </c>
      <c r="DR250" s="14" t="n">
        <f aca="false">+IF(AF250=0,0,$T250)</f>
        <v>0</v>
      </c>
      <c r="DS250" s="14" t="n">
        <f aca="false">+IF(AG250=0,0,$T250)</f>
        <v>0</v>
      </c>
      <c r="DT250" s="14" t="n">
        <f aca="false">+IF(AH250=0,0,$T250)</f>
        <v>0</v>
      </c>
      <c r="DU250" s="14" t="n">
        <f aca="false">+IF(AI250=0,0,$T250)</f>
        <v>0</v>
      </c>
      <c r="DV250" s="55" t="n">
        <f aca="false">+SUM(DJ250:DU250)</f>
        <v>30</v>
      </c>
      <c r="DY250" s="14" t="n">
        <v>0</v>
      </c>
      <c r="DZ250" s="14" t="n">
        <v>0</v>
      </c>
      <c r="EA250" s="14" t="n">
        <v>0</v>
      </c>
      <c r="EB250" s="14" t="n">
        <v>0</v>
      </c>
      <c r="EC250" s="14" t="n">
        <v>0</v>
      </c>
      <c r="ED250" s="14" t="n">
        <v>0</v>
      </c>
      <c r="EE250" s="14" t="n">
        <v>0</v>
      </c>
      <c r="EF250" s="14" t="n">
        <v>0</v>
      </c>
      <c r="EG250" s="14" t="n">
        <v>0</v>
      </c>
      <c r="EH250" s="14" t="n">
        <v>0</v>
      </c>
      <c r="EI250" s="14" t="n">
        <v>0</v>
      </c>
      <c r="EJ250" s="14" t="n">
        <v>0</v>
      </c>
      <c r="EK250" s="55" t="n">
        <f aca="false">+SUM(DY250:EJ250)</f>
        <v>0</v>
      </c>
      <c r="EO250" s="53" t="n">
        <f aca="false">+CU250+DJ250-DY250/2</f>
        <v>67.6</v>
      </c>
      <c r="EP250" s="53" t="n">
        <f aca="false">+CV250+DK250-DZ250/2</f>
        <v>0</v>
      </c>
      <c r="EQ250" s="53" t="n">
        <f aca="false">+CW250+DL250-EA250/2</f>
        <v>0</v>
      </c>
      <c r="ER250" s="53" t="n">
        <f aca="false">+CX250+DM250-EB250/2</f>
        <v>0</v>
      </c>
      <c r="ES250" s="53" t="n">
        <f aca="false">+CY250+DN250-EC250/2</f>
        <v>0</v>
      </c>
      <c r="ET250" s="53" t="n">
        <f aca="false">+CZ250+DO250-ED250/2</f>
        <v>0</v>
      </c>
      <c r="EU250" s="53" t="n">
        <f aca="false">+DA250+DP250-EE250/2</f>
        <v>0</v>
      </c>
      <c r="EV250" s="53" t="n">
        <f aca="false">+DB250+DQ250-EF250/2</f>
        <v>0</v>
      </c>
      <c r="EW250" s="53" t="n">
        <f aca="false">+DC250+DR250-EG250/2</f>
        <v>0</v>
      </c>
      <c r="EX250" s="53" t="n">
        <f aca="false">+DD250+DS250-EH250/2</f>
        <v>0</v>
      </c>
      <c r="EY250" s="53" t="n">
        <f aca="false">+DE250+DT250-EI250/2</f>
        <v>0</v>
      </c>
      <c r="EZ250" s="53" t="n">
        <f aca="false">+DF250+DU250-EJ250/2</f>
        <v>0</v>
      </c>
      <c r="FA250" s="55" t="n">
        <f aca="false">+SUM(EO250:EZ250)</f>
        <v>67.6</v>
      </c>
      <c r="FD250" s="53" t="n">
        <f aca="false">+AM250-EO250-DY250</f>
        <v>1812.4</v>
      </c>
      <c r="FE250" s="53" t="n">
        <f aca="false">+AN250-EP250-DZ250</f>
        <v>0</v>
      </c>
      <c r="FF250" s="53" t="n">
        <f aca="false">+AO250-EQ250-EA250</f>
        <v>0</v>
      </c>
      <c r="FG250" s="53" t="n">
        <f aca="false">+AP250-ER250-EB250</f>
        <v>0</v>
      </c>
      <c r="FH250" s="53" t="n">
        <f aca="false">+AQ250-ES250-EC250</f>
        <v>0</v>
      </c>
      <c r="FI250" s="53" t="n">
        <f aca="false">+AR250-ET250-ED250</f>
        <v>0</v>
      </c>
      <c r="FJ250" s="53" t="n">
        <f aca="false">+AS250-EU250-EE250</f>
        <v>0</v>
      </c>
      <c r="FK250" s="53" t="n">
        <f aca="false">+AT250-EV250-EF250</f>
        <v>0</v>
      </c>
      <c r="FL250" s="53" t="n">
        <f aca="false">+AU250-EW250-EG250</f>
        <v>0</v>
      </c>
      <c r="FM250" s="53" t="n">
        <f aca="false">+AV250-EX250-EH250</f>
        <v>0</v>
      </c>
      <c r="FN250" s="53" t="n">
        <f aca="false">+AW250-EY250-EI250</f>
        <v>0</v>
      </c>
      <c r="FO250" s="53" t="n">
        <f aca="false">+AX250-EZ250-EJ250</f>
        <v>0</v>
      </c>
      <c r="FP250" s="53" t="n">
        <f aca="false">+AY250-FA250</f>
        <v>1812.4</v>
      </c>
    </row>
    <row collapsed="false" customFormat="false" customHeight="true" hidden="false" ht="15" outlineLevel="2" r="251">
      <c r="A251" s="21" t="n">
        <v>12</v>
      </c>
      <c r="B251" s="21" t="s">
        <v>67</v>
      </c>
      <c r="C251" s="21" t="s">
        <v>137</v>
      </c>
      <c r="D251" s="67" t="n">
        <f aca="false">+E251</f>
        <v>16201</v>
      </c>
      <c r="E251" s="69" t="n">
        <v>16201</v>
      </c>
      <c r="F251" s="72" t="s">
        <v>840</v>
      </c>
      <c r="G251" s="21" t="s">
        <v>69</v>
      </c>
      <c r="H251" s="21" t="s">
        <v>69</v>
      </c>
      <c r="I251" s="72" t="s">
        <v>841</v>
      </c>
      <c r="J251" s="76" t="s">
        <v>815</v>
      </c>
      <c r="K251" s="76" t="s">
        <v>486</v>
      </c>
      <c r="L251" s="49" t="s">
        <v>487</v>
      </c>
      <c r="M251" s="50" t="s">
        <v>70</v>
      </c>
      <c r="N251" s="51" t="n">
        <v>0.01</v>
      </c>
      <c r="O251" s="51" t="n">
        <v>0.02</v>
      </c>
      <c r="P251" s="51" t="n">
        <v>0</v>
      </c>
      <c r="Q251" s="51" t="n">
        <v>0</v>
      </c>
      <c r="R251" s="50" t="n">
        <v>0</v>
      </c>
      <c r="S251" s="50" t="n">
        <v>0</v>
      </c>
      <c r="T251" s="50" t="n">
        <v>30</v>
      </c>
      <c r="U251" s="50"/>
      <c r="X251" s="53" t="e">
        <f aca="false">+VLOOKUP($D251,['file:///home/lab/repositories/luckia.facturador/com.luckia.biller.deploy/src/main/resources/bootstrap/info_presencial_2014.xlsx']venta_neta_cons!$a$2:$n$1048576,3,0)</f>
        <v>#VALUE!</v>
      </c>
      <c r="Y251" s="53" t="e">
        <f aca="false">+VLOOKUP($D251,['file:///home/lab/repositories/luckia.facturador/com.luckia.biller.deploy/src/main/resources/bootstrap/info_presencial_2014.xlsx']venta_neta_cons!$a$2:$n$1048576,4,0)</f>
        <v>#VALUE!</v>
      </c>
      <c r="Z251" s="53" t="e">
        <f aca="false">+VLOOKUP($D251,['file:///home/lab/repositories/luckia.facturador/com.luckia.biller.deploy/src/main/resources/bootstrap/info_presencial_2014.xlsx']venta_neta_cons!$a$2:$n$1048576,5,0)</f>
        <v>#VALUE!</v>
      </c>
      <c r="AA251" s="53" t="e">
        <f aca="false">+VLOOKUP($D251,['file:///home/lab/repositories/luckia.facturador/com.luckia.biller.deploy/src/main/resources/bootstrap/info_presencial_2014.xlsx']venta_neta_cons!$a$2:$n$1048576,6,0)</f>
        <v>#VALUE!</v>
      </c>
      <c r="AB251" s="53" t="e">
        <f aca="false">+VLOOKUP($D251,['file:///home/lab/repositories/luckia.facturador/com.luckia.biller.deploy/src/main/resources/bootstrap/info_presencial_2014.xlsx']venta_neta_cons!$a$2:$n$1048576,7,0)</f>
        <v>#VALUE!</v>
      </c>
      <c r="AC251" s="53" t="e">
        <f aca="false">+VLOOKUP($D251,['file:///home/lab/repositories/luckia.facturador/com.luckia.biller.deploy/src/main/resources/bootstrap/info_presencial_2014.xlsx']venta_neta_cons!$a$2:$n$1048576,8,0)</f>
        <v>#VALUE!</v>
      </c>
      <c r="AD251" s="53" t="e">
        <f aca="false">+VLOOKUP($D251,['file:///home/lab/repositories/luckia.facturador/com.luckia.biller.deploy/src/main/resources/bootstrap/info_presencial_2014.xlsx']venta_neta_cons!$a$2:$n$1048576,9,0)</f>
        <v>#VALUE!</v>
      </c>
      <c r="AE251" s="53" t="e">
        <f aca="false">+VLOOKUP($D251,['file:///home/lab/repositories/luckia.facturador/com.luckia.biller.deploy/src/main/resources/bootstrap/info_presencial_2014.xlsx']venta_neta_cons!$a$2:$n$1048576,10,0)</f>
        <v>#VALUE!</v>
      </c>
      <c r="AF251" s="53" t="e">
        <f aca="false">+VLOOKUP($D251,['file:///home/lab/repositories/luckia.facturador/com.luckia.biller.deploy/src/main/resources/bootstrap/info_presencial_2014.xlsx']venta_neta_cons!$a$2:$n$1048576,11,0)</f>
        <v>#VALUE!</v>
      </c>
      <c r="AG251" s="53" t="e">
        <f aca="false">+VLOOKUP($D251,['file:///home/lab/repositories/luckia.facturador/com.luckia.biller.deploy/src/main/resources/bootstrap/info_presencial_2014.xlsx']venta_neta_cons!$a$2:$n$1048576,12,0)</f>
        <v>#VALUE!</v>
      </c>
      <c r="AH251" s="53" t="e">
        <f aca="false">+VLOOKUP($D251,['file:///home/lab/repositories/luckia.facturador/com.luckia.biller.deploy/src/main/resources/bootstrap/info_presencial_2014.xlsx']venta_neta_cons!$a$2:$n$1048576,13,0)</f>
        <v>#VALUE!</v>
      </c>
      <c r="AI251" s="53" t="e">
        <f aca="false">+VLOOKUP($D251,['file:///home/lab/repositories/luckia.facturador/com.luckia.biller.deploy/src/main/resources/bootstrap/info_presencial_2014.xlsx']venta_neta_cons!$a$2:$n$1048576,14,0)</f>
        <v>#VALUE!</v>
      </c>
      <c r="AJ251" s="53" t="n">
        <f aca="false">+SUM(X251:AI251)</f>
        <v>1803</v>
      </c>
      <c r="AK251" s="54" t="n">
        <f aca="false">+BB251/X251</f>
        <v>0.281869107043816</v>
      </c>
      <c r="AL251" s="53"/>
      <c r="AM251" s="53" t="e">
        <f aca="false">+VLOOKUP($D251,['file:///home/lab/repositories/luckia.facturador/com.luckia.biller.deploy/src/main/resources/bootstrap/info_presencial_2014.xlsx']saldo_cons!$a$2:$n$1048576,3,0)</f>
        <v>#VALUE!</v>
      </c>
      <c r="AN251" s="53" t="e">
        <f aca="false">+VLOOKUP($D251,['file:///home/lab/repositories/luckia.facturador/com.luckia.biller.deploy/src/main/resources/bootstrap/info_presencial_2014.xlsx']saldo_cons!$a$2:$n$1048576,4,0)</f>
        <v>#VALUE!</v>
      </c>
      <c r="AO251" s="53" t="e">
        <f aca="false">+VLOOKUP($D251,['file:///home/lab/repositories/luckia.facturador/com.luckia.biller.deploy/src/main/resources/bootstrap/info_presencial_2014.xlsx']saldo_cons!$a$2:$n$1048576,5,0)</f>
        <v>#VALUE!</v>
      </c>
      <c r="AP251" s="53" t="e">
        <f aca="false">+VLOOKUP($D251,['file:///home/lab/repositories/luckia.facturador/com.luckia.biller.deploy/src/main/resources/bootstrap/info_presencial_2014.xlsx']saldo_cons!$a$2:$n$1048576,6,0)</f>
        <v>#VALUE!</v>
      </c>
      <c r="AQ251" s="53" t="e">
        <f aca="false">+VLOOKUP($D251,['file:///home/lab/repositories/luckia.facturador/com.luckia.biller.deploy/src/main/resources/bootstrap/info_presencial_2014.xlsx']saldo_cons!$a$2:$n$1048576,7,0)</f>
        <v>#VALUE!</v>
      </c>
      <c r="AR251" s="53" t="e">
        <f aca="false">+VLOOKUP($D251,['file:///home/lab/repositories/luckia.facturador/com.luckia.biller.deploy/src/main/resources/bootstrap/info_presencial_2014.xlsx']saldo_cons!$a$2:$n$1048576,8,0)</f>
        <v>#VALUE!</v>
      </c>
      <c r="AS251" s="53" t="e">
        <f aca="false">+VLOOKUP($D251,['file:///home/lab/repositories/luckia.facturador/com.luckia.biller.deploy/src/main/resources/bootstrap/info_presencial_2014.xlsx']saldo_cons!$a$2:$n$1048576,9,0)</f>
        <v>#VALUE!</v>
      </c>
      <c r="AT251" s="53" t="e">
        <f aca="false">+VLOOKUP($D251,['file:///home/lab/repositories/luckia.facturador/com.luckia.biller.deploy/src/main/resources/bootstrap/info_presencial_2014.xlsx']saldo_cons!$a$2:$n$1048576,10,0)</f>
        <v>#VALUE!</v>
      </c>
      <c r="AU251" s="53" t="e">
        <f aca="false">+VLOOKUP($D251,['file:///home/lab/repositories/luckia.facturador/com.luckia.biller.deploy/src/main/resources/bootstrap/info_presencial_2014.xlsx']saldo_cons!$a$2:$n$1048576,11,0)</f>
        <v>#VALUE!</v>
      </c>
      <c r="AV251" s="53" t="e">
        <f aca="false">+VLOOKUP($D251,['file:///home/lab/repositories/luckia.facturador/com.luckia.biller.deploy/src/main/resources/bootstrap/info_presencial_2014.xlsx']saldo_cons!$a$2:$n$1048576,12,0)</f>
        <v>#VALUE!</v>
      </c>
      <c r="AW251" s="53" t="e">
        <f aca="false">+VLOOKUP($D251,['file:///home/lab/repositories/luckia.facturador/com.luckia.biller.deploy/src/main/resources/bootstrap/info_presencial_2014.xlsx']saldo_cons!$a$2:$n$1048576,13,0)</f>
        <v>#VALUE!</v>
      </c>
      <c r="AX251" s="53" t="e">
        <f aca="false">+VLOOKUP($D251,['file:///home/lab/repositories/luckia.facturador/com.luckia.biller.deploy/src/main/resources/bootstrap/info_presencial_2014.xlsx']saldo_cons!$a$2:$n$1048576,14,0)</f>
        <v>#VALUE!</v>
      </c>
      <c r="AY251" s="53" t="n">
        <f aca="false">+SUM(AM251:AX251)</f>
        <v>1803</v>
      </c>
      <c r="AZ251" s="53"/>
      <c r="BA251" s="53"/>
      <c r="BB251" s="53" t="e">
        <f aca="false">+VLOOKUP($D251,['file:///home/lab/repositories/luckia.facturador/com.luckia.biller.deploy/src/main/resources/bootstrap/info_presencial_2014.xlsx']ggr_cons!$a$2:$n$1048576,3,0)</f>
        <v>#VALUE!</v>
      </c>
      <c r="BC251" s="53" t="e">
        <f aca="false">+VLOOKUP($D251,['file:///home/lab/repositories/luckia.facturador/com.luckia.biller.deploy/src/main/resources/bootstrap/info_presencial_2014.xlsx']ggr_cons!$a$2:$n$1048576,4,0)</f>
        <v>#VALUE!</v>
      </c>
      <c r="BD251" s="53" t="e">
        <f aca="false">+VLOOKUP($D251,['file:///home/lab/repositories/luckia.facturador/com.luckia.biller.deploy/src/main/resources/bootstrap/info_presencial_2014.xlsx']ggr_cons!$a$2:$n$1048576,5,0)</f>
        <v>#VALUE!</v>
      </c>
      <c r="BE251" s="53" t="e">
        <f aca="false">+VLOOKUP($D251,['file:///home/lab/repositories/luckia.facturador/com.luckia.biller.deploy/src/main/resources/bootstrap/info_presencial_2014.xlsx']ggr_cons!$a$2:$n$1048576,6,0)</f>
        <v>#VALUE!</v>
      </c>
      <c r="BF251" s="53" t="e">
        <f aca="false">+VLOOKUP($D251,['file:///home/lab/repositories/luckia.facturador/com.luckia.biller.deploy/src/main/resources/bootstrap/info_presencial_2014.xlsx']ggr_cons!$a$2:$n$1048576,7,0)</f>
        <v>#VALUE!</v>
      </c>
      <c r="BG251" s="53" t="e">
        <f aca="false">+VLOOKUP($D251,['file:///home/lab/repositories/luckia.facturador/com.luckia.biller.deploy/src/main/resources/bootstrap/info_presencial_2014.xlsx']ggr_cons!$a$2:$n$1048576,8,0)</f>
        <v>#VALUE!</v>
      </c>
      <c r="BH251" s="53" t="e">
        <f aca="false">+VLOOKUP($D251,['file:///home/lab/repositories/luckia.facturador/com.luckia.biller.deploy/src/main/resources/bootstrap/info_presencial_2014.xlsx']ggr_cons!$a$2:$n$1048576,9,0)</f>
        <v>#VALUE!</v>
      </c>
      <c r="BI251" s="53" t="e">
        <f aca="false">+VLOOKUP($D251,['file:///home/lab/repositories/luckia.facturador/com.luckia.biller.deploy/src/main/resources/bootstrap/info_presencial_2014.xlsx']ggr_cons!$a$2:$n$1048576,10,0)</f>
        <v>#VALUE!</v>
      </c>
      <c r="BJ251" s="53" t="e">
        <f aca="false">+VLOOKUP($D251,['file:///home/lab/repositories/luckia.facturador/com.luckia.biller.deploy/src/main/resources/bootstrap/info_presencial_2014.xlsx']ggr_cons!$a$2:$n$1048576,11,0)</f>
        <v>#VALUE!</v>
      </c>
      <c r="BK251" s="53" t="e">
        <f aca="false">+VLOOKUP($D251,['file:///home/lab/repositories/luckia.facturador/com.luckia.biller.deploy/src/main/resources/bootstrap/info_presencial_2014.xlsx']ggr_cons!$a$2:$n$1048576,12,0)</f>
        <v>#VALUE!</v>
      </c>
      <c r="BL251" s="53" t="e">
        <f aca="false">+VLOOKUP($D251,['file:///home/lab/repositories/luckia.facturador/com.luckia.biller.deploy/src/main/resources/bootstrap/info_presencial_2014.xlsx']ggr_cons!$a$2:$n$1048576,13,0)</f>
        <v>#VALUE!</v>
      </c>
      <c r="BM251" s="53" t="e">
        <f aca="false">+VLOOKUP($D251,['file:///home/lab/repositories/luckia.facturador/com.luckia.biller.deploy/src/main/resources/bootstrap/info_presencial_2014.xlsx']ggr_cons!$a$2:$n$1048576,14,0)</f>
        <v>#VALUE!</v>
      </c>
      <c r="BN251" s="53" t="n">
        <f aca="false">+SUM(BB251:BM251)</f>
        <v>508.21</v>
      </c>
      <c r="BO251" s="53"/>
      <c r="BP251" s="53"/>
      <c r="BQ251" s="55" t="n">
        <f aca="false">+$N251*X251</f>
        <v>18.03</v>
      </c>
      <c r="BR251" s="55" t="n">
        <f aca="false">+$N251*Y251</f>
        <v>0</v>
      </c>
      <c r="BS251" s="55" t="n">
        <f aca="false">+$N251*Z251</f>
        <v>0</v>
      </c>
      <c r="BT251" s="55" t="n">
        <f aca="false">+$N251*AA251</f>
        <v>0</v>
      </c>
      <c r="BU251" s="55" t="n">
        <f aca="false">+$N251*AB251</f>
        <v>0</v>
      </c>
      <c r="BV251" s="55" t="n">
        <f aca="false">+$N251*AC251</f>
        <v>0</v>
      </c>
      <c r="BW251" s="55" t="n">
        <f aca="false">+$N251*AD251</f>
        <v>0</v>
      </c>
      <c r="BX251" s="55" t="n">
        <f aca="false">+$N251*AE251</f>
        <v>0</v>
      </c>
      <c r="BY251" s="55" t="n">
        <f aca="false">+$N251*AF251</f>
        <v>0</v>
      </c>
      <c r="BZ251" s="55" t="n">
        <f aca="false">+$N251*AG251</f>
        <v>0</v>
      </c>
      <c r="CA251" s="55" t="n">
        <f aca="false">+$N251*AH251</f>
        <v>0</v>
      </c>
      <c r="CB251" s="55" t="n">
        <f aca="false">+$N251*AI251</f>
        <v>0</v>
      </c>
      <c r="CC251" s="55" t="n">
        <f aca="false">+SUM(BQ251:CB251)</f>
        <v>18.03</v>
      </c>
      <c r="CD251" s="53"/>
      <c r="CE251" s="55"/>
      <c r="CF251" s="55" t="n">
        <f aca="false">+BQ251/$CE$2</f>
        <v>14.900826446281</v>
      </c>
      <c r="CG251" s="55" t="n">
        <f aca="false">+BR251/$CE$2</f>
        <v>0</v>
      </c>
      <c r="CH251" s="55" t="n">
        <f aca="false">+BS251/$CE$2</f>
        <v>0</v>
      </c>
      <c r="CI251" s="55" t="n">
        <f aca="false">+BT251/$CE$2</f>
        <v>0</v>
      </c>
      <c r="CJ251" s="55" t="n">
        <f aca="false">+BU251/$CE$2</f>
        <v>0</v>
      </c>
      <c r="CK251" s="55" t="n">
        <f aca="false">+BV251/$CE$2</f>
        <v>0</v>
      </c>
      <c r="CL251" s="55" t="n">
        <f aca="false">+BW251/$CE$2</f>
        <v>0</v>
      </c>
      <c r="CM251" s="55" t="n">
        <f aca="false">+BX251/$CE$2</f>
        <v>0</v>
      </c>
      <c r="CN251" s="55" t="n">
        <f aca="false">+BY251/$CE$2</f>
        <v>0</v>
      </c>
      <c r="CO251" s="55" t="n">
        <f aca="false">+BZ251/$CE$2</f>
        <v>0</v>
      </c>
      <c r="CP251" s="55" t="n">
        <f aca="false">+CA251/$CE$2</f>
        <v>0</v>
      </c>
      <c r="CQ251" s="55" t="n">
        <f aca="false">+CB251/$CE$2</f>
        <v>0</v>
      </c>
      <c r="CR251" s="55" t="n">
        <f aca="false">+CC251/$CE$2</f>
        <v>14.900826446281</v>
      </c>
      <c r="CS251" s="53"/>
      <c r="CT251" s="53"/>
      <c r="CU251" s="56" t="n">
        <f aca="false">+$O251*X251+$P251*BB251+$Q251*(0.9*BB251+$S251)+$R251</f>
        <v>36.06</v>
      </c>
      <c r="CV251" s="56" t="n">
        <f aca="false">+$O251*Y251+$P251*BC251+$Q251*(0.9*BC251+$S251)+$R251</f>
        <v>0</v>
      </c>
      <c r="CW251" s="56" t="n">
        <f aca="false">+$O251*Z251+$P251*BD251+$Q251*(0.9*BD251+$S251)+$R251</f>
        <v>0</v>
      </c>
      <c r="CX251" s="56" t="n">
        <f aca="false">+$O251*AA251+$P251*BE251+$Q251*(0.9*BE251+$S251)+$R251</f>
        <v>0</v>
      </c>
      <c r="CY251" s="56" t="n">
        <f aca="false">+$O251*AB251+$P251*BF251+$Q251*(0.9*BF251+$S251)+$R251</f>
        <v>0</v>
      </c>
      <c r="CZ251" s="56" t="n">
        <f aca="false">+$O251*AC251+$P251*BG251+$Q251*(0.9*BG251+$S251)+$R251</f>
        <v>0</v>
      </c>
      <c r="DA251" s="56" t="n">
        <f aca="false">+$O251*AD251+$P251*BH251+$Q251*(0.9*BH251+$S251)+$R251</f>
        <v>0</v>
      </c>
      <c r="DB251" s="56" t="n">
        <f aca="false">+$O251*AE251+$P251*BI251+$Q251*(0.9*BI251+$S251)+$R251</f>
        <v>0</v>
      </c>
      <c r="DC251" s="56" t="n">
        <f aca="false">+$O251*AF251+$P251*BJ251+$Q251*(0.9*BJ251+$S251)+$R251</f>
        <v>0</v>
      </c>
      <c r="DD251" s="56" t="n">
        <f aca="false">+$O251*AG251+$P251*BK251+$Q251*(0.9*BK251+$S251)+$R251</f>
        <v>0</v>
      </c>
      <c r="DE251" s="56" t="n">
        <f aca="false">+$O251*AH251+$P251*BL251+$Q251*(0.9*BL251+$S251)+$R251</f>
        <v>0</v>
      </c>
      <c r="DF251" s="56" t="n">
        <f aca="false">+$O251*AI251+$P251*BM251+$Q251*(0.9*BM251+$S251)+$R251</f>
        <v>0</v>
      </c>
      <c r="DG251" s="55" t="n">
        <f aca="false">+SUM(CU251:DF251)</f>
        <v>36.06</v>
      </c>
      <c r="DH251" s="53"/>
      <c r="DJ251" s="14" t="n">
        <f aca="false">+IF(X251=0,0,$T251)</f>
        <v>30</v>
      </c>
      <c r="DK251" s="14" t="n">
        <f aca="false">+IF(Y251=0,0,$T251)</f>
        <v>0</v>
      </c>
      <c r="DL251" s="14" t="n">
        <f aca="false">+IF(Z251=0,0,$T251)</f>
        <v>0</v>
      </c>
      <c r="DM251" s="14" t="n">
        <f aca="false">+IF(AA251=0,0,$T251)</f>
        <v>0</v>
      </c>
      <c r="DN251" s="14" t="n">
        <f aca="false">+IF(AB251=0,0,$T251)</f>
        <v>0</v>
      </c>
      <c r="DO251" s="14" t="n">
        <f aca="false">+IF(AC251=0,0,$T251)</f>
        <v>0</v>
      </c>
      <c r="DP251" s="14" t="n">
        <f aca="false">+IF(AD251=0,0,$T251)</f>
        <v>0</v>
      </c>
      <c r="DQ251" s="14" t="n">
        <f aca="false">+IF(AE251=0,0,$T251)</f>
        <v>0</v>
      </c>
      <c r="DR251" s="14" t="n">
        <f aca="false">+IF(AF251=0,0,$T251)</f>
        <v>0</v>
      </c>
      <c r="DS251" s="14" t="n">
        <f aca="false">+IF(AG251=0,0,$T251)</f>
        <v>0</v>
      </c>
      <c r="DT251" s="14" t="n">
        <f aca="false">+IF(AH251=0,0,$T251)</f>
        <v>0</v>
      </c>
      <c r="DU251" s="14" t="n">
        <f aca="false">+IF(AI251=0,0,$T251)</f>
        <v>0</v>
      </c>
      <c r="DV251" s="55" t="n">
        <f aca="false">+SUM(DJ251:DU251)</f>
        <v>30</v>
      </c>
      <c r="DY251" s="14" t="n">
        <v>0</v>
      </c>
      <c r="DZ251" s="14" t="n">
        <v>0</v>
      </c>
      <c r="EA251" s="14" t="n">
        <v>0</v>
      </c>
      <c r="EB251" s="14" t="n">
        <v>0</v>
      </c>
      <c r="EC251" s="14" t="n">
        <v>0</v>
      </c>
      <c r="ED251" s="14" t="n">
        <v>0</v>
      </c>
      <c r="EE251" s="14" t="n">
        <v>0</v>
      </c>
      <c r="EF251" s="14" t="n">
        <v>0</v>
      </c>
      <c r="EG251" s="14" t="n">
        <v>0</v>
      </c>
      <c r="EH251" s="14" t="n">
        <v>0</v>
      </c>
      <c r="EI251" s="14" t="n">
        <v>0</v>
      </c>
      <c r="EJ251" s="14" t="n">
        <v>0</v>
      </c>
      <c r="EK251" s="55" t="n">
        <f aca="false">+SUM(DY251:EJ251)</f>
        <v>0</v>
      </c>
      <c r="EO251" s="53" t="n">
        <f aca="false">+CU251+DJ251-DY251/2</f>
        <v>66.06</v>
      </c>
      <c r="EP251" s="53" t="n">
        <f aca="false">+CV251+DK251-DZ251/2</f>
        <v>0</v>
      </c>
      <c r="EQ251" s="53" t="n">
        <f aca="false">+CW251+DL251-EA251/2</f>
        <v>0</v>
      </c>
      <c r="ER251" s="53" t="n">
        <f aca="false">+CX251+DM251-EB251/2</f>
        <v>0</v>
      </c>
      <c r="ES251" s="53" t="n">
        <f aca="false">+CY251+DN251-EC251/2</f>
        <v>0</v>
      </c>
      <c r="ET251" s="53" t="n">
        <f aca="false">+CZ251+DO251-ED251/2</f>
        <v>0</v>
      </c>
      <c r="EU251" s="53" t="n">
        <f aca="false">+DA251+DP251-EE251/2</f>
        <v>0</v>
      </c>
      <c r="EV251" s="53" t="n">
        <f aca="false">+DB251+DQ251-EF251/2</f>
        <v>0</v>
      </c>
      <c r="EW251" s="53" t="n">
        <f aca="false">+DC251+DR251-EG251/2</f>
        <v>0</v>
      </c>
      <c r="EX251" s="53" t="n">
        <f aca="false">+DD251+DS251-EH251/2</f>
        <v>0</v>
      </c>
      <c r="EY251" s="53" t="n">
        <f aca="false">+DE251+DT251-EI251/2</f>
        <v>0</v>
      </c>
      <c r="EZ251" s="53" t="n">
        <f aca="false">+DF251+DU251-EJ251/2</f>
        <v>0</v>
      </c>
      <c r="FA251" s="55" t="n">
        <f aca="false">+SUM(EO251:EZ251)</f>
        <v>66.06</v>
      </c>
      <c r="FD251" s="53" t="n">
        <f aca="false">+AM251-EO251-DY251</f>
        <v>1736.94</v>
      </c>
      <c r="FE251" s="53" t="n">
        <f aca="false">+AN251-EP251-DZ251</f>
        <v>0</v>
      </c>
      <c r="FF251" s="53" t="n">
        <f aca="false">+AO251-EQ251-EA251</f>
        <v>0</v>
      </c>
      <c r="FG251" s="53" t="n">
        <f aca="false">+AP251-ER251-EB251</f>
        <v>0</v>
      </c>
      <c r="FH251" s="53" t="n">
        <f aca="false">+AQ251-ES251-EC251</f>
        <v>0</v>
      </c>
      <c r="FI251" s="53" t="n">
        <f aca="false">+AR251-ET251-ED251</f>
        <v>0</v>
      </c>
      <c r="FJ251" s="53" t="n">
        <f aca="false">+AS251-EU251-EE251</f>
        <v>0</v>
      </c>
      <c r="FK251" s="53" t="n">
        <f aca="false">+AT251-EV251-EF251</f>
        <v>0</v>
      </c>
      <c r="FL251" s="53" t="n">
        <f aca="false">+AU251-EW251-EG251</f>
        <v>0</v>
      </c>
      <c r="FM251" s="53" t="n">
        <f aca="false">+AV251-EX251-EH251</f>
        <v>0</v>
      </c>
      <c r="FN251" s="53" t="n">
        <f aca="false">+AW251-EY251-EI251</f>
        <v>0</v>
      </c>
      <c r="FO251" s="53" t="n">
        <f aca="false">+AX251-EZ251-EJ251</f>
        <v>0</v>
      </c>
      <c r="FP251" s="53" t="n">
        <f aca="false">+AY251-FA251</f>
        <v>1736.94</v>
      </c>
    </row>
    <row collapsed="false" customFormat="false" customHeight="true" hidden="false" ht="15" outlineLevel="2" r="252">
      <c r="A252" s="21" t="n">
        <v>12</v>
      </c>
      <c r="B252" s="21" t="s">
        <v>67</v>
      </c>
      <c r="C252" s="21" t="s">
        <v>137</v>
      </c>
      <c r="D252" s="67" t="n">
        <f aca="false">+E252</f>
        <v>16202</v>
      </c>
      <c r="E252" s="69" t="n">
        <v>16202</v>
      </c>
      <c r="F252" s="72" t="s">
        <v>842</v>
      </c>
      <c r="G252" s="21" t="s">
        <v>69</v>
      </c>
      <c r="H252" s="21" t="s">
        <v>69</v>
      </c>
      <c r="I252" s="72" t="s">
        <v>843</v>
      </c>
      <c r="J252" s="76" t="s">
        <v>557</v>
      </c>
      <c r="K252" s="76" t="s">
        <v>486</v>
      </c>
      <c r="L252" s="49" t="s">
        <v>487</v>
      </c>
      <c r="M252" s="50" t="s">
        <v>70</v>
      </c>
      <c r="N252" s="51" t="n">
        <v>0.01</v>
      </c>
      <c r="O252" s="51" t="n">
        <v>0.02</v>
      </c>
      <c r="P252" s="51" t="n">
        <v>0</v>
      </c>
      <c r="Q252" s="51" t="n">
        <v>0</v>
      </c>
      <c r="R252" s="50" t="n">
        <v>0</v>
      </c>
      <c r="S252" s="50" t="n">
        <v>0</v>
      </c>
      <c r="T252" s="50" t="n">
        <v>30</v>
      </c>
      <c r="U252" s="50"/>
      <c r="X252" s="53" t="e">
        <f aca="false">+VLOOKUP($D252,['file:///home/lab/repositories/luckia.facturador/com.luckia.biller.deploy/src/main/resources/bootstrap/info_presencial_2014.xlsx']venta_neta_cons!$a$2:$n$1048576,3,0)</f>
        <v>#VALUE!</v>
      </c>
      <c r="Y252" s="53" t="e">
        <f aca="false">+VLOOKUP($D252,['file:///home/lab/repositories/luckia.facturador/com.luckia.biller.deploy/src/main/resources/bootstrap/info_presencial_2014.xlsx']venta_neta_cons!$a$2:$n$1048576,4,0)</f>
        <v>#VALUE!</v>
      </c>
      <c r="Z252" s="53" t="e">
        <f aca="false">+VLOOKUP($D252,['file:///home/lab/repositories/luckia.facturador/com.luckia.biller.deploy/src/main/resources/bootstrap/info_presencial_2014.xlsx']venta_neta_cons!$a$2:$n$1048576,5,0)</f>
        <v>#VALUE!</v>
      </c>
      <c r="AA252" s="53" t="e">
        <f aca="false">+VLOOKUP($D252,['file:///home/lab/repositories/luckia.facturador/com.luckia.biller.deploy/src/main/resources/bootstrap/info_presencial_2014.xlsx']venta_neta_cons!$a$2:$n$1048576,6,0)</f>
        <v>#VALUE!</v>
      </c>
      <c r="AB252" s="53" t="e">
        <f aca="false">+VLOOKUP($D252,['file:///home/lab/repositories/luckia.facturador/com.luckia.biller.deploy/src/main/resources/bootstrap/info_presencial_2014.xlsx']venta_neta_cons!$a$2:$n$1048576,7,0)</f>
        <v>#VALUE!</v>
      </c>
      <c r="AC252" s="53" t="e">
        <f aca="false">+VLOOKUP($D252,['file:///home/lab/repositories/luckia.facturador/com.luckia.biller.deploy/src/main/resources/bootstrap/info_presencial_2014.xlsx']venta_neta_cons!$a$2:$n$1048576,8,0)</f>
        <v>#VALUE!</v>
      </c>
      <c r="AD252" s="53" t="e">
        <f aca="false">+VLOOKUP($D252,['file:///home/lab/repositories/luckia.facturador/com.luckia.biller.deploy/src/main/resources/bootstrap/info_presencial_2014.xlsx']venta_neta_cons!$a$2:$n$1048576,9,0)</f>
        <v>#VALUE!</v>
      </c>
      <c r="AE252" s="53" t="e">
        <f aca="false">+VLOOKUP($D252,['file:///home/lab/repositories/luckia.facturador/com.luckia.biller.deploy/src/main/resources/bootstrap/info_presencial_2014.xlsx']venta_neta_cons!$a$2:$n$1048576,10,0)</f>
        <v>#VALUE!</v>
      </c>
      <c r="AF252" s="53" t="e">
        <f aca="false">+VLOOKUP($D252,['file:///home/lab/repositories/luckia.facturador/com.luckia.biller.deploy/src/main/resources/bootstrap/info_presencial_2014.xlsx']venta_neta_cons!$a$2:$n$1048576,11,0)</f>
        <v>#VALUE!</v>
      </c>
      <c r="AG252" s="53" t="e">
        <f aca="false">+VLOOKUP($D252,['file:///home/lab/repositories/luckia.facturador/com.luckia.biller.deploy/src/main/resources/bootstrap/info_presencial_2014.xlsx']venta_neta_cons!$a$2:$n$1048576,12,0)</f>
        <v>#VALUE!</v>
      </c>
      <c r="AH252" s="53" t="e">
        <f aca="false">+VLOOKUP($D252,['file:///home/lab/repositories/luckia.facturador/com.luckia.biller.deploy/src/main/resources/bootstrap/info_presencial_2014.xlsx']venta_neta_cons!$a$2:$n$1048576,13,0)</f>
        <v>#VALUE!</v>
      </c>
      <c r="AI252" s="53" t="e">
        <f aca="false">+VLOOKUP($D252,['file:///home/lab/repositories/luckia.facturador/com.luckia.biller.deploy/src/main/resources/bootstrap/info_presencial_2014.xlsx']venta_neta_cons!$a$2:$n$1048576,14,0)</f>
        <v>#VALUE!</v>
      </c>
      <c r="AJ252" s="53" t="n">
        <f aca="false">+SUM(X252:AI252)</f>
        <v>6910</v>
      </c>
      <c r="AK252" s="54" t="n">
        <f aca="false">+BB252/X252</f>
        <v>0.482541244573083</v>
      </c>
      <c r="AL252" s="53"/>
      <c r="AM252" s="53" t="e">
        <f aca="false">+VLOOKUP($D252,['file:///home/lab/repositories/luckia.facturador/com.luckia.biller.deploy/src/main/resources/bootstrap/info_presencial_2014.xlsx']saldo_cons!$a$2:$n$1048576,3,0)</f>
        <v>#VALUE!</v>
      </c>
      <c r="AN252" s="53" t="e">
        <f aca="false">+VLOOKUP($D252,['file:///home/lab/repositories/luckia.facturador/com.luckia.biller.deploy/src/main/resources/bootstrap/info_presencial_2014.xlsx']saldo_cons!$a$2:$n$1048576,4,0)</f>
        <v>#VALUE!</v>
      </c>
      <c r="AO252" s="53" t="e">
        <f aca="false">+VLOOKUP($D252,['file:///home/lab/repositories/luckia.facturador/com.luckia.biller.deploy/src/main/resources/bootstrap/info_presencial_2014.xlsx']saldo_cons!$a$2:$n$1048576,5,0)</f>
        <v>#VALUE!</v>
      </c>
      <c r="AP252" s="53" t="e">
        <f aca="false">+VLOOKUP($D252,['file:///home/lab/repositories/luckia.facturador/com.luckia.biller.deploy/src/main/resources/bootstrap/info_presencial_2014.xlsx']saldo_cons!$a$2:$n$1048576,6,0)</f>
        <v>#VALUE!</v>
      </c>
      <c r="AQ252" s="53" t="e">
        <f aca="false">+VLOOKUP($D252,['file:///home/lab/repositories/luckia.facturador/com.luckia.biller.deploy/src/main/resources/bootstrap/info_presencial_2014.xlsx']saldo_cons!$a$2:$n$1048576,7,0)</f>
        <v>#VALUE!</v>
      </c>
      <c r="AR252" s="53" t="e">
        <f aca="false">+VLOOKUP($D252,['file:///home/lab/repositories/luckia.facturador/com.luckia.biller.deploy/src/main/resources/bootstrap/info_presencial_2014.xlsx']saldo_cons!$a$2:$n$1048576,8,0)</f>
        <v>#VALUE!</v>
      </c>
      <c r="AS252" s="53" t="e">
        <f aca="false">+VLOOKUP($D252,['file:///home/lab/repositories/luckia.facturador/com.luckia.biller.deploy/src/main/resources/bootstrap/info_presencial_2014.xlsx']saldo_cons!$a$2:$n$1048576,9,0)</f>
        <v>#VALUE!</v>
      </c>
      <c r="AT252" s="53" t="e">
        <f aca="false">+VLOOKUP($D252,['file:///home/lab/repositories/luckia.facturador/com.luckia.biller.deploy/src/main/resources/bootstrap/info_presencial_2014.xlsx']saldo_cons!$a$2:$n$1048576,10,0)</f>
        <v>#VALUE!</v>
      </c>
      <c r="AU252" s="53" t="e">
        <f aca="false">+VLOOKUP($D252,['file:///home/lab/repositories/luckia.facturador/com.luckia.biller.deploy/src/main/resources/bootstrap/info_presencial_2014.xlsx']saldo_cons!$a$2:$n$1048576,11,0)</f>
        <v>#VALUE!</v>
      </c>
      <c r="AV252" s="53" t="e">
        <f aca="false">+VLOOKUP($D252,['file:///home/lab/repositories/luckia.facturador/com.luckia.biller.deploy/src/main/resources/bootstrap/info_presencial_2014.xlsx']saldo_cons!$a$2:$n$1048576,12,0)</f>
        <v>#VALUE!</v>
      </c>
      <c r="AW252" s="53" t="e">
        <f aca="false">+VLOOKUP($D252,['file:///home/lab/repositories/luckia.facturador/com.luckia.biller.deploy/src/main/resources/bootstrap/info_presencial_2014.xlsx']saldo_cons!$a$2:$n$1048576,13,0)</f>
        <v>#VALUE!</v>
      </c>
      <c r="AX252" s="53" t="e">
        <f aca="false">+VLOOKUP($D252,['file:///home/lab/repositories/luckia.facturador/com.luckia.biller.deploy/src/main/resources/bootstrap/info_presencial_2014.xlsx']saldo_cons!$a$2:$n$1048576,14,0)</f>
        <v>#VALUE!</v>
      </c>
      <c r="AY252" s="53" t="n">
        <f aca="false">+SUM(AM252:AX252)</f>
        <v>6910</v>
      </c>
      <c r="AZ252" s="53"/>
      <c r="BA252" s="53"/>
      <c r="BB252" s="53" t="e">
        <f aca="false">+VLOOKUP($D252,['file:///home/lab/repositories/luckia.facturador/com.luckia.biller.deploy/src/main/resources/bootstrap/info_presencial_2014.xlsx']ggr_cons!$a$2:$n$1048576,3,0)</f>
        <v>#VALUE!</v>
      </c>
      <c r="BC252" s="53" t="e">
        <f aca="false">+VLOOKUP($D252,['file:///home/lab/repositories/luckia.facturador/com.luckia.biller.deploy/src/main/resources/bootstrap/info_presencial_2014.xlsx']ggr_cons!$a$2:$n$1048576,4,0)</f>
        <v>#VALUE!</v>
      </c>
      <c r="BD252" s="53" t="e">
        <f aca="false">+VLOOKUP($D252,['file:///home/lab/repositories/luckia.facturador/com.luckia.biller.deploy/src/main/resources/bootstrap/info_presencial_2014.xlsx']ggr_cons!$a$2:$n$1048576,5,0)</f>
        <v>#VALUE!</v>
      </c>
      <c r="BE252" s="53" t="e">
        <f aca="false">+VLOOKUP($D252,['file:///home/lab/repositories/luckia.facturador/com.luckia.biller.deploy/src/main/resources/bootstrap/info_presencial_2014.xlsx']ggr_cons!$a$2:$n$1048576,6,0)</f>
        <v>#VALUE!</v>
      </c>
      <c r="BF252" s="53" t="e">
        <f aca="false">+VLOOKUP($D252,['file:///home/lab/repositories/luckia.facturador/com.luckia.biller.deploy/src/main/resources/bootstrap/info_presencial_2014.xlsx']ggr_cons!$a$2:$n$1048576,7,0)</f>
        <v>#VALUE!</v>
      </c>
      <c r="BG252" s="53" t="e">
        <f aca="false">+VLOOKUP($D252,['file:///home/lab/repositories/luckia.facturador/com.luckia.biller.deploy/src/main/resources/bootstrap/info_presencial_2014.xlsx']ggr_cons!$a$2:$n$1048576,8,0)</f>
        <v>#VALUE!</v>
      </c>
      <c r="BH252" s="53" t="e">
        <f aca="false">+VLOOKUP($D252,['file:///home/lab/repositories/luckia.facturador/com.luckia.biller.deploy/src/main/resources/bootstrap/info_presencial_2014.xlsx']ggr_cons!$a$2:$n$1048576,9,0)</f>
        <v>#VALUE!</v>
      </c>
      <c r="BI252" s="53" t="e">
        <f aca="false">+VLOOKUP($D252,['file:///home/lab/repositories/luckia.facturador/com.luckia.biller.deploy/src/main/resources/bootstrap/info_presencial_2014.xlsx']ggr_cons!$a$2:$n$1048576,10,0)</f>
        <v>#VALUE!</v>
      </c>
      <c r="BJ252" s="53" t="e">
        <f aca="false">+VLOOKUP($D252,['file:///home/lab/repositories/luckia.facturador/com.luckia.biller.deploy/src/main/resources/bootstrap/info_presencial_2014.xlsx']ggr_cons!$a$2:$n$1048576,11,0)</f>
        <v>#VALUE!</v>
      </c>
      <c r="BK252" s="53" t="e">
        <f aca="false">+VLOOKUP($D252,['file:///home/lab/repositories/luckia.facturador/com.luckia.biller.deploy/src/main/resources/bootstrap/info_presencial_2014.xlsx']ggr_cons!$a$2:$n$1048576,12,0)</f>
        <v>#VALUE!</v>
      </c>
      <c r="BL252" s="53" t="e">
        <f aca="false">+VLOOKUP($D252,['file:///home/lab/repositories/luckia.facturador/com.luckia.biller.deploy/src/main/resources/bootstrap/info_presencial_2014.xlsx']ggr_cons!$a$2:$n$1048576,13,0)</f>
        <v>#VALUE!</v>
      </c>
      <c r="BM252" s="53" t="e">
        <f aca="false">+VLOOKUP($D252,['file:///home/lab/repositories/luckia.facturador/com.luckia.biller.deploy/src/main/resources/bootstrap/info_presencial_2014.xlsx']ggr_cons!$a$2:$n$1048576,14,0)</f>
        <v>#VALUE!</v>
      </c>
      <c r="BN252" s="53" t="n">
        <f aca="false">+SUM(BB252:BM252)</f>
        <v>3334.36</v>
      </c>
      <c r="BO252" s="53"/>
      <c r="BP252" s="53"/>
      <c r="BQ252" s="55" t="n">
        <f aca="false">+$N252*X252</f>
        <v>69.1</v>
      </c>
      <c r="BR252" s="55" t="n">
        <f aca="false">+$N252*Y252</f>
        <v>0</v>
      </c>
      <c r="BS252" s="55" t="n">
        <f aca="false">+$N252*Z252</f>
        <v>0</v>
      </c>
      <c r="BT252" s="55" t="n">
        <f aca="false">+$N252*AA252</f>
        <v>0</v>
      </c>
      <c r="BU252" s="55" t="n">
        <f aca="false">+$N252*AB252</f>
        <v>0</v>
      </c>
      <c r="BV252" s="55" t="n">
        <f aca="false">+$N252*AC252</f>
        <v>0</v>
      </c>
      <c r="BW252" s="55" t="n">
        <f aca="false">+$N252*AD252</f>
        <v>0</v>
      </c>
      <c r="BX252" s="55" t="n">
        <f aca="false">+$N252*AE252</f>
        <v>0</v>
      </c>
      <c r="BY252" s="55" t="n">
        <f aca="false">+$N252*AF252</f>
        <v>0</v>
      </c>
      <c r="BZ252" s="55" t="n">
        <f aca="false">+$N252*AG252</f>
        <v>0</v>
      </c>
      <c r="CA252" s="55" t="n">
        <f aca="false">+$N252*AH252</f>
        <v>0</v>
      </c>
      <c r="CB252" s="55" t="n">
        <f aca="false">+$N252*AI252</f>
        <v>0</v>
      </c>
      <c r="CC252" s="55" t="n">
        <f aca="false">+SUM(BQ252:CB252)</f>
        <v>69.1</v>
      </c>
      <c r="CD252" s="53"/>
      <c r="CE252" s="55"/>
      <c r="CF252" s="55" t="n">
        <f aca="false">+BQ252/$CE$2</f>
        <v>57.1074380165289</v>
      </c>
      <c r="CG252" s="55" t="n">
        <f aca="false">+BR252/$CE$2</f>
        <v>0</v>
      </c>
      <c r="CH252" s="55" t="n">
        <f aca="false">+BS252/$CE$2</f>
        <v>0</v>
      </c>
      <c r="CI252" s="55" t="n">
        <f aca="false">+BT252/$CE$2</f>
        <v>0</v>
      </c>
      <c r="CJ252" s="55" t="n">
        <f aca="false">+BU252/$CE$2</f>
        <v>0</v>
      </c>
      <c r="CK252" s="55" t="n">
        <f aca="false">+BV252/$CE$2</f>
        <v>0</v>
      </c>
      <c r="CL252" s="55" t="n">
        <f aca="false">+BW252/$CE$2</f>
        <v>0</v>
      </c>
      <c r="CM252" s="55" t="n">
        <f aca="false">+BX252/$CE$2</f>
        <v>0</v>
      </c>
      <c r="CN252" s="55" t="n">
        <f aca="false">+BY252/$CE$2</f>
        <v>0</v>
      </c>
      <c r="CO252" s="55" t="n">
        <f aca="false">+BZ252/$CE$2</f>
        <v>0</v>
      </c>
      <c r="CP252" s="55" t="n">
        <f aca="false">+CA252/$CE$2</f>
        <v>0</v>
      </c>
      <c r="CQ252" s="55" t="n">
        <f aca="false">+CB252/$CE$2</f>
        <v>0</v>
      </c>
      <c r="CR252" s="55" t="n">
        <f aca="false">+CC252/$CE$2</f>
        <v>57.1074380165289</v>
      </c>
      <c r="CS252" s="53"/>
      <c r="CT252" s="53"/>
      <c r="CU252" s="56" t="n">
        <f aca="false">+$O252*X252+$P252*BB252+$Q252*(0.9*BB252+$S252)+$R252</f>
        <v>138.2</v>
      </c>
      <c r="CV252" s="56" t="n">
        <f aca="false">+$O252*Y252+$P252*BC252+$Q252*(0.9*BC252+$S252)+$R252</f>
        <v>0</v>
      </c>
      <c r="CW252" s="56" t="n">
        <f aca="false">+$O252*Z252+$P252*BD252+$Q252*(0.9*BD252+$S252)+$R252</f>
        <v>0</v>
      </c>
      <c r="CX252" s="56" t="n">
        <f aca="false">+$O252*AA252+$P252*BE252+$Q252*(0.9*BE252+$S252)+$R252</f>
        <v>0</v>
      </c>
      <c r="CY252" s="56" t="n">
        <f aca="false">+$O252*AB252+$P252*BF252+$Q252*(0.9*BF252+$S252)+$R252</f>
        <v>0</v>
      </c>
      <c r="CZ252" s="56" t="n">
        <f aca="false">+$O252*AC252+$P252*BG252+$Q252*(0.9*BG252+$S252)+$R252</f>
        <v>0</v>
      </c>
      <c r="DA252" s="56" t="n">
        <f aca="false">+$O252*AD252+$P252*BH252+$Q252*(0.9*BH252+$S252)+$R252</f>
        <v>0</v>
      </c>
      <c r="DB252" s="56" t="n">
        <f aca="false">+$O252*AE252+$P252*BI252+$Q252*(0.9*BI252+$S252)+$R252</f>
        <v>0</v>
      </c>
      <c r="DC252" s="56" t="n">
        <f aca="false">+$O252*AF252+$P252*BJ252+$Q252*(0.9*BJ252+$S252)+$R252</f>
        <v>0</v>
      </c>
      <c r="DD252" s="56" t="n">
        <f aca="false">+$O252*AG252+$P252*BK252+$Q252*(0.9*BK252+$S252)+$R252</f>
        <v>0</v>
      </c>
      <c r="DE252" s="56" t="n">
        <f aca="false">+$O252*AH252+$P252*BL252+$Q252*(0.9*BL252+$S252)+$R252</f>
        <v>0</v>
      </c>
      <c r="DF252" s="56" t="n">
        <f aca="false">+$O252*AI252+$P252*BM252+$Q252*(0.9*BM252+$S252)+$R252</f>
        <v>0</v>
      </c>
      <c r="DG252" s="55" t="n">
        <f aca="false">+SUM(CU252:DF252)</f>
        <v>138.2</v>
      </c>
      <c r="DH252" s="53"/>
      <c r="DJ252" s="14" t="n">
        <f aca="false">+IF(X252=0,0,$T252)</f>
        <v>30</v>
      </c>
      <c r="DK252" s="14" t="n">
        <f aca="false">+IF(Y252=0,0,$T252)</f>
        <v>0</v>
      </c>
      <c r="DL252" s="14" t="n">
        <f aca="false">+IF(Z252=0,0,$T252)</f>
        <v>0</v>
      </c>
      <c r="DM252" s="14" t="n">
        <f aca="false">+IF(AA252=0,0,$T252)</f>
        <v>0</v>
      </c>
      <c r="DN252" s="14" t="n">
        <f aca="false">+IF(AB252=0,0,$T252)</f>
        <v>0</v>
      </c>
      <c r="DO252" s="14" t="n">
        <f aca="false">+IF(AC252=0,0,$T252)</f>
        <v>0</v>
      </c>
      <c r="DP252" s="14" t="n">
        <f aca="false">+IF(AD252=0,0,$T252)</f>
        <v>0</v>
      </c>
      <c r="DQ252" s="14" t="n">
        <f aca="false">+IF(AE252=0,0,$T252)</f>
        <v>0</v>
      </c>
      <c r="DR252" s="14" t="n">
        <f aca="false">+IF(AF252=0,0,$T252)</f>
        <v>0</v>
      </c>
      <c r="DS252" s="14" t="n">
        <f aca="false">+IF(AG252=0,0,$T252)</f>
        <v>0</v>
      </c>
      <c r="DT252" s="14" t="n">
        <f aca="false">+IF(AH252=0,0,$T252)</f>
        <v>0</v>
      </c>
      <c r="DU252" s="14" t="n">
        <f aca="false">+IF(AI252=0,0,$T252)</f>
        <v>0</v>
      </c>
      <c r="DV252" s="55" t="n">
        <f aca="false">+SUM(DJ252:DU252)</f>
        <v>30</v>
      </c>
      <c r="DY252" s="14" t="n">
        <v>0</v>
      </c>
      <c r="DZ252" s="14" t="n">
        <v>0</v>
      </c>
      <c r="EA252" s="14" t="n">
        <v>0</v>
      </c>
      <c r="EB252" s="14" t="n">
        <v>0</v>
      </c>
      <c r="EC252" s="14" t="n">
        <v>0</v>
      </c>
      <c r="ED252" s="14" t="n">
        <v>0</v>
      </c>
      <c r="EE252" s="14" t="n">
        <v>0</v>
      </c>
      <c r="EF252" s="14" t="n">
        <v>0</v>
      </c>
      <c r="EG252" s="14" t="n">
        <v>0</v>
      </c>
      <c r="EH252" s="14" t="n">
        <v>0</v>
      </c>
      <c r="EI252" s="14" t="n">
        <v>0</v>
      </c>
      <c r="EJ252" s="14" t="n">
        <v>0</v>
      </c>
      <c r="EK252" s="55" t="n">
        <f aca="false">+SUM(DY252:EJ252)</f>
        <v>0</v>
      </c>
      <c r="EO252" s="53" t="n">
        <f aca="false">+CU252+DJ252-DY252/2</f>
        <v>168.2</v>
      </c>
      <c r="EP252" s="53" t="n">
        <f aca="false">+CV252+DK252-DZ252/2</f>
        <v>0</v>
      </c>
      <c r="EQ252" s="53" t="n">
        <f aca="false">+CW252+DL252-EA252/2</f>
        <v>0</v>
      </c>
      <c r="ER252" s="53" t="n">
        <f aca="false">+CX252+DM252-EB252/2</f>
        <v>0</v>
      </c>
      <c r="ES252" s="53" t="n">
        <f aca="false">+CY252+DN252-EC252/2</f>
        <v>0</v>
      </c>
      <c r="ET252" s="53" t="n">
        <f aca="false">+CZ252+DO252-ED252/2</f>
        <v>0</v>
      </c>
      <c r="EU252" s="53" t="n">
        <f aca="false">+DA252+DP252-EE252/2</f>
        <v>0</v>
      </c>
      <c r="EV252" s="53" t="n">
        <f aca="false">+DB252+DQ252-EF252/2</f>
        <v>0</v>
      </c>
      <c r="EW252" s="53" t="n">
        <f aca="false">+DC252+DR252-EG252/2</f>
        <v>0</v>
      </c>
      <c r="EX252" s="53" t="n">
        <f aca="false">+DD252+DS252-EH252/2</f>
        <v>0</v>
      </c>
      <c r="EY252" s="53" t="n">
        <f aca="false">+DE252+DT252-EI252/2</f>
        <v>0</v>
      </c>
      <c r="EZ252" s="53" t="n">
        <f aca="false">+DF252+DU252-EJ252/2</f>
        <v>0</v>
      </c>
      <c r="FA252" s="55" t="n">
        <f aca="false">+SUM(EO252:EZ252)</f>
        <v>168.2</v>
      </c>
      <c r="FD252" s="53" t="n">
        <f aca="false">+AM252-EO252-DY252</f>
        <v>6741.8</v>
      </c>
      <c r="FE252" s="53" t="n">
        <f aca="false">+AN252-EP252-DZ252</f>
        <v>0</v>
      </c>
      <c r="FF252" s="53" t="n">
        <f aca="false">+AO252-EQ252-EA252</f>
        <v>0</v>
      </c>
      <c r="FG252" s="53" t="n">
        <f aca="false">+AP252-ER252-EB252</f>
        <v>0</v>
      </c>
      <c r="FH252" s="53" t="n">
        <f aca="false">+AQ252-ES252-EC252</f>
        <v>0</v>
      </c>
      <c r="FI252" s="53" t="n">
        <f aca="false">+AR252-ET252-ED252</f>
        <v>0</v>
      </c>
      <c r="FJ252" s="53" t="n">
        <f aca="false">+AS252-EU252-EE252</f>
        <v>0</v>
      </c>
      <c r="FK252" s="53" t="n">
        <f aca="false">+AT252-EV252-EF252</f>
        <v>0</v>
      </c>
      <c r="FL252" s="53" t="n">
        <f aca="false">+AU252-EW252-EG252</f>
        <v>0</v>
      </c>
      <c r="FM252" s="53" t="n">
        <f aca="false">+AV252-EX252-EH252</f>
        <v>0</v>
      </c>
      <c r="FN252" s="53" t="n">
        <f aca="false">+AW252-EY252-EI252</f>
        <v>0</v>
      </c>
      <c r="FO252" s="53" t="n">
        <f aca="false">+AX252-EZ252-EJ252</f>
        <v>0</v>
      </c>
      <c r="FP252" s="53" t="n">
        <f aca="false">+AY252-FA252</f>
        <v>6741.8</v>
      </c>
    </row>
    <row collapsed="false" customFormat="false" customHeight="true" hidden="false" ht="15" outlineLevel="2" r="253">
      <c r="A253" s="21" t="n">
        <v>12</v>
      </c>
      <c r="B253" s="21" t="s">
        <v>67</v>
      </c>
      <c r="C253" s="21" t="s">
        <v>137</v>
      </c>
      <c r="D253" s="67" t="n">
        <f aca="false">+E253</f>
        <v>16204</v>
      </c>
      <c r="E253" s="69" t="n">
        <v>16204</v>
      </c>
      <c r="F253" s="72" t="s">
        <v>844</v>
      </c>
      <c r="G253" s="21" t="s">
        <v>69</v>
      </c>
      <c r="H253" s="21" t="s">
        <v>69</v>
      </c>
      <c r="I253" s="72" t="s">
        <v>845</v>
      </c>
      <c r="J253" s="76" t="s">
        <v>557</v>
      </c>
      <c r="K253" s="76" t="s">
        <v>486</v>
      </c>
      <c r="L253" s="49" t="s">
        <v>487</v>
      </c>
      <c r="M253" s="50" t="s">
        <v>70</v>
      </c>
      <c r="N253" s="51" t="n">
        <v>0.01</v>
      </c>
      <c r="O253" s="51" t="n">
        <v>0.02</v>
      </c>
      <c r="P253" s="51" t="n">
        <v>0</v>
      </c>
      <c r="Q253" s="51" t="n">
        <v>0</v>
      </c>
      <c r="R253" s="50" t="n">
        <v>0</v>
      </c>
      <c r="S253" s="50" t="n">
        <v>0</v>
      </c>
      <c r="T253" s="50" t="n">
        <v>30</v>
      </c>
      <c r="U253" s="50"/>
      <c r="X253" s="53" t="e">
        <f aca="false">+VLOOKUP($D253,['file:///home/lab/repositories/luckia.facturador/com.luckia.biller.deploy/src/main/resources/bootstrap/info_presencial_2014.xlsx']venta_neta_cons!$a$2:$n$1048576,3,0)</f>
        <v>#VALUE!</v>
      </c>
      <c r="Y253" s="53" t="e">
        <f aca="false">+VLOOKUP($D253,['file:///home/lab/repositories/luckia.facturador/com.luckia.biller.deploy/src/main/resources/bootstrap/info_presencial_2014.xlsx']venta_neta_cons!$a$2:$n$1048576,4,0)</f>
        <v>#VALUE!</v>
      </c>
      <c r="Z253" s="53" t="e">
        <f aca="false">+VLOOKUP($D253,['file:///home/lab/repositories/luckia.facturador/com.luckia.biller.deploy/src/main/resources/bootstrap/info_presencial_2014.xlsx']venta_neta_cons!$a$2:$n$1048576,5,0)</f>
        <v>#VALUE!</v>
      </c>
      <c r="AA253" s="53" t="e">
        <f aca="false">+VLOOKUP($D253,['file:///home/lab/repositories/luckia.facturador/com.luckia.biller.deploy/src/main/resources/bootstrap/info_presencial_2014.xlsx']venta_neta_cons!$a$2:$n$1048576,6,0)</f>
        <v>#VALUE!</v>
      </c>
      <c r="AB253" s="53" t="e">
        <f aca="false">+VLOOKUP($D253,['file:///home/lab/repositories/luckia.facturador/com.luckia.biller.deploy/src/main/resources/bootstrap/info_presencial_2014.xlsx']venta_neta_cons!$a$2:$n$1048576,7,0)</f>
        <v>#VALUE!</v>
      </c>
      <c r="AC253" s="53" t="e">
        <f aca="false">+VLOOKUP($D253,['file:///home/lab/repositories/luckia.facturador/com.luckia.biller.deploy/src/main/resources/bootstrap/info_presencial_2014.xlsx']venta_neta_cons!$a$2:$n$1048576,8,0)</f>
        <v>#VALUE!</v>
      </c>
      <c r="AD253" s="53" t="e">
        <f aca="false">+VLOOKUP($D253,['file:///home/lab/repositories/luckia.facturador/com.luckia.biller.deploy/src/main/resources/bootstrap/info_presencial_2014.xlsx']venta_neta_cons!$a$2:$n$1048576,9,0)</f>
        <v>#VALUE!</v>
      </c>
      <c r="AE253" s="53" t="e">
        <f aca="false">+VLOOKUP($D253,['file:///home/lab/repositories/luckia.facturador/com.luckia.biller.deploy/src/main/resources/bootstrap/info_presencial_2014.xlsx']venta_neta_cons!$a$2:$n$1048576,10,0)</f>
        <v>#VALUE!</v>
      </c>
      <c r="AF253" s="53" t="e">
        <f aca="false">+VLOOKUP($D253,['file:///home/lab/repositories/luckia.facturador/com.luckia.biller.deploy/src/main/resources/bootstrap/info_presencial_2014.xlsx']venta_neta_cons!$a$2:$n$1048576,11,0)</f>
        <v>#VALUE!</v>
      </c>
      <c r="AG253" s="53" t="e">
        <f aca="false">+VLOOKUP($D253,['file:///home/lab/repositories/luckia.facturador/com.luckia.biller.deploy/src/main/resources/bootstrap/info_presencial_2014.xlsx']venta_neta_cons!$a$2:$n$1048576,12,0)</f>
        <v>#VALUE!</v>
      </c>
      <c r="AH253" s="53" t="e">
        <f aca="false">+VLOOKUP($D253,['file:///home/lab/repositories/luckia.facturador/com.luckia.biller.deploy/src/main/resources/bootstrap/info_presencial_2014.xlsx']venta_neta_cons!$a$2:$n$1048576,13,0)</f>
        <v>#VALUE!</v>
      </c>
      <c r="AI253" s="53" t="e">
        <f aca="false">+VLOOKUP($D253,['file:///home/lab/repositories/luckia.facturador/com.luckia.biller.deploy/src/main/resources/bootstrap/info_presencial_2014.xlsx']venta_neta_cons!$a$2:$n$1048576,14,0)</f>
        <v>#VALUE!</v>
      </c>
      <c r="AJ253" s="53" t="n">
        <f aca="false">+SUM(X253:AI253)</f>
        <v>1432</v>
      </c>
      <c r="AK253" s="54" t="n">
        <f aca="false">+BB253/X253</f>
        <v>0.529581005586592</v>
      </c>
      <c r="AL253" s="53"/>
      <c r="AM253" s="53" t="e">
        <f aca="false">+VLOOKUP($D253,['file:///home/lab/repositories/luckia.facturador/com.luckia.biller.deploy/src/main/resources/bootstrap/info_presencial_2014.xlsx']saldo_cons!$a$2:$n$1048576,3,0)</f>
        <v>#VALUE!</v>
      </c>
      <c r="AN253" s="53" t="e">
        <f aca="false">+VLOOKUP($D253,['file:///home/lab/repositories/luckia.facturador/com.luckia.biller.deploy/src/main/resources/bootstrap/info_presencial_2014.xlsx']saldo_cons!$a$2:$n$1048576,4,0)</f>
        <v>#VALUE!</v>
      </c>
      <c r="AO253" s="53" t="e">
        <f aca="false">+VLOOKUP($D253,['file:///home/lab/repositories/luckia.facturador/com.luckia.biller.deploy/src/main/resources/bootstrap/info_presencial_2014.xlsx']saldo_cons!$a$2:$n$1048576,5,0)</f>
        <v>#VALUE!</v>
      </c>
      <c r="AP253" s="53" t="e">
        <f aca="false">+VLOOKUP($D253,['file:///home/lab/repositories/luckia.facturador/com.luckia.biller.deploy/src/main/resources/bootstrap/info_presencial_2014.xlsx']saldo_cons!$a$2:$n$1048576,6,0)</f>
        <v>#VALUE!</v>
      </c>
      <c r="AQ253" s="53" t="e">
        <f aca="false">+VLOOKUP($D253,['file:///home/lab/repositories/luckia.facturador/com.luckia.biller.deploy/src/main/resources/bootstrap/info_presencial_2014.xlsx']saldo_cons!$a$2:$n$1048576,7,0)</f>
        <v>#VALUE!</v>
      </c>
      <c r="AR253" s="53" t="e">
        <f aca="false">+VLOOKUP($D253,['file:///home/lab/repositories/luckia.facturador/com.luckia.biller.deploy/src/main/resources/bootstrap/info_presencial_2014.xlsx']saldo_cons!$a$2:$n$1048576,8,0)</f>
        <v>#VALUE!</v>
      </c>
      <c r="AS253" s="53" t="e">
        <f aca="false">+VLOOKUP($D253,['file:///home/lab/repositories/luckia.facturador/com.luckia.biller.deploy/src/main/resources/bootstrap/info_presencial_2014.xlsx']saldo_cons!$a$2:$n$1048576,9,0)</f>
        <v>#VALUE!</v>
      </c>
      <c r="AT253" s="53" t="e">
        <f aca="false">+VLOOKUP($D253,['file:///home/lab/repositories/luckia.facturador/com.luckia.biller.deploy/src/main/resources/bootstrap/info_presencial_2014.xlsx']saldo_cons!$a$2:$n$1048576,10,0)</f>
        <v>#VALUE!</v>
      </c>
      <c r="AU253" s="53" t="e">
        <f aca="false">+VLOOKUP($D253,['file:///home/lab/repositories/luckia.facturador/com.luckia.biller.deploy/src/main/resources/bootstrap/info_presencial_2014.xlsx']saldo_cons!$a$2:$n$1048576,11,0)</f>
        <v>#VALUE!</v>
      </c>
      <c r="AV253" s="53" t="e">
        <f aca="false">+VLOOKUP($D253,['file:///home/lab/repositories/luckia.facturador/com.luckia.biller.deploy/src/main/resources/bootstrap/info_presencial_2014.xlsx']saldo_cons!$a$2:$n$1048576,12,0)</f>
        <v>#VALUE!</v>
      </c>
      <c r="AW253" s="53" t="e">
        <f aca="false">+VLOOKUP($D253,['file:///home/lab/repositories/luckia.facturador/com.luckia.biller.deploy/src/main/resources/bootstrap/info_presencial_2014.xlsx']saldo_cons!$a$2:$n$1048576,13,0)</f>
        <v>#VALUE!</v>
      </c>
      <c r="AX253" s="53" t="e">
        <f aca="false">+VLOOKUP($D253,['file:///home/lab/repositories/luckia.facturador/com.luckia.biller.deploy/src/main/resources/bootstrap/info_presencial_2014.xlsx']saldo_cons!$a$2:$n$1048576,14,0)</f>
        <v>#VALUE!</v>
      </c>
      <c r="AY253" s="53" t="n">
        <f aca="false">+SUM(AM253:AX253)</f>
        <v>1432</v>
      </c>
      <c r="AZ253" s="53"/>
      <c r="BA253" s="53"/>
      <c r="BB253" s="53" t="e">
        <f aca="false">+VLOOKUP($D253,['file:///home/lab/repositories/luckia.facturador/com.luckia.biller.deploy/src/main/resources/bootstrap/info_presencial_2014.xlsx']ggr_cons!$a$2:$n$1048576,3,0)</f>
        <v>#VALUE!</v>
      </c>
      <c r="BC253" s="53" t="e">
        <f aca="false">+VLOOKUP($D253,['file:///home/lab/repositories/luckia.facturador/com.luckia.biller.deploy/src/main/resources/bootstrap/info_presencial_2014.xlsx']ggr_cons!$a$2:$n$1048576,4,0)</f>
        <v>#VALUE!</v>
      </c>
      <c r="BD253" s="53" t="e">
        <f aca="false">+VLOOKUP($D253,['file:///home/lab/repositories/luckia.facturador/com.luckia.biller.deploy/src/main/resources/bootstrap/info_presencial_2014.xlsx']ggr_cons!$a$2:$n$1048576,5,0)</f>
        <v>#VALUE!</v>
      </c>
      <c r="BE253" s="53" t="e">
        <f aca="false">+VLOOKUP($D253,['file:///home/lab/repositories/luckia.facturador/com.luckia.biller.deploy/src/main/resources/bootstrap/info_presencial_2014.xlsx']ggr_cons!$a$2:$n$1048576,6,0)</f>
        <v>#VALUE!</v>
      </c>
      <c r="BF253" s="53" t="e">
        <f aca="false">+VLOOKUP($D253,['file:///home/lab/repositories/luckia.facturador/com.luckia.biller.deploy/src/main/resources/bootstrap/info_presencial_2014.xlsx']ggr_cons!$a$2:$n$1048576,7,0)</f>
        <v>#VALUE!</v>
      </c>
      <c r="BG253" s="53" t="e">
        <f aca="false">+VLOOKUP($D253,['file:///home/lab/repositories/luckia.facturador/com.luckia.biller.deploy/src/main/resources/bootstrap/info_presencial_2014.xlsx']ggr_cons!$a$2:$n$1048576,8,0)</f>
        <v>#VALUE!</v>
      </c>
      <c r="BH253" s="53" t="e">
        <f aca="false">+VLOOKUP($D253,['file:///home/lab/repositories/luckia.facturador/com.luckia.biller.deploy/src/main/resources/bootstrap/info_presencial_2014.xlsx']ggr_cons!$a$2:$n$1048576,9,0)</f>
        <v>#VALUE!</v>
      </c>
      <c r="BI253" s="53" t="e">
        <f aca="false">+VLOOKUP($D253,['file:///home/lab/repositories/luckia.facturador/com.luckia.biller.deploy/src/main/resources/bootstrap/info_presencial_2014.xlsx']ggr_cons!$a$2:$n$1048576,10,0)</f>
        <v>#VALUE!</v>
      </c>
      <c r="BJ253" s="53" t="e">
        <f aca="false">+VLOOKUP($D253,['file:///home/lab/repositories/luckia.facturador/com.luckia.biller.deploy/src/main/resources/bootstrap/info_presencial_2014.xlsx']ggr_cons!$a$2:$n$1048576,11,0)</f>
        <v>#VALUE!</v>
      </c>
      <c r="BK253" s="53" t="e">
        <f aca="false">+VLOOKUP($D253,['file:///home/lab/repositories/luckia.facturador/com.luckia.biller.deploy/src/main/resources/bootstrap/info_presencial_2014.xlsx']ggr_cons!$a$2:$n$1048576,12,0)</f>
        <v>#VALUE!</v>
      </c>
      <c r="BL253" s="53" t="e">
        <f aca="false">+VLOOKUP($D253,['file:///home/lab/repositories/luckia.facturador/com.luckia.biller.deploy/src/main/resources/bootstrap/info_presencial_2014.xlsx']ggr_cons!$a$2:$n$1048576,13,0)</f>
        <v>#VALUE!</v>
      </c>
      <c r="BM253" s="53" t="e">
        <f aca="false">+VLOOKUP($D253,['file:///home/lab/repositories/luckia.facturador/com.luckia.biller.deploy/src/main/resources/bootstrap/info_presencial_2014.xlsx']ggr_cons!$a$2:$n$1048576,14,0)</f>
        <v>#VALUE!</v>
      </c>
      <c r="BN253" s="53" t="n">
        <f aca="false">+SUM(BB253:BM253)</f>
        <v>758.36</v>
      </c>
      <c r="BO253" s="53"/>
      <c r="BP253" s="53"/>
      <c r="BQ253" s="55" t="n">
        <f aca="false">+$N253*X253</f>
        <v>14.32</v>
      </c>
      <c r="BR253" s="55" t="n">
        <f aca="false">+$N253*Y253</f>
        <v>0</v>
      </c>
      <c r="BS253" s="55" t="n">
        <f aca="false">+$N253*Z253</f>
        <v>0</v>
      </c>
      <c r="BT253" s="55" t="n">
        <f aca="false">+$N253*AA253</f>
        <v>0</v>
      </c>
      <c r="BU253" s="55" t="n">
        <f aca="false">+$N253*AB253</f>
        <v>0</v>
      </c>
      <c r="BV253" s="55" t="n">
        <f aca="false">+$N253*AC253</f>
        <v>0</v>
      </c>
      <c r="BW253" s="55" t="n">
        <f aca="false">+$N253*AD253</f>
        <v>0</v>
      </c>
      <c r="BX253" s="55" t="n">
        <f aca="false">+$N253*AE253</f>
        <v>0</v>
      </c>
      <c r="BY253" s="55" t="n">
        <f aca="false">+$N253*AF253</f>
        <v>0</v>
      </c>
      <c r="BZ253" s="55" t="n">
        <f aca="false">+$N253*AG253</f>
        <v>0</v>
      </c>
      <c r="CA253" s="55" t="n">
        <f aca="false">+$N253*AH253</f>
        <v>0</v>
      </c>
      <c r="CB253" s="55" t="n">
        <f aca="false">+$N253*AI253</f>
        <v>0</v>
      </c>
      <c r="CC253" s="55" t="n">
        <f aca="false">+SUM(BQ253:CB253)</f>
        <v>14.32</v>
      </c>
      <c r="CD253" s="53"/>
      <c r="CE253" s="55"/>
      <c r="CF253" s="55" t="n">
        <f aca="false">+BQ253/$CE$2</f>
        <v>11.8347107438017</v>
      </c>
      <c r="CG253" s="55" t="n">
        <f aca="false">+BR253/$CE$2</f>
        <v>0</v>
      </c>
      <c r="CH253" s="55" t="n">
        <f aca="false">+BS253/$CE$2</f>
        <v>0</v>
      </c>
      <c r="CI253" s="55" t="n">
        <f aca="false">+BT253/$CE$2</f>
        <v>0</v>
      </c>
      <c r="CJ253" s="55" t="n">
        <f aca="false">+BU253/$CE$2</f>
        <v>0</v>
      </c>
      <c r="CK253" s="55" t="n">
        <f aca="false">+BV253/$CE$2</f>
        <v>0</v>
      </c>
      <c r="CL253" s="55" t="n">
        <f aca="false">+BW253/$CE$2</f>
        <v>0</v>
      </c>
      <c r="CM253" s="55" t="n">
        <f aca="false">+BX253/$CE$2</f>
        <v>0</v>
      </c>
      <c r="CN253" s="55" t="n">
        <f aca="false">+BY253/$CE$2</f>
        <v>0</v>
      </c>
      <c r="CO253" s="55" t="n">
        <f aca="false">+BZ253/$CE$2</f>
        <v>0</v>
      </c>
      <c r="CP253" s="55" t="n">
        <f aca="false">+CA253/$CE$2</f>
        <v>0</v>
      </c>
      <c r="CQ253" s="55" t="n">
        <f aca="false">+CB253/$CE$2</f>
        <v>0</v>
      </c>
      <c r="CR253" s="55" t="n">
        <f aca="false">+CC253/$CE$2</f>
        <v>11.8347107438017</v>
      </c>
      <c r="CS253" s="53"/>
      <c r="CT253" s="53"/>
      <c r="CU253" s="56" t="n">
        <f aca="false">+$O253*X253+$P253*BB253+$Q253*(0.9*BB253+$S253)+$R253</f>
        <v>28.64</v>
      </c>
      <c r="CV253" s="56" t="n">
        <f aca="false">+$O253*Y253+$P253*BC253+$Q253*(0.9*BC253+$S253)+$R253</f>
        <v>0</v>
      </c>
      <c r="CW253" s="56" t="n">
        <f aca="false">+$O253*Z253+$P253*BD253+$Q253*(0.9*BD253+$S253)+$R253</f>
        <v>0</v>
      </c>
      <c r="CX253" s="56" t="n">
        <f aca="false">+$O253*AA253+$P253*BE253+$Q253*(0.9*BE253+$S253)+$R253</f>
        <v>0</v>
      </c>
      <c r="CY253" s="56" t="n">
        <f aca="false">+$O253*AB253+$P253*BF253+$Q253*(0.9*BF253+$S253)+$R253</f>
        <v>0</v>
      </c>
      <c r="CZ253" s="56" t="n">
        <f aca="false">+$O253*AC253+$P253*BG253+$Q253*(0.9*BG253+$S253)+$R253</f>
        <v>0</v>
      </c>
      <c r="DA253" s="56" t="n">
        <f aca="false">+$O253*AD253+$P253*BH253+$Q253*(0.9*BH253+$S253)+$R253</f>
        <v>0</v>
      </c>
      <c r="DB253" s="56" t="n">
        <f aca="false">+$O253*AE253+$P253*BI253+$Q253*(0.9*BI253+$S253)+$R253</f>
        <v>0</v>
      </c>
      <c r="DC253" s="56" t="n">
        <f aca="false">+$O253*AF253+$P253*BJ253+$Q253*(0.9*BJ253+$S253)+$R253</f>
        <v>0</v>
      </c>
      <c r="DD253" s="56" t="n">
        <f aca="false">+$O253*AG253+$P253*BK253+$Q253*(0.9*BK253+$S253)+$R253</f>
        <v>0</v>
      </c>
      <c r="DE253" s="56" t="n">
        <f aca="false">+$O253*AH253+$P253*BL253+$Q253*(0.9*BL253+$S253)+$R253</f>
        <v>0</v>
      </c>
      <c r="DF253" s="56" t="n">
        <f aca="false">+$O253*AI253+$P253*BM253+$Q253*(0.9*BM253+$S253)+$R253</f>
        <v>0</v>
      </c>
      <c r="DG253" s="55" t="n">
        <f aca="false">+SUM(CU253:DF253)</f>
        <v>28.64</v>
      </c>
      <c r="DH253" s="53"/>
      <c r="DJ253" s="14" t="n">
        <f aca="false">+IF(X253=0,0,$T253)</f>
        <v>30</v>
      </c>
      <c r="DK253" s="14" t="n">
        <f aca="false">+IF(Y253=0,0,$T253)</f>
        <v>0</v>
      </c>
      <c r="DL253" s="14" t="n">
        <f aca="false">+IF(Z253=0,0,$T253)</f>
        <v>0</v>
      </c>
      <c r="DM253" s="14" t="n">
        <f aca="false">+IF(AA253=0,0,$T253)</f>
        <v>0</v>
      </c>
      <c r="DN253" s="14" t="n">
        <f aca="false">+IF(AB253=0,0,$T253)</f>
        <v>0</v>
      </c>
      <c r="DO253" s="14" t="n">
        <f aca="false">+IF(AC253=0,0,$T253)</f>
        <v>0</v>
      </c>
      <c r="DP253" s="14" t="n">
        <f aca="false">+IF(AD253=0,0,$T253)</f>
        <v>0</v>
      </c>
      <c r="DQ253" s="14" t="n">
        <f aca="false">+IF(AE253=0,0,$T253)</f>
        <v>0</v>
      </c>
      <c r="DR253" s="14" t="n">
        <f aca="false">+IF(AF253=0,0,$T253)</f>
        <v>0</v>
      </c>
      <c r="DS253" s="14" t="n">
        <f aca="false">+IF(AG253=0,0,$T253)</f>
        <v>0</v>
      </c>
      <c r="DT253" s="14" t="n">
        <f aca="false">+IF(AH253=0,0,$T253)</f>
        <v>0</v>
      </c>
      <c r="DU253" s="14" t="n">
        <f aca="false">+IF(AI253=0,0,$T253)</f>
        <v>0</v>
      </c>
      <c r="DV253" s="55" t="n">
        <f aca="false">+SUM(DJ253:DU253)</f>
        <v>30</v>
      </c>
      <c r="DY253" s="14" t="n">
        <v>0</v>
      </c>
      <c r="DZ253" s="14" t="n">
        <v>0</v>
      </c>
      <c r="EA253" s="14" t="n">
        <v>0</v>
      </c>
      <c r="EB253" s="14" t="n">
        <v>0</v>
      </c>
      <c r="EC253" s="14" t="n">
        <v>0</v>
      </c>
      <c r="ED253" s="14" t="n">
        <v>0</v>
      </c>
      <c r="EE253" s="14" t="n">
        <v>0</v>
      </c>
      <c r="EF253" s="14" t="n">
        <v>0</v>
      </c>
      <c r="EG253" s="14" t="n">
        <v>0</v>
      </c>
      <c r="EH253" s="14" t="n">
        <v>0</v>
      </c>
      <c r="EI253" s="14" t="n">
        <v>0</v>
      </c>
      <c r="EJ253" s="14" t="n">
        <v>0</v>
      </c>
      <c r="EK253" s="55" t="n">
        <f aca="false">+SUM(DY253:EJ253)</f>
        <v>0</v>
      </c>
      <c r="EO253" s="53" t="n">
        <f aca="false">+CU253+DJ253-DY253/2</f>
        <v>58.64</v>
      </c>
      <c r="EP253" s="53" t="n">
        <f aca="false">+CV253+DK253-DZ253/2</f>
        <v>0</v>
      </c>
      <c r="EQ253" s="53" t="n">
        <f aca="false">+CW253+DL253-EA253/2</f>
        <v>0</v>
      </c>
      <c r="ER253" s="53" t="n">
        <f aca="false">+CX253+DM253-EB253/2</f>
        <v>0</v>
      </c>
      <c r="ES253" s="53" t="n">
        <f aca="false">+CY253+DN253-EC253/2</f>
        <v>0</v>
      </c>
      <c r="ET253" s="53" t="n">
        <f aca="false">+CZ253+DO253-ED253/2</f>
        <v>0</v>
      </c>
      <c r="EU253" s="53" t="n">
        <f aca="false">+DA253+DP253-EE253/2</f>
        <v>0</v>
      </c>
      <c r="EV253" s="53" t="n">
        <f aca="false">+DB253+DQ253-EF253/2</f>
        <v>0</v>
      </c>
      <c r="EW253" s="53" t="n">
        <f aca="false">+DC253+DR253-EG253/2</f>
        <v>0</v>
      </c>
      <c r="EX253" s="53" t="n">
        <f aca="false">+DD253+DS253-EH253/2</f>
        <v>0</v>
      </c>
      <c r="EY253" s="53" t="n">
        <f aca="false">+DE253+DT253-EI253/2</f>
        <v>0</v>
      </c>
      <c r="EZ253" s="53" t="n">
        <f aca="false">+DF253+DU253-EJ253/2</f>
        <v>0</v>
      </c>
      <c r="FA253" s="55" t="n">
        <f aca="false">+SUM(EO253:EZ253)</f>
        <v>58.64</v>
      </c>
      <c r="FD253" s="53" t="n">
        <f aca="false">+AM253-EO253-DY253</f>
        <v>1373.36</v>
      </c>
      <c r="FE253" s="53" t="n">
        <f aca="false">+AN253-EP253-DZ253</f>
        <v>0</v>
      </c>
      <c r="FF253" s="53" t="n">
        <f aca="false">+AO253-EQ253-EA253</f>
        <v>0</v>
      </c>
      <c r="FG253" s="53" t="n">
        <f aca="false">+AP253-ER253-EB253</f>
        <v>0</v>
      </c>
      <c r="FH253" s="53" t="n">
        <f aca="false">+AQ253-ES253-EC253</f>
        <v>0</v>
      </c>
      <c r="FI253" s="53" t="n">
        <f aca="false">+AR253-ET253-ED253</f>
        <v>0</v>
      </c>
      <c r="FJ253" s="53" t="n">
        <f aca="false">+AS253-EU253-EE253</f>
        <v>0</v>
      </c>
      <c r="FK253" s="53" t="n">
        <f aca="false">+AT253-EV253-EF253</f>
        <v>0</v>
      </c>
      <c r="FL253" s="53" t="n">
        <f aca="false">+AU253-EW253-EG253</f>
        <v>0</v>
      </c>
      <c r="FM253" s="53" t="n">
        <f aca="false">+AV253-EX253-EH253</f>
        <v>0</v>
      </c>
      <c r="FN253" s="53" t="n">
        <f aca="false">+AW253-EY253-EI253</f>
        <v>0</v>
      </c>
      <c r="FO253" s="53" t="n">
        <f aca="false">+AX253-EZ253-EJ253</f>
        <v>0</v>
      </c>
      <c r="FP253" s="53" t="n">
        <f aca="false">+AY253-FA253</f>
        <v>1373.36</v>
      </c>
    </row>
    <row collapsed="false" customFormat="false" customHeight="true" hidden="false" ht="15" outlineLevel="2" r="254">
      <c r="A254" s="21" t="n">
        <v>12</v>
      </c>
      <c r="B254" s="21" t="s">
        <v>67</v>
      </c>
      <c r="C254" s="21" t="s">
        <v>137</v>
      </c>
      <c r="D254" s="67" t="n">
        <f aca="false">+E254</f>
        <v>16206</v>
      </c>
      <c r="E254" s="69" t="n">
        <v>16206</v>
      </c>
      <c r="F254" s="72" t="s">
        <v>846</v>
      </c>
      <c r="G254" s="21" t="s">
        <v>69</v>
      </c>
      <c r="H254" s="21" t="s">
        <v>69</v>
      </c>
      <c r="I254" s="72" t="s">
        <v>847</v>
      </c>
      <c r="J254" s="76" t="s">
        <v>848</v>
      </c>
      <c r="K254" s="76" t="s">
        <v>486</v>
      </c>
      <c r="L254" s="49" t="s">
        <v>487</v>
      </c>
      <c r="M254" s="50" t="s">
        <v>70</v>
      </c>
      <c r="N254" s="51" t="n">
        <v>0.01</v>
      </c>
      <c r="O254" s="51" t="n">
        <v>0.02</v>
      </c>
      <c r="P254" s="51" t="n">
        <v>0</v>
      </c>
      <c r="Q254" s="51" t="n">
        <v>0</v>
      </c>
      <c r="R254" s="50" t="n">
        <v>0</v>
      </c>
      <c r="S254" s="50" t="n">
        <v>0</v>
      </c>
      <c r="T254" s="50" t="n">
        <v>30</v>
      </c>
      <c r="U254" s="50"/>
      <c r="X254" s="53" t="e">
        <f aca="false">+VLOOKUP($D254,['file:///home/lab/repositories/luckia.facturador/com.luckia.biller.deploy/src/main/resources/bootstrap/info_presencial_2014.xlsx']venta_neta_cons!$a$2:$n$1048576,3,0)</f>
        <v>#VALUE!</v>
      </c>
      <c r="Y254" s="53" t="e">
        <f aca="false">+VLOOKUP($D254,['file:///home/lab/repositories/luckia.facturador/com.luckia.biller.deploy/src/main/resources/bootstrap/info_presencial_2014.xlsx']venta_neta_cons!$a$2:$n$1048576,4,0)</f>
        <v>#VALUE!</v>
      </c>
      <c r="Z254" s="53" t="e">
        <f aca="false">+VLOOKUP($D254,['file:///home/lab/repositories/luckia.facturador/com.luckia.biller.deploy/src/main/resources/bootstrap/info_presencial_2014.xlsx']venta_neta_cons!$a$2:$n$1048576,5,0)</f>
        <v>#VALUE!</v>
      </c>
      <c r="AA254" s="53" t="e">
        <f aca="false">+VLOOKUP($D254,['file:///home/lab/repositories/luckia.facturador/com.luckia.biller.deploy/src/main/resources/bootstrap/info_presencial_2014.xlsx']venta_neta_cons!$a$2:$n$1048576,6,0)</f>
        <v>#VALUE!</v>
      </c>
      <c r="AB254" s="53" t="e">
        <f aca="false">+VLOOKUP($D254,['file:///home/lab/repositories/luckia.facturador/com.luckia.biller.deploy/src/main/resources/bootstrap/info_presencial_2014.xlsx']venta_neta_cons!$a$2:$n$1048576,7,0)</f>
        <v>#VALUE!</v>
      </c>
      <c r="AC254" s="53" t="e">
        <f aca="false">+VLOOKUP($D254,['file:///home/lab/repositories/luckia.facturador/com.luckia.biller.deploy/src/main/resources/bootstrap/info_presencial_2014.xlsx']venta_neta_cons!$a$2:$n$1048576,8,0)</f>
        <v>#VALUE!</v>
      </c>
      <c r="AD254" s="53" t="e">
        <f aca="false">+VLOOKUP($D254,['file:///home/lab/repositories/luckia.facturador/com.luckia.biller.deploy/src/main/resources/bootstrap/info_presencial_2014.xlsx']venta_neta_cons!$a$2:$n$1048576,9,0)</f>
        <v>#VALUE!</v>
      </c>
      <c r="AE254" s="53" t="e">
        <f aca="false">+VLOOKUP($D254,['file:///home/lab/repositories/luckia.facturador/com.luckia.biller.deploy/src/main/resources/bootstrap/info_presencial_2014.xlsx']venta_neta_cons!$a$2:$n$1048576,10,0)</f>
        <v>#VALUE!</v>
      </c>
      <c r="AF254" s="53" t="e">
        <f aca="false">+VLOOKUP($D254,['file:///home/lab/repositories/luckia.facturador/com.luckia.biller.deploy/src/main/resources/bootstrap/info_presencial_2014.xlsx']venta_neta_cons!$a$2:$n$1048576,11,0)</f>
        <v>#VALUE!</v>
      </c>
      <c r="AG254" s="53" t="e">
        <f aca="false">+VLOOKUP($D254,['file:///home/lab/repositories/luckia.facturador/com.luckia.biller.deploy/src/main/resources/bootstrap/info_presencial_2014.xlsx']venta_neta_cons!$a$2:$n$1048576,12,0)</f>
        <v>#VALUE!</v>
      </c>
      <c r="AH254" s="53" t="e">
        <f aca="false">+VLOOKUP($D254,['file:///home/lab/repositories/luckia.facturador/com.luckia.biller.deploy/src/main/resources/bootstrap/info_presencial_2014.xlsx']venta_neta_cons!$a$2:$n$1048576,13,0)</f>
        <v>#VALUE!</v>
      </c>
      <c r="AI254" s="53" t="e">
        <f aca="false">+VLOOKUP($D254,['file:///home/lab/repositories/luckia.facturador/com.luckia.biller.deploy/src/main/resources/bootstrap/info_presencial_2014.xlsx']venta_neta_cons!$a$2:$n$1048576,14,0)</f>
        <v>#VALUE!</v>
      </c>
      <c r="AJ254" s="53" t="n">
        <f aca="false">+SUM(X254:AI254)</f>
        <v>1802</v>
      </c>
      <c r="AK254" s="54" t="n">
        <f aca="false">+BB254/X254</f>
        <v>0.387019977802442</v>
      </c>
      <c r="AL254" s="53"/>
      <c r="AM254" s="53" t="e">
        <f aca="false">+VLOOKUP($D254,['file:///home/lab/repositories/luckia.facturador/com.luckia.biller.deploy/src/main/resources/bootstrap/info_presencial_2014.xlsx']saldo_cons!$a$2:$n$1048576,3,0)</f>
        <v>#VALUE!</v>
      </c>
      <c r="AN254" s="53" t="e">
        <f aca="false">+VLOOKUP($D254,['file:///home/lab/repositories/luckia.facturador/com.luckia.biller.deploy/src/main/resources/bootstrap/info_presencial_2014.xlsx']saldo_cons!$a$2:$n$1048576,4,0)</f>
        <v>#VALUE!</v>
      </c>
      <c r="AO254" s="53" t="e">
        <f aca="false">+VLOOKUP($D254,['file:///home/lab/repositories/luckia.facturador/com.luckia.biller.deploy/src/main/resources/bootstrap/info_presencial_2014.xlsx']saldo_cons!$a$2:$n$1048576,5,0)</f>
        <v>#VALUE!</v>
      </c>
      <c r="AP254" s="53" t="e">
        <f aca="false">+VLOOKUP($D254,['file:///home/lab/repositories/luckia.facturador/com.luckia.biller.deploy/src/main/resources/bootstrap/info_presencial_2014.xlsx']saldo_cons!$a$2:$n$1048576,6,0)</f>
        <v>#VALUE!</v>
      </c>
      <c r="AQ254" s="53" t="e">
        <f aca="false">+VLOOKUP($D254,['file:///home/lab/repositories/luckia.facturador/com.luckia.biller.deploy/src/main/resources/bootstrap/info_presencial_2014.xlsx']saldo_cons!$a$2:$n$1048576,7,0)</f>
        <v>#VALUE!</v>
      </c>
      <c r="AR254" s="53" t="e">
        <f aca="false">+VLOOKUP($D254,['file:///home/lab/repositories/luckia.facturador/com.luckia.biller.deploy/src/main/resources/bootstrap/info_presencial_2014.xlsx']saldo_cons!$a$2:$n$1048576,8,0)</f>
        <v>#VALUE!</v>
      </c>
      <c r="AS254" s="53" t="e">
        <f aca="false">+VLOOKUP($D254,['file:///home/lab/repositories/luckia.facturador/com.luckia.biller.deploy/src/main/resources/bootstrap/info_presencial_2014.xlsx']saldo_cons!$a$2:$n$1048576,9,0)</f>
        <v>#VALUE!</v>
      </c>
      <c r="AT254" s="53" t="e">
        <f aca="false">+VLOOKUP($D254,['file:///home/lab/repositories/luckia.facturador/com.luckia.biller.deploy/src/main/resources/bootstrap/info_presencial_2014.xlsx']saldo_cons!$a$2:$n$1048576,10,0)</f>
        <v>#VALUE!</v>
      </c>
      <c r="AU254" s="53" t="e">
        <f aca="false">+VLOOKUP($D254,['file:///home/lab/repositories/luckia.facturador/com.luckia.biller.deploy/src/main/resources/bootstrap/info_presencial_2014.xlsx']saldo_cons!$a$2:$n$1048576,11,0)</f>
        <v>#VALUE!</v>
      </c>
      <c r="AV254" s="53" t="e">
        <f aca="false">+VLOOKUP($D254,['file:///home/lab/repositories/luckia.facturador/com.luckia.biller.deploy/src/main/resources/bootstrap/info_presencial_2014.xlsx']saldo_cons!$a$2:$n$1048576,12,0)</f>
        <v>#VALUE!</v>
      </c>
      <c r="AW254" s="53" t="e">
        <f aca="false">+VLOOKUP($D254,['file:///home/lab/repositories/luckia.facturador/com.luckia.biller.deploy/src/main/resources/bootstrap/info_presencial_2014.xlsx']saldo_cons!$a$2:$n$1048576,13,0)</f>
        <v>#VALUE!</v>
      </c>
      <c r="AX254" s="53" t="e">
        <f aca="false">+VLOOKUP($D254,['file:///home/lab/repositories/luckia.facturador/com.luckia.biller.deploy/src/main/resources/bootstrap/info_presencial_2014.xlsx']saldo_cons!$a$2:$n$1048576,14,0)</f>
        <v>#VALUE!</v>
      </c>
      <c r="AY254" s="53" t="n">
        <f aca="false">+SUM(AM254:AX254)</f>
        <v>1802</v>
      </c>
      <c r="AZ254" s="53"/>
      <c r="BA254" s="53"/>
      <c r="BB254" s="53" t="e">
        <f aca="false">+VLOOKUP($D254,['file:///home/lab/repositories/luckia.facturador/com.luckia.biller.deploy/src/main/resources/bootstrap/info_presencial_2014.xlsx']ggr_cons!$a$2:$n$1048576,3,0)</f>
        <v>#VALUE!</v>
      </c>
      <c r="BC254" s="53" t="e">
        <f aca="false">+VLOOKUP($D254,['file:///home/lab/repositories/luckia.facturador/com.luckia.biller.deploy/src/main/resources/bootstrap/info_presencial_2014.xlsx']ggr_cons!$a$2:$n$1048576,4,0)</f>
        <v>#VALUE!</v>
      </c>
      <c r="BD254" s="53" t="e">
        <f aca="false">+VLOOKUP($D254,['file:///home/lab/repositories/luckia.facturador/com.luckia.biller.deploy/src/main/resources/bootstrap/info_presencial_2014.xlsx']ggr_cons!$a$2:$n$1048576,5,0)</f>
        <v>#VALUE!</v>
      </c>
      <c r="BE254" s="53" t="e">
        <f aca="false">+VLOOKUP($D254,['file:///home/lab/repositories/luckia.facturador/com.luckia.biller.deploy/src/main/resources/bootstrap/info_presencial_2014.xlsx']ggr_cons!$a$2:$n$1048576,6,0)</f>
        <v>#VALUE!</v>
      </c>
      <c r="BF254" s="53" t="e">
        <f aca="false">+VLOOKUP($D254,['file:///home/lab/repositories/luckia.facturador/com.luckia.biller.deploy/src/main/resources/bootstrap/info_presencial_2014.xlsx']ggr_cons!$a$2:$n$1048576,7,0)</f>
        <v>#VALUE!</v>
      </c>
      <c r="BG254" s="53" t="e">
        <f aca="false">+VLOOKUP($D254,['file:///home/lab/repositories/luckia.facturador/com.luckia.biller.deploy/src/main/resources/bootstrap/info_presencial_2014.xlsx']ggr_cons!$a$2:$n$1048576,8,0)</f>
        <v>#VALUE!</v>
      </c>
      <c r="BH254" s="53" t="e">
        <f aca="false">+VLOOKUP($D254,['file:///home/lab/repositories/luckia.facturador/com.luckia.biller.deploy/src/main/resources/bootstrap/info_presencial_2014.xlsx']ggr_cons!$a$2:$n$1048576,9,0)</f>
        <v>#VALUE!</v>
      </c>
      <c r="BI254" s="53" t="e">
        <f aca="false">+VLOOKUP($D254,['file:///home/lab/repositories/luckia.facturador/com.luckia.biller.deploy/src/main/resources/bootstrap/info_presencial_2014.xlsx']ggr_cons!$a$2:$n$1048576,10,0)</f>
        <v>#VALUE!</v>
      </c>
      <c r="BJ254" s="53" t="e">
        <f aca="false">+VLOOKUP($D254,['file:///home/lab/repositories/luckia.facturador/com.luckia.biller.deploy/src/main/resources/bootstrap/info_presencial_2014.xlsx']ggr_cons!$a$2:$n$1048576,11,0)</f>
        <v>#VALUE!</v>
      </c>
      <c r="BK254" s="53" t="e">
        <f aca="false">+VLOOKUP($D254,['file:///home/lab/repositories/luckia.facturador/com.luckia.biller.deploy/src/main/resources/bootstrap/info_presencial_2014.xlsx']ggr_cons!$a$2:$n$1048576,12,0)</f>
        <v>#VALUE!</v>
      </c>
      <c r="BL254" s="53" t="e">
        <f aca="false">+VLOOKUP($D254,['file:///home/lab/repositories/luckia.facturador/com.luckia.biller.deploy/src/main/resources/bootstrap/info_presencial_2014.xlsx']ggr_cons!$a$2:$n$1048576,13,0)</f>
        <v>#VALUE!</v>
      </c>
      <c r="BM254" s="53" t="e">
        <f aca="false">+VLOOKUP($D254,['file:///home/lab/repositories/luckia.facturador/com.luckia.biller.deploy/src/main/resources/bootstrap/info_presencial_2014.xlsx']ggr_cons!$a$2:$n$1048576,14,0)</f>
        <v>#VALUE!</v>
      </c>
      <c r="BN254" s="53" t="n">
        <f aca="false">+SUM(BB254:BM254)</f>
        <v>697.41</v>
      </c>
      <c r="BO254" s="53"/>
      <c r="BP254" s="53"/>
      <c r="BQ254" s="55" t="n">
        <f aca="false">+$N254*X254</f>
        <v>18.02</v>
      </c>
      <c r="BR254" s="55" t="n">
        <f aca="false">+$N254*Y254</f>
        <v>0</v>
      </c>
      <c r="BS254" s="55" t="n">
        <f aca="false">+$N254*Z254</f>
        <v>0</v>
      </c>
      <c r="BT254" s="55" t="n">
        <f aca="false">+$N254*AA254</f>
        <v>0</v>
      </c>
      <c r="BU254" s="55" t="n">
        <f aca="false">+$N254*AB254</f>
        <v>0</v>
      </c>
      <c r="BV254" s="55" t="n">
        <f aca="false">+$N254*AC254</f>
        <v>0</v>
      </c>
      <c r="BW254" s="55" t="n">
        <f aca="false">+$N254*AD254</f>
        <v>0</v>
      </c>
      <c r="BX254" s="55" t="n">
        <f aca="false">+$N254*AE254</f>
        <v>0</v>
      </c>
      <c r="BY254" s="55" t="n">
        <f aca="false">+$N254*AF254</f>
        <v>0</v>
      </c>
      <c r="BZ254" s="55" t="n">
        <f aca="false">+$N254*AG254</f>
        <v>0</v>
      </c>
      <c r="CA254" s="55" t="n">
        <f aca="false">+$N254*AH254</f>
        <v>0</v>
      </c>
      <c r="CB254" s="55" t="n">
        <f aca="false">+$N254*AI254</f>
        <v>0</v>
      </c>
      <c r="CC254" s="55" t="n">
        <f aca="false">+SUM(BQ254:CB254)</f>
        <v>18.02</v>
      </c>
      <c r="CD254" s="53"/>
      <c r="CE254" s="55"/>
      <c r="CF254" s="55" t="n">
        <f aca="false">+BQ254/$CE$2</f>
        <v>14.8925619834711</v>
      </c>
      <c r="CG254" s="55" t="n">
        <f aca="false">+BR254/$CE$2</f>
        <v>0</v>
      </c>
      <c r="CH254" s="55" t="n">
        <f aca="false">+BS254/$CE$2</f>
        <v>0</v>
      </c>
      <c r="CI254" s="55" t="n">
        <f aca="false">+BT254/$CE$2</f>
        <v>0</v>
      </c>
      <c r="CJ254" s="55" t="n">
        <f aca="false">+BU254/$CE$2</f>
        <v>0</v>
      </c>
      <c r="CK254" s="55" t="n">
        <f aca="false">+BV254/$CE$2</f>
        <v>0</v>
      </c>
      <c r="CL254" s="55" t="n">
        <f aca="false">+BW254/$CE$2</f>
        <v>0</v>
      </c>
      <c r="CM254" s="55" t="n">
        <f aca="false">+BX254/$CE$2</f>
        <v>0</v>
      </c>
      <c r="CN254" s="55" t="n">
        <f aca="false">+BY254/$CE$2</f>
        <v>0</v>
      </c>
      <c r="CO254" s="55" t="n">
        <f aca="false">+BZ254/$CE$2</f>
        <v>0</v>
      </c>
      <c r="CP254" s="55" t="n">
        <f aca="false">+CA254/$CE$2</f>
        <v>0</v>
      </c>
      <c r="CQ254" s="55" t="n">
        <f aca="false">+CB254/$CE$2</f>
        <v>0</v>
      </c>
      <c r="CR254" s="55" t="n">
        <f aca="false">+CC254/$CE$2</f>
        <v>14.8925619834711</v>
      </c>
      <c r="CS254" s="53"/>
      <c r="CT254" s="53"/>
      <c r="CU254" s="56" t="n">
        <f aca="false">+$O254*X254+$P254*BB254+$Q254*(0.9*BB254+$S254)+$R254</f>
        <v>36.04</v>
      </c>
      <c r="CV254" s="56" t="n">
        <f aca="false">+$O254*Y254+$P254*BC254+$Q254*(0.9*BC254+$S254)+$R254</f>
        <v>0</v>
      </c>
      <c r="CW254" s="56" t="n">
        <f aca="false">+$O254*Z254+$P254*BD254+$Q254*(0.9*BD254+$S254)+$R254</f>
        <v>0</v>
      </c>
      <c r="CX254" s="56" t="n">
        <f aca="false">+$O254*AA254+$P254*BE254+$Q254*(0.9*BE254+$S254)+$R254</f>
        <v>0</v>
      </c>
      <c r="CY254" s="56" t="n">
        <f aca="false">+$O254*AB254+$P254*BF254+$Q254*(0.9*BF254+$S254)+$R254</f>
        <v>0</v>
      </c>
      <c r="CZ254" s="56" t="n">
        <f aca="false">+$O254*AC254+$P254*BG254+$Q254*(0.9*BG254+$S254)+$R254</f>
        <v>0</v>
      </c>
      <c r="DA254" s="56" t="n">
        <f aca="false">+$O254*AD254+$P254*BH254+$Q254*(0.9*BH254+$S254)+$R254</f>
        <v>0</v>
      </c>
      <c r="DB254" s="56" t="n">
        <f aca="false">+$O254*AE254+$P254*BI254+$Q254*(0.9*BI254+$S254)+$R254</f>
        <v>0</v>
      </c>
      <c r="DC254" s="56" t="n">
        <f aca="false">+$O254*AF254+$P254*BJ254+$Q254*(0.9*BJ254+$S254)+$R254</f>
        <v>0</v>
      </c>
      <c r="DD254" s="56" t="n">
        <f aca="false">+$O254*AG254+$P254*BK254+$Q254*(0.9*BK254+$S254)+$R254</f>
        <v>0</v>
      </c>
      <c r="DE254" s="56" t="n">
        <f aca="false">+$O254*AH254+$P254*BL254+$Q254*(0.9*BL254+$S254)+$R254</f>
        <v>0</v>
      </c>
      <c r="DF254" s="56" t="n">
        <f aca="false">+$O254*AI254+$P254*BM254+$Q254*(0.9*BM254+$S254)+$R254</f>
        <v>0</v>
      </c>
      <c r="DG254" s="55" t="n">
        <f aca="false">+SUM(CU254:DF254)</f>
        <v>36.04</v>
      </c>
      <c r="DH254" s="53"/>
      <c r="DJ254" s="14" t="n">
        <f aca="false">+IF(X254=0,0,$T254)</f>
        <v>30</v>
      </c>
      <c r="DK254" s="14" t="n">
        <f aca="false">+IF(Y254=0,0,$T254)</f>
        <v>0</v>
      </c>
      <c r="DL254" s="14" t="n">
        <f aca="false">+IF(Z254=0,0,$T254)</f>
        <v>0</v>
      </c>
      <c r="DM254" s="14" t="n">
        <f aca="false">+IF(AA254=0,0,$T254)</f>
        <v>0</v>
      </c>
      <c r="DN254" s="14" t="n">
        <f aca="false">+IF(AB254=0,0,$T254)</f>
        <v>0</v>
      </c>
      <c r="DO254" s="14" t="n">
        <f aca="false">+IF(AC254=0,0,$T254)</f>
        <v>0</v>
      </c>
      <c r="DP254" s="14" t="n">
        <f aca="false">+IF(AD254=0,0,$T254)</f>
        <v>0</v>
      </c>
      <c r="DQ254" s="14" t="n">
        <f aca="false">+IF(AE254=0,0,$T254)</f>
        <v>0</v>
      </c>
      <c r="DR254" s="14" t="n">
        <f aca="false">+IF(AF254=0,0,$T254)</f>
        <v>0</v>
      </c>
      <c r="DS254" s="14" t="n">
        <f aca="false">+IF(AG254=0,0,$T254)</f>
        <v>0</v>
      </c>
      <c r="DT254" s="14" t="n">
        <f aca="false">+IF(AH254=0,0,$T254)</f>
        <v>0</v>
      </c>
      <c r="DU254" s="14" t="n">
        <f aca="false">+IF(AI254=0,0,$T254)</f>
        <v>0</v>
      </c>
      <c r="DV254" s="55" t="n">
        <f aca="false">+SUM(DJ254:DU254)</f>
        <v>30</v>
      </c>
      <c r="DY254" s="14" t="n">
        <v>0</v>
      </c>
      <c r="DZ254" s="14" t="n">
        <v>0</v>
      </c>
      <c r="EA254" s="14" t="n">
        <v>0</v>
      </c>
      <c r="EB254" s="14" t="n">
        <v>0</v>
      </c>
      <c r="EC254" s="14" t="n">
        <v>0</v>
      </c>
      <c r="ED254" s="14" t="n">
        <v>0</v>
      </c>
      <c r="EE254" s="14" t="n">
        <v>0</v>
      </c>
      <c r="EF254" s="14" t="n">
        <v>0</v>
      </c>
      <c r="EG254" s="14" t="n">
        <v>0</v>
      </c>
      <c r="EH254" s="14" t="n">
        <v>0</v>
      </c>
      <c r="EI254" s="14" t="n">
        <v>0</v>
      </c>
      <c r="EJ254" s="14" t="n">
        <v>0</v>
      </c>
      <c r="EK254" s="55" t="n">
        <f aca="false">+SUM(DY254:EJ254)</f>
        <v>0</v>
      </c>
      <c r="EO254" s="53" t="n">
        <f aca="false">+CU254+DJ254-DY254/2</f>
        <v>66.04</v>
      </c>
      <c r="EP254" s="53" t="n">
        <f aca="false">+CV254+DK254-DZ254/2</f>
        <v>0</v>
      </c>
      <c r="EQ254" s="53" t="n">
        <f aca="false">+CW254+DL254-EA254/2</f>
        <v>0</v>
      </c>
      <c r="ER254" s="53" t="n">
        <f aca="false">+CX254+DM254-EB254/2</f>
        <v>0</v>
      </c>
      <c r="ES254" s="53" t="n">
        <f aca="false">+CY254+DN254-EC254/2</f>
        <v>0</v>
      </c>
      <c r="ET254" s="53" t="n">
        <f aca="false">+CZ254+DO254-ED254/2</f>
        <v>0</v>
      </c>
      <c r="EU254" s="53" t="n">
        <f aca="false">+DA254+DP254-EE254/2</f>
        <v>0</v>
      </c>
      <c r="EV254" s="53" t="n">
        <f aca="false">+DB254+DQ254-EF254/2</f>
        <v>0</v>
      </c>
      <c r="EW254" s="53" t="n">
        <f aca="false">+DC254+DR254-EG254/2</f>
        <v>0</v>
      </c>
      <c r="EX254" s="53" t="n">
        <f aca="false">+DD254+DS254-EH254/2</f>
        <v>0</v>
      </c>
      <c r="EY254" s="53" t="n">
        <f aca="false">+DE254+DT254-EI254/2</f>
        <v>0</v>
      </c>
      <c r="EZ254" s="53" t="n">
        <f aca="false">+DF254+DU254-EJ254/2</f>
        <v>0</v>
      </c>
      <c r="FA254" s="55" t="n">
        <f aca="false">+SUM(EO254:EZ254)</f>
        <v>66.04</v>
      </c>
      <c r="FD254" s="53" t="n">
        <f aca="false">+AM254-EO254-DY254</f>
        <v>1735.96</v>
      </c>
      <c r="FE254" s="53" t="n">
        <f aca="false">+AN254-EP254-DZ254</f>
        <v>0</v>
      </c>
      <c r="FF254" s="53" t="n">
        <f aca="false">+AO254-EQ254-EA254</f>
        <v>0</v>
      </c>
      <c r="FG254" s="53" t="n">
        <f aca="false">+AP254-ER254-EB254</f>
        <v>0</v>
      </c>
      <c r="FH254" s="53" t="n">
        <f aca="false">+AQ254-ES254-EC254</f>
        <v>0</v>
      </c>
      <c r="FI254" s="53" t="n">
        <f aca="false">+AR254-ET254-ED254</f>
        <v>0</v>
      </c>
      <c r="FJ254" s="53" t="n">
        <f aca="false">+AS254-EU254-EE254</f>
        <v>0</v>
      </c>
      <c r="FK254" s="53" t="n">
        <f aca="false">+AT254-EV254-EF254</f>
        <v>0</v>
      </c>
      <c r="FL254" s="53" t="n">
        <f aca="false">+AU254-EW254-EG254</f>
        <v>0</v>
      </c>
      <c r="FM254" s="53" t="n">
        <f aca="false">+AV254-EX254-EH254</f>
        <v>0</v>
      </c>
      <c r="FN254" s="53" t="n">
        <f aca="false">+AW254-EY254-EI254</f>
        <v>0</v>
      </c>
      <c r="FO254" s="53" t="n">
        <f aca="false">+AX254-EZ254-EJ254</f>
        <v>0</v>
      </c>
      <c r="FP254" s="53" t="n">
        <f aca="false">+AY254-FA254</f>
        <v>1735.96</v>
      </c>
    </row>
    <row collapsed="false" customFormat="false" customHeight="true" hidden="false" ht="15" outlineLevel="2" r="255">
      <c r="A255" s="21" t="n">
        <v>12</v>
      </c>
      <c r="B255" s="21" t="s">
        <v>67</v>
      </c>
      <c r="C255" s="21" t="s">
        <v>137</v>
      </c>
      <c r="D255" s="67" t="n">
        <f aca="false">+E255</f>
        <v>16207</v>
      </c>
      <c r="E255" s="69" t="n">
        <v>16207</v>
      </c>
      <c r="F255" s="76" t="s">
        <v>849</v>
      </c>
      <c r="G255" s="21" t="s">
        <v>69</v>
      </c>
      <c r="H255" s="21" t="s">
        <v>69</v>
      </c>
      <c r="I255" s="72" t="s">
        <v>850</v>
      </c>
      <c r="J255" s="76" t="s">
        <v>557</v>
      </c>
      <c r="K255" s="76" t="s">
        <v>486</v>
      </c>
      <c r="L255" s="49" t="s">
        <v>487</v>
      </c>
      <c r="M255" s="50" t="s">
        <v>70</v>
      </c>
      <c r="N255" s="51" t="n">
        <v>0.01</v>
      </c>
      <c r="O255" s="51" t="n">
        <v>0.02</v>
      </c>
      <c r="P255" s="51" t="n">
        <v>0</v>
      </c>
      <c r="Q255" s="51" t="n">
        <v>0</v>
      </c>
      <c r="R255" s="50" t="n">
        <v>0</v>
      </c>
      <c r="S255" s="50" t="n">
        <v>0</v>
      </c>
      <c r="T255" s="50" t="n">
        <v>30</v>
      </c>
      <c r="U255" s="50"/>
      <c r="X255" s="53" t="e">
        <f aca="false">+VLOOKUP($D255,['file:///home/lab/repositories/luckia.facturador/com.luckia.biller.deploy/src/main/resources/bootstrap/info_presencial_2014.xlsx']venta_neta_cons!$a$2:$n$1048576,3,0)</f>
        <v>#VALUE!</v>
      </c>
      <c r="Y255" s="53" t="e">
        <f aca="false">+VLOOKUP($D255,['file:///home/lab/repositories/luckia.facturador/com.luckia.biller.deploy/src/main/resources/bootstrap/info_presencial_2014.xlsx']venta_neta_cons!$a$2:$n$1048576,4,0)</f>
        <v>#VALUE!</v>
      </c>
      <c r="Z255" s="53" t="e">
        <f aca="false">+VLOOKUP($D255,['file:///home/lab/repositories/luckia.facturador/com.luckia.biller.deploy/src/main/resources/bootstrap/info_presencial_2014.xlsx']venta_neta_cons!$a$2:$n$1048576,5,0)</f>
        <v>#VALUE!</v>
      </c>
      <c r="AA255" s="53" t="e">
        <f aca="false">+VLOOKUP($D255,['file:///home/lab/repositories/luckia.facturador/com.luckia.biller.deploy/src/main/resources/bootstrap/info_presencial_2014.xlsx']venta_neta_cons!$a$2:$n$1048576,6,0)</f>
        <v>#VALUE!</v>
      </c>
      <c r="AB255" s="53" t="e">
        <f aca="false">+VLOOKUP($D255,['file:///home/lab/repositories/luckia.facturador/com.luckia.biller.deploy/src/main/resources/bootstrap/info_presencial_2014.xlsx']venta_neta_cons!$a$2:$n$1048576,7,0)</f>
        <v>#VALUE!</v>
      </c>
      <c r="AC255" s="53" t="e">
        <f aca="false">+VLOOKUP($D255,['file:///home/lab/repositories/luckia.facturador/com.luckia.biller.deploy/src/main/resources/bootstrap/info_presencial_2014.xlsx']venta_neta_cons!$a$2:$n$1048576,8,0)</f>
        <v>#VALUE!</v>
      </c>
      <c r="AD255" s="53" t="e">
        <f aca="false">+VLOOKUP($D255,['file:///home/lab/repositories/luckia.facturador/com.luckia.biller.deploy/src/main/resources/bootstrap/info_presencial_2014.xlsx']venta_neta_cons!$a$2:$n$1048576,9,0)</f>
        <v>#VALUE!</v>
      </c>
      <c r="AE255" s="53" t="e">
        <f aca="false">+VLOOKUP($D255,['file:///home/lab/repositories/luckia.facturador/com.luckia.biller.deploy/src/main/resources/bootstrap/info_presencial_2014.xlsx']venta_neta_cons!$a$2:$n$1048576,10,0)</f>
        <v>#VALUE!</v>
      </c>
      <c r="AF255" s="53" t="e">
        <f aca="false">+VLOOKUP($D255,['file:///home/lab/repositories/luckia.facturador/com.luckia.biller.deploy/src/main/resources/bootstrap/info_presencial_2014.xlsx']venta_neta_cons!$a$2:$n$1048576,11,0)</f>
        <v>#VALUE!</v>
      </c>
      <c r="AG255" s="53" t="e">
        <f aca="false">+VLOOKUP($D255,['file:///home/lab/repositories/luckia.facturador/com.luckia.biller.deploy/src/main/resources/bootstrap/info_presencial_2014.xlsx']venta_neta_cons!$a$2:$n$1048576,12,0)</f>
        <v>#VALUE!</v>
      </c>
      <c r="AH255" s="53" t="e">
        <f aca="false">+VLOOKUP($D255,['file:///home/lab/repositories/luckia.facturador/com.luckia.biller.deploy/src/main/resources/bootstrap/info_presencial_2014.xlsx']venta_neta_cons!$a$2:$n$1048576,13,0)</f>
        <v>#VALUE!</v>
      </c>
      <c r="AI255" s="53" t="e">
        <f aca="false">+VLOOKUP($D255,['file:///home/lab/repositories/luckia.facturador/com.luckia.biller.deploy/src/main/resources/bootstrap/info_presencial_2014.xlsx']venta_neta_cons!$a$2:$n$1048576,14,0)</f>
        <v>#VALUE!</v>
      </c>
      <c r="AJ255" s="53" t="n">
        <f aca="false">+SUM(X255:AI255)</f>
        <v>1227</v>
      </c>
      <c r="AK255" s="54" t="n">
        <f aca="false">+BB255/X255</f>
        <v>-0.0733251833740832</v>
      </c>
      <c r="AL255" s="53"/>
      <c r="AM255" s="53" t="e">
        <f aca="false">+VLOOKUP($D255,['file:///home/lab/repositories/luckia.facturador/com.luckia.biller.deploy/src/main/resources/bootstrap/info_presencial_2014.xlsx']saldo_cons!$a$2:$n$1048576,3,0)</f>
        <v>#VALUE!</v>
      </c>
      <c r="AN255" s="53" t="e">
        <f aca="false">+VLOOKUP($D255,['file:///home/lab/repositories/luckia.facturador/com.luckia.biller.deploy/src/main/resources/bootstrap/info_presencial_2014.xlsx']saldo_cons!$a$2:$n$1048576,4,0)</f>
        <v>#VALUE!</v>
      </c>
      <c r="AO255" s="53" t="e">
        <f aca="false">+VLOOKUP($D255,['file:///home/lab/repositories/luckia.facturador/com.luckia.biller.deploy/src/main/resources/bootstrap/info_presencial_2014.xlsx']saldo_cons!$a$2:$n$1048576,5,0)</f>
        <v>#VALUE!</v>
      </c>
      <c r="AP255" s="53" t="e">
        <f aca="false">+VLOOKUP($D255,['file:///home/lab/repositories/luckia.facturador/com.luckia.biller.deploy/src/main/resources/bootstrap/info_presencial_2014.xlsx']saldo_cons!$a$2:$n$1048576,6,0)</f>
        <v>#VALUE!</v>
      </c>
      <c r="AQ255" s="53" t="e">
        <f aca="false">+VLOOKUP($D255,['file:///home/lab/repositories/luckia.facturador/com.luckia.biller.deploy/src/main/resources/bootstrap/info_presencial_2014.xlsx']saldo_cons!$a$2:$n$1048576,7,0)</f>
        <v>#VALUE!</v>
      </c>
      <c r="AR255" s="53" t="e">
        <f aca="false">+VLOOKUP($D255,['file:///home/lab/repositories/luckia.facturador/com.luckia.biller.deploy/src/main/resources/bootstrap/info_presencial_2014.xlsx']saldo_cons!$a$2:$n$1048576,8,0)</f>
        <v>#VALUE!</v>
      </c>
      <c r="AS255" s="53" t="e">
        <f aca="false">+VLOOKUP($D255,['file:///home/lab/repositories/luckia.facturador/com.luckia.biller.deploy/src/main/resources/bootstrap/info_presencial_2014.xlsx']saldo_cons!$a$2:$n$1048576,9,0)</f>
        <v>#VALUE!</v>
      </c>
      <c r="AT255" s="53" t="e">
        <f aca="false">+VLOOKUP($D255,['file:///home/lab/repositories/luckia.facturador/com.luckia.biller.deploy/src/main/resources/bootstrap/info_presencial_2014.xlsx']saldo_cons!$a$2:$n$1048576,10,0)</f>
        <v>#VALUE!</v>
      </c>
      <c r="AU255" s="53" t="e">
        <f aca="false">+VLOOKUP($D255,['file:///home/lab/repositories/luckia.facturador/com.luckia.biller.deploy/src/main/resources/bootstrap/info_presencial_2014.xlsx']saldo_cons!$a$2:$n$1048576,11,0)</f>
        <v>#VALUE!</v>
      </c>
      <c r="AV255" s="53" t="e">
        <f aca="false">+VLOOKUP($D255,['file:///home/lab/repositories/luckia.facturador/com.luckia.biller.deploy/src/main/resources/bootstrap/info_presencial_2014.xlsx']saldo_cons!$a$2:$n$1048576,12,0)</f>
        <v>#VALUE!</v>
      </c>
      <c r="AW255" s="53" t="e">
        <f aca="false">+VLOOKUP($D255,['file:///home/lab/repositories/luckia.facturador/com.luckia.biller.deploy/src/main/resources/bootstrap/info_presencial_2014.xlsx']saldo_cons!$a$2:$n$1048576,13,0)</f>
        <v>#VALUE!</v>
      </c>
      <c r="AX255" s="53" t="e">
        <f aca="false">+VLOOKUP($D255,['file:///home/lab/repositories/luckia.facturador/com.luckia.biller.deploy/src/main/resources/bootstrap/info_presencial_2014.xlsx']saldo_cons!$a$2:$n$1048576,14,0)</f>
        <v>#VALUE!</v>
      </c>
      <c r="AY255" s="53" t="n">
        <f aca="false">+SUM(AM255:AX255)</f>
        <v>1227</v>
      </c>
      <c r="AZ255" s="53"/>
      <c r="BA255" s="53"/>
      <c r="BB255" s="53" t="e">
        <f aca="false">+VLOOKUP($D255,['file:///home/lab/repositories/luckia.facturador/com.luckia.biller.deploy/src/main/resources/bootstrap/info_presencial_2014.xlsx']ggr_cons!$a$2:$n$1048576,3,0)</f>
        <v>#VALUE!</v>
      </c>
      <c r="BC255" s="53" t="e">
        <f aca="false">+VLOOKUP($D255,['file:///home/lab/repositories/luckia.facturador/com.luckia.biller.deploy/src/main/resources/bootstrap/info_presencial_2014.xlsx']ggr_cons!$a$2:$n$1048576,4,0)</f>
        <v>#VALUE!</v>
      </c>
      <c r="BD255" s="53" t="e">
        <f aca="false">+VLOOKUP($D255,['file:///home/lab/repositories/luckia.facturador/com.luckia.biller.deploy/src/main/resources/bootstrap/info_presencial_2014.xlsx']ggr_cons!$a$2:$n$1048576,5,0)</f>
        <v>#VALUE!</v>
      </c>
      <c r="BE255" s="53" t="e">
        <f aca="false">+VLOOKUP($D255,['file:///home/lab/repositories/luckia.facturador/com.luckia.biller.deploy/src/main/resources/bootstrap/info_presencial_2014.xlsx']ggr_cons!$a$2:$n$1048576,6,0)</f>
        <v>#VALUE!</v>
      </c>
      <c r="BF255" s="53" t="e">
        <f aca="false">+VLOOKUP($D255,['file:///home/lab/repositories/luckia.facturador/com.luckia.biller.deploy/src/main/resources/bootstrap/info_presencial_2014.xlsx']ggr_cons!$a$2:$n$1048576,7,0)</f>
        <v>#VALUE!</v>
      </c>
      <c r="BG255" s="53" t="e">
        <f aca="false">+VLOOKUP($D255,['file:///home/lab/repositories/luckia.facturador/com.luckia.biller.deploy/src/main/resources/bootstrap/info_presencial_2014.xlsx']ggr_cons!$a$2:$n$1048576,8,0)</f>
        <v>#VALUE!</v>
      </c>
      <c r="BH255" s="53" t="e">
        <f aca="false">+VLOOKUP($D255,['file:///home/lab/repositories/luckia.facturador/com.luckia.biller.deploy/src/main/resources/bootstrap/info_presencial_2014.xlsx']ggr_cons!$a$2:$n$1048576,9,0)</f>
        <v>#VALUE!</v>
      </c>
      <c r="BI255" s="53" t="e">
        <f aca="false">+VLOOKUP($D255,['file:///home/lab/repositories/luckia.facturador/com.luckia.biller.deploy/src/main/resources/bootstrap/info_presencial_2014.xlsx']ggr_cons!$a$2:$n$1048576,10,0)</f>
        <v>#VALUE!</v>
      </c>
      <c r="BJ255" s="53" t="e">
        <f aca="false">+VLOOKUP($D255,['file:///home/lab/repositories/luckia.facturador/com.luckia.biller.deploy/src/main/resources/bootstrap/info_presencial_2014.xlsx']ggr_cons!$a$2:$n$1048576,11,0)</f>
        <v>#VALUE!</v>
      </c>
      <c r="BK255" s="53" t="e">
        <f aca="false">+VLOOKUP($D255,['file:///home/lab/repositories/luckia.facturador/com.luckia.biller.deploy/src/main/resources/bootstrap/info_presencial_2014.xlsx']ggr_cons!$a$2:$n$1048576,12,0)</f>
        <v>#VALUE!</v>
      </c>
      <c r="BL255" s="53" t="e">
        <f aca="false">+VLOOKUP($D255,['file:///home/lab/repositories/luckia.facturador/com.luckia.biller.deploy/src/main/resources/bootstrap/info_presencial_2014.xlsx']ggr_cons!$a$2:$n$1048576,13,0)</f>
        <v>#VALUE!</v>
      </c>
      <c r="BM255" s="53" t="e">
        <f aca="false">+VLOOKUP($D255,['file:///home/lab/repositories/luckia.facturador/com.luckia.biller.deploy/src/main/resources/bootstrap/info_presencial_2014.xlsx']ggr_cons!$a$2:$n$1048576,14,0)</f>
        <v>#VALUE!</v>
      </c>
      <c r="BN255" s="53" t="n">
        <f aca="false">+SUM(BB255:BM255)</f>
        <v>-89.97</v>
      </c>
      <c r="BO255" s="53"/>
      <c r="BP255" s="53"/>
      <c r="BQ255" s="55" t="n">
        <f aca="false">+$N255*X255</f>
        <v>12.27</v>
      </c>
      <c r="BR255" s="55" t="n">
        <f aca="false">+$N255*Y255</f>
        <v>0</v>
      </c>
      <c r="BS255" s="55" t="n">
        <f aca="false">+$N255*Z255</f>
        <v>0</v>
      </c>
      <c r="BT255" s="55" t="n">
        <f aca="false">+$N255*AA255</f>
        <v>0</v>
      </c>
      <c r="BU255" s="55" t="n">
        <f aca="false">+$N255*AB255</f>
        <v>0</v>
      </c>
      <c r="BV255" s="55" t="n">
        <f aca="false">+$N255*AC255</f>
        <v>0</v>
      </c>
      <c r="BW255" s="55" t="n">
        <f aca="false">+$N255*AD255</f>
        <v>0</v>
      </c>
      <c r="BX255" s="55" t="n">
        <f aca="false">+$N255*AE255</f>
        <v>0</v>
      </c>
      <c r="BY255" s="55" t="n">
        <f aca="false">+$N255*AF255</f>
        <v>0</v>
      </c>
      <c r="BZ255" s="55" t="n">
        <f aca="false">+$N255*AG255</f>
        <v>0</v>
      </c>
      <c r="CA255" s="55" t="n">
        <f aca="false">+$N255*AH255</f>
        <v>0</v>
      </c>
      <c r="CB255" s="55" t="n">
        <f aca="false">+$N255*AI255</f>
        <v>0</v>
      </c>
      <c r="CC255" s="55" t="n">
        <f aca="false">+SUM(BQ255:CB255)</f>
        <v>12.27</v>
      </c>
      <c r="CD255" s="53"/>
      <c r="CE255" s="55"/>
      <c r="CF255" s="55" t="n">
        <f aca="false">+BQ255/$CE$2</f>
        <v>10.1404958677686</v>
      </c>
      <c r="CG255" s="55" t="n">
        <f aca="false">+BR255/$CE$2</f>
        <v>0</v>
      </c>
      <c r="CH255" s="55" t="n">
        <f aca="false">+BS255/$CE$2</f>
        <v>0</v>
      </c>
      <c r="CI255" s="55" t="n">
        <f aca="false">+BT255/$CE$2</f>
        <v>0</v>
      </c>
      <c r="CJ255" s="55" t="n">
        <f aca="false">+BU255/$CE$2</f>
        <v>0</v>
      </c>
      <c r="CK255" s="55" t="n">
        <f aca="false">+BV255/$CE$2</f>
        <v>0</v>
      </c>
      <c r="CL255" s="55" t="n">
        <f aca="false">+BW255/$CE$2</f>
        <v>0</v>
      </c>
      <c r="CM255" s="55" t="n">
        <f aca="false">+BX255/$CE$2</f>
        <v>0</v>
      </c>
      <c r="CN255" s="55" t="n">
        <f aca="false">+BY255/$CE$2</f>
        <v>0</v>
      </c>
      <c r="CO255" s="55" t="n">
        <f aca="false">+BZ255/$CE$2</f>
        <v>0</v>
      </c>
      <c r="CP255" s="55" t="n">
        <f aca="false">+CA255/$CE$2</f>
        <v>0</v>
      </c>
      <c r="CQ255" s="55" t="n">
        <f aca="false">+CB255/$CE$2</f>
        <v>0</v>
      </c>
      <c r="CR255" s="55" t="n">
        <f aca="false">+CC255/$CE$2</f>
        <v>10.1404958677686</v>
      </c>
      <c r="CS255" s="53"/>
      <c r="CT255" s="53"/>
      <c r="CU255" s="56" t="n">
        <f aca="false">+$O255*X255+$P255*BB255+$Q255*(0.9*BB255+$S255)+$R255</f>
        <v>24.54</v>
      </c>
      <c r="CV255" s="56" t="n">
        <f aca="false">+$O255*Y255+$P255*BC255+$Q255*(0.9*BC255+$S255)+$R255</f>
        <v>0</v>
      </c>
      <c r="CW255" s="56" t="n">
        <f aca="false">+$O255*Z255+$P255*BD255+$Q255*(0.9*BD255+$S255)+$R255</f>
        <v>0</v>
      </c>
      <c r="CX255" s="56" t="n">
        <f aca="false">+$O255*AA255+$P255*BE255+$Q255*(0.9*BE255+$S255)+$R255</f>
        <v>0</v>
      </c>
      <c r="CY255" s="56" t="n">
        <f aca="false">+$O255*AB255+$P255*BF255+$Q255*(0.9*BF255+$S255)+$R255</f>
        <v>0</v>
      </c>
      <c r="CZ255" s="56" t="n">
        <f aca="false">+$O255*AC255+$P255*BG255+$Q255*(0.9*BG255+$S255)+$R255</f>
        <v>0</v>
      </c>
      <c r="DA255" s="56" t="n">
        <f aca="false">+$O255*AD255+$P255*BH255+$Q255*(0.9*BH255+$S255)+$R255</f>
        <v>0</v>
      </c>
      <c r="DB255" s="56" t="n">
        <f aca="false">+$O255*AE255+$P255*BI255+$Q255*(0.9*BI255+$S255)+$R255</f>
        <v>0</v>
      </c>
      <c r="DC255" s="56" t="n">
        <f aca="false">+$O255*AF255+$P255*BJ255+$Q255*(0.9*BJ255+$S255)+$R255</f>
        <v>0</v>
      </c>
      <c r="DD255" s="56" t="n">
        <f aca="false">+$O255*AG255+$P255*BK255+$Q255*(0.9*BK255+$S255)+$R255</f>
        <v>0</v>
      </c>
      <c r="DE255" s="56" t="n">
        <f aca="false">+$O255*AH255+$P255*BL255+$Q255*(0.9*BL255+$S255)+$R255</f>
        <v>0</v>
      </c>
      <c r="DF255" s="56" t="n">
        <f aca="false">+$O255*AI255+$P255*BM255+$Q255*(0.9*BM255+$S255)+$R255</f>
        <v>0</v>
      </c>
      <c r="DG255" s="55" t="n">
        <f aca="false">+SUM(CU255:DF255)</f>
        <v>24.54</v>
      </c>
      <c r="DH255" s="53"/>
      <c r="DJ255" s="14" t="n">
        <f aca="false">+IF(X255=0,0,$T255)</f>
        <v>30</v>
      </c>
      <c r="DK255" s="14" t="n">
        <f aca="false">+IF(Y255=0,0,$T255)</f>
        <v>0</v>
      </c>
      <c r="DL255" s="14" t="n">
        <f aca="false">+IF(Z255=0,0,$T255)</f>
        <v>0</v>
      </c>
      <c r="DM255" s="14" t="n">
        <f aca="false">+IF(AA255=0,0,$T255)</f>
        <v>0</v>
      </c>
      <c r="DN255" s="14" t="n">
        <f aca="false">+IF(AB255=0,0,$T255)</f>
        <v>0</v>
      </c>
      <c r="DO255" s="14" t="n">
        <f aca="false">+IF(AC255=0,0,$T255)</f>
        <v>0</v>
      </c>
      <c r="DP255" s="14" t="n">
        <f aca="false">+IF(AD255=0,0,$T255)</f>
        <v>0</v>
      </c>
      <c r="DQ255" s="14" t="n">
        <f aca="false">+IF(AE255=0,0,$T255)</f>
        <v>0</v>
      </c>
      <c r="DR255" s="14" t="n">
        <f aca="false">+IF(AF255=0,0,$T255)</f>
        <v>0</v>
      </c>
      <c r="DS255" s="14" t="n">
        <f aca="false">+IF(AG255=0,0,$T255)</f>
        <v>0</v>
      </c>
      <c r="DT255" s="14" t="n">
        <f aca="false">+IF(AH255=0,0,$T255)</f>
        <v>0</v>
      </c>
      <c r="DU255" s="14" t="n">
        <f aca="false">+IF(AI255=0,0,$T255)</f>
        <v>0</v>
      </c>
      <c r="DV255" s="55" t="n">
        <f aca="false">+SUM(DJ255:DU255)</f>
        <v>30</v>
      </c>
      <c r="DY255" s="14" t="n">
        <v>0</v>
      </c>
      <c r="DZ255" s="14" t="n">
        <v>0</v>
      </c>
      <c r="EA255" s="14" t="n">
        <v>0</v>
      </c>
      <c r="EB255" s="14" t="n">
        <v>0</v>
      </c>
      <c r="EC255" s="14" t="n">
        <v>0</v>
      </c>
      <c r="ED255" s="14" t="n">
        <v>0</v>
      </c>
      <c r="EE255" s="14" t="n">
        <v>0</v>
      </c>
      <c r="EF255" s="14" t="n">
        <v>0</v>
      </c>
      <c r="EG255" s="14" t="n">
        <v>0</v>
      </c>
      <c r="EH255" s="14" t="n">
        <v>0</v>
      </c>
      <c r="EI255" s="14" t="n">
        <v>0</v>
      </c>
      <c r="EJ255" s="14" t="n">
        <v>0</v>
      </c>
      <c r="EK255" s="55" t="n">
        <f aca="false">+SUM(DY255:EJ255)</f>
        <v>0</v>
      </c>
      <c r="EO255" s="53" t="n">
        <f aca="false">+CU255+DJ255-DY255/2</f>
        <v>54.54</v>
      </c>
      <c r="EP255" s="53" t="n">
        <f aca="false">+CV255+DK255-DZ255/2</f>
        <v>0</v>
      </c>
      <c r="EQ255" s="53" t="n">
        <f aca="false">+CW255+DL255-EA255/2</f>
        <v>0</v>
      </c>
      <c r="ER255" s="53" t="n">
        <f aca="false">+CX255+DM255-EB255/2</f>
        <v>0</v>
      </c>
      <c r="ES255" s="53" t="n">
        <f aca="false">+CY255+DN255-EC255/2</f>
        <v>0</v>
      </c>
      <c r="ET255" s="53" t="n">
        <f aca="false">+CZ255+DO255-ED255/2</f>
        <v>0</v>
      </c>
      <c r="EU255" s="53" t="n">
        <f aca="false">+DA255+DP255-EE255/2</f>
        <v>0</v>
      </c>
      <c r="EV255" s="53" t="n">
        <f aca="false">+DB255+DQ255-EF255/2</f>
        <v>0</v>
      </c>
      <c r="EW255" s="53" t="n">
        <f aca="false">+DC255+DR255-EG255/2</f>
        <v>0</v>
      </c>
      <c r="EX255" s="53" t="n">
        <f aca="false">+DD255+DS255-EH255/2</f>
        <v>0</v>
      </c>
      <c r="EY255" s="53" t="n">
        <f aca="false">+DE255+DT255-EI255/2</f>
        <v>0</v>
      </c>
      <c r="EZ255" s="53" t="n">
        <f aca="false">+DF255+DU255-EJ255/2</f>
        <v>0</v>
      </c>
      <c r="FA255" s="55" t="n">
        <f aca="false">+SUM(EO255:EZ255)</f>
        <v>54.54</v>
      </c>
      <c r="FD255" s="53" t="n">
        <f aca="false">+AM255-EO255-DY255</f>
        <v>1172.46</v>
      </c>
      <c r="FE255" s="53" t="n">
        <f aca="false">+AN255-EP255-DZ255</f>
        <v>0</v>
      </c>
      <c r="FF255" s="53" t="n">
        <f aca="false">+AO255-EQ255-EA255</f>
        <v>0</v>
      </c>
      <c r="FG255" s="53" t="n">
        <f aca="false">+AP255-ER255-EB255</f>
        <v>0</v>
      </c>
      <c r="FH255" s="53" t="n">
        <f aca="false">+AQ255-ES255-EC255</f>
        <v>0</v>
      </c>
      <c r="FI255" s="53" t="n">
        <f aca="false">+AR255-ET255-ED255</f>
        <v>0</v>
      </c>
      <c r="FJ255" s="53" t="n">
        <f aca="false">+AS255-EU255-EE255</f>
        <v>0</v>
      </c>
      <c r="FK255" s="53" t="n">
        <f aca="false">+AT255-EV255-EF255</f>
        <v>0</v>
      </c>
      <c r="FL255" s="53" t="n">
        <f aca="false">+AU255-EW255-EG255</f>
        <v>0</v>
      </c>
      <c r="FM255" s="53" t="n">
        <f aca="false">+AV255-EX255-EH255</f>
        <v>0</v>
      </c>
      <c r="FN255" s="53" t="n">
        <f aca="false">+AW255-EY255-EI255</f>
        <v>0</v>
      </c>
      <c r="FO255" s="53" t="n">
        <f aca="false">+AX255-EZ255-EJ255</f>
        <v>0</v>
      </c>
      <c r="FP255" s="53" t="n">
        <f aca="false">+AY255-FA255</f>
        <v>1172.46</v>
      </c>
    </row>
    <row collapsed="false" customFormat="false" customHeight="true" hidden="false" ht="15" outlineLevel="2" r="256">
      <c r="A256" s="21" t="n">
        <v>12</v>
      </c>
      <c r="B256" s="21" t="s">
        <v>67</v>
      </c>
      <c r="C256" s="21" t="s">
        <v>137</v>
      </c>
      <c r="D256" s="67" t="n">
        <f aca="false">+E256</f>
        <v>16208</v>
      </c>
      <c r="E256" s="69" t="n">
        <v>16208</v>
      </c>
      <c r="F256" s="76" t="s">
        <v>851</v>
      </c>
      <c r="G256" s="21" t="s">
        <v>69</v>
      </c>
      <c r="H256" s="21" t="s">
        <v>69</v>
      </c>
      <c r="I256" s="76" t="s">
        <v>852</v>
      </c>
      <c r="J256" s="76" t="s">
        <v>659</v>
      </c>
      <c r="K256" s="76" t="s">
        <v>486</v>
      </c>
      <c r="L256" s="49" t="s">
        <v>487</v>
      </c>
      <c r="M256" s="50" t="s">
        <v>70</v>
      </c>
      <c r="N256" s="51" t="n">
        <v>0.01</v>
      </c>
      <c r="O256" s="51" t="n">
        <v>0.02</v>
      </c>
      <c r="P256" s="51" t="n">
        <v>0</v>
      </c>
      <c r="Q256" s="51" t="n">
        <v>0</v>
      </c>
      <c r="R256" s="50" t="n">
        <v>0</v>
      </c>
      <c r="S256" s="50" t="n">
        <v>0</v>
      </c>
      <c r="T256" s="50" t="n">
        <v>30</v>
      </c>
      <c r="U256" s="50"/>
      <c r="X256" s="53" t="e">
        <f aca="false">+VLOOKUP($D256,['file:///home/lab/repositories/luckia.facturador/com.luckia.biller.deploy/src/main/resources/bootstrap/info_presencial_2014.xlsx']venta_neta_cons!$a$2:$n$1048576,3,0)</f>
        <v>#VALUE!</v>
      </c>
      <c r="Y256" s="53" t="e">
        <f aca="false">+VLOOKUP($D256,['file:///home/lab/repositories/luckia.facturador/com.luckia.biller.deploy/src/main/resources/bootstrap/info_presencial_2014.xlsx']venta_neta_cons!$a$2:$n$1048576,4,0)</f>
        <v>#VALUE!</v>
      </c>
      <c r="Z256" s="53" t="e">
        <f aca="false">+VLOOKUP($D256,['file:///home/lab/repositories/luckia.facturador/com.luckia.biller.deploy/src/main/resources/bootstrap/info_presencial_2014.xlsx']venta_neta_cons!$a$2:$n$1048576,5,0)</f>
        <v>#VALUE!</v>
      </c>
      <c r="AA256" s="53" t="e">
        <f aca="false">+VLOOKUP($D256,['file:///home/lab/repositories/luckia.facturador/com.luckia.biller.deploy/src/main/resources/bootstrap/info_presencial_2014.xlsx']venta_neta_cons!$a$2:$n$1048576,6,0)</f>
        <v>#VALUE!</v>
      </c>
      <c r="AB256" s="53" t="e">
        <f aca="false">+VLOOKUP($D256,['file:///home/lab/repositories/luckia.facturador/com.luckia.biller.deploy/src/main/resources/bootstrap/info_presencial_2014.xlsx']venta_neta_cons!$a$2:$n$1048576,7,0)</f>
        <v>#VALUE!</v>
      </c>
      <c r="AC256" s="53" t="e">
        <f aca="false">+VLOOKUP($D256,['file:///home/lab/repositories/luckia.facturador/com.luckia.biller.deploy/src/main/resources/bootstrap/info_presencial_2014.xlsx']venta_neta_cons!$a$2:$n$1048576,8,0)</f>
        <v>#VALUE!</v>
      </c>
      <c r="AD256" s="53" t="e">
        <f aca="false">+VLOOKUP($D256,['file:///home/lab/repositories/luckia.facturador/com.luckia.biller.deploy/src/main/resources/bootstrap/info_presencial_2014.xlsx']venta_neta_cons!$a$2:$n$1048576,9,0)</f>
        <v>#VALUE!</v>
      </c>
      <c r="AE256" s="53" t="e">
        <f aca="false">+VLOOKUP($D256,['file:///home/lab/repositories/luckia.facturador/com.luckia.biller.deploy/src/main/resources/bootstrap/info_presencial_2014.xlsx']venta_neta_cons!$a$2:$n$1048576,10,0)</f>
        <v>#VALUE!</v>
      </c>
      <c r="AF256" s="53" t="e">
        <f aca="false">+VLOOKUP($D256,['file:///home/lab/repositories/luckia.facturador/com.luckia.biller.deploy/src/main/resources/bootstrap/info_presencial_2014.xlsx']venta_neta_cons!$a$2:$n$1048576,11,0)</f>
        <v>#VALUE!</v>
      </c>
      <c r="AG256" s="53" t="e">
        <f aca="false">+VLOOKUP($D256,['file:///home/lab/repositories/luckia.facturador/com.luckia.biller.deploy/src/main/resources/bootstrap/info_presencial_2014.xlsx']venta_neta_cons!$a$2:$n$1048576,12,0)</f>
        <v>#VALUE!</v>
      </c>
      <c r="AH256" s="53" t="e">
        <f aca="false">+VLOOKUP($D256,['file:///home/lab/repositories/luckia.facturador/com.luckia.biller.deploy/src/main/resources/bootstrap/info_presencial_2014.xlsx']venta_neta_cons!$a$2:$n$1048576,13,0)</f>
        <v>#VALUE!</v>
      </c>
      <c r="AI256" s="53" t="e">
        <f aca="false">+VLOOKUP($D256,['file:///home/lab/repositories/luckia.facturador/com.luckia.biller.deploy/src/main/resources/bootstrap/info_presencial_2014.xlsx']venta_neta_cons!$a$2:$n$1048576,14,0)</f>
        <v>#VALUE!</v>
      </c>
      <c r="AJ256" s="53" t="n">
        <f aca="false">+SUM(X256:AI256)</f>
        <v>764</v>
      </c>
      <c r="AK256" s="54" t="n">
        <f aca="false">+BB256/X256</f>
        <v>0.587081151832461</v>
      </c>
      <c r="AL256" s="53"/>
      <c r="AM256" s="53" t="e">
        <f aca="false">+VLOOKUP($D256,['file:///home/lab/repositories/luckia.facturador/com.luckia.biller.deploy/src/main/resources/bootstrap/info_presencial_2014.xlsx']saldo_cons!$a$2:$n$1048576,3,0)</f>
        <v>#VALUE!</v>
      </c>
      <c r="AN256" s="53" t="e">
        <f aca="false">+VLOOKUP($D256,['file:///home/lab/repositories/luckia.facturador/com.luckia.biller.deploy/src/main/resources/bootstrap/info_presencial_2014.xlsx']saldo_cons!$a$2:$n$1048576,4,0)</f>
        <v>#VALUE!</v>
      </c>
      <c r="AO256" s="53" t="e">
        <f aca="false">+VLOOKUP($D256,['file:///home/lab/repositories/luckia.facturador/com.luckia.biller.deploy/src/main/resources/bootstrap/info_presencial_2014.xlsx']saldo_cons!$a$2:$n$1048576,5,0)</f>
        <v>#VALUE!</v>
      </c>
      <c r="AP256" s="53" t="e">
        <f aca="false">+VLOOKUP($D256,['file:///home/lab/repositories/luckia.facturador/com.luckia.biller.deploy/src/main/resources/bootstrap/info_presencial_2014.xlsx']saldo_cons!$a$2:$n$1048576,6,0)</f>
        <v>#VALUE!</v>
      </c>
      <c r="AQ256" s="53" t="e">
        <f aca="false">+VLOOKUP($D256,['file:///home/lab/repositories/luckia.facturador/com.luckia.biller.deploy/src/main/resources/bootstrap/info_presencial_2014.xlsx']saldo_cons!$a$2:$n$1048576,7,0)</f>
        <v>#VALUE!</v>
      </c>
      <c r="AR256" s="53" t="e">
        <f aca="false">+VLOOKUP($D256,['file:///home/lab/repositories/luckia.facturador/com.luckia.biller.deploy/src/main/resources/bootstrap/info_presencial_2014.xlsx']saldo_cons!$a$2:$n$1048576,8,0)</f>
        <v>#VALUE!</v>
      </c>
      <c r="AS256" s="53" t="e">
        <f aca="false">+VLOOKUP($D256,['file:///home/lab/repositories/luckia.facturador/com.luckia.biller.deploy/src/main/resources/bootstrap/info_presencial_2014.xlsx']saldo_cons!$a$2:$n$1048576,9,0)</f>
        <v>#VALUE!</v>
      </c>
      <c r="AT256" s="53" t="e">
        <f aca="false">+VLOOKUP($D256,['file:///home/lab/repositories/luckia.facturador/com.luckia.biller.deploy/src/main/resources/bootstrap/info_presencial_2014.xlsx']saldo_cons!$a$2:$n$1048576,10,0)</f>
        <v>#VALUE!</v>
      </c>
      <c r="AU256" s="53" t="e">
        <f aca="false">+VLOOKUP($D256,['file:///home/lab/repositories/luckia.facturador/com.luckia.biller.deploy/src/main/resources/bootstrap/info_presencial_2014.xlsx']saldo_cons!$a$2:$n$1048576,11,0)</f>
        <v>#VALUE!</v>
      </c>
      <c r="AV256" s="53" t="e">
        <f aca="false">+VLOOKUP($D256,['file:///home/lab/repositories/luckia.facturador/com.luckia.biller.deploy/src/main/resources/bootstrap/info_presencial_2014.xlsx']saldo_cons!$a$2:$n$1048576,12,0)</f>
        <v>#VALUE!</v>
      </c>
      <c r="AW256" s="53" t="e">
        <f aca="false">+VLOOKUP($D256,['file:///home/lab/repositories/luckia.facturador/com.luckia.biller.deploy/src/main/resources/bootstrap/info_presencial_2014.xlsx']saldo_cons!$a$2:$n$1048576,13,0)</f>
        <v>#VALUE!</v>
      </c>
      <c r="AX256" s="53" t="e">
        <f aca="false">+VLOOKUP($D256,['file:///home/lab/repositories/luckia.facturador/com.luckia.biller.deploy/src/main/resources/bootstrap/info_presencial_2014.xlsx']saldo_cons!$a$2:$n$1048576,14,0)</f>
        <v>#VALUE!</v>
      </c>
      <c r="AY256" s="53" t="n">
        <f aca="false">+SUM(AM256:AX256)</f>
        <v>764</v>
      </c>
      <c r="AZ256" s="53"/>
      <c r="BA256" s="53"/>
      <c r="BB256" s="53" t="e">
        <f aca="false">+VLOOKUP($D256,['file:///home/lab/repositories/luckia.facturador/com.luckia.biller.deploy/src/main/resources/bootstrap/info_presencial_2014.xlsx']ggr_cons!$a$2:$n$1048576,3,0)</f>
        <v>#VALUE!</v>
      </c>
      <c r="BC256" s="53" t="e">
        <f aca="false">+VLOOKUP($D256,['file:///home/lab/repositories/luckia.facturador/com.luckia.biller.deploy/src/main/resources/bootstrap/info_presencial_2014.xlsx']ggr_cons!$a$2:$n$1048576,4,0)</f>
        <v>#VALUE!</v>
      </c>
      <c r="BD256" s="53" t="e">
        <f aca="false">+VLOOKUP($D256,['file:///home/lab/repositories/luckia.facturador/com.luckia.biller.deploy/src/main/resources/bootstrap/info_presencial_2014.xlsx']ggr_cons!$a$2:$n$1048576,5,0)</f>
        <v>#VALUE!</v>
      </c>
      <c r="BE256" s="53" t="e">
        <f aca="false">+VLOOKUP($D256,['file:///home/lab/repositories/luckia.facturador/com.luckia.biller.deploy/src/main/resources/bootstrap/info_presencial_2014.xlsx']ggr_cons!$a$2:$n$1048576,6,0)</f>
        <v>#VALUE!</v>
      </c>
      <c r="BF256" s="53" t="e">
        <f aca="false">+VLOOKUP($D256,['file:///home/lab/repositories/luckia.facturador/com.luckia.biller.deploy/src/main/resources/bootstrap/info_presencial_2014.xlsx']ggr_cons!$a$2:$n$1048576,7,0)</f>
        <v>#VALUE!</v>
      </c>
      <c r="BG256" s="53" t="e">
        <f aca="false">+VLOOKUP($D256,['file:///home/lab/repositories/luckia.facturador/com.luckia.biller.deploy/src/main/resources/bootstrap/info_presencial_2014.xlsx']ggr_cons!$a$2:$n$1048576,8,0)</f>
        <v>#VALUE!</v>
      </c>
      <c r="BH256" s="53" t="e">
        <f aca="false">+VLOOKUP($D256,['file:///home/lab/repositories/luckia.facturador/com.luckia.biller.deploy/src/main/resources/bootstrap/info_presencial_2014.xlsx']ggr_cons!$a$2:$n$1048576,9,0)</f>
        <v>#VALUE!</v>
      </c>
      <c r="BI256" s="53" t="e">
        <f aca="false">+VLOOKUP($D256,['file:///home/lab/repositories/luckia.facturador/com.luckia.biller.deploy/src/main/resources/bootstrap/info_presencial_2014.xlsx']ggr_cons!$a$2:$n$1048576,10,0)</f>
        <v>#VALUE!</v>
      </c>
      <c r="BJ256" s="53" t="e">
        <f aca="false">+VLOOKUP($D256,['file:///home/lab/repositories/luckia.facturador/com.luckia.biller.deploy/src/main/resources/bootstrap/info_presencial_2014.xlsx']ggr_cons!$a$2:$n$1048576,11,0)</f>
        <v>#VALUE!</v>
      </c>
      <c r="BK256" s="53" t="e">
        <f aca="false">+VLOOKUP($D256,['file:///home/lab/repositories/luckia.facturador/com.luckia.biller.deploy/src/main/resources/bootstrap/info_presencial_2014.xlsx']ggr_cons!$a$2:$n$1048576,12,0)</f>
        <v>#VALUE!</v>
      </c>
      <c r="BL256" s="53" t="e">
        <f aca="false">+VLOOKUP($D256,['file:///home/lab/repositories/luckia.facturador/com.luckia.biller.deploy/src/main/resources/bootstrap/info_presencial_2014.xlsx']ggr_cons!$a$2:$n$1048576,13,0)</f>
        <v>#VALUE!</v>
      </c>
      <c r="BM256" s="53" t="e">
        <f aca="false">+VLOOKUP($D256,['file:///home/lab/repositories/luckia.facturador/com.luckia.biller.deploy/src/main/resources/bootstrap/info_presencial_2014.xlsx']ggr_cons!$a$2:$n$1048576,14,0)</f>
        <v>#VALUE!</v>
      </c>
      <c r="BN256" s="53" t="n">
        <f aca="false">+SUM(BB256:BM256)</f>
        <v>448.53</v>
      </c>
      <c r="BO256" s="53"/>
      <c r="BP256" s="53"/>
      <c r="BQ256" s="55" t="n">
        <f aca="false">+$N256*X256</f>
        <v>7.64</v>
      </c>
      <c r="BR256" s="55" t="n">
        <f aca="false">+$N256*Y256</f>
        <v>0</v>
      </c>
      <c r="BS256" s="55" t="n">
        <f aca="false">+$N256*Z256</f>
        <v>0</v>
      </c>
      <c r="BT256" s="55" t="n">
        <f aca="false">+$N256*AA256</f>
        <v>0</v>
      </c>
      <c r="BU256" s="55" t="n">
        <f aca="false">+$N256*AB256</f>
        <v>0</v>
      </c>
      <c r="BV256" s="55" t="n">
        <f aca="false">+$N256*AC256</f>
        <v>0</v>
      </c>
      <c r="BW256" s="55" t="n">
        <f aca="false">+$N256*AD256</f>
        <v>0</v>
      </c>
      <c r="BX256" s="55" t="n">
        <f aca="false">+$N256*AE256</f>
        <v>0</v>
      </c>
      <c r="BY256" s="55" t="n">
        <f aca="false">+$N256*AF256</f>
        <v>0</v>
      </c>
      <c r="BZ256" s="55" t="n">
        <f aca="false">+$N256*AG256</f>
        <v>0</v>
      </c>
      <c r="CA256" s="55" t="n">
        <f aca="false">+$N256*AH256</f>
        <v>0</v>
      </c>
      <c r="CB256" s="55" t="n">
        <f aca="false">+$N256*AI256</f>
        <v>0</v>
      </c>
      <c r="CC256" s="55" t="n">
        <f aca="false">+SUM(BQ256:CB256)</f>
        <v>7.64</v>
      </c>
      <c r="CD256" s="53"/>
      <c r="CE256" s="55"/>
      <c r="CF256" s="55" t="n">
        <f aca="false">+BQ256/$CE$2</f>
        <v>6.31404958677686</v>
      </c>
      <c r="CG256" s="55" t="n">
        <f aca="false">+BR256/$CE$2</f>
        <v>0</v>
      </c>
      <c r="CH256" s="55" t="n">
        <f aca="false">+BS256/$CE$2</f>
        <v>0</v>
      </c>
      <c r="CI256" s="55" t="n">
        <f aca="false">+BT256/$CE$2</f>
        <v>0</v>
      </c>
      <c r="CJ256" s="55" t="n">
        <f aca="false">+BU256/$CE$2</f>
        <v>0</v>
      </c>
      <c r="CK256" s="55" t="n">
        <f aca="false">+BV256/$CE$2</f>
        <v>0</v>
      </c>
      <c r="CL256" s="55" t="n">
        <f aca="false">+BW256/$CE$2</f>
        <v>0</v>
      </c>
      <c r="CM256" s="55" t="n">
        <f aca="false">+BX256/$CE$2</f>
        <v>0</v>
      </c>
      <c r="CN256" s="55" t="n">
        <f aca="false">+BY256/$CE$2</f>
        <v>0</v>
      </c>
      <c r="CO256" s="55" t="n">
        <f aca="false">+BZ256/$CE$2</f>
        <v>0</v>
      </c>
      <c r="CP256" s="55" t="n">
        <f aca="false">+CA256/$CE$2</f>
        <v>0</v>
      </c>
      <c r="CQ256" s="55" t="n">
        <f aca="false">+CB256/$CE$2</f>
        <v>0</v>
      </c>
      <c r="CR256" s="55" t="n">
        <f aca="false">+CC256/$CE$2</f>
        <v>6.31404958677686</v>
      </c>
      <c r="CS256" s="53"/>
      <c r="CT256" s="53"/>
      <c r="CU256" s="56" t="n">
        <f aca="false">+$O256*X256+$P256*BB256+$Q256*(0.9*BB256+$S256)+$R256</f>
        <v>15.28</v>
      </c>
      <c r="CV256" s="56" t="n">
        <f aca="false">+$O256*Y256+$P256*BC256+$Q256*(0.9*BC256+$S256)+$R256</f>
        <v>0</v>
      </c>
      <c r="CW256" s="56" t="n">
        <f aca="false">+$O256*Z256+$P256*BD256+$Q256*(0.9*BD256+$S256)+$R256</f>
        <v>0</v>
      </c>
      <c r="CX256" s="56" t="n">
        <f aca="false">+$O256*AA256+$P256*BE256+$Q256*(0.9*BE256+$S256)+$R256</f>
        <v>0</v>
      </c>
      <c r="CY256" s="56" t="n">
        <f aca="false">+$O256*AB256+$P256*BF256+$Q256*(0.9*BF256+$S256)+$R256</f>
        <v>0</v>
      </c>
      <c r="CZ256" s="56" t="n">
        <f aca="false">+$O256*AC256+$P256*BG256+$Q256*(0.9*BG256+$S256)+$R256</f>
        <v>0</v>
      </c>
      <c r="DA256" s="56" t="n">
        <f aca="false">+$O256*AD256+$P256*BH256+$Q256*(0.9*BH256+$S256)+$R256</f>
        <v>0</v>
      </c>
      <c r="DB256" s="56" t="n">
        <f aca="false">+$O256*AE256+$P256*BI256+$Q256*(0.9*BI256+$S256)+$R256</f>
        <v>0</v>
      </c>
      <c r="DC256" s="56" t="n">
        <f aca="false">+$O256*AF256+$P256*BJ256+$Q256*(0.9*BJ256+$S256)+$R256</f>
        <v>0</v>
      </c>
      <c r="DD256" s="56" t="n">
        <f aca="false">+$O256*AG256+$P256*BK256+$Q256*(0.9*BK256+$S256)+$R256</f>
        <v>0</v>
      </c>
      <c r="DE256" s="56" t="n">
        <f aca="false">+$O256*AH256+$P256*BL256+$Q256*(0.9*BL256+$S256)+$R256</f>
        <v>0</v>
      </c>
      <c r="DF256" s="56" t="n">
        <f aca="false">+$O256*AI256+$P256*BM256+$Q256*(0.9*BM256+$S256)+$R256</f>
        <v>0</v>
      </c>
      <c r="DG256" s="55" t="n">
        <f aca="false">+SUM(CU256:DF256)</f>
        <v>15.28</v>
      </c>
      <c r="DH256" s="53"/>
      <c r="DJ256" s="14" t="n">
        <f aca="false">+IF(X256=0,0,$T256)</f>
        <v>30</v>
      </c>
      <c r="DK256" s="14" t="n">
        <f aca="false">+IF(Y256=0,0,$T256)</f>
        <v>0</v>
      </c>
      <c r="DL256" s="14" t="n">
        <f aca="false">+IF(Z256=0,0,$T256)</f>
        <v>0</v>
      </c>
      <c r="DM256" s="14" t="n">
        <f aca="false">+IF(AA256=0,0,$T256)</f>
        <v>0</v>
      </c>
      <c r="DN256" s="14" t="n">
        <f aca="false">+IF(AB256=0,0,$T256)</f>
        <v>0</v>
      </c>
      <c r="DO256" s="14" t="n">
        <f aca="false">+IF(AC256=0,0,$T256)</f>
        <v>0</v>
      </c>
      <c r="DP256" s="14" t="n">
        <f aca="false">+IF(AD256=0,0,$T256)</f>
        <v>0</v>
      </c>
      <c r="DQ256" s="14" t="n">
        <f aca="false">+IF(AE256=0,0,$T256)</f>
        <v>0</v>
      </c>
      <c r="DR256" s="14" t="n">
        <f aca="false">+IF(AF256=0,0,$T256)</f>
        <v>0</v>
      </c>
      <c r="DS256" s="14" t="n">
        <f aca="false">+IF(AG256=0,0,$T256)</f>
        <v>0</v>
      </c>
      <c r="DT256" s="14" t="n">
        <f aca="false">+IF(AH256=0,0,$T256)</f>
        <v>0</v>
      </c>
      <c r="DU256" s="14" t="n">
        <f aca="false">+IF(AI256=0,0,$T256)</f>
        <v>0</v>
      </c>
      <c r="DV256" s="55" t="n">
        <f aca="false">+SUM(DJ256:DU256)</f>
        <v>30</v>
      </c>
      <c r="DY256" s="14" t="n">
        <v>0</v>
      </c>
      <c r="DZ256" s="14" t="n">
        <v>0</v>
      </c>
      <c r="EA256" s="14" t="n">
        <v>0</v>
      </c>
      <c r="EB256" s="14" t="n">
        <v>0</v>
      </c>
      <c r="EC256" s="14" t="n">
        <v>0</v>
      </c>
      <c r="ED256" s="14" t="n">
        <v>0</v>
      </c>
      <c r="EE256" s="14" t="n">
        <v>0</v>
      </c>
      <c r="EF256" s="14" t="n">
        <v>0</v>
      </c>
      <c r="EG256" s="14" t="n">
        <v>0</v>
      </c>
      <c r="EH256" s="14" t="n">
        <v>0</v>
      </c>
      <c r="EI256" s="14" t="n">
        <v>0</v>
      </c>
      <c r="EJ256" s="14" t="n">
        <v>0</v>
      </c>
      <c r="EK256" s="55" t="n">
        <f aca="false">+SUM(DY256:EJ256)</f>
        <v>0</v>
      </c>
      <c r="EO256" s="53" t="n">
        <f aca="false">+CU256+DJ256-DY256/2</f>
        <v>45.28</v>
      </c>
      <c r="EP256" s="53" t="n">
        <f aca="false">+CV256+DK256-DZ256/2</f>
        <v>0</v>
      </c>
      <c r="EQ256" s="53" t="n">
        <f aca="false">+CW256+DL256-EA256/2</f>
        <v>0</v>
      </c>
      <c r="ER256" s="53" t="n">
        <f aca="false">+CX256+DM256-EB256/2</f>
        <v>0</v>
      </c>
      <c r="ES256" s="53" t="n">
        <f aca="false">+CY256+DN256-EC256/2</f>
        <v>0</v>
      </c>
      <c r="ET256" s="53" t="n">
        <f aca="false">+CZ256+DO256-ED256/2</f>
        <v>0</v>
      </c>
      <c r="EU256" s="53" t="n">
        <f aca="false">+DA256+DP256-EE256/2</f>
        <v>0</v>
      </c>
      <c r="EV256" s="53" t="n">
        <f aca="false">+DB256+DQ256-EF256/2</f>
        <v>0</v>
      </c>
      <c r="EW256" s="53" t="n">
        <f aca="false">+DC256+DR256-EG256/2</f>
        <v>0</v>
      </c>
      <c r="EX256" s="53" t="n">
        <f aca="false">+DD256+DS256-EH256/2</f>
        <v>0</v>
      </c>
      <c r="EY256" s="53" t="n">
        <f aca="false">+DE256+DT256-EI256/2</f>
        <v>0</v>
      </c>
      <c r="EZ256" s="53" t="n">
        <f aca="false">+DF256+DU256-EJ256/2</f>
        <v>0</v>
      </c>
      <c r="FA256" s="55" t="n">
        <f aca="false">+SUM(EO256:EZ256)</f>
        <v>45.28</v>
      </c>
      <c r="FD256" s="53" t="n">
        <f aca="false">+AM256-EO256-DY256</f>
        <v>718.72</v>
      </c>
      <c r="FE256" s="53" t="n">
        <f aca="false">+AN256-EP256-DZ256</f>
        <v>0</v>
      </c>
      <c r="FF256" s="53" t="n">
        <f aca="false">+AO256-EQ256-EA256</f>
        <v>0</v>
      </c>
      <c r="FG256" s="53" t="n">
        <f aca="false">+AP256-ER256-EB256</f>
        <v>0</v>
      </c>
      <c r="FH256" s="53" t="n">
        <f aca="false">+AQ256-ES256-EC256</f>
        <v>0</v>
      </c>
      <c r="FI256" s="53" t="n">
        <f aca="false">+AR256-ET256-ED256</f>
        <v>0</v>
      </c>
      <c r="FJ256" s="53" t="n">
        <f aca="false">+AS256-EU256-EE256</f>
        <v>0</v>
      </c>
      <c r="FK256" s="53" t="n">
        <f aca="false">+AT256-EV256-EF256</f>
        <v>0</v>
      </c>
      <c r="FL256" s="53" t="n">
        <f aca="false">+AU256-EW256-EG256</f>
        <v>0</v>
      </c>
      <c r="FM256" s="53" t="n">
        <f aca="false">+AV256-EX256-EH256</f>
        <v>0</v>
      </c>
      <c r="FN256" s="53" t="n">
        <f aca="false">+AW256-EY256-EI256</f>
        <v>0</v>
      </c>
      <c r="FO256" s="53" t="n">
        <f aca="false">+AX256-EZ256-EJ256</f>
        <v>0</v>
      </c>
      <c r="FP256" s="53" t="n">
        <f aca="false">+AY256-FA256</f>
        <v>718.72</v>
      </c>
    </row>
    <row collapsed="false" customFormat="false" customHeight="true" hidden="false" ht="15" outlineLevel="2" r="257">
      <c r="A257" s="21" t="n">
        <v>12</v>
      </c>
      <c r="B257" s="21" t="s">
        <v>67</v>
      </c>
      <c r="C257" s="21" t="s">
        <v>137</v>
      </c>
      <c r="D257" s="67" t="n">
        <f aca="false">+E257</f>
        <v>16209</v>
      </c>
      <c r="E257" s="69" t="n">
        <v>16209</v>
      </c>
      <c r="F257" s="76" t="s">
        <v>853</v>
      </c>
      <c r="G257" s="21" t="s">
        <v>69</v>
      </c>
      <c r="H257" s="21" t="s">
        <v>69</v>
      </c>
      <c r="I257" s="76" t="s">
        <v>854</v>
      </c>
      <c r="J257" s="76" t="s">
        <v>521</v>
      </c>
      <c r="K257" s="76" t="s">
        <v>486</v>
      </c>
      <c r="L257" s="49" t="s">
        <v>487</v>
      </c>
      <c r="M257" s="50" t="s">
        <v>70</v>
      </c>
      <c r="N257" s="51" t="n">
        <v>0.01</v>
      </c>
      <c r="O257" s="51" t="n">
        <v>0.02</v>
      </c>
      <c r="P257" s="51" t="n">
        <v>0</v>
      </c>
      <c r="Q257" s="51" t="n">
        <v>0</v>
      </c>
      <c r="R257" s="50" t="n">
        <v>0</v>
      </c>
      <c r="S257" s="50" t="n">
        <v>0</v>
      </c>
      <c r="T257" s="50" t="n">
        <v>30</v>
      </c>
      <c r="U257" s="50"/>
      <c r="X257" s="53" t="e">
        <f aca="false">+VLOOKUP($D257,['file:///home/lab/repositories/luckia.facturador/com.luckia.biller.deploy/src/main/resources/bootstrap/info_presencial_2014.xlsx']venta_neta_cons!$a$2:$n$1048576,3,0)</f>
        <v>#VALUE!</v>
      </c>
      <c r="Y257" s="53" t="e">
        <f aca="false">+VLOOKUP($D257,['file:///home/lab/repositories/luckia.facturador/com.luckia.biller.deploy/src/main/resources/bootstrap/info_presencial_2014.xlsx']venta_neta_cons!$a$2:$n$1048576,4,0)</f>
        <v>#VALUE!</v>
      </c>
      <c r="Z257" s="53" t="e">
        <f aca="false">+VLOOKUP($D257,['file:///home/lab/repositories/luckia.facturador/com.luckia.biller.deploy/src/main/resources/bootstrap/info_presencial_2014.xlsx']venta_neta_cons!$a$2:$n$1048576,5,0)</f>
        <v>#VALUE!</v>
      </c>
      <c r="AA257" s="53" t="e">
        <f aca="false">+VLOOKUP($D257,['file:///home/lab/repositories/luckia.facturador/com.luckia.biller.deploy/src/main/resources/bootstrap/info_presencial_2014.xlsx']venta_neta_cons!$a$2:$n$1048576,6,0)</f>
        <v>#VALUE!</v>
      </c>
      <c r="AB257" s="53" t="e">
        <f aca="false">+VLOOKUP($D257,['file:///home/lab/repositories/luckia.facturador/com.luckia.biller.deploy/src/main/resources/bootstrap/info_presencial_2014.xlsx']venta_neta_cons!$a$2:$n$1048576,7,0)</f>
        <v>#VALUE!</v>
      </c>
      <c r="AC257" s="53" t="e">
        <f aca="false">+VLOOKUP($D257,['file:///home/lab/repositories/luckia.facturador/com.luckia.biller.deploy/src/main/resources/bootstrap/info_presencial_2014.xlsx']venta_neta_cons!$a$2:$n$1048576,8,0)</f>
        <v>#VALUE!</v>
      </c>
      <c r="AD257" s="53" t="e">
        <f aca="false">+VLOOKUP($D257,['file:///home/lab/repositories/luckia.facturador/com.luckia.biller.deploy/src/main/resources/bootstrap/info_presencial_2014.xlsx']venta_neta_cons!$a$2:$n$1048576,9,0)</f>
        <v>#VALUE!</v>
      </c>
      <c r="AE257" s="53" t="e">
        <f aca="false">+VLOOKUP($D257,['file:///home/lab/repositories/luckia.facturador/com.luckia.biller.deploy/src/main/resources/bootstrap/info_presencial_2014.xlsx']venta_neta_cons!$a$2:$n$1048576,10,0)</f>
        <v>#VALUE!</v>
      </c>
      <c r="AF257" s="53" t="e">
        <f aca="false">+VLOOKUP($D257,['file:///home/lab/repositories/luckia.facturador/com.luckia.biller.deploy/src/main/resources/bootstrap/info_presencial_2014.xlsx']venta_neta_cons!$a$2:$n$1048576,11,0)</f>
        <v>#VALUE!</v>
      </c>
      <c r="AG257" s="53" t="e">
        <f aca="false">+VLOOKUP($D257,['file:///home/lab/repositories/luckia.facturador/com.luckia.biller.deploy/src/main/resources/bootstrap/info_presencial_2014.xlsx']venta_neta_cons!$a$2:$n$1048576,12,0)</f>
        <v>#VALUE!</v>
      </c>
      <c r="AH257" s="53" t="e">
        <f aca="false">+VLOOKUP($D257,['file:///home/lab/repositories/luckia.facturador/com.luckia.biller.deploy/src/main/resources/bootstrap/info_presencial_2014.xlsx']venta_neta_cons!$a$2:$n$1048576,13,0)</f>
        <v>#VALUE!</v>
      </c>
      <c r="AI257" s="53" t="e">
        <f aca="false">+VLOOKUP($D257,['file:///home/lab/repositories/luckia.facturador/com.luckia.biller.deploy/src/main/resources/bootstrap/info_presencial_2014.xlsx']venta_neta_cons!$a$2:$n$1048576,14,0)</f>
        <v>#VALUE!</v>
      </c>
      <c r="AJ257" s="53" t="n">
        <f aca="false">+SUM(X257:AI257)</f>
        <v>1415</v>
      </c>
      <c r="AK257" s="54" t="n">
        <f aca="false">+BB257/X257</f>
        <v>0.513964664310954</v>
      </c>
      <c r="AL257" s="53"/>
      <c r="AM257" s="53" t="e">
        <f aca="false">+VLOOKUP($D257,['file:///home/lab/repositories/luckia.facturador/com.luckia.biller.deploy/src/main/resources/bootstrap/info_presencial_2014.xlsx']saldo_cons!$a$2:$n$1048576,3,0)</f>
        <v>#VALUE!</v>
      </c>
      <c r="AN257" s="53" t="e">
        <f aca="false">+VLOOKUP($D257,['file:///home/lab/repositories/luckia.facturador/com.luckia.biller.deploy/src/main/resources/bootstrap/info_presencial_2014.xlsx']saldo_cons!$a$2:$n$1048576,4,0)</f>
        <v>#VALUE!</v>
      </c>
      <c r="AO257" s="53" t="e">
        <f aca="false">+VLOOKUP($D257,['file:///home/lab/repositories/luckia.facturador/com.luckia.biller.deploy/src/main/resources/bootstrap/info_presencial_2014.xlsx']saldo_cons!$a$2:$n$1048576,5,0)</f>
        <v>#VALUE!</v>
      </c>
      <c r="AP257" s="53" t="e">
        <f aca="false">+VLOOKUP($D257,['file:///home/lab/repositories/luckia.facturador/com.luckia.biller.deploy/src/main/resources/bootstrap/info_presencial_2014.xlsx']saldo_cons!$a$2:$n$1048576,6,0)</f>
        <v>#VALUE!</v>
      </c>
      <c r="AQ257" s="53" t="e">
        <f aca="false">+VLOOKUP($D257,['file:///home/lab/repositories/luckia.facturador/com.luckia.biller.deploy/src/main/resources/bootstrap/info_presencial_2014.xlsx']saldo_cons!$a$2:$n$1048576,7,0)</f>
        <v>#VALUE!</v>
      </c>
      <c r="AR257" s="53" t="e">
        <f aca="false">+VLOOKUP($D257,['file:///home/lab/repositories/luckia.facturador/com.luckia.biller.deploy/src/main/resources/bootstrap/info_presencial_2014.xlsx']saldo_cons!$a$2:$n$1048576,8,0)</f>
        <v>#VALUE!</v>
      </c>
      <c r="AS257" s="53" t="e">
        <f aca="false">+VLOOKUP($D257,['file:///home/lab/repositories/luckia.facturador/com.luckia.biller.deploy/src/main/resources/bootstrap/info_presencial_2014.xlsx']saldo_cons!$a$2:$n$1048576,9,0)</f>
        <v>#VALUE!</v>
      </c>
      <c r="AT257" s="53" t="e">
        <f aca="false">+VLOOKUP($D257,['file:///home/lab/repositories/luckia.facturador/com.luckia.biller.deploy/src/main/resources/bootstrap/info_presencial_2014.xlsx']saldo_cons!$a$2:$n$1048576,10,0)</f>
        <v>#VALUE!</v>
      </c>
      <c r="AU257" s="53" t="e">
        <f aca="false">+VLOOKUP($D257,['file:///home/lab/repositories/luckia.facturador/com.luckia.biller.deploy/src/main/resources/bootstrap/info_presencial_2014.xlsx']saldo_cons!$a$2:$n$1048576,11,0)</f>
        <v>#VALUE!</v>
      </c>
      <c r="AV257" s="53" t="e">
        <f aca="false">+VLOOKUP($D257,['file:///home/lab/repositories/luckia.facturador/com.luckia.biller.deploy/src/main/resources/bootstrap/info_presencial_2014.xlsx']saldo_cons!$a$2:$n$1048576,12,0)</f>
        <v>#VALUE!</v>
      </c>
      <c r="AW257" s="53" t="e">
        <f aca="false">+VLOOKUP($D257,['file:///home/lab/repositories/luckia.facturador/com.luckia.biller.deploy/src/main/resources/bootstrap/info_presencial_2014.xlsx']saldo_cons!$a$2:$n$1048576,13,0)</f>
        <v>#VALUE!</v>
      </c>
      <c r="AX257" s="53" t="e">
        <f aca="false">+VLOOKUP($D257,['file:///home/lab/repositories/luckia.facturador/com.luckia.biller.deploy/src/main/resources/bootstrap/info_presencial_2014.xlsx']saldo_cons!$a$2:$n$1048576,14,0)</f>
        <v>#VALUE!</v>
      </c>
      <c r="AY257" s="53" t="n">
        <f aca="false">+SUM(AM257:AX257)</f>
        <v>1415</v>
      </c>
      <c r="AZ257" s="53"/>
      <c r="BA257" s="53"/>
      <c r="BB257" s="53" t="e">
        <f aca="false">+VLOOKUP($D257,['file:///home/lab/repositories/luckia.facturador/com.luckia.biller.deploy/src/main/resources/bootstrap/info_presencial_2014.xlsx']ggr_cons!$a$2:$n$1048576,3,0)</f>
        <v>#VALUE!</v>
      </c>
      <c r="BC257" s="53" t="e">
        <f aca="false">+VLOOKUP($D257,['file:///home/lab/repositories/luckia.facturador/com.luckia.biller.deploy/src/main/resources/bootstrap/info_presencial_2014.xlsx']ggr_cons!$a$2:$n$1048576,4,0)</f>
        <v>#VALUE!</v>
      </c>
      <c r="BD257" s="53" t="e">
        <f aca="false">+VLOOKUP($D257,['file:///home/lab/repositories/luckia.facturador/com.luckia.biller.deploy/src/main/resources/bootstrap/info_presencial_2014.xlsx']ggr_cons!$a$2:$n$1048576,5,0)</f>
        <v>#VALUE!</v>
      </c>
      <c r="BE257" s="53" t="e">
        <f aca="false">+VLOOKUP($D257,['file:///home/lab/repositories/luckia.facturador/com.luckia.biller.deploy/src/main/resources/bootstrap/info_presencial_2014.xlsx']ggr_cons!$a$2:$n$1048576,6,0)</f>
        <v>#VALUE!</v>
      </c>
      <c r="BF257" s="53" t="e">
        <f aca="false">+VLOOKUP($D257,['file:///home/lab/repositories/luckia.facturador/com.luckia.biller.deploy/src/main/resources/bootstrap/info_presencial_2014.xlsx']ggr_cons!$a$2:$n$1048576,7,0)</f>
        <v>#VALUE!</v>
      </c>
      <c r="BG257" s="53" t="e">
        <f aca="false">+VLOOKUP($D257,['file:///home/lab/repositories/luckia.facturador/com.luckia.biller.deploy/src/main/resources/bootstrap/info_presencial_2014.xlsx']ggr_cons!$a$2:$n$1048576,8,0)</f>
        <v>#VALUE!</v>
      </c>
      <c r="BH257" s="53" t="e">
        <f aca="false">+VLOOKUP($D257,['file:///home/lab/repositories/luckia.facturador/com.luckia.biller.deploy/src/main/resources/bootstrap/info_presencial_2014.xlsx']ggr_cons!$a$2:$n$1048576,9,0)</f>
        <v>#VALUE!</v>
      </c>
      <c r="BI257" s="53" t="e">
        <f aca="false">+VLOOKUP($D257,['file:///home/lab/repositories/luckia.facturador/com.luckia.biller.deploy/src/main/resources/bootstrap/info_presencial_2014.xlsx']ggr_cons!$a$2:$n$1048576,10,0)</f>
        <v>#VALUE!</v>
      </c>
      <c r="BJ257" s="53" t="e">
        <f aca="false">+VLOOKUP($D257,['file:///home/lab/repositories/luckia.facturador/com.luckia.biller.deploy/src/main/resources/bootstrap/info_presencial_2014.xlsx']ggr_cons!$a$2:$n$1048576,11,0)</f>
        <v>#VALUE!</v>
      </c>
      <c r="BK257" s="53" t="e">
        <f aca="false">+VLOOKUP($D257,['file:///home/lab/repositories/luckia.facturador/com.luckia.biller.deploy/src/main/resources/bootstrap/info_presencial_2014.xlsx']ggr_cons!$a$2:$n$1048576,12,0)</f>
        <v>#VALUE!</v>
      </c>
      <c r="BL257" s="53" t="e">
        <f aca="false">+VLOOKUP($D257,['file:///home/lab/repositories/luckia.facturador/com.luckia.biller.deploy/src/main/resources/bootstrap/info_presencial_2014.xlsx']ggr_cons!$a$2:$n$1048576,13,0)</f>
        <v>#VALUE!</v>
      </c>
      <c r="BM257" s="53" t="e">
        <f aca="false">+VLOOKUP($D257,['file:///home/lab/repositories/luckia.facturador/com.luckia.biller.deploy/src/main/resources/bootstrap/info_presencial_2014.xlsx']ggr_cons!$a$2:$n$1048576,14,0)</f>
        <v>#VALUE!</v>
      </c>
      <c r="BN257" s="53" t="n">
        <f aca="false">+SUM(BB257:BM257)</f>
        <v>727.26</v>
      </c>
      <c r="BO257" s="53"/>
      <c r="BP257" s="53"/>
      <c r="BQ257" s="55" t="n">
        <f aca="false">+$N257*X257</f>
        <v>14.15</v>
      </c>
      <c r="BR257" s="55" t="n">
        <f aca="false">+$N257*Y257</f>
        <v>0</v>
      </c>
      <c r="BS257" s="55" t="n">
        <f aca="false">+$N257*Z257</f>
        <v>0</v>
      </c>
      <c r="BT257" s="55" t="n">
        <f aca="false">+$N257*AA257</f>
        <v>0</v>
      </c>
      <c r="BU257" s="55" t="n">
        <f aca="false">+$N257*AB257</f>
        <v>0</v>
      </c>
      <c r="BV257" s="55" t="n">
        <f aca="false">+$N257*AC257</f>
        <v>0</v>
      </c>
      <c r="BW257" s="55" t="n">
        <f aca="false">+$N257*AD257</f>
        <v>0</v>
      </c>
      <c r="BX257" s="55" t="n">
        <f aca="false">+$N257*AE257</f>
        <v>0</v>
      </c>
      <c r="BY257" s="55" t="n">
        <f aca="false">+$N257*AF257</f>
        <v>0</v>
      </c>
      <c r="BZ257" s="55" t="n">
        <f aca="false">+$N257*AG257</f>
        <v>0</v>
      </c>
      <c r="CA257" s="55" t="n">
        <f aca="false">+$N257*AH257</f>
        <v>0</v>
      </c>
      <c r="CB257" s="55" t="n">
        <f aca="false">+$N257*AI257</f>
        <v>0</v>
      </c>
      <c r="CC257" s="55" t="n">
        <f aca="false">+SUM(BQ257:CB257)</f>
        <v>14.15</v>
      </c>
      <c r="CD257" s="53"/>
      <c r="CE257" s="55"/>
      <c r="CF257" s="55" t="n">
        <f aca="false">+BQ257/$CE$2</f>
        <v>11.6942148760331</v>
      </c>
      <c r="CG257" s="55" t="n">
        <f aca="false">+BR257/$CE$2</f>
        <v>0</v>
      </c>
      <c r="CH257" s="55" t="n">
        <f aca="false">+BS257/$CE$2</f>
        <v>0</v>
      </c>
      <c r="CI257" s="55" t="n">
        <f aca="false">+BT257/$CE$2</f>
        <v>0</v>
      </c>
      <c r="CJ257" s="55" t="n">
        <f aca="false">+BU257/$CE$2</f>
        <v>0</v>
      </c>
      <c r="CK257" s="55" t="n">
        <f aca="false">+BV257/$CE$2</f>
        <v>0</v>
      </c>
      <c r="CL257" s="55" t="n">
        <f aca="false">+BW257/$CE$2</f>
        <v>0</v>
      </c>
      <c r="CM257" s="55" t="n">
        <f aca="false">+BX257/$CE$2</f>
        <v>0</v>
      </c>
      <c r="CN257" s="55" t="n">
        <f aca="false">+BY257/$CE$2</f>
        <v>0</v>
      </c>
      <c r="CO257" s="55" t="n">
        <f aca="false">+BZ257/$CE$2</f>
        <v>0</v>
      </c>
      <c r="CP257" s="55" t="n">
        <f aca="false">+CA257/$CE$2</f>
        <v>0</v>
      </c>
      <c r="CQ257" s="55" t="n">
        <f aca="false">+CB257/$CE$2</f>
        <v>0</v>
      </c>
      <c r="CR257" s="55" t="n">
        <f aca="false">+CC257/$CE$2</f>
        <v>11.6942148760331</v>
      </c>
      <c r="CS257" s="53"/>
      <c r="CT257" s="53"/>
      <c r="CU257" s="56" t="n">
        <f aca="false">+$O257*X257+$P257*BB257+$Q257*(0.9*BB257+$S257)+$R257</f>
        <v>28.3</v>
      </c>
      <c r="CV257" s="56" t="n">
        <f aca="false">+$O257*Y257+$P257*BC257+$Q257*(0.9*BC257+$S257)+$R257</f>
        <v>0</v>
      </c>
      <c r="CW257" s="56" t="n">
        <f aca="false">+$O257*Z257+$P257*BD257+$Q257*(0.9*BD257+$S257)+$R257</f>
        <v>0</v>
      </c>
      <c r="CX257" s="56" t="n">
        <f aca="false">+$O257*AA257+$P257*BE257+$Q257*(0.9*BE257+$S257)+$R257</f>
        <v>0</v>
      </c>
      <c r="CY257" s="56" t="n">
        <f aca="false">+$O257*AB257+$P257*BF257+$Q257*(0.9*BF257+$S257)+$R257</f>
        <v>0</v>
      </c>
      <c r="CZ257" s="56" t="n">
        <f aca="false">+$O257*AC257+$P257*BG257+$Q257*(0.9*BG257+$S257)+$R257</f>
        <v>0</v>
      </c>
      <c r="DA257" s="56" t="n">
        <f aca="false">+$O257*AD257+$P257*BH257+$Q257*(0.9*BH257+$S257)+$R257</f>
        <v>0</v>
      </c>
      <c r="DB257" s="56" t="n">
        <f aca="false">+$O257*AE257+$P257*BI257+$Q257*(0.9*BI257+$S257)+$R257</f>
        <v>0</v>
      </c>
      <c r="DC257" s="56" t="n">
        <f aca="false">+$O257*AF257+$P257*BJ257+$Q257*(0.9*BJ257+$S257)+$R257</f>
        <v>0</v>
      </c>
      <c r="DD257" s="56" t="n">
        <f aca="false">+$O257*AG257+$P257*BK257+$Q257*(0.9*BK257+$S257)+$R257</f>
        <v>0</v>
      </c>
      <c r="DE257" s="56" t="n">
        <f aca="false">+$O257*AH257+$P257*BL257+$Q257*(0.9*BL257+$S257)+$R257</f>
        <v>0</v>
      </c>
      <c r="DF257" s="56" t="n">
        <f aca="false">+$O257*AI257+$P257*BM257+$Q257*(0.9*BM257+$S257)+$R257</f>
        <v>0</v>
      </c>
      <c r="DG257" s="55" t="n">
        <f aca="false">+SUM(CU257:DF257)</f>
        <v>28.3</v>
      </c>
      <c r="DH257" s="53"/>
      <c r="DJ257" s="14" t="n">
        <f aca="false">+IF(X257=0,0,$T257)</f>
        <v>30</v>
      </c>
      <c r="DK257" s="14" t="n">
        <f aca="false">+IF(Y257=0,0,$T257)</f>
        <v>0</v>
      </c>
      <c r="DL257" s="14" t="n">
        <f aca="false">+IF(Z257=0,0,$T257)</f>
        <v>0</v>
      </c>
      <c r="DM257" s="14" t="n">
        <f aca="false">+IF(AA257=0,0,$T257)</f>
        <v>0</v>
      </c>
      <c r="DN257" s="14" t="n">
        <f aca="false">+IF(AB257=0,0,$T257)</f>
        <v>0</v>
      </c>
      <c r="DO257" s="14" t="n">
        <f aca="false">+IF(AC257=0,0,$T257)</f>
        <v>0</v>
      </c>
      <c r="DP257" s="14" t="n">
        <f aca="false">+IF(AD257=0,0,$T257)</f>
        <v>0</v>
      </c>
      <c r="DQ257" s="14" t="n">
        <f aca="false">+IF(AE257=0,0,$T257)</f>
        <v>0</v>
      </c>
      <c r="DR257" s="14" t="n">
        <f aca="false">+IF(AF257=0,0,$T257)</f>
        <v>0</v>
      </c>
      <c r="DS257" s="14" t="n">
        <f aca="false">+IF(AG257=0,0,$T257)</f>
        <v>0</v>
      </c>
      <c r="DT257" s="14" t="n">
        <f aca="false">+IF(AH257=0,0,$T257)</f>
        <v>0</v>
      </c>
      <c r="DU257" s="14" t="n">
        <f aca="false">+IF(AI257=0,0,$T257)</f>
        <v>0</v>
      </c>
      <c r="DV257" s="55" t="n">
        <f aca="false">+SUM(DJ257:DU257)</f>
        <v>30</v>
      </c>
      <c r="DY257" s="14" t="n">
        <v>0</v>
      </c>
      <c r="DZ257" s="14" t="n">
        <v>0</v>
      </c>
      <c r="EA257" s="14" t="n">
        <v>0</v>
      </c>
      <c r="EB257" s="14" t="n">
        <v>0</v>
      </c>
      <c r="EC257" s="14" t="n">
        <v>0</v>
      </c>
      <c r="ED257" s="14" t="n">
        <v>0</v>
      </c>
      <c r="EE257" s="14" t="n">
        <v>0</v>
      </c>
      <c r="EF257" s="14" t="n">
        <v>0</v>
      </c>
      <c r="EG257" s="14" t="n">
        <v>0</v>
      </c>
      <c r="EH257" s="14" t="n">
        <v>0</v>
      </c>
      <c r="EI257" s="14" t="n">
        <v>0</v>
      </c>
      <c r="EJ257" s="14" t="n">
        <v>0</v>
      </c>
      <c r="EK257" s="55" t="n">
        <f aca="false">+SUM(DY257:EJ257)</f>
        <v>0</v>
      </c>
      <c r="EO257" s="53" t="n">
        <f aca="false">+CU257+DJ257-DY257/2</f>
        <v>58.3</v>
      </c>
      <c r="EP257" s="53" t="n">
        <f aca="false">+CV257+DK257-DZ257/2</f>
        <v>0</v>
      </c>
      <c r="EQ257" s="53" t="n">
        <f aca="false">+CW257+DL257-EA257/2</f>
        <v>0</v>
      </c>
      <c r="ER257" s="53" t="n">
        <f aca="false">+CX257+DM257-EB257/2</f>
        <v>0</v>
      </c>
      <c r="ES257" s="53" t="n">
        <f aca="false">+CY257+DN257-EC257/2</f>
        <v>0</v>
      </c>
      <c r="ET257" s="53" t="n">
        <f aca="false">+CZ257+DO257-ED257/2</f>
        <v>0</v>
      </c>
      <c r="EU257" s="53" t="n">
        <f aca="false">+DA257+DP257-EE257/2</f>
        <v>0</v>
      </c>
      <c r="EV257" s="53" t="n">
        <f aca="false">+DB257+DQ257-EF257/2</f>
        <v>0</v>
      </c>
      <c r="EW257" s="53" t="n">
        <f aca="false">+DC257+DR257-EG257/2</f>
        <v>0</v>
      </c>
      <c r="EX257" s="53" t="n">
        <f aca="false">+DD257+DS257-EH257/2</f>
        <v>0</v>
      </c>
      <c r="EY257" s="53" t="n">
        <f aca="false">+DE257+DT257-EI257/2</f>
        <v>0</v>
      </c>
      <c r="EZ257" s="53" t="n">
        <f aca="false">+DF257+DU257-EJ257/2</f>
        <v>0</v>
      </c>
      <c r="FA257" s="55" t="n">
        <f aca="false">+SUM(EO257:EZ257)</f>
        <v>58.3</v>
      </c>
      <c r="FD257" s="53" t="n">
        <f aca="false">+AM257-EO257-DY257</f>
        <v>1356.7</v>
      </c>
      <c r="FE257" s="53" t="n">
        <f aca="false">+AN257-EP257-DZ257</f>
        <v>0</v>
      </c>
      <c r="FF257" s="53" t="n">
        <f aca="false">+AO257-EQ257-EA257</f>
        <v>0</v>
      </c>
      <c r="FG257" s="53" t="n">
        <f aca="false">+AP257-ER257-EB257</f>
        <v>0</v>
      </c>
      <c r="FH257" s="53" t="n">
        <f aca="false">+AQ257-ES257-EC257</f>
        <v>0</v>
      </c>
      <c r="FI257" s="53" t="n">
        <f aca="false">+AR257-ET257-ED257</f>
        <v>0</v>
      </c>
      <c r="FJ257" s="53" t="n">
        <f aca="false">+AS257-EU257-EE257</f>
        <v>0</v>
      </c>
      <c r="FK257" s="53" t="n">
        <f aca="false">+AT257-EV257-EF257</f>
        <v>0</v>
      </c>
      <c r="FL257" s="53" t="n">
        <f aca="false">+AU257-EW257-EG257</f>
        <v>0</v>
      </c>
      <c r="FM257" s="53" t="n">
        <f aca="false">+AV257-EX257-EH257</f>
        <v>0</v>
      </c>
      <c r="FN257" s="53" t="n">
        <f aca="false">+AW257-EY257-EI257</f>
        <v>0</v>
      </c>
      <c r="FO257" s="53" t="n">
        <f aca="false">+AX257-EZ257-EJ257</f>
        <v>0</v>
      </c>
      <c r="FP257" s="53" t="n">
        <f aca="false">+AY257-FA257</f>
        <v>1356.7</v>
      </c>
    </row>
    <row collapsed="false" customFormat="false" customHeight="true" hidden="false" ht="15" outlineLevel="2" r="258">
      <c r="A258" s="21" t="n">
        <v>12</v>
      </c>
      <c r="B258" s="21" t="s">
        <v>67</v>
      </c>
      <c r="C258" s="21" t="s">
        <v>137</v>
      </c>
      <c r="D258" s="67" t="n">
        <f aca="false">+E258</f>
        <v>16210</v>
      </c>
      <c r="E258" s="69" t="n">
        <v>16210</v>
      </c>
      <c r="F258" s="76" t="s">
        <v>855</v>
      </c>
      <c r="G258" s="21" t="s">
        <v>69</v>
      </c>
      <c r="H258" s="21" t="s">
        <v>69</v>
      </c>
      <c r="I258" s="76" t="s">
        <v>856</v>
      </c>
      <c r="J258" s="76" t="s">
        <v>538</v>
      </c>
      <c r="K258" s="76" t="s">
        <v>486</v>
      </c>
      <c r="L258" s="49" t="s">
        <v>487</v>
      </c>
      <c r="M258" s="50" t="s">
        <v>70</v>
      </c>
      <c r="N258" s="51" t="n">
        <v>0.01</v>
      </c>
      <c r="O258" s="51" t="n">
        <v>0.02</v>
      </c>
      <c r="P258" s="51" t="n">
        <v>0</v>
      </c>
      <c r="Q258" s="51" t="n">
        <v>0</v>
      </c>
      <c r="R258" s="50" t="n">
        <v>0</v>
      </c>
      <c r="S258" s="50" t="n">
        <v>0</v>
      </c>
      <c r="T258" s="50" t="n">
        <v>30</v>
      </c>
      <c r="U258" s="50"/>
      <c r="X258" s="53" t="e">
        <f aca="false">+VLOOKUP($D258,['file:///home/lab/repositories/luckia.facturador/com.luckia.biller.deploy/src/main/resources/bootstrap/info_presencial_2014.xlsx']venta_neta_cons!$a$2:$n$1048576,3,0)</f>
        <v>#VALUE!</v>
      </c>
      <c r="Y258" s="53" t="e">
        <f aca="false">+VLOOKUP($D258,['file:///home/lab/repositories/luckia.facturador/com.luckia.biller.deploy/src/main/resources/bootstrap/info_presencial_2014.xlsx']venta_neta_cons!$a$2:$n$1048576,4,0)</f>
        <v>#VALUE!</v>
      </c>
      <c r="Z258" s="53" t="e">
        <f aca="false">+VLOOKUP($D258,['file:///home/lab/repositories/luckia.facturador/com.luckia.biller.deploy/src/main/resources/bootstrap/info_presencial_2014.xlsx']venta_neta_cons!$a$2:$n$1048576,5,0)</f>
        <v>#VALUE!</v>
      </c>
      <c r="AA258" s="53" t="e">
        <f aca="false">+VLOOKUP($D258,['file:///home/lab/repositories/luckia.facturador/com.luckia.biller.deploy/src/main/resources/bootstrap/info_presencial_2014.xlsx']venta_neta_cons!$a$2:$n$1048576,6,0)</f>
        <v>#VALUE!</v>
      </c>
      <c r="AB258" s="53" t="e">
        <f aca="false">+VLOOKUP($D258,['file:///home/lab/repositories/luckia.facturador/com.luckia.biller.deploy/src/main/resources/bootstrap/info_presencial_2014.xlsx']venta_neta_cons!$a$2:$n$1048576,7,0)</f>
        <v>#VALUE!</v>
      </c>
      <c r="AC258" s="53" t="e">
        <f aca="false">+VLOOKUP($D258,['file:///home/lab/repositories/luckia.facturador/com.luckia.biller.deploy/src/main/resources/bootstrap/info_presencial_2014.xlsx']venta_neta_cons!$a$2:$n$1048576,8,0)</f>
        <v>#VALUE!</v>
      </c>
      <c r="AD258" s="53" t="e">
        <f aca="false">+VLOOKUP($D258,['file:///home/lab/repositories/luckia.facturador/com.luckia.biller.deploy/src/main/resources/bootstrap/info_presencial_2014.xlsx']venta_neta_cons!$a$2:$n$1048576,9,0)</f>
        <v>#VALUE!</v>
      </c>
      <c r="AE258" s="53" t="e">
        <f aca="false">+VLOOKUP($D258,['file:///home/lab/repositories/luckia.facturador/com.luckia.biller.deploy/src/main/resources/bootstrap/info_presencial_2014.xlsx']venta_neta_cons!$a$2:$n$1048576,10,0)</f>
        <v>#VALUE!</v>
      </c>
      <c r="AF258" s="53" t="e">
        <f aca="false">+VLOOKUP($D258,['file:///home/lab/repositories/luckia.facturador/com.luckia.biller.deploy/src/main/resources/bootstrap/info_presencial_2014.xlsx']venta_neta_cons!$a$2:$n$1048576,11,0)</f>
        <v>#VALUE!</v>
      </c>
      <c r="AG258" s="53" t="e">
        <f aca="false">+VLOOKUP($D258,['file:///home/lab/repositories/luckia.facturador/com.luckia.biller.deploy/src/main/resources/bootstrap/info_presencial_2014.xlsx']venta_neta_cons!$a$2:$n$1048576,12,0)</f>
        <v>#VALUE!</v>
      </c>
      <c r="AH258" s="53" t="e">
        <f aca="false">+VLOOKUP($D258,['file:///home/lab/repositories/luckia.facturador/com.luckia.biller.deploy/src/main/resources/bootstrap/info_presencial_2014.xlsx']venta_neta_cons!$a$2:$n$1048576,13,0)</f>
        <v>#VALUE!</v>
      </c>
      <c r="AI258" s="53" t="e">
        <f aca="false">+VLOOKUP($D258,['file:///home/lab/repositories/luckia.facturador/com.luckia.biller.deploy/src/main/resources/bootstrap/info_presencial_2014.xlsx']venta_neta_cons!$a$2:$n$1048576,14,0)</f>
        <v>#VALUE!</v>
      </c>
      <c r="AJ258" s="53" t="n">
        <f aca="false">+SUM(X258:AI258)</f>
        <v>321</v>
      </c>
      <c r="AK258" s="54" t="n">
        <f aca="false">+BB258/X258</f>
        <v>0.690280373831776</v>
      </c>
      <c r="AL258" s="53"/>
      <c r="AM258" s="53" t="e">
        <f aca="false">+VLOOKUP($D258,['file:///home/lab/repositories/luckia.facturador/com.luckia.biller.deploy/src/main/resources/bootstrap/info_presencial_2014.xlsx']saldo_cons!$a$2:$n$1048576,3,0)</f>
        <v>#VALUE!</v>
      </c>
      <c r="AN258" s="53" t="e">
        <f aca="false">+VLOOKUP($D258,['file:///home/lab/repositories/luckia.facturador/com.luckia.biller.deploy/src/main/resources/bootstrap/info_presencial_2014.xlsx']saldo_cons!$a$2:$n$1048576,4,0)</f>
        <v>#VALUE!</v>
      </c>
      <c r="AO258" s="53" t="e">
        <f aca="false">+VLOOKUP($D258,['file:///home/lab/repositories/luckia.facturador/com.luckia.biller.deploy/src/main/resources/bootstrap/info_presencial_2014.xlsx']saldo_cons!$a$2:$n$1048576,5,0)</f>
        <v>#VALUE!</v>
      </c>
      <c r="AP258" s="53" t="e">
        <f aca="false">+VLOOKUP($D258,['file:///home/lab/repositories/luckia.facturador/com.luckia.biller.deploy/src/main/resources/bootstrap/info_presencial_2014.xlsx']saldo_cons!$a$2:$n$1048576,6,0)</f>
        <v>#VALUE!</v>
      </c>
      <c r="AQ258" s="53" t="e">
        <f aca="false">+VLOOKUP($D258,['file:///home/lab/repositories/luckia.facturador/com.luckia.biller.deploy/src/main/resources/bootstrap/info_presencial_2014.xlsx']saldo_cons!$a$2:$n$1048576,7,0)</f>
        <v>#VALUE!</v>
      </c>
      <c r="AR258" s="53" t="e">
        <f aca="false">+VLOOKUP($D258,['file:///home/lab/repositories/luckia.facturador/com.luckia.biller.deploy/src/main/resources/bootstrap/info_presencial_2014.xlsx']saldo_cons!$a$2:$n$1048576,8,0)</f>
        <v>#VALUE!</v>
      </c>
      <c r="AS258" s="53" t="e">
        <f aca="false">+VLOOKUP($D258,['file:///home/lab/repositories/luckia.facturador/com.luckia.biller.deploy/src/main/resources/bootstrap/info_presencial_2014.xlsx']saldo_cons!$a$2:$n$1048576,9,0)</f>
        <v>#VALUE!</v>
      </c>
      <c r="AT258" s="53" t="e">
        <f aca="false">+VLOOKUP($D258,['file:///home/lab/repositories/luckia.facturador/com.luckia.biller.deploy/src/main/resources/bootstrap/info_presencial_2014.xlsx']saldo_cons!$a$2:$n$1048576,10,0)</f>
        <v>#VALUE!</v>
      </c>
      <c r="AU258" s="53" t="e">
        <f aca="false">+VLOOKUP($D258,['file:///home/lab/repositories/luckia.facturador/com.luckia.biller.deploy/src/main/resources/bootstrap/info_presencial_2014.xlsx']saldo_cons!$a$2:$n$1048576,11,0)</f>
        <v>#VALUE!</v>
      </c>
      <c r="AV258" s="53" t="e">
        <f aca="false">+VLOOKUP($D258,['file:///home/lab/repositories/luckia.facturador/com.luckia.biller.deploy/src/main/resources/bootstrap/info_presencial_2014.xlsx']saldo_cons!$a$2:$n$1048576,12,0)</f>
        <v>#VALUE!</v>
      </c>
      <c r="AW258" s="53" t="e">
        <f aca="false">+VLOOKUP($D258,['file:///home/lab/repositories/luckia.facturador/com.luckia.biller.deploy/src/main/resources/bootstrap/info_presencial_2014.xlsx']saldo_cons!$a$2:$n$1048576,13,0)</f>
        <v>#VALUE!</v>
      </c>
      <c r="AX258" s="53" t="e">
        <f aca="false">+VLOOKUP($D258,['file:///home/lab/repositories/luckia.facturador/com.luckia.biller.deploy/src/main/resources/bootstrap/info_presencial_2014.xlsx']saldo_cons!$a$2:$n$1048576,14,0)</f>
        <v>#VALUE!</v>
      </c>
      <c r="AY258" s="53" t="n">
        <f aca="false">+SUM(AM258:AX258)</f>
        <v>321</v>
      </c>
      <c r="AZ258" s="53"/>
      <c r="BA258" s="53"/>
      <c r="BB258" s="53" t="e">
        <f aca="false">+VLOOKUP($D258,['file:///home/lab/repositories/luckia.facturador/com.luckia.biller.deploy/src/main/resources/bootstrap/info_presencial_2014.xlsx']ggr_cons!$a$2:$n$1048576,3,0)</f>
        <v>#VALUE!</v>
      </c>
      <c r="BC258" s="53" t="e">
        <f aca="false">+VLOOKUP($D258,['file:///home/lab/repositories/luckia.facturador/com.luckia.biller.deploy/src/main/resources/bootstrap/info_presencial_2014.xlsx']ggr_cons!$a$2:$n$1048576,4,0)</f>
        <v>#VALUE!</v>
      </c>
      <c r="BD258" s="53" t="e">
        <f aca="false">+VLOOKUP($D258,['file:///home/lab/repositories/luckia.facturador/com.luckia.biller.deploy/src/main/resources/bootstrap/info_presencial_2014.xlsx']ggr_cons!$a$2:$n$1048576,5,0)</f>
        <v>#VALUE!</v>
      </c>
      <c r="BE258" s="53" t="e">
        <f aca="false">+VLOOKUP($D258,['file:///home/lab/repositories/luckia.facturador/com.luckia.biller.deploy/src/main/resources/bootstrap/info_presencial_2014.xlsx']ggr_cons!$a$2:$n$1048576,6,0)</f>
        <v>#VALUE!</v>
      </c>
      <c r="BF258" s="53" t="e">
        <f aca="false">+VLOOKUP($D258,['file:///home/lab/repositories/luckia.facturador/com.luckia.biller.deploy/src/main/resources/bootstrap/info_presencial_2014.xlsx']ggr_cons!$a$2:$n$1048576,7,0)</f>
        <v>#VALUE!</v>
      </c>
      <c r="BG258" s="53" t="e">
        <f aca="false">+VLOOKUP($D258,['file:///home/lab/repositories/luckia.facturador/com.luckia.biller.deploy/src/main/resources/bootstrap/info_presencial_2014.xlsx']ggr_cons!$a$2:$n$1048576,8,0)</f>
        <v>#VALUE!</v>
      </c>
      <c r="BH258" s="53" t="e">
        <f aca="false">+VLOOKUP($D258,['file:///home/lab/repositories/luckia.facturador/com.luckia.biller.deploy/src/main/resources/bootstrap/info_presencial_2014.xlsx']ggr_cons!$a$2:$n$1048576,9,0)</f>
        <v>#VALUE!</v>
      </c>
      <c r="BI258" s="53" t="e">
        <f aca="false">+VLOOKUP($D258,['file:///home/lab/repositories/luckia.facturador/com.luckia.biller.deploy/src/main/resources/bootstrap/info_presencial_2014.xlsx']ggr_cons!$a$2:$n$1048576,10,0)</f>
        <v>#VALUE!</v>
      </c>
      <c r="BJ258" s="53" t="e">
        <f aca="false">+VLOOKUP($D258,['file:///home/lab/repositories/luckia.facturador/com.luckia.biller.deploy/src/main/resources/bootstrap/info_presencial_2014.xlsx']ggr_cons!$a$2:$n$1048576,11,0)</f>
        <v>#VALUE!</v>
      </c>
      <c r="BK258" s="53" t="e">
        <f aca="false">+VLOOKUP($D258,['file:///home/lab/repositories/luckia.facturador/com.luckia.biller.deploy/src/main/resources/bootstrap/info_presencial_2014.xlsx']ggr_cons!$a$2:$n$1048576,12,0)</f>
        <v>#VALUE!</v>
      </c>
      <c r="BL258" s="53" t="e">
        <f aca="false">+VLOOKUP($D258,['file:///home/lab/repositories/luckia.facturador/com.luckia.biller.deploy/src/main/resources/bootstrap/info_presencial_2014.xlsx']ggr_cons!$a$2:$n$1048576,13,0)</f>
        <v>#VALUE!</v>
      </c>
      <c r="BM258" s="53" t="e">
        <f aca="false">+VLOOKUP($D258,['file:///home/lab/repositories/luckia.facturador/com.luckia.biller.deploy/src/main/resources/bootstrap/info_presencial_2014.xlsx']ggr_cons!$a$2:$n$1048576,14,0)</f>
        <v>#VALUE!</v>
      </c>
      <c r="BN258" s="53" t="n">
        <f aca="false">+SUM(BB258:BM258)</f>
        <v>221.58</v>
      </c>
      <c r="BO258" s="53"/>
      <c r="BP258" s="53"/>
      <c r="BQ258" s="55" t="n">
        <f aca="false">+$N258*X258</f>
        <v>3.21</v>
      </c>
      <c r="BR258" s="55" t="n">
        <f aca="false">+$N258*Y258</f>
        <v>0</v>
      </c>
      <c r="BS258" s="55" t="n">
        <f aca="false">+$N258*Z258</f>
        <v>0</v>
      </c>
      <c r="BT258" s="55" t="n">
        <f aca="false">+$N258*AA258</f>
        <v>0</v>
      </c>
      <c r="BU258" s="55" t="n">
        <f aca="false">+$N258*AB258</f>
        <v>0</v>
      </c>
      <c r="BV258" s="55" t="n">
        <f aca="false">+$N258*AC258</f>
        <v>0</v>
      </c>
      <c r="BW258" s="55" t="n">
        <f aca="false">+$N258*AD258</f>
        <v>0</v>
      </c>
      <c r="BX258" s="55" t="n">
        <f aca="false">+$N258*AE258</f>
        <v>0</v>
      </c>
      <c r="BY258" s="55" t="n">
        <f aca="false">+$N258*AF258</f>
        <v>0</v>
      </c>
      <c r="BZ258" s="55" t="n">
        <f aca="false">+$N258*AG258</f>
        <v>0</v>
      </c>
      <c r="CA258" s="55" t="n">
        <f aca="false">+$N258*AH258</f>
        <v>0</v>
      </c>
      <c r="CB258" s="55" t="n">
        <f aca="false">+$N258*AI258</f>
        <v>0</v>
      </c>
      <c r="CC258" s="55" t="n">
        <f aca="false">+SUM(BQ258:CB258)</f>
        <v>3.21</v>
      </c>
      <c r="CD258" s="53"/>
      <c r="CE258" s="55"/>
      <c r="CF258" s="55" t="n">
        <f aca="false">+BQ258/$CE$2</f>
        <v>2.65289256198347</v>
      </c>
      <c r="CG258" s="55" t="n">
        <f aca="false">+BR258/$CE$2</f>
        <v>0</v>
      </c>
      <c r="CH258" s="55" t="n">
        <f aca="false">+BS258/$CE$2</f>
        <v>0</v>
      </c>
      <c r="CI258" s="55" t="n">
        <f aca="false">+BT258/$CE$2</f>
        <v>0</v>
      </c>
      <c r="CJ258" s="55" t="n">
        <f aca="false">+BU258/$CE$2</f>
        <v>0</v>
      </c>
      <c r="CK258" s="55" t="n">
        <f aca="false">+BV258/$CE$2</f>
        <v>0</v>
      </c>
      <c r="CL258" s="55" t="n">
        <f aca="false">+BW258/$CE$2</f>
        <v>0</v>
      </c>
      <c r="CM258" s="55" t="n">
        <f aca="false">+BX258/$CE$2</f>
        <v>0</v>
      </c>
      <c r="CN258" s="55" t="n">
        <f aca="false">+BY258/$CE$2</f>
        <v>0</v>
      </c>
      <c r="CO258" s="55" t="n">
        <f aca="false">+BZ258/$CE$2</f>
        <v>0</v>
      </c>
      <c r="CP258" s="55" t="n">
        <f aca="false">+CA258/$CE$2</f>
        <v>0</v>
      </c>
      <c r="CQ258" s="55" t="n">
        <f aca="false">+CB258/$CE$2</f>
        <v>0</v>
      </c>
      <c r="CR258" s="55" t="n">
        <f aca="false">+CC258/$CE$2</f>
        <v>2.65289256198347</v>
      </c>
      <c r="CS258" s="53"/>
      <c r="CT258" s="53"/>
      <c r="CU258" s="56" t="n">
        <f aca="false">+$O258*X258+$P258*BB258+$Q258*(0.9*BB258+$S258)+$R258</f>
        <v>6.42</v>
      </c>
      <c r="CV258" s="56" t="n">
        <f aca="false">+$O258*Y258+$P258*BC258+$Q258*(0.9*BC258+$S258)+$R258</f>
        <v>0</v>
      </c>
      <c r="CW258" s="56" t="n">
        <f aca="false">+$O258*Z258+$P258*BD258+$Q258*(0.9*BD258+$S258)+$R258</f>
        <v>0</v>
      </c>
      <c r="CX258" s="56" t="n">
        <f aca="false">+$O258*AA258+$P258*BE258+$Q258*(0.9*BE258+$S258)+$R258</f>
        <v>0</v>
      </c>
      <c r="CY258" s="56" t="n">
        <f aca="false">+$O258*AB258+$P258*BF258+$Q258*(0.9*BF258+$S258)+$R258</f>
        <v>0</v>
      </c>
      <c r="CZ258" s="56" t="n">
        <f aca="false">+$O258*AC258+$P258*BG258+$Q258*(0.9*BG258+$S258)+$R258</f>
        <v>0</v>
      </c>
      <c r="DA258" s="56" t="n">
        <f aca="false">+$O258*AD258+$P258*BH258+$Q258*(0.9*BH258+$S258)+$R258</f>
        <v>0</v>
      </c>
      <c r="DB258" s="56" t="n">
        <f aca="false">+$O258*AE258+$P258*BI258+$Q258*(0.9*BI258+$S258)+$R258</f>
        <v>0</v>
      </c>
      <c r="DC258" s="56" t="n">
        <f aca="false">+$O258*AF258+$P258*BJ258+$Q258*(0.9*BJ258+$S258)+$R258</f>
        <v>0</v>
      </c>
      <c r="DD258" s="56" t="n">
        <f aca="false">+$O258*AG258+$P258*BK258+$Q258*(0.9*BK258+$S258)+$R258</f>
        <v>0</v>
      </c>
      <c r="DE258" s="56" t="n">
        <f aca="false">+$O258*AH258+$P258*BL258+$Q258*(0.9*BL258+$S258)+$R258</f>
        <v>0</v>
      </c>
      <c r="DF258" s="56" t="n">
        <f aca="false">+$O258*AI258+$P258*BM258+$Q258*(0.9*BM258+$S258)+$R258</f>
        <v>0</v>
      </c>
      <c r="DG258" s="55" t="n">
        <f aca="false">+SUM(CU258:DF258)</f>
        <v>6.42</v>
      </c>
      <c r="DH258" s="53"/>
      <c r="DJ258" s="14" t="n">
        <f aca="false">+IF(X258=0,0,$T258)</f>
        <v>30</v>
      </c>
      <c r="DK258" s="14" t="n">
        <f aca="false">+IF(Y258=0,0,$T258)</f>
        <v>0</v>
      </c>
      <c r="DL258" s="14" t="n">
        <f aca="false">+IF(Z258=0,0,$T258)</f>
        <v>0</v>
      </c>
      <c r="DM258" s="14" t="n">
        <f aca="false">+IF(AA258=0,0,$T258)</f>
        <v>0</v>
      </c>
      <c r="DN258" s="14" t="n">
        <f aca="false">+IF(AB258=0,0,$T258)</f>
        <v>0</v>
      </c>
      <c r="DO258" s="14" t="n">
        <f aca="false">+IF(AC258=0,0,$T258)</f>
        <v>0</v>
      </c>
      <c r="DP258" s="14" t="n">
        <f aca="false">+IF(AD258=0,0,$T258)</f>
        <v>0</v>
      </c>
      <c r="DQ258" s="14" t="n">
        <f aca="false">+IF(AE258=0,0,$T258)</f>
        <v>0</v>
      </c>
      <c r="DR258" s="14" t="n">
        <f aca="false">+IF(AF258=0,0,$T258)</f>
        <v>0</v>
      </c>
      <c r="DS258" s="14" t="n">
        <f aca="false">+IF(AG258=0,0,$T258)</f>
        <v>0</v>
      </c>
      <c r="DT258" s="14" t="n">
        <f aca="false">+IF(AH258=0,0,$T258)</f>
        <v>0</v>
      </c>
      <c r="DU258" s="14" t="n">
        <f aca="false">+IF(AI258=0,0,$T258)</f>
        <v>0</v>
      </c>
      <c r="DV258" s="55" t="n">
        <f aca="false">+SUM(DJ258:DU258)</f>
        <v>30</v>
      </c>
      <c r="DY258" s="14" t="n">
        <v>0</v>
      </c>
      <c r="DZ258" s="14" t="n">
        <v>0</v>
      </c>
      <c r="EA258" s="14" t="n">
        <v>0</v>
      </c>
      <c r="EB258" s="14" t="n">
        <v>0</v>
      </c>
      <c r="EC258" s="14" t="n">
        <v>0</v>
      </c>
      <c r="ED258" s="14" t="n">
        <v>0</v>
      </c>
      <c r="EE258" s="14" t="n">
        <v>0</v>
      </c>
      <c r="EF258" s="14" t="n">
        <v>0</v>
      </c>
      <c r="EG258" s="14" t="n">
        <v>0</v>
      </c>
      <c r="EH258" s="14" t="n">
        <v>0</v>
      </c>
      <c r="EI258" s="14" t="n">
        <v>0</v>
      </c>
      <c r="EJ258" s="14" t="n">
        <v>0</v>
      </c>
      <c r="EK258" s="55" t="n">
        <f aca="false">+SUM(DY258:EJ258)</f>
        <v>0</v>
      </c>
      <c r="EO258" s="53" t="n">
        <f aca="false">+CU258+DJ258-DY258/2</f>
        <v>36.42</v>
      </c>
      <c r="EP258" s="53" t="n">
        <f aca="false">+CV258+DK258-DZ258/2</f>
        <v>0</v>
      </c>
      <c r="EQ258" s="53" t="n">
        <f aca="false">+CW258+DL258-EA258/2</f>
        <v>0</v>
      </c>
      <c r="ER258" s="53" t="n">
        <f aca="false">+CX258+DM258-EB258/2</f>
        <v>0</v>
      </c>
      <c r="ES258" s="53" t="n">
        <f aca="false">+CY258+DN258-EC258/2</f>
        <v>0</v>
      </c>
      <c r="ET258" s="53" t="n">
        <f aca="false">+CZ258+DO258-ED258/2</f>
        <v>0</v>
      </c>
      <c r="EU258" s="53" t="n">
        <f aca="false">+DA258+DP258-EE258/2</f>
        <v>0</v>
      </c>
      <c r="EV258" s="53" t="n">
        <f aca="false">+DB258+DQ258-EF258/2</f>
        <v>0</v>
      </c>
      <c r="EW258" s="53" t="n">
        <f aca="false">+DC258+DR258-EG258/2</f>
        <v>0</v>
      </c>
      <c r="EX258" s="53" t="n">
        <f aca="false">+DD258+DS258-EH258/2</f>
        <v>0</v>
      </c>
      <c r="EY258" s="53" t="n">
        <f aca="false">+DE258+DT258-EI258/2</f>
        <v>0</v>
      </c>
      <c r="EZ258" s="53" t="n">
        <f aca="false">+DF258+DU258-EJ258/2</f>
        <v>0</v>
      </c>
      <c r="FA258" s="55" t="n">
        <f aca="false">+SUM(EO258:EZ258)</f>
        <v>36.42</v>
      </c>
      <c r="FD258" s="53" t="n">
        <f aca="false">+AM258-EO258-DY258</f>
        <v>284.58</v>
      </c>
      <c r="FE258" s="53" t="n">
        <f aca="false">+AN258-EP258-DZ258</f>
        <v>0</v>
      </c>
      <c r="FF258" s="53" t="n">
        <f aca="false">+AO258-EQ258-EA258</f>
        <v>0</v>
      </c>
      <c r="FG258" s="53" t="n">
        <f aca="false">+AP258-ER258-EB258</f>
        <v>0</v>
      </c>
      <c r="FH258" s="53" t="n">
        <f aca="false">+AQ258-ES258-EC258</f>
        <v>0</v>
      </c>
      <c r="FI258" s="53" t="n">
        <f aca="false">+AR258-ET258-ED258</f>
        <v>0</v>
      </c>
      <c r="FJ258" s="53" t="n">
        <f aca="false">+AS258-EU258-EE258</f>
        <v>0</v>
      </c>
      <c r="FK258" s="53" t="n">
        <f aca="false">+AT258-EV258-EF258</f>
        <v>0</v>
      </c>
      <c r="FL258" s="53" t="n">
        <f aca="false">+AU258-EW258-EG258</f>
        <v>0</v>
      </c>
      <c r="FM258" s="53" t="n">
        <f aca="false">+AV258-EX258-EH258</f>
        <v>0</v>
      </c>
      <c r="FN258" s="53" t="n">
        <f aca="false">+AW258-EY258-EI258</f>
        <v>0</v>
      </c>
      <c r="FO258" s="53" t="n">
        <f aca="false">+AX258-EZ258-EJ258</f>
        <v>0</v>
      </c>
      <c r="FP258" s="53" t="n">
        <f aca="false">+AY258-FA258</f>
        <v>284.58</v>
      </c>
    </row>
    <row collapsed="false" customFormat="false" customHeight="true" hidden="false" ht="15" outlineLevel="2" r="259">
      <c r="A259" s="21" t="n">
        <v>12</v>
      </c>
      <c r="B259" s="21" t="s">
        <v>67</v>
      </c>
      <c r="C259" s="21" t="s">
        <v>137</v>
      </c>
      <c r="D259" s="67" t="n">
        <f aca="false">+E259</f>
        <v>16213</v>
      </c>
      <c r="E259" s="69" t="n">
        <v>16213</v>
      </c>
      <c r="F259" s="72" t="s">
        <v>857</v>
      </c>
      <c r="G259" s="21" t="s">
        <v>69</v>
      </c>
      <c r="H259" s="21" t="s">
        <v>69</v>
      </c>
      <c r="I259" s="76" t="s">
        <v>858</v>
      </c>
      <c r="J259" s="76" t="s">
        <v>859</v>
      </c>
      <c r="K259" s="76" t="s">
        <v>75</v>
      </c>
      <c r="L259" s="49" t="s">
        <v>487</v>
      </c>
      <c r="M259" s="50" t="s">
        <v>70</v>
      </c>
      <c r="N259" s="51" t="n">
        <v>0.01</v>
      </c>
      <c r="O259" s="51" t="n">
        <v>0.02</v>
      </c>
      <c r="P259" s="51" t="n">
        <v>0</v>
      </c>
      <c r="Q259" s="51" t="n">
        <v>0</v>
      </c>
      <c r="R259" s="50" t="n">
        <v>0</v>
      </c>
      <c r="S259" s="50" t="n">
        <v>0</v>
      </c>
      <c r="T259" s="50" t="n">
        <v>30</v>
      </c>
      <c r="U259" s="50"/>
      <c r="X259" s="53" t="e">
        <f aca="false">+VLOOKUP($D259,['file:///home/lab/repositories/luckia.facturador/com.luckia.biller.deploy/src/main/resources/bootstrap/info_presencial_2014.xlsx']venta_neta_cons!$a$2:$n$1048576,3,0)</f>
        <v>#VALUE!</v>
      </c>
      <c r="Y259" s="53" t="e">
        <f aca="false">+VLOOKUP($D259,['file:///home/lab/repositories/luckia.facturador/com.luckia.biller.deploy/src/main/resources/bootstrap/info_presencial_2014.xlsx']venta_neta_cons!$a$2:$n$1048576,4,0)</f>
        <v>#VALUE!</v>
      </c>
      <c r="Z259" s="53" t="e">
        <f aca="false">+VLOOKUP($D259,['file:///home/lab/repositories/luckia.facturador/com.luckia.biller.deploy/src/main/resources/bootstrap/info_presencial_2014.xlsx']venta_neta_cons!$a$2:$n$1048576,5,0)</f>
        <v>#VALUE!</v>
      </c>
      <c r="AA259" s="53" t="e">
        <f aca="false">+VLOOKUP($D259,['file:///home/lab/repositories/luckia.facturador/com.luckia.biller.deploy/src/main/resources/bootstrap/info_presencial_2014.xlsx']venta_neta_cons!$a$2:$n$1048576,6,0)</f>
        <v>#VALUE!</v>
      </c>
      <c r="AB259" s="53" t="e">
        <f aca="false">+VLOOKUP($D259,['file:///home/lab/repositories/luckia.facturador/com.luckia.biller.deploy/src/main/resources/bootstrap/info_presencial_2014.xlsx']venta_neta_cons!$a$2:$n$1048576,7,0)</f>
        <v>#VALUE!</v>
      </c>
      <c r="AC259" s="53" t="e">
        <f aca="false">+VLOOKUP($D259,['file:///home/lab/repositories/luckia.facturador/com.luckia.biller.deploy/src/main/resources/bootstrap/info_presencial_2014.xlsx']venta_neta_cons!$a$2:$n$1048576,8,0)</f>
        <v>#VALUE!</v>
      </c>
      <c r="AD259" s="53" t="e">
        <f aca="false">+VLOOKUP($D259,['file:///home/lab/repositories/luckia.facturador/com.luckia.biller.deploy/src/main/resources/bootstrap/info_presencial_2014.xlsx']venta_neta_cons!$a$2:$n$1048576,9,0)</f>
        <v>#VALUE!</v>
      </c>
      <c r="AE259" s="53" t="e">
        <f aca="false">+VLOOKUP($D259,['file:///home/lab/repositories/luckia.facturador/com.luckia.biller.deploy/src/main/resources/bootstrap/info_presencial_2014.xlsx']venta_neta_cons!$a$2:$n$1048576,10,0)</f>
        <v>#VALUE!</v>
      </c>
      <c r="AF259" s="53" t="e">
        <f aca="false">+VLOOKUP($D259,['file:///home/lab/repositories/luckia.facturador/com.luckia.biller.deploy/src/main/resources/bootstrap/info_presencial_2014.xlsx']venta_neta_cons!$a$2:$n$1048576,11,0)</f>
        <v>#VALUE!</v>
      </c>
      <c r="AG259" s="53" t="e">
        <f aca="false">+VLOOKUP($D259,['file:///home/lab/repositories/luckia.facturador/com.luckia.biller.deploy/src/main/resources/bootstrap/info_presencial_2014.xlsx']venta_neta_cons!$a$2:$n$1048576,12,0)</f>
        <v>#VALUE!</v>
      </c>
      <c r="AH259" s="53" t="e">
        <f aca="false">+VLOOKUP($D259,['file:///home/lab/repositories/luckia.facturador/com.luckia.biller.deploy/src/main/resources/bootstrap/info_presencial_2014.xlsx']venta_neta_cons!$a$2:$n$1048576,13,0)</f>
        <v>#VALUE!</v>
      </c>
      <c r="AI259" s="53" t="e">
        <f aca="false">+VLOOKUP($D259,['file:///home/lab/repositories/luckia.facturador/com.luckia.biller.deploy/src/main/resources/bootstrap/info_presencial_2014.xlsx']venta_neta_cons!$a$2:$n$1048576,14,0)</f>
        <v>#VALUE!</v>
      </c>
      <c r="AJ259" s="53" t="n">
        <f aca="false">+SUM(X259:AI259)</f>
        <v>1834</v>
      </c>
      <c r="AK259" s="54" t="n">
        <f aca="false">+BB259/X259</f>
        <v>0.332922573609596</v>
      </c>
      <c r="AL259" s="53"/>
      <c r="AM259" s="53" t="e">
        <f aca="false">+VLOOKUP($D259,['file:///home/lab/repositories/luckia.facturador/com.luckia.biller.deploy/src/main/resources/bootstrap/info_presencial_2014.xlsx']saldo_cons!$a$2:$n$1048576,3,0)</f>
        <v>#VALUE!</v>
      </c>
      <c r="AN259" s="53" t="e">
        <f aca="false">+VLOOKUP($D259,['file:///home/lab/repositories/luckia.facturador/com.luckia.biller.deploy/src/main/resources/bootstrap/info_presencial_2014.xlsx']saldo_cons!$a$2:$n$1048576,4,0)</f>
        <v>#VALUE!</v>
      </c>
      <c r="AO259" s="53" t="e">
        <f aca="false">+VLOOKUP($D259,['file:///home/lab/repositories/luckia.facturador/com.luckia.biller.deploy/src/main/resources/bootstrap/info_presencial_2014.xlsx']saldo_cons!$a$2:$n$1048576,5,0)</f>
        <v>#VALUE!</v>
      </c>
      <c r="AP259" s="53" t="e">
        <f aca="false">+VLOOKUP($D259,['file:///home/lab/repositories/luckia.facturador/com.luckia.biller.deploy/src/main/resources/bootstrap/info_presencial_2014.xlsx']saldo_cons!$a$2:$n$1048576,6,0)</f>
        <v>#VALUE!</v>
      </c>
      <c r="AQ259" s="53" t="e">
        <f aca="false">+VLOOKUP($D259,['file:///home/lab/repositories/luckia.facturador/com.luckia.biller.deploy/src/main/resources/bootstrap/info_presencial_2014.xlsx']saldo_cons!$a$2:$n$1048576,7,0)</f>
        <v>#VALUE!</v>
      </c>
      <c r="AR259" s="53" t="e">
        <f aca="false">+VLOOKUP($D259,['file:///home/lab/repositories/luckia.facturador/com.luckia.biller.deploy/src/main/resources/bootstrap/info_presencial_2014.xlsx']saldo_cons!$a$2:$n$1048576,8,0)</f>
        <v>#VALUE!</v>
      </c>
      <c r="AS259" s="53" t="e">
        <f aca="false">+VLOOKUP($D259,['file:///home/lab/repositories/luckia.facturador/com.luckia.biller.deploy/src/main/resources/bootstrap/info_presencial_2014.xlsx']saldo_cons!$a$2:$n$1048576,9,0)</f>
        <v>#VALUE!</v>
      </c>
      <c r="AT259" s="53" t="e">
        <f aca="false">+VLOOKUP($D259,['file:///home/lab/repositories/luckia.facturador/com.luckia.biller.deploy/src/main/resources/bootstrap/info_presencial_2014.xlsx']saldo_cons!$a$2:$n$1048576,10,0)</f>
        <v>#VALUE!</v>
      </c>
      <c r="AU259" s="53" t="e">
        <f aca="false">+VLOOKUP($D259,['file:///home/lab/repositories/luckia.facturador/com.luckia.biller.deploy/src/main/resources/bootstrap/info_presencial_2014.xlsx']saldo_cons!$a$2:$n$1048576,11,0)</f>
        <v>#VALUE!</v>
      </c>
      <c r="AV259" s="53" t="e">
        <f aca="false">+VLOOKUP($D259,['file:///home/lab/repositories/luckia.facturador/com.luckia.biller.deploy/src/main/resources/bootstrap/info_presencial_2014.xlsx']saldo_cons!$a$2:$n$1048576,12,0)</f>
        <v>#VALUE!</v>
      </c>
      <c r="AW259" s="53" t="e">
        <f aca="false">+VLOOKUP($D259,['file:///home/lab/repositories/luckia.facturador/com.luckia.biller.deploy/src/main/resources/bootstrap/info_presencial_2014.xlsx']saldo_cons!$a$2:$n$1048576,13,0)</f>
        <v>#VALUE!</v>
      </c>
      <c r="AX259" s="53" t="e">
        <f aca="false">+VLOOKUP($D259,['file:///home/lab/repositories/luckia.facturador/com.luckia.biller.deploy/src/main/resources/bootstrap/info_presencial_2014.xlsx']saldo_cons!$a$2:$n$1048576,14,0)</f>
        <v>#VALUE!</v>
      </c>
      <c r="AY259" s="53" t="n">
        <f aca="false">+SUM(AM259:AX259)</f>
        <v>1834</v>
      </c>
      <c r="AZ259" s="53"/>
      <c r="BA259" s="53"/>
      <c r="BB259" s="53" t="e">
        <f aca="false">+VLOOKUP($D259,['file:///home/lab/repositories/luckia.facturador/com.luckia.biller.deploy/src/main/resources/bootstrap/info_presencial_2014.xlsx']ggr_cons!$a$2:$n$1048576,3,0)</f>
        <v>#VALUE!</v>
      </c>
      <c r="BC259" s="53" t="e">
        <f aca="false">+VLOOKUP($D259,['file:///home/lab/repositories/luckia.facturador/com.luckia.biller.deploy/src/main/resources/bootstrap/info_presencial_2014.xlsx']ggr_cons!$a$2:$n$1048576,4,0)</f>
        <v>#VALUE!</v>
      </c>
      <c r="BD259" s="53" t="e">
        <f aca="false">+VLOOKUP($D259,['file:///home/lab/repositories/luckia.facturador/com.luckia.biller.deploy/src/main/resources/bootstrap/info_presencial_2014.xlsx']ggr_cons!$a$2:$n$1048576,5,0)</f>
        <v>#VALUE!</v>
      </c>
      <c r="BE259" s="53" t="e">
        <f aca="false">+VLOOKUP($D259,['file:///home/lab/repositories/luckia.facturador/com.luckia.biller.deploy/src/main/resources/bootstrap/info_presencial_2014.xlsx']ggr_cons!$a$2:$n$1048576,6,0)</f>
        <v>#VALUE!</v>
      </c>
      <c r="BF259" s="53" t="e">
        <f aca="false">+VLOOKUP($D259,['file:///home/lab/repositories/luckia.facturador/com.luckia.biller.deploy/src/main/resources/bootstrap/info_presencial_2014.xlsx']ggr_cons!$a$2:$n$1048576,7,0)</f>
        <v>#VALUE!</v>
      </c>
      <c r="BG259" s="53" t="e">
        <f aca="false">+VLOOKUP($D259,['file:///home/lab/repositories/luckia.facturador/com.luckia.biller.deploy/src/main/resources/bootstrap/info_presencial_2014.xlsx']ggr_cons!$a$2:$n$1048576,8,0)</f>
        <v>#VALUE!</v>
      </c>
      <c r="BH259" s="53" t="e">
        <f aca="false">+VLOOKUP($D259,['file:///home/lab/repositories/luckia.facturador/com.luckia.biller.deploy/src/main/resources/bootstrap/info_presencial_2014.xlsx']ggr_cons!$a$2:$n$1048576,9,0)</f>
        <v>#VALUE!</v>
      </c>
      <c r="BI259" s="53" t="e">
        <f aca="false">+VLOOKUP($D259,['file:///home/lab/repositories/luckia.facturador/com.luckia.biller.deploy/src/main/resources/bootstrap/info_presencial_2014.xlsx']ggr_cons!$a$2:$n$1048576,10,0)</f>
        <v>#VALUE!</v>
      </c>
      <c r="BJ259" s="53" t="e">
        <f aca="false">+VLOOKUP($D259,['file:///home/lab/repositories/luckia.facturador/com.luckia.biller.deploy/src/main/resources/bootstrap/info_presencial_2014.xlsx']ggr_cons!$a$2:$n$1048576,11,0)</f>
        <v>#VALUE!</v>
      </c>
      <c r="BK259" s="53" t="e">
        <f aca="false">+VLOOKUP($D259,['file:///home/lab/repositories/luckia.facturador/com.luckia.biller.deploy/src/main/resources/bootstrap/info_presencial_2014.xlsx']ggr_cons!$a$2:$n$1048576,12,0)</f>
        <v>#VALUE!</v>
      </c>
      <c r="BL259" s="53" t="e">
        <f aca="false">+VLOOKUP($D259,['file:///home/lab/repositories/luckia.facturador/com.luckia.biller.deploy/src/main/resources/bootstrap/info_presencial_2014.xlsx']ggr_cons!$a$2:$n$1048576,13,0)</f>
        <v>#VALUE!</v>
      </c>
      <c r="BM259" s="53" t="e">
        <f aca="false">+VLOOKUP($D259,['file:///home/lab/repositories/luckia.facturador/com.luckia.biller.deploy/src/main/resources/bootstrap/info_presencial_2014.xlsx']ggr_cons!$a$2:$n$1048576,14,0)</f>
        <v>#VALUE!</v>
      </c>
      <c r="BN259" s="53" t="n">
        <f aca="false">+SUM(BB259:BM259)</f>
        <v>610.58</v>
      </c>
      <c r="BO259" s="53"/>
      <c r="BP259" s="53"/>
      <c r="BQ259" s="55" t="n">
        <f aca="false">+$N259*X259</f>
        <v>18.34</v>
      </c>
      <c r="BR259" s="55" t="n">
        <f aca="false">+$N259*Y259</f>
        <v>0</v>
      </c>
      <c r="BS259" s="55" t="n">
        <f aca="false">+$N259*Z259</f>
        <v>0</v>
      </c>
      <c r="BT259" s="55" t="n">
        <f aca="false">+$N259*AA259</f>
        <v>0</v>
      </c>
      <c r="BU259" s="55" t="n">
        <f aca="false">+$N259*AB259</f>
        <v>0</v>
      </c>
      <c r="BV259" s="55" t="n">
        <f aca="false">+$N259*AC259</f>
        <v>0</v>
      </c>
      <c r="BW259" s="55" t="n">
        <f aca="false">+$N259*AD259</f>
        <v>0</v>
      </c>
      <c r="BX259" s="55" t="n">
        <f aca="false">+$N259*AE259</f>
        <v>0</v>
      </c>
      <c r="BY259" s="55" t="n">
        <f aca="false">+$N259*AF259</f>
        <v>0</v>
      </c>
      <c r="BZ259" s="55" t="n">
        <f aca="false">+$N259*AG259</f>
        <v>0</v>
      </c>
      <c r="CA259" s="55" t="n">
        <f aca="false">+$N259*AH259</f>
        <v>0</v>
      </c>
      <c r="CB259" s="55" t="n">
        <f aca="false">+$N259*AI259</f>
        <v>0</v>
      </c>
      <c r="CC259" s="55" t="n">
        <f aca="false">+SUM(BQ259:CB259)</f>
        <v>18.34</v>
      </c>
      <c r="CD259" s="53"/>
      <c r="CE259" s="55"/>
      <c r="CF259" s="55" t="n">
        <f aca="false">+BQ259/$CE$2</f>
        <v>15.1570247933884</v>
      </c>
      <c r="CG259" s="55" t="n">
        <f aca="false">+BR259/$CE$2</f>
        <v>0</v>
      </c>
      <c r="CH259" s="55" t="n">
        <f aca="false">+BS259/$CE$2</f>
        <v>0</v>
      </c>
      <c r="CI259" s="55" t="n">
        <f aca="false">+BT259/$CE$2</f>
        <v>0</v>
      </c>
      <c r="CJ259" s="55" t="n">
        <f aca="false">+BU259/$CE$2</f>
        <v>0</v>
      </c>
      <c r="CK259" s="55" t="n">
        <f aca="false">+BV259/$CE$2</f>
        <v>0</v>
      </c>
      <c r="CL259" s="55" t="n">
        <f aca="false">+BW259/$CE$2</f>
        <v>0</v>
      </c>
      <c r="CM259" s="55" t="n">
        <f aca="false">+BX259/$CE$2</f>
        <v>0</v>
      </c>
      <c r="CN259" s="55" t="n">
        <f aca="false">+BY259/$CE$2</f>
        <v>0</v>
      </c>
      <c r="CO259" s="55" t="n">
        <f aca="false">+BZ259/$CE$2</f>
        <v>0</v>
      </c>
      <c r="CP259" s="55" t="n">
        <f aca="false">+CA259/$CE$2</f>
        <v>0</v>
      </c>
      <c r="CQ259" s="55" t="n">
        <f aca="false">+CB259/$CE$2</f>
        <v>0</v>
      </c>
      <c r="CR259" s="55" t="n">
        <f aca="false">+CC259/$CE$2</f>
        <v>15.1570247933884</v>
      </c>
      <c r="CS259" s="53"/>
      <c r="CT259" s="53"/>
      <c r="CU259" s="56" t="n">
        <f aca="false">+$O259*X259+$P259*BB259+$Q259*(0.9*BB259+$S259)+$R259</f>
        <v>36.68</v>
      </c>
      <c r="CV259" s="56" t="n">
        <f aca="false">+$O259*Y259+$P259*BC259+$Q259*(0.9*BC259+$S259)+$R259</f>
        <v>0</v>
      </c>
      <c r="CW259" s="56" t="n">
        <f aca="false">+$O259*Z259+$P259*BD259+$Q259*(0.9*BD259+$S259)+$R259</f>
        <v>0</v>
      </c>
      <c r="CX259" s="56" t="n">
        <f aca="false">+$O259*AA259+$P259*BE259+$Q259*(0.9*BE259+$S259)+$R259</f>
        <v>0</v>
      </c>
      <c r="CY259" s="56" t="n">
        <f aca="false">+$O259*AB259+$P259*BF259+$Q259*(0.9*BF259+$S259)+$R259</f>
        <v>0</v>
      </c>
      <c r="CZ259" s="56" t="n">
        <f aca="false">+$O259*AC259+$P259*BG259+$Q259*(0.9*BG259+$S259)+$R259</f>
        <v>0</v>
      </c>
      <c r="DA259" s="56" t="n">
        <f aca="false">+$O259*AD259+$P259*BH259+$Q259*(0.9*BH259+$S259)+$R259</f>
        <v>0</v>
      </c>
      <c r="DB259" s="56" t="n">
        <f aca="false">+$O259*AE259+$P259*BI259+$Q259*(0.9*BI259+$S259)+$R259</f>
        <v>0</v>
      </c>
      <c r="DC259" s="56" t="n">
        <f aca="false">+$O259*AF259+$P259*BJ259+$Q259*(0.9*BJ259+$S259)+$R259</f>
        <v>0</v>
      </c>
      <c r="DD259" s="56" t="n">
        <f aca="false">+$O259*AG259+$P259*BK259+$Q259*(0.9*BK259+$S259)+$R259</f>
        <v>0</v>
      </c>
      <c r="DE259" s="56" t="n">
        <f aca="false">+$O259*AH259+$P259*BL259+$Q259*(0.9*BL259+$S259)+$R259</f>
        <v>0</v>
      </c>
      <c r="DF259" s="56" t="n">
        <f aca="false">+$O259*AI259+$P259*BM259+$Q259*(0.9*BM259+$S259)+$R259</f>
        <v>0</v>
      </c>
      <c r="DG259" s="55" t="n">
        <f aca="false">+SUM(CU259:DF259)</f>
        <v>36.68</v>
      </c>
      <c r="DH259" s="53"/>
      <c r="DJ259" s="14" t="n">
        <f aca="false">+IF(X259=0,0,$T259)</f>
        <v>30</v>
      </c>
      <c r="DK259" s="14" t="n">
        <f aca="false">+IF(Y259=0,0,$T259)</f>
        <v>0</v>
      </c>
      <c r="DL259" s="14" t="n">
        <f aca="false">+IF(Z259=0,0,$T259)</f>
        <v>0</v>
      </c>
      <c r="DM259" s="14" t="n">
        <f aca="false">+IF(AA259=0,0,$T259)</f>
        <v>0</v>
      </c>
      <c r="DN259" s="14" t="n">
        <f aca="false">+IF(AB259=0,0,$T259)</f>
        <v>0</v>
      </c>
      <c r="DO259" s="14" t="n">
        <f aca="false">+IF(AC259=0,0,$T259)</f>
        <v>0</v>
      </c>
      <c r="DP259" s="14" t="n">
        <f aca="false">+IF(AD259=0,0,$T259)</f>
        <v>0</v>
      </c>
      <c r="DQ259" s="14" t="n">
        <f aca="false">+IF(AE259=0,0,$T259)</f>
        <v>0</v>
      </c>
      <c r="DR259" s="14" t="n">
        <f aca="false">+IF(AF259=0,0,$T259)</f>
        <v>0</v>
      </c>
      <c r="DS259" s="14" t="n">
        <f aca="false">+IF(AG259=0,0,$T259)</f>
        <v>0</v>
      </c>
      <c r="DT259" s="14" t="n">
        <f aca="false">+IF(AH259=0,0,$T259)</f>
        <v>0</v>
      </c>
      <c r="DU259" s="14" t="n">
        <f aca="false">+IF(AI259=0,0,$T259)</f>
        <v>0</v>
      </c>
      <c r="DV259" s="55" t="n">
        <f aca="false">+SUM(DJ259:DU259)</f>
        <v>30</v>
      </c>
      <c r="DY259" s="14" t="n">
        <v>0</v>
      </c>
      <c r="DZ259" s="14" t="n">
        <v>0</v>
      </c>
      <c r="EA259" s="14" t="n">
        <v>0</v>
      </c>
      <c r="EB259" s="14" t="n">
        <v>0</v>
      </c>
      <c r="EC259" s="14" t="n">
        <v>0</v>
      </c>
      <c r="ED259" s="14" t="n">
        <v>0</v>
      </c>
      <c r="EE259" s="14" t="n">
        <v>0</v>
      </c>
      <c r="EF259" s="14" t="n">
        <v>0</v>
      </c>
      <c r="EG259" s="14" t="n">
        <v>0</v>
      </c>
      <c r="EH259" s="14" t="n">
        <v>0</v>
      </c>
      <c r="EI259" s="14" t="n">
        <v>0</v>
      </c>
      <c r="EJ259" s="14" t="n">
        <v>0</v>
      </c>
      <c r="EK259" s="55" t="n">
        <f aca="false">+SUM(DY259:EJ259)</f>
        <v>0</v>
      </c>
      <c r="EO259" s="53" t="n">
        <f aca="false">+CU259+DJ259-DY259/2</f>
        <v>66.68</v>
      </c>
      <c r="EP259" s="53" t="n">
        <f aca="false">+CV259+DK259-DZ259/2</f>
        <v>0</v>
      </c>
      <c r="EQ259" s="53" t="n">
        <f aca="false">+CW259+DL259-EA259/2</f>
        <v>0</v>
      </c>
      <c r="ER259" s="53" t="n">
        <f aca="false">+CX259+DM259-EB259/2</f>
        <v>0</v>
      </c>
      <c r="ES259" s="53" t="n">
        <f aca="false">+CY259+DN259-EC259/2</f>
        <v>0</v>
      </c>
      <c r="ET259" s="53" t="n">
        <f aca="false">+CZ259+DO259-ED259/2</f>
        <v>0</v>
      </c>
      <c r="EU259" s="53" t="n">
        <f aca="false">+DA259+DP259-EE259/2</f>
        <v>0</v>
      </c>
      <c r="EV259" s="53" t="n">
        <f aca="false">+DB259+DQ259-EF259/2</f>
        <v>0</v>
      </c>
      <c r="EW259" s="53" t="n">
        <f aca="false">+DC259+DR259-EG259/2</f>
        <v>0</v>
      </c>
      <c r="EX259" s="53" t="n">
        <f aca="false">+DD259+DS259-EH259/2</f>
        <v>0</v>
      </c>
      <c r="EY259" s="53" t="n">
        <f aca="false">+DE259+DT259-EI259/2</f>
        <v>0</v>
      </c>
      <c r="EZ259" s="53" t="n">
        <f aca="false">+DF259+DU259-EJ259/2</f>
        <v>0</v>
      </c>
      <c r="FA259" s="55" t="n">
        <f aca="false">+SUM(EO259:EZ259)</f>
        <v>66.68</v>
      </c>
      <c r="FD259" s="53" t="n">
        <f aca="false">+AM259-EO259-DY259</f>
        <v>1767.32</v>
      </c>
      <c r="FE259" s="53" t="n">
        <f aca="false">+AN259-EP259-DZ259</f>
        <v>0</v>
      </c>
      <c r="FF259" s="53" t="n">
        <f aca="false">+AO259-EQ259-EA259</f>
        <v>0</v>
      </c>
      <c r="FG259" s="53" t="n">
        <f aca="false">+AP259-ER259-EB259</f>
        <v>0</v>
      </c>
      <c r="FH259" s="53" t="n">
        <f aca="false">+AQ259-ES259-EC259</f>
        <v>0</v>
      </c>
      <c r="FI259" s="53" t="n">
        <f aca="false">+AR259-ET259-ED259</f>
        <v>0</v>
      </c>
      <c r="FJ259" s="53" t="n">
        <f aca="false">+AS259-EU259-EE259</f>
        <v>0</v>
      </c>
      <c r="FK259" s="53" t="n">
        <f aca="false">+AT259-EV259-EF259</f>
        <v>0</v>
      </c>
      <c r="FL259" s="53" t="n">
        <f aca="false">+AU259-EW259-EG259</f>
        <v>0</v>
      </c>
      <c r="FM259" s="53" t="n">
        <f aca="false">+AV259-EX259-EH259</f>
        <v>0</v>
      </c>
      <c r="FN259" s="53" t="n">
        <f aca="false">+AW259-EY259-EI259</f>
        <v>0</v>
      </c>
      <c r="FO259" s="53" t="n">
        <f aca="false">+AX259-EZ259-EJ259</f>
        <v>0</v>
      </c>
      <c r="FP259" s="53" t="n">
        <f aca="false">+AY259-FA259</f>
        <v>1767.32</v>
      </c>
    </row>
    <row collapsed="false" customFormat="false" customHeight="true" hidden="false" ht="15" outlineLevel="2" r="260">
      <c r="A260" s="21" t="n">
        <v>12</v>
      </c>
      <c r="B260" s="21" t="s">
        <v>67</v>
      </c>
      <c r="C260" s="21" t="s">
        <v>137</v>
      </c>
      <c r="D260" s="67" t="n">
        <f aca="false">+E260</f>
        <v>16216</v>
      </c>
      <c r="E260" s="69" t="n">
        <v>16216</v>
      </c>
      <c r="F260" s="72" t="s">
        <v>860</v>
      </c>
      <c r="G260" s="21" t="s">
        <v>69</v>
      </c>
      <c r="H260" s="21" t="s">
        <v>69</v>
      </c>
      <c r="I260" s="72" t="s">
        <v>861</v>
      </c>
      <c r="J260" s="76" t="s">
        <v>748</v>
      </c>
      <c r="K260" s="76" t="s">
        <v>486</v>
      </c>
      <c r="L260" s="49" t="s">
        <v>487</v>
      </c>
      <c r="M260" s="50" t="s">
        <v>70</v>
      </c>
      <c r="N260" s="51" t="n">
        <v>0.01</v>
      </c>
      <c r="O260" s="51" t="n">
        <v>0.02</v>
      </c>
      <c r="P260" s="51" t="n">
        <v>0</v>
      </c>
      <c r="Q260" s="51" t="n">
        <v>0</v>
      </c>
      <c r="R260" s="50" t="n">
        <v>0</v>
      </c>
      <c r="S260" s="50" t="n">
        <v>0</v>
      </c>
      <c r="T260" s="50" t="n">
        <v>30</v>
      </c>
      <c r="U260" s="50"/>
      <c r="X260" s="53" t="e">
        <f aca="false">+VLOOKUP($D260,['file:///home/lab/repositories/luckia.facturador/com.luckia.biller.deploy/src/main/resources/bootstrap/info_presencial_2014.xlsx']venta_neta_cons!$a$2:$n$1048576,3,0)</f>
        <v>#VALUE!</v>
      </c>
      <c r="Y260" s="53" t="e">
        <f aca="false">+VLOOKUP($D260,['file:///home/lab/repositories/luckia.facturador/com.luckia.biller.deploy/src/main/resources/bootstrap/info_presencial_2014.xlsx']venta_neta_cons!$a$2:$n$1048576,4,0)</f>
        <v>#VALUE!</v>
      </c>
      <c r="Z260" s="53" t="e">
        <f aca="false">+VLOOKUP($D260,['file:///home/lab/repositories/luckia.facturador/com.luckia.biller.deploy/src/main/resources/bootstrap/info_presencial_2014.xlsx']venta_neta_cons!$a$2:$n$1048576,5,0)</f>
        <v>#VALUE!</v>
      </c>
      <c r="AA260" s="53" t="e">
        <f aca="false">+VLOOKUP($D260,['file:///home/lab/repositories/luckia.facturador/com.luckia.biller.deploy/src/main/resources/bootstrap/info_presencial_2014.xlsx']venta_neta_cons!$a$2:$n$1048576,6,0)</f>
        <v>#VALUE!</v>
      </c>
      <c r="AB260" s="53" t="e">
        <f aca="false">+VLOOKUP($D260,['file:///home/lab/repositories/luckia.facturador/com.luckia.biller.deploy/src/main/resources/bootstrap/info_presencial_2014.xlsx']venta_neta_cons!$a$2:$n$1048576,7,0)</f>
        <v>#VALUE!</v>
      </c>
      <c r="AC260" s="53" t="e">
        <f aca="false">+VLOOKUP($D260,['file:///home/lab/repositories/luckia.facturador/com.luckia.biller.deploy/src/main/resources/bootstrap/info_presencial_2014.xlsx']venta_neta_cons!$a$2:$n$1048576,8,0)</f>
        <v>#VALUE!</v>
      </c>
      <c r="AD260" s="53" t="e">
        <f aca="false">+VLOOKUP($D260,['file:///home/lab/repositories/luckia.facturador/com.luckia.biller.deploy/src/main/resources/bootstrap/info_presencial_2014.xlsx']venta_neta_cons!$a$2:$n$1048576,9,0)</f>
        <v>#VALUE!</v>
      </c>
      <c r="AE260" s="53" t="e">
        <f aca="false">+VLOOKUP($D260,['file:///home/lab/repositories/luckia.facturador/com.luckia.biller.deploy/src/main/resources/bootstrap/info_presencial_2014.xlsx']venta_neta_cons!$a$2:$n$1048576,10,0)</f>
        <v>#VALUE!</v>
      </c>
      <c r="AF260" s="53" t="e">
        <f aca="false">+VLOOKUP($D260,['file:///home/lab/repositories/luckia.facturador/com.luckia.biller.deploy/src/main/resources/bootstrap/info_presencial_2014.xlsx']venta_neta_cons!$a$2:$n$1048576,11,0)</f>
        <v>#VALUE!</v>
      </c>
      <c r="AG260" s="53" t="e">
        <f aca="false">+VLOOKUP($D260,['file:///home/lab/repositories/luckia.facturador/com.luckia.biller.deploy/src/main/resources/bootstrap/info_presencial_2014.xlsx']venta_neta_cons!$a$2:$n$1048576,12,0)</f>
        <v>#VALUE!</v>
      </c>
      <c r="AH260" s="53" t="e">
        <f aca="false">+VLOOKUP($D260,['file:///home/lab/repositories/luckia.facturador/com.luckia.biller.deploy/src/main/resources/bootstrap/info_presencial_2014.xlsx']venta_neta_cons!$a$2:$n$1048576,13,0)</f>
        <v>#VALUE!</v>
      </c>
      <c r="AI260" s="53" t="e">
        <f aca="false">+VLOOKUP($D260,['file:///home/lab/repositories/luckia.facturador/com.luckia.biller.deploy/src/main/resources/bootstrap/info_presencial_2014.xlsx']venta_neta_cons!$a$2:$n$1048576,14,0)</f>
        <v>#VALUE!</v>
      </c>
      <c r="AJ260" s="53" t="n">
        <f aca="false">+SUM(X260:AI260)</f>
        <v>1890</v>
      </c>
      <c r="AK260" s="54" t="n">
        <f aca="false">+BB260/X260</f>
        <v>0.301608465608466</v>
      </c>
      <c r="AL260" s="53"/>
      <c r="AM260" s="53" t="e">
        <f aca="false">+VLOOKUP($D260,['file:///home/lab/repositories/luckia.facturador/com.luckia.biller.deploy/src/main/resources/bootstrap/info_presencial_2014.xlsx']saldo_cons!$a$2:$n$1048576,3,0)</f>
        <v>#VALUE!</v>
      </c>
      <c r="AN260" s="53" t="e">
        <f aca="false">+VLOOKUP($D260,['file:///home/lab/repositories/luckia.facturador/com.luckia.biller.deploy/src/main/resources/bootstrap/info_presencial_2014.xlsx']saldo_cons!$a$2:$n$1048576,4,0)</f>
        <v>#VALUE!</v>
      </c>
      <c r="AO260" s="53" t="e">
        <f aca="false">+VLOOKUP($D260,['file:///home/lab/repositories/luckia.facturador/com.luckia.biller.deploy/src/main/resources/bootstrap/info_presencial_2014.xlsx']saldo_cons!$a$2:$n$1048576,5,0)</f>
        <v>#VALUE!</v>
      </c>
      <c r="AP260" s="53" t="e">
        <f aca="false">+VLOOKUP($D260,['file:///home/lab/repositories/luckia.facturador/com.luckia.biller.deploy/src/main/resources/bootstrap/info_presencial_2014.xlsx']saldo_cons!$a$2:$n$1048576,6,0)</f>
        <v>#VALUE!</v>
      </c>
      <c r="AQ260" s="53" t="e">
        <f aca="false">+VLOOKUP($D260,['file:///home/lab/repositories/luckia.facturador/com.luckia.biller.deploy/src/main/resources/bootstrap/info_presencial_2014.xlsx']saldo_cons!$a$2:$n$1048576,7,0)</f>
        <v>#VALUE!</v>
      </c>
      <c r="AR260" s="53" t="e">
        <f aca="false">+VLOOKUP($D260,['file:///home/lab/repositories/luckia.facturador/com.luckia.biller.deploy/src/main/resources/bootstrap/info_presencial_2014.xlsx']saldo_cons!$a$2:$n$1048576,8,0)</f>
        <v>#VALUE!</v>
      </c>
      <c r="AS260" s="53" t="e">
        <f aca="false">+VLOOKUP($D260,['file:///home/lab/repositories/luckia.facturador/com.luckia.biller.deploy/src/main/resources/bootstrap/info_presencial_2014.xlsx']saldo_cons!$a$2:$n$1048576,9,0)</f>
        <v>#VALUE!</v>
      </c>
      <c r="AT260" s="53" t="e">
        <f aca="false">+VLOOKUP($D260,['file:///home/lab/repositories/luckia.facturador/com.luckia.biller.deploy/src/main/resources/bootstrap/info_presencial_2014.xlsx']saldo_cons!$a$2:$n$1048576,10,0)</f>
        <v>#VALUE!</v>
      </c>
      <c r="AU260" s="53" t="e">
        <f aca="false">+VLOOKUP($D260,['file:///home/lab/repositories/luckia.facturador/com.luckia.biller.deploy/src/main/resources/bootstrap/info_presencial_2014.xlsx']saldo_cons!$a$2:$n$1048576,11,0)</f>
        <v>#VALUE!</v>
      </c>
      <c r="AV260" s="53" t="e">
        <f aca="false">+VLOOKUP($D260,['file:///home/lab/repositories/luckia.facturador/com.luckia.biller.deploy/src/main/resources/bootstrap/info_presencial_2014.xlsx']saldo_cons!$a$2:$n$1048576,12,0)</f>
        <v>#VALUE!</v>
      </c>
      <c r="AW260" s="53" t="e">
        <f aca="false">+VLOOKUP($D260,['file:///home/lab/repositories/luckia.facturador/com.luckia.biller.deploy/src/main/resources/bootstrap/info_presencial_2014.xlsx']saldo_cons!$a$2:$n$1048576,13,0)</f>
        <v>#VALUE!</v>
      </c>
      <c r="AX260" s="53" t="e">
        <f aca="false">+VLOOKUP($D260,['file:///home/lab/repositories/luckia.facturador/com.luckia.biller.deploy/src/main/resources/bootstrap/info_presencial_2014.xlsx']saldo_cons!$a$2:$n$1048576,14,0)</f>
        <v>#VALUE!</v>
      </c>
      <c r="AY260" s="53" t="n">
        <f aca="false">+SUM(AM260:AX260)</f>
        <v>1890</v>
      </c>
      <c r="AZ260" s="53"/>
      <c r="BA260" s="53"/>
      <c r="BB260" s="53" t="e">
        <f aca="false">+VLOOKUP($D260,['file:///home/lab/repositories/luckia.facturador/com.luckia.biller.deploy/src/main/resources/bootstrap/info_presencial_2014.xlsx']ggr_cons!$a$2:$n$1048576,3,0)</f>
        <v>#VALUE!</v>
      </c>
      <c r="BC260" s="53" t="e">
        <f aca="false">+VLOOKUP($D260,['file:///home/lab/repositories/luckia.facturador/com.luckia.biller.deploy/src/main/resources/bootstrap/info_presencial_2014.xlsx']ggr_cons!$a$2:$n$1048576,4,0)</f>
        <v>#VALUE!</v>
      </c>
      <c r="BD260" s="53" t="e">
        <f aca="false">+VLOOKUP($D260,['file:///home/lab/repositories/luckia.facturador/com.luckia.biller.deploy/src/main/resources/bootstrap/info_presencial_2014.xlsx']ggr_cons!$a$2:$n$1048576,5,0)</f>
        <v>#VALUE!</v>
      </c>
      <c r="BE260" s="53" t="e">
        <f aca="false">+VLOOKUP($D260,['file:///home/lab/repositories/luckia.facturador/com.luckia.biller.deploy/src/main/resources/bootstrap/info_presencial_2014.xlsx']ggr_cons!$a$2:$n$1048576,6,0)</f>
        <v>#VALUE!</v>
      </c>
      <c r="BF260" s="53" t="e">
        <f aca="false">+VLOOKUP($D260,['file:///home/lab/repositories/luckia.facturador/com.luckia.biller.deploy/src/main/resources/bootstrap/info_presencial_2014.xlsx']ggr_cons!$a$2:$n$1048576,7,0)</f>
        <v>#VALUE!</v>
      </c>
      <c r="BG260" s="53" t="e">
        <f aca="false">+VLOOKUP($D260,['file:///home/lab/repositories/luckia.facturador/com.luckia.biller.deploy/src/main/resources/bootstrap/info_presencial_2014.xlsx']ggr_cons!$a$2:$n$1048576,8,0)</f>
        <v>#VALUE!</v>
      </c>
      <c r="BH260" s="53" t="e">
        <f aca="false">+VLOOKUP($D260,['file:///home/lab/repositories/luckia.facturador/com.luckia.biller.deploy/src/main/resources/bootstrap/info_presencial_2014.xlsx']ggr_cons!$a$2:$n$1048576,9,0)</f>
        <v>#VALUE!</v>
      </c>
      <c r="BI260" s="53" t="e">
        <f aca="false">+VLOOKUP($D260,['file:///home/lab/repositories/luckia.facturador/com.luckia.biller.deploy/src/main/resources/bootstrap/info_presencial_2014.xlsx']ggr_cons!$a$2:$n$1048576,10,0)</f>
        <v>#VALUE!</v>
      </c>
      <c r="BJ260" s="53" t="e">
        <f aca="false">+VLOOKUP($D260,['file:///home/lab/repositories/luckia.facturador/com.luckia.biller.deploy/src/main/resources/bootstrap/info_presencial_2014.xlsx']ggr_cons!$a$2:$n$1048576,11,0)</f>
        <v>#VALUE!</v>
      </c>
      <c r="BK260" s="53" t="e">
        <f aca="false">+VLOOKUP($D260,['file:///home/lab/repositories/luckia.facturador/com.luckia.biller.deploy/src/main/resources/bootstrap/info_presencial_2014.xlsx']ggr_cons!$a$2:$n$1048576,12,0)</f>
        <v>#VALUE!</v>
      </c>
      <c r="BL260" s="53" t="e">
        <f aca="false">+VLOOKUP($D260,['file:///home/lab/repositories/luckia.facturador/com.luckia.biller.deploy/src/main/resources/bootstrap/info_presencial_2014.xlsx']ggr_cons!$a$2:$n$1048576,13,0)</f>
        <v>#VALUE!</v>
      </c>
      <c r="BM260" s="53" t="e">
        <f aca="false">+VLOOKUP($D260,['file:///home/lab/repositories/luckia.facturador/com.luckia.biller.deploy/src/main/resources/bootstrap/info_presencial_2014.xlsx']ggr_cons!$a$2:$n$1048576,14,0)</f>
        <v>#VALUE!</v>
      </c>
      <c r="BN260" s="53" t="n">
        <f aca="false">+SUM(BB260:BM260)</f>
        <v>570.04</v>
      </c>
      <c r="BO260" s="53"/>
      <c r="BP260" s="53"/>
      <c r="BQ260" s="55" t="n">
        <f aca="false">+$N260*X260</f>
        <v>18.9</v>
      </c>
      <c r="BR260" s="55" t="n">
        <f aca="false">+$N260*Y260</f>
        <v>0</v>
      </c>
      <c r="BS260" s="55" t="n">
        <f aca="false">+$N260*Z260</f>
        <v>0</v>
      </c>
      <c r="BT260" s="55" t="n">
        <f aca="false">+$N260*AA260</f>
        <v>0</v>
      </c>
      <c r="BU260" s="55" t="n">
        <f aca="false">+$N260*AB260</f>
        <v>0</v>
      </c>
      <c r="BV260" s="55" t="n">
        <f aca="false">+$N260*AC260</f>
        <v>0</v>
      </c>
      <c r="BW260" s="55" t="n">
        <f aca="false">+$N260*AD260</f>
        <v>0</v>
      </c>
      <c r="BX260" s="55" t="n">
        <f aca="false">+$N260*AE260</f>
        <v>0</v>
      </c>
      <c r="BY260" s="55" t="n">
        <f aca="false">+$N260*AF260</f>
        <v>0</v>
      </c>
      <c r="BZ260" s="55" t="n">
        <f aca="false">+$N260*AG260</f>
        <v>0</v>
      </c>
      <c r="CA260" s="55" t="n">
        <f aca="false">+$N260*AH260</f>
        <v>0</v>
      </c>
      <c r="CB260" s="55" t="n">
        <f aca="false">+$N260*AI260</f>
        <v>0</v>
      </c>
      <c r="CC260" s="55" t="n">
        <f aca="false">+SUM(BQ260:CB260)</f>
        <v>18.9</v>
      </c>
      <c r="CD260" s="53"/>
      <c r="CE260" s="55"/>
      <c r="CF260" s="55" t="n">
        <f aca="false">+BQ260/$CE$2</f>
        <v>15.6198347107438</v>
      </c>
      <c r="CG260" s="55" t="n">
        <f aca="false">+BR260/$CE$2</f>
        <v>0</v>
      </c>
      <c r="CH260" s="55" t="n">
        <f aca="false">+BS260/$CE$2</f>
        <v>0</v>
      </c>
      <c r="CI260" s="55" t="n">
        <f aca="false">+BT260/$CE$2</f>
        <v>0</v>
      </c>
      <c r="CJ260" s="55" t="n">
        <f aca="false">+BU260/$CE$2</f>
        <v>0</v>
      </c>
      <c r="CK260" s="55" t="n">
        <f aca="false">+BV260/$CE$2</f>
        <v>0</v>
      </c>
      <c r="CL260" s="55" t="n">
        <f aca="false">+BW260/$CE$2</f>
        <v>0</v>
      </c>
      <c r="CM260" s="55" t="n">
        <f aca="false">+BX260/$CE$2</f>
        <v>0</v>
      </c>
      <c r="CN260" s="55" t="n">
        <f aca="false">+BY260/$CE$2</f>
        <v>0</v>
      </c>
      <c r="CO260" s="55" t="n">
        <f aca="false">+BZ260/$CE$2</f>
        <v>0</v>
      </c>
      <c r="CP260" s="55" t="n">
        <f aca="false">+CA260/$CE$2</f>
        <v>0</v>
      </c>
      <c r="CQ260" s="55" t="n">
        <f aca="false">+CB260/$CE$2</f>
        <v>0</v>
      </c>
      <c r="CR260" s="55" t="n">
        <f aca="false">+CC260/$CE$2</f>
        <v>15.6198347107438</v>
      </c>
      <c r="CS260" s="53"/>
      <c r="CT260" s="53"/>
      <c r="CU260" s="56" t="n">
        <f aca="false">+$O260*X260+$P260*BB260+$Q260*(0.9*BB260+$S260)+$R260</f>
        <v>37.8</v>
      </c>
      <c r="CV260" s="56" t="n">
        <f aca="false">+$O260*Y260+$P260*BC260+$Q260*(0.9*BC260+$S260)+$R260</f>
        <v>0</v>
      </c>
      <c r="CW260" s="56" t="n">
        <f aca="false">+$O260*Z260+$P260*BD260+$Q260*(0.9*BD260+$S260)+$R260</f>
        <v>0</v>
      </c>
      <c r="CX260" s="56" t="n">
        <f aca="false">+$O260*AA260+$P260*BE260+$Q260*(0.9*BE260+$S260)+$R260</f>
        <v>0</v>
      </c>
      <c r="CY260" s="56" t="n">
        <f aca="false">+$O260*AB260+$P260*BF260+$Q260*(0.9*BF260+$S260)+$R260</f>
        <v>0</v>
      </c>
      <c r="CZ260" s="56" t="n">
        <f aca="false">+$O260*AC260+$P260*BG260+$Q260*(0.9*BG260+$S260)+$R260</f>
        <v>0</v>
      </c>
      <c r="DA260" s="56" t="n">
        <f aca="false">+$O260*AD260+$P260*BH260+$Q260*(0.9*BH260+$S260)+$R260</f>
        <v>0</v>
      </c>
      <c r="DB260" s="56" t="n">
        <f aca="false">+$O260*AE260+$P260*BI260+$Q260*(0.9*BI260+$S260)+$R260</f>
        <v>0</v>
      </c>
      <c r="DC260" s="56" t="n">
        <f aca="false">+$O260*AF260+$P260*BJ260+$Q260*(0.9*BJ260+$S260)+$R260</f>
        <v>0</v>
      </c>
      <c r="DD260" s="56" t="n">
        <f aca="false">+$O260*AG260+$P260*BK260+$Q260*(0.9*BK260+$S260)+$R260</f>
        <v>0</v>
      </c>
      <c r="DE260" s="56" t="n">
        <f aca="false">+$O260*AH260+$P260*BL260+$Q260*(0.9*BL260+$S260)+$R260</f>
        <v>0</v>
      </c>
      <c r="DF260" s="56" t="n">
        <f aca="false">+$O260*AI260+$P260*BM260+$Q260*(0.9*BM260+$S260)+$R260</f>
        <v>0</v>
      </c>
      <c r="DG260" s="55" t="n">
        <f aca="false">+SUM(CU260:DF260)</f>
        <v>37.8</v>
      </c>
      <c r="DH260" s="53"/>
      <c r="DJ260" s="14" t="n">
        <f aca="false">+IF(X260=0,0,$T260)</f>
        <v>30</v>
      </c>
      <c r="DK260" s="14" t="n">
        <f aca="false">+IF(Y260=0,0,$T260)</f>
        <v>0</v>
      </c>
      <c r="DL260" s="14" t="n">
        <f aca="false">+IF(Z260=0,0,$T260)</f>
        <v>0</v>
      </c>
      <c r="DM260" s="14" t="n">
        <f aca="false">+IF(AA260=0,0,$T260)</f>
        <v>0</v>
      </c>
      <c r="DN260" s="14" t="n">
        <f aca="false">+IF(AB260=0,0,$T260)</f>
        <v>0</v>
      </c>
      <c r="DO260" s="14" t="n">
        <f aca="false">+IF(AC260=0,0,$T260)</f>
        <v>0</v>
      </c>
      <c r="DP260" s="14" t="n">
        <f aca="false">+IF(AD260=0,0,$T260)</f>
        <v>0</v>
      </c>
      <c r="DQ260" s="14" t="n">
        <f aca="false">+IF(AE260=0,0,$T260)</f>
        <v>0</v>
      </c>
      <c r="DR260" s="14" t="n">
        <f aca="false">+IF(AF260=0,0,$T260)</f>
        <v>0</v>
      </c>
      <c r="DS260" s="14" t="n">
        <f aca="false">+IF(AG260=0,0,$T260)</f>
        <v>0</v>
      </c>
      <c r="DT260" s="14" t="n">
        <f aca="false">+IF(AH260=0,0,$T260)</f>
        <v>0</v>
      </c>
      <c r="DU260" s="14" t="n">
        <f aca="false">+IF(AI260=0,0,$T260)</f>
        <v>0</v>
      </c>
      <c r="DV260" s="55" t="n">
        <f aca="false">+SUM(DJ260:DU260)</f>
        <v>30</v>
      </c>
      <c r="DY260" s="14" t="n">
        <v>0</v>
      </c>
      <c r="DZ260" s="14" t="n">
        <v>0</v>
      </c>
      <c r="EA260" s="14" t="n">
        <v>0</v>
      </c>
      <c r="EB260" s="14" t="n">
        <v>0</v>
      </c>
      <c r="EC260" s="14" t="n">
        <v>0</v>
      </c>
      <c r="ED260" s="14" t="n">
        <v>0</v>
      </c>
      <c r="EE260" s="14" t="n">
        <v>0</v>
      </c>
      <c r="EF260" s="14" t="n">
        <v>0</v>
      </c>
      <c r="EG260" s="14" t="n">
        <v>0</v>
      </c>
      <c r="EH260" s="14" t="n">
        <v>0</v>
      </c>
      <c r="EI260" s="14" t="n">
        <v>0</v>
      </c>
      <c r="EJ260" s="14" t="n">
        <v>0</v>
      </c>
      <c r="EK260" s="55" t="n">
        <f aca="false">+SUM(DY260:EJ260)</f>
        <v>0</v>
      </c>
      <c r="EO260" s="53" t="n">
        <f aca="false">+CU260+DJ260-DY260/2</f>
        <v>67.8</v>
      </c>
      <c r="EP260" s="53" t="n">
        <f aca="false">+CV260+DK260-DZ260/2</f>
        <v>0</v>
      </c>
      <c r="EQ260" s="53" t="n">
        <f aca="false">+CW260+DL260-EA260/2</f>
        <v>0</v>
      </c>
      <c r="ER260" s="53" t="n">
        <f aca="false">+CX260+DM260-EB260/2</f>
        <v>0</v>
      </c>
      <c r="ES260" s="53" t="n">
        <f aca="false">+CY260+DN260-EC260/2</f>
        <v>0</v>
      </c>
      <c r="ET260" s="53" t="n">
        <f aca="false">+CZ260+DO260-ED260/2</f>
        <v>0</v>
      </c>
      <c r="EU260" s="53" t="n">
        <f aca="false">+DA260+DP260-EE260/2</f>
        <v>0</v>
      </c>
      <c r="EV260" s="53" t="n">
        <f aca="false">+DB260+DQ260-EF260/2</f>
        <v>0</v>
      </c>
      <c r="EW260" s="53" t="n">
        <f aca="false">+DC260+DR260-EG260/2</f>
        <v>0</v>
      </c>
      <c r="EX260" s="53" t="n">
        <f aca="false">+DD260+DS260-EH260/2</f>
        <v>0</v>
      </c>
      <c r="EY260" s="53" t="n">
        <f aca="false">+DE260+DT260-EI260/2</f>
        <v>0</v>
      </c>
      <c r="EZ260" s="53" t="n">
        <f aca="false">+DF260+DU260-EJ260/2</f>
        <v>0</v>
      </c>
      <c r="FA260" s="55" t="n">
        <f aca="false">+SUM(EO260:EZ260)</f>
        <v>67.8</v>
      </c>
      <c r="FD260" s="53" t="n">
        <f aca="false">+AM260-EO260-DY260</f>
        <v>1822.2</v>
      </c>
      <c r="FE260" s="53" t="n">
        <f aca="false">+AN260-EP260-DZ260</f>
        <v>0</v>
      </c>
      <c r="FF260" s="53" t="n">
        <f aca="false">+AO260-EQ260-EA260</f>
        <v>0</v>
      </c>
      <c r="FG260" s="53" t="n">
        <f aca="false">+AP260-ER260-EB260</f>
        <v>0</v>
      </c>
      <c r="FH260" s="53" t="n">
        <f aca="false">+AQ260-ES260-EC260</f>
        <v>0</v>
      </c>
      <c r="FI260" s="53" t="n">
        <f aca="false">+AR260-ET260-ED260</f>
        <v>0</v>
      </c>
      <c r="FJ260" s="53" t="n">
        <f aca="false">+AS260-EU260-EE260</f>
        <v>0</v>
      </c>
      <c r="FK260" s="53" t="n">
        <f aca="false">+AT260-EV260-EF260</f>
        <v>0</v>
      </c>
      <c r="FL260" s="53" t="n">
        <f aca="false">+AU260-EW260-EG260</f>
        <v>0</v>
      </c>
      <c r="FM260" s="53" t="n">
        <f aca="false">+AV260-EX260-EH260</f>
        <v>0</v>
      </c>
      <c r="FN260" s="53" t="n">
        <f aca="false">+AW260-EY260-EI260</f>
        <v>0</v>
      </c>
      <c r="FO260" s="53" t="n">
        <f aca="false">+AX260-EZ260-EJ260</f>
        <v>0</v>
      </c>
      <c r="FP260" s="53" t="n">
        <f aca="false">+AY260-FA260</f>
        <v>1822.2</v>
      </c>
    </row>
    <row collapsed="false" customFormat="false" customHeight="true" hidden="false" ht="15" outlineLevel="2" r="261">
      <c r="A261" s="21" t="n">
        <v>12</v>
      </c>
      <c r="B261" s="21" t="s">
        <v>67</v>
      </c>
      <c r="C261" s="21" t="s">
        <v>137</v>
      </c>
      <c r="D261" s="67" t="n">
        <f aca="false">+E261</f>
        <v>16217</v>
      </c>
      <c r="E261" s="69" t="n">
        <v>16217</v>
      </c>
      <c r="F261" s="72" t="s">
        <v>862</v>
      </c>
      <c r="G261" s="21" t="s">
        <v>69</v>
      </c>
      <c r="H261" s="21" t="s">
        <v>69</v>
      </c>
      <c r="I261" s="72" t="s">
        <v>863</v>
      </c>
      <c r="J261" s="76" t="s">
        <v>557</v>
      </c>
      <c r="K261" s="76" t="s">
        <v>486</v>
      </c>
      <c r="L261" s="49" t="s">
        <v>487</v>
      </c>
      <c r="M261" s="50" t="s">
        <v>70</v>
      </c>
      <c r="N261" s="51" t="n">
        <v>0.01</v>
      </c>
      <c r="O261" s="51" t="n">
        <v>0.02</v>
      </c>
      <c r="P261" s="51" t="n">
        <v>0</v>
      </c>
      <c r="Q261" s="51" t="n">
        <v>0</v>
      </c>
      <c r="R261" s="50" t="n">
        <v>0</v>
      </c>
      <c r="S261" s="50" t="n">
        <v>0</v>
      </c>
      <c r="T261" s="50" t="n">
        <v>30</v>
      </c>
      <c r="U261" s="50"/>
      <c r="X261" s="53" t="e">
        <f aca="false">+VLOOKUP($D261,['file:///home/lab/repositories/luckia.facturador/com.luckia.biller.deploy/src/main/resources/bootstrap/info_presencial_2014.xlsx']venta_neta_cons!$a$2:$n$1048576,3,0)</f>
        <v>#VALUE!</v>
      </c>
      <c r="Y261" s="53" t="e">
        <f aca="false">+VLOOKUP($D261,['file:///home/lab/repositories/luckia.facturador/com.luckia.biller.deploy/src/main/resources/bootstrap/info_presencial_2014.xlsx']venta_neta_cons!$a$2:$n$1048576,4,0)</f>
        <v>#VALUE!</v>
      </c>
      <c r="Z261" s="53" t="e">
        <f aca="false">+VLOOKUP($D261,['file:///home/lab/repositories/luckia.facturador/com.luckia.biller.deploy/src/main/resources/bootstrap/info_presencial_2014.xlsx']venta_neta_cons!$a$2:$n$1048576,5,0)</f>
        <v>#VALUE!</v>
      </c>
      <c r="AA261" s="53" t="e">
        <f aca="false">+VLOOKUP($D261,['file:///home/lab/repositories/luckia.facturador/com.luckia.biller.deploy/src/main/resources/bootstrap/info_presencial_2014.xlsx']venta_neta_cons!$a$2:$n$1048576,6,0)</f>
        <v>#VALUE!</v>
      </c>
      <c r="AB261" s="53" t="e">
        <f aca="false">+VLOOKUP($D261,['file:///home/lab/repositories/luckia.facturador/com.luckia.biller.deploy/src/main/resources/bootstrap/info_presencial_2014.xlsx']venta_neta_cons!$a$2:$n$1048576,7,0)</f>
        <v>#VALUE!</v>
      </c>
      <c r="AC261" s="53" t="e">
        <f aca="false">+VLOOKUP($D261,['file:///home/lab/repositories/luckia.facturador/com.luckia.biller.deploy/src/main/resources/bootstrap/info_presencial_2014.xlsx']venta_neta_cons!$a$2:$n$1048576,8,0)</f>
        <v>#VALUE!</v>
      </c>
      <c r="AD261" s="53" t="e">
        <f aca="false">+VLOOKUP($D261,['file:///home/lab/repositories/luckia.facturador/com.luckia.biller.deploy/src/main/resources/bootstrap/info_presencial_2014.xlsx']venta_neta_cons!$a$2:$n$1048576,9,0)</f>
        <v>#VALUE!</v>
      </c>
      <c r="AE261" s="53" t="e">
        <f aca="false">+VLOOKUP($D261,['file:///home/lab/repositories/luckia.facturador/com.luckia.biller.deploy/src/main/resources/bootstrap/info_presencial_2014.xlsx']venta_neta_cons!$a$2:$n$1048576,10,0)</f>
        <v>#VALUE!</v>
      </c>
      <c r="AF261" s="53" t="e">
        <f aca="false">+VLOOKUP($D261,['file:///home/lab/repositories/luckia.facturador/com.luckia.biller.deploy/src/main/resources/bootstrap/info_presencial_2014.xlsx']venta_neta_cons!$a$2:$n$1048576,11,0)</f>
        <v>#VALUE!</v>
      </c>
      <c r="AG261" s="53" t="e">
        <f aca="false">+VLOOKUP($D261,['file:///home/lab/repositories/luckia.facturador/com.luckia.biller.deploy/src/main/resources/bootstrap/info_presencial_2014.xlsx']venta_neta_cons!$a$2:$n$1048576,12,0)</f>
        <v>#VALUE!</v>
      </c>
      <c r="AH261" s="53" t="e">
        <f aca="false">+VLOOKUP($D261,['file:///home/lab/repositories/luckia.facturador/com.luckia.biller.deploy/src/main/resources/bootstrap/info_presencial_2014.xlsx']venta_neta_cons!$a$2:$n$1048576,13,0)</f>
        <v>#VALUE!</v>
      </c>
      <c r="AI261" s="53" t="e">
        <f aca="false">+VLOOKUP($D261,['file:///home/lab/repositories/luckia.facturador/com.luckia.biller.deploy/src/main/resources/bootstrap/info_presencial_2014.xlsx']venta_neta_cons!$a$2:$n$1048576,14,0)</f>
        <v>#VALUE!</v>
      </c>
      <c r="AJ261" s="53" t="n">
        <f aca="false">+SUM(X261:AI261)</f>
        <v>265</v>
      </c>
      <c r="AK261" s="54" t="n">
        <f aca="false">+BB261/X261</f>
        <v>0.421471698113208</v>
      </c>
      <c r="AL261" s="53"/>
      <c r="AM261" s="53" t="e">
        <f aca="false">+VLOOKUP($D261,['file:///home/lab/repositories/luckia.facturador/com.luckia.biller.deploy/src/main/resources/bootstrap/info_presencial_2014.xlsx']saldo_cons!$a$2:$n$1048576,3,0)</f>
        <v>#VALUE!</v>
      </c>
      <c r="AN261" s="53" t="e">
        <f aca="false">+VLOOKUP($D261,['file:///home/lab/repositories/luckia.facturador/com.luckia.biller.deploy/src/main/resources/bootstrap/info_presencial_2014.xlsx']saldo_cons!$a$2:$n$1048576,4,0)</f>
        <v>#VALUE!</v>
      </c>
      <c r="AO261" s="53" t="e">
        <f aca="false">+VLOOKUP($D261,['file:///home/lab/repositories/luckia.facturador/com.luckia.biller.deploy/src/main/resources/bootstrap/info_presencial_2014.xlsx']saldo_cons!$a$2:$n$1048576,5,0)</f>
        <v>#VALUE!</v>
      </c>
      <c r="AP261" s="53" t="e">
        <f aca="false">+VLOOKUP($D261,['file:///home/lab/repositories/luckia.facturador/com.luckia.biller.deploy/src/main/resources/bootstrap/info_presencial_2014.xlsx']saldo_cons!$a$2:$n$1048576,6,0)</f>
        <v>#VALUE!</v>
      </c>
      <c r="AQ261" s="53" t="e">
        <f aca="false">+VLOOKUP($D261,['file:///home/lab/repositories/luckia.facturador/com.luckia.biller.deploy/src/main/resources/bootstrap/info_presencial_2014.xlsx']saldo_cons!$a$2:$n$1048576,7,0)</f>
        <v>#VALUE!</v>
      </c>
      <c r="AR261" s="53" t="e">
        <f aca="false">+VLOOKUP($D261,['file:///home/lab/repositories/luckia.facturador/com.luckia.biller.deploy/src/main/resources/bootstrap/info_presencial_2014.xlsx']saldo_cons!$a$2:$n$1048576,8,0)</f>
        <v>#VALUE!</v>
      </c>
      <c r="AS261" s="53" t="e">
        <f aca="false">+VLOOKUP($D261,['file:///home/lab/repositories/luckia.facturador/com.luckia.biller.deploy/src/main/resources/bootstrap/info_presencial_2014.xlsx']saldo_cons!$a$2:$n$1048576,9,0)</f>
        <v>#VALUE!</v>
      </c>
      <c r="AT261" s="53" t="e">
        <f aca="false">+VLOOKUP($D261,['file:///home/lab/repositories/luckia.facturador/com.luckia.biller.deploy/src/main/resources/bootstrap/info_presencial_2014.xlsx']saldo_cons!$a$2:$n$1048576,10,0)</f>
        <v>#VALUE!</v>
      </c>
      <c r="AU261" s="53" t="e">
        <f aca="false">+VLOOKUP($D261,['file:///home/lab/repositories/luckia.facturador/com.luckia.biller.deploy/src/main/resources/bootstrap/info_presencial_2014.xlsx']saldo_cons!$a$2:$n$1048576,11,0)</f>
        <v>#VALUE!</v>
      </c>
      <c r="AV261" s="53" t="e">
        <f aca="false">+VLOOKUP($D261,['file:///home/lab/repositories/luckia.facturador/com.luckia.biller.deploy/src/main/resources/bootstrap/info_presencial_2014.xlsx']saldo_cons!$a$2:$n$1048576,12,0)</f>
        <v>#VALUE!</v>
      </c>
      <c r="AW261" s="53" t="e">
        <f aca="false">+VLOOKUP($D261,['file:///home/lab/repositories/luckia.facturador/com.luckia.biller.deploy/src/main/resources/bootstrap/info_presencial_2014.xlsx']saldo_cons!$a$2:$n$1048576,13,0)</f>
        <v>#VALUE!</v>
      </c>
      <c r="AX261" s="53" t="e">
        <f aca="false">+VLOOKUP($D261,['file:///home/lab/repositories/luckia.facturador/com.luckia.biller.deploy/src/main/resources/bootstrap/info_presencial_2014.xlsx']saldo_cons!$a$2:$n$1048576,14,0)</f>
        <v>#VALUE!</v>
      </c>
      <c r="AY261" s="53" t="n">
        <f aca="false">+SUM(AM261:AX261)</f>
        <v>265</v>
      </c>
      <c r="AZ261" s="53"/>
      <c r="BA261" s="53"/>
      <c r="BB261" s="53" t="e">
        <f aca="false">+VLOOKUP($D261,['file:///home/lab/repositories/luckia.facturador/com.luckia.biller.deploy/src/main/resources/bootstrap/info_presencial_2014.xlsx']ggr_cons!$a$2:$n$1048576,3,0)</f>
        <v>#VALUE!</v>
      </c>
      <c r="BC261" s="53" t="e">
        <f aca="false">+VLOOKUP($D261,['file:///home/lab/repositories/luckia.facturador/com.luckia.biller.deploy/src/main/resources/bootstrap/info_presencial_2014.xlsx']ggr_cons!$a$2:$n$1048576,4,0)</f>
        <v>#VALUE!</v>
      </c>
      <c r="BD261" s="53" t="e">
        <f aca="false">+VLOOKUP($D261,['file:///home/lab/repositories/luckia.facturador/com.luckia.biller.deploy/src/main/resources/bootstrap/info_presencial_2014.xlsx']ggr_cons!$a$2:$n$1048576,5,0)</f>
        <v>#VALUE!</v>
      </c>
      <c r="BE261" s="53" t="e">
        <f aca="false">+VLOOKUP($D261,['file:///home/lab/repositories/luckia.facturador/com.luckia.biller.deploy/src/main/resources/bootstrap/info_presencial_2014.xlsx']ggr_cons!$a$2:$n$1048576,6,0)</f>
        <v>#VALUE!</v>
      </c>
      <c r="BF261" s="53" t="e">
        <f aca="false">+VLOOKUP($D261,['file:///home/lab/repositories/luckia.facturador/com.luckia.biller.deploy/src/main/resources/bootstrap/info_presencial_2014.xlsx']ggr_cons!$a$2:$n$1048576,7,0)</f>
        <v>#VALUE!</v>
      </c>
      <c r="BG261" s="53" t="e">
        <f aca="false">+VLOOKUP($D261,['file:///home/lab/repositories/luckia.facturador/com.luckia.biller.deploy/src/main/resources/bootstrap/info_presencial_2014.xlsx']ggr_cons!$a$2:$n$1048576,8,0)</f>
        <v>#VALUE!</v>
      </c>
      <c r="BH261" s="53" t="e">
        <f aca="false">+VLOOKUP($D261,['file:///home/lab/repositories/luckia.facturador/com.luckia.biller.deploy/src/main/resources/bootstrap/info_presencial_2014.xlsx']ggr_cons!$a$2:$n$1048576,9,0)</f>
        <v>#VALUE!</v>
      </c>
      <c r="BI261" s="53" t="e">
        <f aca="false">+VLOOKUP($D261,['file:///home/lab/repositories/luckia.facturador/com.luckia.biller.deploy/src/main/resources/bootstrap/info_presencial_2014.xlsx']ggr_cons!$a$2:$n$1048576,10,0)</f>
        <v>#VALUE!</v>
      </c>
      <c r="BJ261" s="53" t="e">
        <f aca="false">+VLOOKUP($D261,['file:///home/lab/repositories/luckia.facturador/com.luckia.biller.deploy/src/main/resources/bootstrap/info_presencial_2014.xlsx']ggr_cons!$a$2:$n$1048576,11,0)</f>
        <v>#VALUE!</v>
      </c>
      <c r="BK261" s="53" t="e">
        <f aca="false">+VLOOKUP($D261,['file:///home/lab/repositories/luckia.facturador/com.luckia.biller.deploy/src/main/resources/bootstrap/info_presencial_2014.xlsx']ggr_cons!$a$2:$n$1048576,12,0)</f>
        <v>#VALUE!</v>
      </c>
      <c r="BL261" s="53" t="e">
        <f aca="false">+VLOOKUP($D261,['file:///home/lab/repositories/luckia.facturador/com.luckia.biller.deploy/src/main/resources/bootstrap/info_presencial_2014.xlsx']ggr_cons!$a$2:$n$1048576,13,0)</f>
        <v>#VALUE!</v>
      </c>
      <c r="BM261" s="53" t="e">
        <f aca="false">+VLOOKUP($D261,['file:///home/lab/repositories/luckia.facturador/com.luckia.biller.deploy/src/main/resources/bootstrap/info_presencial_2014.xlsx']ggr_cons!$a$2:$n$1048576,14,0)</f>
        <v>#VALUE!</v>
      </c>
      <c r="BN261" s="53" t="n">
        <f aca="false">+SUM(BB261:BM261)</f>
        <v>111.69</v>
      </c>
      <c r="BO261" s="53"/>
      <c r="BP261" s="53"/>
      <c r="BQ261" s="55" t="n">
        <f aca="false">+$N261*X261</f>
        <v>2.65</v>
      </c>
      <c r="BR261" s="55" t="n">
        <f aca="false">+$N261*Y261</f>
        <v>0</v>
      </c>
      <c r="BS261" s="55" t="n">
        <f aca="false">+$N261*Z261</f>
        <v>0</v>
      </c>
      <c r="BT261" s="55" t="n">
        <f aca="false">+$N261*AA261</f>
        <v>0</v>
      </c>
      <c r="BU261" s="55" t="n">
        <f aca="false">+$N261*AB261</f>
        <v>0</v>
      </c>
      <c r="BV261" s="55" t="n">
        <f aca="false">+$N261*AC261</f>
        <v>0</v>
      </c>
      <c r="BW261" s="55" t="n">
        <f aca="false">+$N261*AD261</f>
        <v>0</v>
      </c>
      <c r="BX261" s="55" t="n">
        <f aca="false">+$N261*AE261</f>
        <v>0</v>
      </c>
      <c r="BY261" s="55" t="n">
        <f aca="false">+$N261*AF261</f>
        <v>0</v>
      </c>
      <c r="BZ261" s="55" t="n">
        <f aca="false">+$N261*AG261</f>
        <v>0</v>
      </c>
      <c r="CA261" s="55" t="n">
        <f aca="false">+$N261*AH261</f>
        <v>0</v>
      </c>
      <c r="CB261" s="55" t="n">
        <f aca="false">+$N261*AI261</f>
        <v>0</v>
      </c>
      <c r="CC261" s="55" t="n">
        <f aca="false">+SUM(BQ261:CB261)</f>
        <v>2.65</v>
      </c>
      <c r="CD261" s="53"/>
      <c r="CE261" s="55"/>
      <c r="CF261" s="55" t="n">
        <f aca="false">+BQ261/$CE$2</f>
        <v>2.1900826446281</v>
      </c>
      <c r="CG261" s="55" t="n">
        <f aca="false">+BR261/$CE$2</f>
        <v>0</v>
      </c>
      <c r="CH261" s="55" t="n">
        <f aca="false">+BS261/$CE$2</f>
        <v>0</v>
      </c>
      <c r="CI261" s="55" t="n">
        <f aca="false">+BT261/$CE$2</f>
        <v>0</v>
      </c>
      <c r="CJ261" s="55" t="n">
        <f aca="false">+BU261/$CE$2</f>
        <v>0</v>
      </c>
      <c r="CK261" s="55" t="n">
        <f aca="false">+BV261/$CE$2</f>
        <v>0</v>
      </c>
      <c r="CL261" s="55" t="n">
        <f aca="false">+BW261/$CE$2</f>
        <v>0</v>
      </c>
      <c r="CM261" s="55" t="n">
        <f aca="false">+BX261/$CE$2</f>
        <v>0</v>
      </c>
      <c r="CN261" s="55" t="n">
        <f aca="false">+BY261/$CE$2</f>
        <v>0</v>
      </c>
      <c r="CO261" s="55" t="n">
        <f aca="false">+BZ261/$CE$2</f>
        <v>0</v>
      </c>
      <c r="CP261" s="55" t="n">
        <f aca="false">+CA261/$CE$2</f>
        <v>0</v>
      </c>
      <c r="CQ261" s="55" t="n">
        <f aca="false">+CB261/$CE$2</f>
        <v>0</v>
      </c>
      <c r="CR261" s="55" t="n">
        <f aca="false">+CC261/$CE$2</f>
        <v>2.1900826446281</v>
      </c>
      <c r="CS261" s="53"/>
      <c r="CT261" s="53"/>
      <c r="CU261" s="56" t="n">
        <f aca="false">+$O261*X261+$P261*BB261+$Q261*(0.9*BB261+$S261)+$R261</f>
        <v>5.3</v>
      </c>
      <c r="CV261" s="56" t="n">
        <f aca="false">+$O261*Y261+$P261*BC261+$Q261*(0.9*BC261+$S261)+$R261</f>
        <v>0</v>
      </c>
      <c r="CW261" s="56" t="n">
        <f aca="false">+$O261*Z261+$P261*BD261+$Q261*(0.9*BD261+$S261)+$R261</f>
        <v>0</v>
      </c>
      <c r="CX261" s="56" t="n">
        <f aca="false">+$O261*AA261+$P261*BE261+$Q261*(0.9*BE261+$S261)+$R261</f>
        <v>0</v>
      </c>
      <c r="CY261" s="56" t="n">
        <f aca="false">+$O261*AB261+$P261*BF261+$Q261*(0.9*BF261+$S261)+$R261</f>
        <v>0</v>
      </c>
      <c r="CZ261" s="56" t="n">
        <f aca="false">+$O261*AC261+$P261*BG261+$Q261*(0.9*BG261+$S261)+$R261</f>
        <v>0</v>
      </c>
      <c r="DA261" s="56" t="n">
        <f aca="false">+$O261*AD261+$P261*BH261+$Q261*(0.9*BH261+$S261)+$R261</f>
        <v>0</v>
      </c>
      <c r="DB261" s="56" t="n">
        <f aca="false">+$O261*AE261+$P261*BI261+$Q261*(0.9*BI261+$S261)+$R261</f>
        <v>0</v>
      </c>
      <c r="DC261" s="56" t="n">
        <f aca="false">+$O261*AF261+$P261*BJ261+$Q261*(0.9*BJ261+$S261)+$R261</f>
        <v>0</v>
      </c>
      <c r="DD261" s="56" t="n">
        <f aca="false">+$O261*AG261+$P261*BK261+$Q261*(0.9*BK261+$S261)+$R261</f>
        <v>0</v>
      </c>
      <c r="DE261" s="56" t="n">
        <f aca="false">+$O261*AH261+$P261*BL261+$Q261*(0.9*BL261+$S261)+$R261</f>
        <v>0</v>
      </c>
      <c r="DF261" s="56" t="n">
        <f aca="false">+$O261*AI261+$P261*BM261+$Q261*(0.9*BM261+$S261)+$R261</f>
        <v>0</v>
      </c>
      <c r="DG261" s="55" t="n">
        <f aca="false">+SUM(CU261:DF261)</f>
        <v>5.3</v>
      </c>
      <c r="DH261" s="53"/>
      <c r="DJ261" s="14" t="n">
        <f aca="false">+IF(X261=0,0,$T261)</f>
        <v>30</v>
      </c>
      <c r="DK261" s="14" t="n">
        <f aca="false">+IF(Y261=0,0,$T261)</f>
        <v>0</v>
      </c>
      <c r="DL261" s="14" t="n">
        <f aca="false">+IF(Z261=0,0,$T261)</f>
        <v>0</v>
      </c>
      <c r="DM261" s="14" t="n">
        <f aca="false">+IF(AA261=0,0,$T261)</f>
        <v>0</v>
      </c>
      <c r="DN261" s="14" t="n">
        <f aca="false">+IF(AB261=0,0,$T261)</f>
        <v>0</v>
      </c>
      <c r="DO261" s="14" t="n">
        <f aca="false">+IF(AC261=0,0,$T261)</f>
        <v>0</v>
      </c>
      <c r="DP261" s="14" t="n">
        <f aca="false">+IF(AD261=0,0,$T261)</f>
        <v>0</v>
      </c>
      <c r="DQ261" s="14" t="n">
        <f aca="false">+IF(AE261=0,0,$T261)</f>
        <v>0</v>
      </c>
      <c r="DR261" s="14" t="n">
        <f aca="false">+IF(AF261=0,0,$T261)</f>
        <v>0</v>
      </c>
      <c r="DS261" s="14" t="n">
        <f aca="false">+IF(AG261=0,0,$T261)</f>
        <v>0</v>
      </c>
      <c r="DT261" s="14" t="n">
        <f aca="false">+IF(AH261=0,0,$T261)</f>
        <v>0</v>
      </c>
      <c r="DU261" s="14" t="n">
        <f aca="false">+IF(AI261=0,0,$T261)</f>
        <v>0</v>
      </c>
      <c r="DV261" s="55" t="n">
        <f aca="false">+SUM(DJ261:DU261)</f>
        <v>30</v>
      </c>
      <c r="DY261" s="14" t="n">
        <v>0</v>
      </c>
      <c r="DZ261" s="14" t="n">
        <v>0</v>
      </c>
      <c r="EA261" s="14" t="n">
        <v>0</v>
      </c>
      <c r="EB261" s="14" t="n">
        <v>0</v>
      </c>
      <c r="EC261" s="14" t="n">
        <v>0</v>
      </c>
      <c r="ED261" s="14" t="n">
        <v>0</v>
      </c>
      <c r="EE261" s="14" t="n">
        <v>0</v>
      </c>
      <c r="EF261" s="14" t="n">
        <v>0</v>
      </c>
      <c r="EG261" s="14" t="n">
        <v>0</v>
      </c>
      <c r="EH261" s="14" t="n">
        <v>0</v>
      </c>
      <c r="EI261" s="14" t="n">
        <v>0</v>
      </c>
      <c r="EJ261" s="14" t="n">
        <v>0</v>
      </c>
      <c r="EK261" s="55" t="n">
        <f aca="false">+SUM(DY261:EJ261)</f>
        <v>0</v>
      </c>
      <c r="EO261" s="53" t="n">
        <f aca="false">+CU261+DJ261-DY261/2</f>
        <v>35.3</v>
      </c>
      <c r="EP261" s="53" t="n">
        <f aca="false">+CV261+DK261-DZ261/2</f>
        <v>0</v>
      </c>
      <c r="EQ261" s="53" t="n">
        <f aca="false">+CW261+DL261-EA261/2</f>
        <v>0</v>
      </c>
      <c r="ER261" s="53" t="n">
        <f aca="false">+CX261+DM261-EB261/2</f>
        <v>0</v>
      </c>
      <c r="ES261" s="53" t="n">
        <f aca="false">+CY261+DN261-EC261/2</f>
        <v>0</v>
      </c>
      <c r="ET261" s="53" t="n">
        <f aca="false">+CZ261+DO261-ED261/2</f>
        <v>0</v>
      </c>
      <c r="EU261" s="53" t="n">
        <f aca="false">+DA261+DP261-EE261/2</f>
        <v>0</v>
      </c>
      <c r="EV261" s="53" t="n">
        <f aca="false">+DB261+DQ261-EF261/2</f>
        <v>0</v>
      </c>
      <c r="EW261" s="53" t="n">
        <f aca="false">+DC261+DR261-EG261/2</f>
        <v>0</v>
      </c>
      <c r="EX261" s="53" t="n">
        <f aca="false">+DD261+DS261-EH261/2</f>
        <v>0</v>
      </c>
      <c r="EY261" s="53" t="n">
        <f aca="false">+DE261+DT261-EI261/2</f>
        <v>0</v>
      </c>
      <c r="EZ261" s="53" t="n">
        <f aca="false">+DF261+DU261-EJ261/2</f>
        <v>0</v>
      </c>
      <c r="FA261" s="55" t="n">
        <f aca="false">+SUM(EO261:EZ261)</f>
        <v>35.3</v>
      </c>
      <c r="FD261" s="53" t="n">
        <f aca="false">+AM261-EO261-DY261</f>
        <v>229.7</v>
      </c>
      <c r="FE261" s="53" t="n">
        <f aca="false">+AN261-EP261-DZ261</f>
        <v>0</v>
      </c>
      <c r="FF261" s="53" t="n">
        <f aca="false">+AO261-EQ261-EA261</f>
        <v>0</v>
      </c>
      <c r="FG261" s="53" t="n">
        <f aca="false">+AP261-ER261-EB261</f>
        <v>0</v>
      </c>
      <c r="FH261" s="53" t="n">
        <f aca="false">+AQ261-ES261-EC261</f>
        <v>0</v>
      </c>
      <c r="FI261" s="53" t="n">
        <f aca="false">+AR261-ET261-ED261</f>
        <v>0</v>
      </c>
      <c r="FJ261" s="53" t="n">
        <f aca="false">+AS261-EU261-EE261</f>
        <v>0</v>
      </c>
      <c r="FK261" s="53" t="n">
        <f aca="false">+AT261-EV261-EF261</f>
        <v>0</v>
      </c>
      <c r="FL261" s="53" t="n">
        <f aca="false">+AU261-EW261-EG261</f>
        <v>0</v>
      </c>
      <c r="FM261" s="53" t="n">
        <f aca="false">+AV261-EX261-EH261</f>
        <v>0</v>
      </c>
      <c r="FN261" s="53" t="n">
        <f aca="false">+AW261-EY261-EI261</f>
        <v>0</v>
      </c>
      <c r="FO261" s="53" t="n">
        <f aca="false">+AX261-EZ261-EJ261</f>
        <v>0</v>
      </c>
      <c r="FP261" s="53" t="n">
        <f aca="false">+AY261-FA261</f>
        <v>229.7</v>
      </c>
    </row>
    <row collapsed="false" customFormat="false" customHeight="true" hidden="false" ht="15" outlineLevel="2" r="262">
      <c r="A262" s="21" t="n">
        <v>12</v>
      </c>
      <c r="B262" s="21" t="s">
        <v>67</v>
      </c>
      <c r="C262" s="21" t="s">
        <v>137</v>
      </c>
      <c r="D262" s="67" t="n">
        <f aca="false">+E262</f>
        <v>16218</v>
      </c>
      <c r="E262" s="69" t="n">
        <v>16218</v>
      </c>
      <c r="F262" s="21" t="s">
        <v>864</v>
      </c>
      <c r="G262" s="21" t="s">
        <v>69</v>
      </c>
      <c r="H262" s="21" t="s">
        <v>69</v>
      </c>
      <c r="I262" s="72" t="s">
        <v>865</v>
      </c>
      <c r="J262" s="76" t="s">
        <v>848</v>
      </c>
      <c r="K262" s="76" t="s">
        <v>486</v>
      </c>
      <c r="L262" s="49" t="s">
        <v>487</v>
      </c>
      <c r="M262" s="50" t="s">
        <v>70</v>
      </c>
      <c r="N262" s="51" t="n">
        <v>0.01</v>
      </c>
      <c r="O262" s="51" t="n">
        <v>0.02</v>
      </c>
      <c r="P262" s="51" t="n">
        <v>0</v>
      </c>
      <c r="Q262" s="51" t="n">
        <v>0</v>
      </c>
      <c r="R262" s="50" t="n">
        <v>0</v>
      </c>
      <c r="S262" s="50" t="n">
        <v>0</v>
      </c>
      <c r="T262" s="50" t="n">
        <v>30</v>
      </c>
      <c r="U262" s="50"/>
      <c r="X262" s="53" t="e">
        <f aca="false">+VLOOKUP($D262,['file:///home/lab/repositories/luckia.facturador/com.luckia.biller.deploy/src/main/resources/bootstrap/info_presencial_2014.xlsx']venta_neta_cons!$a$2:$n$1048576,3,0)</f>
        <v>#VALUE!</v>
      </c>
      <c r="Y262" s="53" t="e">
        <f aca="false">+VLOOKUP($D262,['file:///home/lab/repositories/luckia.facturador/com.luckia.biller.deploy/src/main/resources/bootstrap/info_presencial_2014.xlsx']venta_neta_cons!$a$2:$n$1048576,4,0)</f>
        <v>#VALUE!</v>
      </c>
      <c r="Z262" s="53" t="e">
        <f aca="false">+VLOOKUP($D262,['file:///home/lab/repositories/luckia.facturador/com.luckia.biller.deploy/src/main/resources/bootstrap/info_presencial_2014.xlsx']venta_neta_cons!$a$2:$n$1048576,5,0)</f>
        <v>#VALUE!</v>
      </c>
      <c r="AA262" s="53" t="e">
        <f aca="false">+VLOOKUP($D262,['file:///home/lab/repositories/luckia.facturador/com.luckia.biller.deploy/src/main/resources/bootstrap/info_presencial_2014.xlsx']venta_neta_cons!$a$2:$n$1048576,6,0)</f>
        <v>#VALUE!</v>
      </c>
      <c r="AB262" s="53" t="e">
        <f aca="false">+VLOOKUP($D262,['file:///home/lab/repositories/luckia.facturador/com.luckia.biller.deploy/src/main/resources/bootstrap/info_presencial_2014.xlsx']venta_neta_cons!$a$2:$n$1048576,7,0)</f>
        <v>#VALUE!</v>
      </c>
      <c r="AC262" s="53" t="e">
        <f aca="false">+VLOOKUP($D262,['file:///home/lab/repositories/luckia.facturador/com.luckia.biller.deploy/src/main/resources/bootstrap/info_presencial_2014.xlsx']venta_neta_cons!$a$2:$n$1048576,8,0)</f>
        <v>#VALUE!</v>
      </c>
      <c r="AD262" s="53" t="e">
        <f aca="false">+VLOOKUP($D262,['file:///home/lab/repositories/luckia.facturador/com.luckia.biller.deploy/src/main/resources/bootstrap/info_presencial_2014.xlsx']venta_neta_cons!$a$2:$n$1048576,9,0)</f>
        <v>#VALUE!</v>
      </c>
      <c r="AE262" s="53" t="e">
        <f aca="false">+VLOOKUP($D262,['file:///home/lab/repositories/luckia.facturador/com.luckia.biller.deploy/src/main/resources/bootstrap/info_presencial_2014.xlsx']venta_neta_cons!$a$2:$n$1048576,10,0)</f>
        <v>#VALUE!</v>
      </c>
      <c r="AF262" s="53" t="e">
        <f aca="false">+VLOOKUP($D262,['file:///home/lab/repositories/luckia.facturador/com.luckia.biller.deploy/src/main/resources/bootstrap/info_presencial_2014.xlsx']venta_neta_cons!$a$2:$n$1048576,11,0)</f>
        <v>#VALUE!</v>
      </c>
      <c r="AG262" s="53" t="e">
        <f aca="false">+VLOOKUP($D262,['file:///home/lab/repositories/luckia.facturador/com.luckia.biller.deploy/src/main/resources/bootstrap/info_presencial_2014.xlsx']venta_neta_cons!$a$2:$n$1048576,12,0)</f>
        <v>#VALUE!</v>
      </c>
      <c r="AH262" s="53" t="e">
        <f aca="false">+VLOOKUP($D262,['file:///home/lab/repositories/luckia.facturador/com.luckia.biller.deploy/src/main/resources/bootstrap/info_presencial_2014.xlsx']venta_neta_cons!$a$2:$n$1048576,13,0)</f>
        <v>#VALUE!</v>
      </c>
      <c r="AI262" s="53" t="e">
        <f aca="false">+VLOOKUP($D262,['file:///home/lab/repositories/luckia.facturador/com.luckia.biller.deploy/src/main/resources/bootstrap/info_presencial_2014.xlsx']venta_neta_cons!$a$2:$n$1048576,14,0)</f>
        <v>#VALUE!</v>
      </c>
      <c r="AJ262" s="53" t="n">
        <f aca="false">+SUM(X262:AI262)</f>
        <v>7766</v>
      </c>
      <c r="AK262" s="54" t="n">
        <f aca="false">+BB262/X262</f>
        <v>0.214236415142931</v>
      </c>
      <c r="AL262" s="53"/>
      <c r="AM262" s="53" t="e">
        <f aca="false">+VLOOKUP($D262,['file:///home/lab/repositories/luckia.facturador/com.luckia.biller.deploy/src/main/resources/bootstrap/info_presencial_2014.xlsx']saldo_cons!$a$2:$n$1048576,3,0)</f>
        <v>#VALUE!</v>
      </c>
      <c r="AN262" s="53" t="e">
        <f aca="false">+VLOOKUP($D262,['file:///home/lab/repositories/luckia.facturador/com.luckia.biller.deploy/src/main/resources/bootstrap/info_presencial_2014.xlsx']saldo_cons!$a$2:$n$1048576,4,0)</f>
        <v>#VALUE!</v>
      </c>
      <c r="AO262" s="53" t="e">
        <f aca="false">+VLOOKUP($D262,['file:///home/lab/repositories/luckia.facturador/com.luckia.biller.deploy/src/main/resources/bootstrap/info_presencial_2014.xlsx']saldo_cons!$a$2:$n$1048576,5,0)</f>
        <v>#VALUE!</v>
      </c>
      <c r="AP262" s="53" t="e">
        <f aca="false">+VLOOKUP($D262,['file:///home/lab/repositories/luckia.facturador/com.luckia.biller.deploy/src/main/resources/bootstrap/info_presencial_2014.xlsx']saldo_cons!$a$2:$n$1048576,6,0)</f>
        <v>#VALUE!</v>
      </c>
      <c r="AQ262" s="53" t="e">
        <f aca="false">+VLOOKUP($D262,['file:///home/lab/repositories/luckia.facturador/com.luckia.biller.deploy/src/main/resources/bootstrap/info_presencial_2014.xlsx']saldo_cons!$a$2:$n$1048576,7,0)</f>
        <v>#VALUE!</v>
      </c>
      <c r="AR262" s="53" t="e">
        <f aca="false">+VLOOKUP($D262,['file:///home/lab/repositories/luckia.facturador/com.luckia.biller.deploy/src/main/resources/bootstrap/info_presencial_2014.xlsx']saldo_cons!$a$2:$n$1048576,8,0)</f>
        <v>#VALUE!</v>
      </c>
      <c r="AS262" s="53" t="e">
        <f aca="false">+VLOOKUP($D262,['file:///home/lab/repositories/luckia.facturador/com.luckia.biller.deploy/src/main/resources/bootstrap/info_presencial_2014.xlsx']saldo_cons!$a$2:$n$1048576,9,0)</f>
        <v>#VALUE!</v>
      </c>
      <c r="AT262" s="53" t="e">
        <f aca="false">+VLOOKUP($D262,['file:///home/lab/repositories/luckia.facturador/com.luckia.biller.deploy/src/main/resources/bootstrap/info_presencial_2014.xlsx']saldo_cons!$a$2:$n$1048576,10,0)</f>
        <v>#VALUE!</v>
      </c>
      <c r="AU262" s="53" t="e">
        <f aca="false">+VLOOKUP($D262,['file:///home/lab/repositories/luckia.facturador/com.luckia.biller.deploy/src/main/resources/bootstrap/info_presencial_2014.xlsx']saldo_cons!$a$2:$n$1048576,11,0)</f>
        <v>#VALUE!</v>
      </c>
      <c r="AV262" s="53" t="e">
        <f aca="false">+VLOOKUP($D262,['file:///home/lab/repositories/luckia.facturador/com.luckia.biller.deploy/src/main/resources/bootstrap/info_presencial_2014.xlsx']saldo_cons!$a$2:$n$1048576,12,0)</f>
        <v>#VALUE!</v>
      </c>
      <c r="AW262" s="53" t="e">
        <f aca="false">+VLOOKUP($D262,['file:///home/lab/repositories/luckia.facturador/com.luckia.biller.deploy/src/main/resources/bootstrap/info_presencial_2014.xlsx']saldo_cons!$a$2:$n$1048576,13,0)</f>
        <v>#VALUE!</v>
      </c>
      <c r="AX262" s="53" t="e">
        <f aca="false">+VLOOKUP($D262,['file:///home/lab/repositories/luckia.facturador/com.luckia.biller.deploy/src/main/resources/bootstrap/info_presencial_2014.xlsx']saldo_cons!$a$2:$n$1048576,14,0)</f>
        <v>#VALUE!</v>
      </c>
      <c r="AY262" s="53" t="n">
        <f aca="false">+SUM(AM262:AX262)</f>
        <v>7766</v>
      </c>
      <c r="AZ262" s="53"/>
      <c r="BA262" s="53"/>
      <c r="BB262" s="53" t="e">
        <f aca="false">+VLOOKUP($D262,['file:///home/lab/repositories/luckia.facturador/com.luckia.biller.deploy/src/main/resources/bootstrap/info_presencial_2014.xlsx']ggr_cons!$a$2:$n$1048576,3,0)</f>
        <v>#VALUE!</v>
      </c>
      <c r="BC262" s="53" t="e">
        <f aca="false">+VLOOKUP($D262,['file:///home/lab/repositories/luckia.facturador/com.luckia.biller.deploy/src/main/resources/bootstrap/info_presencial_2014.xlsx']ggr_cons!$a$2:$n$1048576,4,0)</f>
        <v>#VALUE!</v>
      </c>
      <c r="BD262" s="53" t="e">
        <f aca="false">+VLOOKUP($D262,['file:///home/lab/repositories/luckia.facturador/com.luckia.biller.deploy/src/main/resources/bootstrap/info_presencial_2014.xlsx']ggr_cons!$a$2:$n$1048576,5,0)</f>
        <v>#VALUE!</v>
      </c>
      <c r="BE262" s="53" t="e">
        <f aca="false">+VLOOKUP($D262,['file:///home/lab/repositories/luckia.facturador/com.luckia.biller.deploy/src/main/resources/bootstrap/info_presencial_2014.xlsx']ggr_cons!$a$2:$n$1048576,6,0)</f>
        <v>#VALUE!</v>
      </c>
      <c r="BF262" s="53" t="e">
        <f aca="false">+VLOOKUP($D262,['file:///home/lab/repositories/luckia.facturador/com.luckia.biller.deploy/src/main/resources/bootstrap/info_presencial_2014.xlsx']ggr_cons!$a$2:$n$1048576,7,0)</f>
        <v>#VALUE!</v>
      </c>
      <c r="BG262" s="53" t="e">
        <f aca="false">+VLOOKUP($D262,['file:///home/lab/repositories/luckia.facturador/com.luckia.biller.deploy/src/main/resources/bootstrap/info_presencial_2014.xlsx']ggr_cons!$a$2:$n$1048576,8,0)</f>
        <v>#VALUE!</v>
      </c>
      <c r="BH262" s="53" t="e">
        <f aca="false">+VLOOKUP($D262,['file:///home/lab/repositories/luckia.facturador/com.luckia.biller.deploy/src/main/resources/bootstrap/info_presencial_2014.xlsx']ggr_cons!$a$2:$n$1048576,9,0)</f>
        <v>#VALUE!</v>
      </c>
      <c r="BI262" s="53" t="e">
        <f aca="false">+VLOOKUP($D262,['file:///home/lab/repositories/luckia.facturador/com.luckia.biller.deploy/src/main/resources/bootstrap/info_presencial_2014.xlsx']ggr_cons!$a$2:$n$1048576,10,0)</f>
        <v>#VALUE!</v>
      </c>
      <c r="BJ262" s="53" t="e">
        <f aca="false">+VLOOKUP($D262,['file:///home/lab/repositories/luckia.facturador/com.luckia.biller.deploy/src/main/resources/bootstrap/info_presencial_2014.xlsx']ggr_cons!$a$2:$n$1048576,11,0)</f>
        <v>#VALUE!</v>
      </c>
      <c r="BK262" s="53" t="e">
        <f aca="false">+VLOOKUP($D262,['file:///home/lab/repositories/luckia.facturador/com.luckia.biller.deploy/src/main/resources/bootstrap/info_presencial_2014.xlsx']ggr_cons!$a$2:$n$1048576,12,0)</f>
        <v>#VALUE!</v>
      </c>
      <c r="BL262" s="53" t="e">
        <f aca="false">+VLOOKUP($D262,['file:///home/lab/repositories/luckia.facturador/com.luckia.biller.deploy/src/main/resources/bootstrap/info_presencial_2014.xlsx']ggr_cons!$a$2:$n$1048576,13,0)</f>
        <v>#VALUE!</v>
      </c>
      <c r="BM262" s="53" t="e">
        <f aca="false">+VLOOKUP($D262,['file:///home/lab/repositories/luckia.facturador/com.luckia.biller.deploy/src/main/resources/bootstrap/info_presencial_2014.xlsx']ggr_cons!$a$2:$n$1048576,14,0)</f>
        <v>#VALUE!</v>
      </c>
      <c r="BN262" s="53" t="n">
        <f aca="false">+SUM(BB262:BM262)</f>
        <v>1663.76</v>
      </c>
      <c r="BO262" s="53"/>
      <c r="BP262" s="53"/>
      <c r="BQ262" s="55" t="n">
        <f aca="false">+$N262*X262</f>
        <v>77.66</v>
      </c>
      <c r="BR262" s="55" t="n">
        <f aca="false">+$N262*Y262</f>
        <v>0</v>
      </c>
      <c r="BS262" s="55" t="n">
        <f aca="false">+$N262*Z262</f>
        <v>0</v>
      </c>
      <c r="BT262" s="55" t="n">
        <f aca="false">+$N262*AA262</f>
        <v>0</v>
      </c>
      <c r="BU262" s="55" t="n">
        <f aca="false">+$N262*AB262</f>
        <v>0</v>
      </c>
      <c r="BV262" s="55" t="n">
        <f aca="false">+$N262*AC262</f>
        <v>0</v>
      </c>
      <c r="BW262" s="55" t="n">
        <f aca="false">+$N262*AD262</f>
        <v>0</v>
      </c>
      <c r="BX262" s="55" t="n">
        <f aca="false">+$N262*AE262</f>
        <v>0</v>
      </c>
      <c r="BY262" s="55" t="n">
        <f aca="false">+$N262*AF262</f>
        <v>0</v>
      </c>
      <c r="BZ262" s="55" t="n">
        <f aca="false">+$N262*AG262</f>
        <v>0</v>
      </c>
      <c r="CA262" s="55" t="n">
        <f aca="false">+$N262*AH262</f>
        <v>0</v>
      </c>
      <c r="CB262" s="55" t="n">
        <f aca="false">+$N262*AI262</f>
        <v>0</v>
      </c>
      <c r="CC262" s="55" t="n">
        <f aca="false">+SUM(BQ262:CB262)</f>
        <v>77.66</v>
      </c>
      <c r="CD262" s="53"/>
      <c r="CE262" s="55"/>
      <c r="CF262" s="55" t="n">
        <f aca="false">+BQ262/$CE$2</f>
        <v>64.1818181818182</v>
      </c>
      <c r="CG262" s="55" t="n">
        <f aca="false">+BR262/$CE$2</f>
        <v>0</v>
      </c>
      <c r="CH262" s="55" t="n">
        <f aca="false">+BS262/$CE$2</f>
        <v>0</v>
      </c>
      <c r="CI262" s="55" t="n">
        <f aca="false">+BT262/$CE$2</f>
        <v>0</v>
      </c>
      <c r="CJ262" s="55" t="n">
        <f aca="false">+BU262/$CE$2</f>
        <v>0</v>
      </c>
      <c r="CK262" s="55" t="n">
        <f aca="false">+BV262/$CE$2</f>
        <v>0</v>
      </c>
      <c r="CL262" s="55" t="n">
        <f aca="false">+BW262/$CE$2</f>
        <v>0</v>
      </c>
      <c r="CM262" s="55" t="n">
        <f aca="false">+BX262/$CE$2</f>
        <v>0</v>
      </c>
      <c r="CN262" s="55" t="n">
        <f aca="false">+BY262/$CE$2</f>
        <v>0</v>
      </c>
      <c r="CO262" s="55" t="n">
        <f aca="false">+BZ262/$CE$2</f>
        <v>0</v>
      </c>
      <c r="CP262" s="55" t="n">
        <f aca="false">+CA262/$CE$2</f>
        <v>0</v>
      </c>
      <c r="CQ262" s="55" t="n">
        <f aca="false">+CB262/$CE$2</f>
        <v>0</v>
      </c>
      <c r="CR262" s="55" t="n">
        <f aca="false">+CC262/$CE$2</f>
        <v>64.1818181818182</v>
      </c>
      <c r="CS262" s="53"/>
      <c r="CT262" s="53"/>
      <c r="CU262" s="56" t="n">
        <f aca="false">+$O262*X262+$P262*BB262+$Q262*(0.9*BB262+$S262)+$R262</f>
        <v>155.32</v>
      </c>
      <c r="CV262" s="56" t="n">
        <f aca="false">+$O262*Y262+$P262*BC262+$Q262*(0.9*BC262+$S262)+$R262</f>
        <v>0</v>
      </c>
      <c r="CW262" s="56" t="n">
        <f aca="false">+$O262*Z262+$P262*BD262+$Q262*(0.9*BD262+$S262)+$R262</f>
        <v>0</v>
      </c>
      <c r="CX262" s="56" t="n">
        <f aca="false">+$O262*AA262+$P262*BE262+$Q262*(0.9*BE262+$S262)+$R262</f>
        <v>0</v>
      </c>
      <c r="CY262" s="56" t="n">
        <f aca="false">+$O262*AB262+$P262*BF262+$Q262*(0.9*BF262+$S262)+$R262</f>
        <v>0</v>
      </c>
      <c r="CZ262" s="56" t="n">
        <f aca="false">+$O262*AC262+$P262*BG262+$Q262*(0.9*BG262+$S262)+$R262</f>
        <v>0</v>
      </c>
      <c r="DA262" s="56" t="n">
        <f aca="false">+$O262*AD262+$P262*BH262+$Q262*(0.9*BH262+$S262)+$R262</f>
        <v>0</v>
      </c>
      <c r="DB262" s="56" t="n">
        <f aca="false">+$O262*AE262+$P262*BI262+$Q262*(0.9*BI262+$S262)+$R262</f>
        <v>0</v>
      </c>
      <c r="DC262" s="56" t="n">
        <f aca="false">+$O262*AF262+$P262*BJ262+$Q262*(0.9*BJ262+$S262)+$R262</f>
        <v>0</v>
      </c>
      <c r="DD262" s="56" t="n">
        <f aca="false">+$O262*AG262+$P262*BK262+$Q262*(0.9*BK262+$S262)+$R262</f>
        <v>0</v>
      </c>
      <c r="DE262" s="56" t="n">
        <f aca="false">+$O262*AH262+$P262*BL262+$Q262*(0.9*BL262+$S262)+$R262</f>
        <v>0</v>
      </c>
      <c r="DF262" s="56" t="n">
        <f aca="false">+$O262*AI262+$P262*BM262+$Q262*(0.9*BM262+$S262)+$R262</f>
        <v>0</v>
      </c>
      <c r="DG262" s="55" t="n">
        <f aca="false">+SUM(CU262:DF262)</f>
        <v>155.32</v>
      </c>
      <c r="DH262" s="53"/>
      <c r="DJ262" s="14" t="n">
        <f aca="false">+IF(X262=0,0,$T262)</f>
        <v>30</v>
      </c>
      <c r="DK262" s="14" t="n">
        <f aca="false">+IF(Y262=0,0,$T262)</f>
        <v>0</v>
      </c>
      <c r="DL262" s="14" t="n">
        <f aca="false">+IF(Z262=0,0,$T262)</f>
        <v>0</v>
      </c>
      <c r="DM262" s="14" t="n">
        <f aca="false">+IF(AA262=0,0,$T262)</f>
        <v>0</v>
      </c>
      <c r="DN262" s="14" t="n">
        <f aca="false">+IF(AB262=0,0,$T262)</f>
        <v>0</v>
      </c>
      <c r="DO262" s="14" t="n">
        <f aca="false">+IF(AC262=0,0,$T262)</f>
        <v>0</v>
      </c>
      <c r="DP262" s="14" t="n">
        <f aca="false">+IF(AD262=0,0,$T262)</f>
        <v>0</v>
      </c>
      <c r="DQ262" s="14" t="n">
        <f aca="false">+IF(AE262=0,0,$T262)</f>
        <v>0</v>
      </c>
      <c r="DR262" s="14" t="n">
        <f aca="false">+IF(AF262=0,0,$T262)</f>
        <v>0</v>
      </c>
      <c r="DS262" s="14" t="n">
        <f aca="false">+IF(AG262=0,0,$T262)</f>
        <v>0</v>
      </c>
      <c r="DT262" s="14" t="n">
        <f aca="false">+IF(AH262=0,0,$T262)</f>
        <v>0</v>
      </c>
      <c r="DU262" s="14" t="n">
        <f aca="false">+IF(AI262=0,0,$T262)</f>
        <v>0</v>
      </c>
      <c r="DV262" s="55" t="n">
        <f aca="false">+SUM(DJ262:DU262)</f>
        <v>30</v>
      </c>
      <c r="DY262" s="14" t="n">
        <v>0</v>
      </c>
      <c r="DZ262" s="14" t="n">
        <v>0</v>
      </c>
      <c r="EA262" s="14" t="n">
        <v>0</v>
      </c>
      <c r="EB262" s="14" t="n">
        <v>0</v>
      </c>
      <c r="EC262" s="14" t="n">
        <v>0</v>
      </c>
      <c r="ED262" s="14" t="n">
        <v>0</v>
      </c>
      <c r="EE262" s="14" t="n">
        <v>0</v>
      </c>
      <c r="EF262" s="14" t="n">
        <v>0</v>
      </c>
      <c r="EG262" s="14" t="n">
        <v>0</v>
      </c>
      <c r="EH262" s="14" t="n">
        <v>0</v>
      </c>
      <c r="EI262" s="14" t="n">
        <v>0</v>
      </c>
      <c r="EJ262" s="14" t="n">
        <v>0</v>
      </c>
      <c r="EK262" s="55" t="n">
        <f aca="false">+SUM(DY262:EJ262)</f>
        <v>0</v>
      </c>
      <c r="EO262" s="53" t="n">
        <f aca="false">+CU262+DJ262-DY262/2</f>
        <v>185.32</v>
      </c>
      <c r="EP262" s="53" t="n">
        <f aca="false">+CV262+DK262-DZ262/2</f>
        <v>0</v>
      </c>
      <c r="EQ262" s="53" t="n">
        <f aca="false">+CW262+DL262-EA262/2</f>
        <v>0</v>
      </c>
      <c r="ER262" s="53" t="n">
        <f aca="false">+CX262+DM262-EB262/2</f>
        <v>0</v>
      </c>
      <c r="ES262" s="53" t="n">
        <f aca="false">+CY262+DN262-EC262/2</f>
        <v>0</v>
      </c>
      <c r="ET262" s="53" t="n">
        <f aca="false">+CZ262+DO262-ED262/2</f>
        <v>0</v>
      </c>
      <c r="EU262" s="53" t="n">
        <f aca="false">+DA262+DP262-EE262/2</f>
        <v>0</v>
      </c>
      <c r="EV262" s="53" t="n">
        <f aca="false">+DB262+DQ262-EF262/2</f>
        <v>0</v>
      </c>
      <c r="EW262" s="53" t="n">
        <f aca="false">+DC262+DR262-EG262/2</f>
        <v>0</v>
      </c>
      <c r="EX262" s="53" t="n">
        <f aca="false">+DD262+DS262-EH262/2</f>
        <v>0</v>
      </c>
      <c r="EY262" s="53" t="n">
        <f aca="false">+DE262+DT262-EI262/2</f>
        <v>0</v>
      </c>
      <c r="EZ262" s="53" t="n">
        <f aca="false">+DF262+DU262-EJ262/2</f>
        <v>0</v>
      </c>
      <c r="FA262" s="55" t="n">
        <f aca="false">+SUM(EO262:EZ262)</f>
        <v>185.32</v>
      </c>
      <c r="FD262" s="53" t="n">
        <f aca="false">+AM262-EO262-DY262</f>
        <v>7580.68</v>
      </c>
      <c r="FE262" s="53" t="n">
        <f aca="false">+AN262-EP262-DZ262</f>
        <v>0</v>
      </c>
      <c r="FF262" s="53" t="n">
        <f aca="false">+AO262-EQ262-EA262</f>
        <v>0</v>
      </c>
      <c r="FG262" s="53" t="n">
        <f aca="false">+AP262-ER262-EB262</f>
        <v>0</v>
      </c>
      <c r="FH262" s="53" t="n">
        <f aca="false">+AQ262-ES262-EC262</f>
        <v>0</v>
      </c>
      <c r="FI262" s="53" t="n">
        <f aca="false">+AR262-ET262-ED262</f>
        <v>0</v>
      </c>
      <c r="FJ262" s="53" t="n">
        <f aca="false">+AS262-EU262-EE262</f>
        <v>0</v>
      </c>
      <c r="FK262" s="53" t="n">
        <f aca="false">+AT262-EV262-EF262</f>
        <v>0</v>
      </c>
      <c r="FL262" s="53" t="n">
        <f aca="false">+AU262-EW262-EG262</f>
        <v>0</v>
      </c>
      <c r="FM262" s="53" t="n">
        <f aca="false">+AV262-EX262-EH262</f>
        <v>0</v>
      </c>
      <c r="FN262" s="53" t="n">
        <f aca="false">+AW262-EY262-EI262</f>
        <v>0</v>
      </c>
      <c r="FO262" s="53" t="n">
        <f aca="false">+AX262-EZ262-EJ262</f>
        <v>0</v>
      </c>
      <c r="FP262" s="53" t="n">
        <f aca="false">+AY262-FA262</f>
        <v>7580.68</v>
      </c>
    </row>
    <row collapsed="false" customFormat="false" customHeight="true" hidden="false" ht="15" outlineLevel="2" r="263">
      <c r="A263" s="21" t="n">
        <v>12</v>
      </c>
      <c r="B263" s="21" t="s">
        <v>67</v>
      </c>
      <c r="C263" s="21" t="s">
        <v>137</v>
      </c>
      <c r="D263" s="67" t="n">
        <f aca="false">+E263</f>
        <v>16219</v>
      </c>
      <c r="E263" s="69" t="n">
        <v>16219</v>
      </c>
      <c r="F263" s="72" t="s">
        <v>866</v>
      </c>
      <c r="G263" s="21" t="s">
        <v>69</v>
      </c>
      <c r="H263" s="21" t="s">
        <v>69</v>
      </c>
      <c r="I263" s="72" t="s">
        <v>867</v>
      </c>
      <c r="J263" s="76" t="s">
        <v>868</v>
      </c>
      <c r="K263" s="76" t="s">
        <v>486</v>
      </c>
      <c r="L263" s="49" t="s">
        <v>487</v>
      </c>
      <c r="M263" s="50" t="s">
        <v>70</v>
      </c>
      <c r="N263" s="51" t="n">
        <v>0.01</v>
      </c>
      <c r="O263" s="51" t="n">
        <v>0.02</v>
      </c>
      <c r="P263" s="51" t="n">
        <v>0</v>
      </c>
      <c r="Q263" s="51" t="n">
        <v>0</v>
      </c>
      <c r="R263" s="50" t="n">
        <v>0</v>
      </c>
      <c r="S263" s="50" t="n">
        <v>0</v>
      </c>
      <c r="T263" s="50" t="n">
        <v>30</v>
      </c>
      <c r="U263" s="50"/>
      <c r="X263" s="53" t="e">
        <f aca="false">+VLOOKUP($D263,['file:///home/lab/repositories/luckia.facturador/com.luckia.biller.deploy/src/main/resources/bootstrap/info_presencial_2014.xlsx']venta_neta_cons!$a$2:$n$1048576,3,0)</f>
        <v>#VALUE!</v>
      </c>
      <c r="Y263" s="53" t="e">
        <f aca="false">+VLOOKUP($D263,['file:///home/lab/repositories/luckia.facturador/com.luckia.biller.deploy/src/main/resources/bootstrap/info_presencial_2014.xlsx']venta_neta_cons!$a$2:$n$1048576,4,0)</f>
        <v>#VALUE!</v>
      </c>
      <c r="Z263" s="53" t="e">
        <f aca="false">+VLOOKUP($D263,['file:///home/lab/repositories/luckia.facturador/com.luckia.biller.deploy/src/main/resources/bootstrap/info_presencial_2014.xlsx']venta_neta_cons!$a$2:$n$1048576,5,0)</f>
        <v>#VALUE!</v>
      </c>
      <c r="AA263" s="53" t="e">
        <f aca="false">+VLOOKUP($D263,['file:///home/lab/repositories/luckia.facturador/com.luckia.biller.deploy/src/main/resources/bootstrap/info_presencial_2014.xlsx']venta_neta_cons!$a$2:$n$1048576,6,0)</f>
        <v>#VALUE!</v>
      </c>
      <c r="AB263" s="53" t="e">
        <f aca="false">+VLOOKUP($D263,['file:///home/lab/repositories/luckia.facturador/com.luckia.biller.deploy/src/main/resources/bootstrap/info_presencial_2014.xlsx']venta_neta_cons!$a$2:$n$1048576,7,0)</f>
        <v>#VALUE!</v>
      </c>
      <c r="AC263" s="53" t="e">
        <f aca="false">+VLOOKUP($D263,['file:///home/lab/repositories/luckia.facturador/com.luckia.biller.deploy/src/main/resources/bootstrap/info_presencial_2014.xlsx']venta_neta_cons!$a$2:$n$1048576,8,0)</f>
        <v>#VALUE!</v>
      </c>
      <c r="AD263" s="53" t="e">
        <f aca="false">+VLOOKUP($D263,['file:///home/lab/repositories/luckia.facturador/com.luckia.biller.deploy/src/main/resources/bootstrap/info_presencial_2014.xlsx']venta_neta_cons!$a$2:$n$1048576,9,0)</f>
        <v>#VALUE!</v>
      </c>
      <c r="AE263" s="53" t="e">
        <f aca="false">+VLOOKUP($D263,['file:///home/lab/repositories/luckia.facturador/com.luckia.biller.deploy/src/main/resources/bootstrap/info_presencial_2014.xlsx']venta_neta_cons!$a$2:$n$1048576,10,0)</f>
        <v>#VALUE!</v>
      </c>
      <c r="AF263" s="53" t="e">
        <f aca="false">+VLOOKUP($D263,['file:///home/lab/repositories/luckia.facturador/com.luckia.biller.deploy/src/main/resources/bootstrap/info_presencial_2014.xlsx']venta_neta_cons!$a$2:$n$1048576,11,0)</f>
        <v>#VALUE!</v>
      </c>
      <c r="AG263" s="53" t="e">
        <f aca="false">+VLOOKUP($D263,['file:///home/lab/repositories/luckia.facturador/com.luckia.biller.deploy/src/main/resources/bootstrap/info_presencial_2014.xlsx']venta_neta_cons!$a$2:$n$1048576,12,0)</f>
        <v>#VALUE!</v>
      </c>
      <c r="AH263" s="53" t="e">
        <f aca="false">+VLOOKUP($D263,['file:///home/lab/repositories/luckia.facturador/com.luckia.biller.deploy/src/main/resources/bootstrap/info_presencial_2014.xlsx']venta_neta_cons!$a$2:$n$1048576,13,0)</f>
        <v>#VALUE!</v>
      </c>
      <c r="AI263" s="53" t="e">
        <f aca="false">+VLOOKUP($D263,['file:///home/lab/repositories/luckia.facturador/com.luckia.biller.deploy/src/main/resources/bootstrap/info_presencial_2014.xlsx']venta_neta_cons!$a$2:$n$1048576,14,0)</f>
        <v>#VALUE!</v>
      </c>
      <c r="AJ263" s="53" t="n">
        <f aca="false">+SUM(X263:AI263)</f>
        <v>807</v>
      </c>
      <c r="AK263" s="54" t="n">
        <f aca="false">+BB263/X263</f>
        <v>0.612627013630731</v>
      </c>
      <c r="AL263" s="53"/>
      <c r="AM263" s="53" t="e">
        <f aca="false">+VLOOKUP($D263,['file:///home/lab/repositories/luckia.facturador/com.luckia.biller.deploy/src/main/resources/bootstrap/info_presencial_2014.xlsx']saldo_cons!$a$2:$n$1048576,3,0)</f>
        <v>#VALUE!</v>
      </c>
      <c r="AN263" s="53" t="e">
        <f aca="false">+VLOOKUP($D263,['file:///home/lab/repositories/luckia.facturador/com.luckia.biller.deploy/src/main/resources/bootstrap/info_presencial_2014.xlsx']saldo_cons!$a$2:$n$1048576,4,0)</f>
        <v>#VALUE!</v>
      </c>
      <c r="AO263" s="53" t="e">
        <f aca="false">+VLOOKUP($D263,['file:///home/lab/repositories/luckia.facturador/com.luckia.biller.deploy/src/main/resources/bootstrap/info_presencial_2014.xlsx']saldo_cons!$a$2:$n$1048576,5,0)</f>
        <v>#VALUE!</v>
      </c>
      <c r="AP263" s="53" t="e">
        <f aca="false">+VLOOKUP($D263,['file:///home/lab/repositories/luckia.facturador/com.luckia.biller.deploy/src/main/resources/bootstrap/info_presencial_2014.xlsx']saldo_cons!$a$2:$n$1048576,6,0)</f>
        <v>#VALUE!</v>
      </c>
      <c r="AQ263" s="53" t="e">
        <f aca="false">+VLOOKUP($D263,['file:///home/lab/repositories/luckia.facturador/com.luckia.biller.deploy/src/main/resources/bootstrap/info_presencial_2014.xlsx']saldo_cons!$a$2:$n$1048576,7,0)</f>
        <v>#VALUE!</v>
      </c>
      <c r="AR263" s="53" t="e">
        <f aca="false">+VLOOKUP($D263,['file:///home/lab/repositories/luckia.facturador/com.luckia.biller.deploy/src/main/resources/bootstrap/info_presencial_2014.xlsx']saldo_cons!$a$2:$n$1048576,8,0)</f>
        <v>#VALUE!</v>
      </c>
      <c r="AS263" s="53" t="e">
        <f aca="false">+VLOOKUP($D263,['file:///home/lab/repositories/luckia.facturador/com.luckia.biller.deploy/src/main/resources/bootstrap/info_presencial_2014.xlsx']saldo_cons!$a$2:$n$1048576,9,0)</f>
        <v>#VALUE!</v>
      </c>
      <c r="AT263" s="53" t="e">
        <f aca="false">+VLOOKUP($D263,['file:///home/lab/repositories/luckia.facturador/com.luckia.biller.deploy/src/main/resources/bootstrap/info_presencial_2014.xlsx']saldo_cons!$a$2:$n$1048576,10,0)</f>
        <v>#VALUE!</v>
      </c>
      <c r="AU263" s="53" t="e">
        <f aca="false">+VLOOKUP($D263,['file:///home/lab/repositories/luckia.facturador/com.luckia.biller.deploy/src/main/resources/bootstrap/info_presencial_2014.xlsx']saldo_cons!$a$2:$n$1048576,11,0)</f>
        <v>#VALUE!</v>
      </c>
      <c r="AV263" s="53" t="e">
        <f aca="false">+VLOOKUP($D263,['file:///home/lab/repositories/luckia.facturador/com.luckia.biller.deploy/src/main/resources/bootstrap/info_presencial_2014.xlsx']saldo_cons!$a$2:$n$1048576,12,0)</f>
        <v>#VALUE!</v>
      </c>
      <c r="AW263" s="53" t="e">
        <f aca="false">+VLOOKUP($D263,['file:///home/lab/repositories/luckia.facturador/com.luckia.biller.deploy/src/main/resources/bootstrap/info_presencial_2014.xlsx']saldo_cons!$a$2:$n$1048576,13,0)</f>
        <v>#VALUE!</v>
      </c>
      <c r="AX263" s="53" t="e">
        <f aca="false">+VLOOKUP($D263,['file:///home/lab/repositories/luckia.facturador/com.luckia.biller.deploy/src/main/resources/bootstrap/info_presencial_2014.xlsx']saldo_cons!$a$2:$n$1048576,14,0)</f>
        <v>#VALUE!</v>
      </c>
      <c r="AY263" s="53" t="n">
        <f aca="false">+SUM(AM263:AX263)</f>
        <v>807</v>
      </c>
      <c r="AZ263" s="53"/>
      <c r="BA263" s="53"/>
      <c r="BB263" s="53" t="e">
        <f aca="false">+VLOOKUP($D263,['file:///home/lab/repositories/luckia.facturador/com.luckia.biller.deploy/src/main/resources/bootstrap/info_presencial_2014.xlsx']ggr_cons!$a$2:$n$1048576,3,0)</f>
        <v>#VALUE!</v>
      </c>
      <c r="BC263" s="53" t="e">
        <f aca="false">+VLOOKUP($D263,['file:///home/lab/repositories/luckia.facturador/com.luckia.biller.deploy/src/main/resources/bootstrap/info_presencial_2014.xlsx']ggr_cons!$a$2:$n$1048576,4,0)</f>
        <v>#VALUE!</v>
      </c>
      <c r="BD263" s="53" t="e">
        <f aca="false">+VLOOKUP($D263,['file:///home/lab/repositories/luckia.facturador/com.luckia.biller.deploy/src/main/resources/bootstrap/info_presencial_2014.xlsx']ggr_cons!$a$2:$n$1048576,5,0)</f>
        <v>#VALUE!</v>
      </c>
      <c r="BE263" s="53" t="e">
        <f aca="false">+VLOOKUP($D263,['file:///home/lab/repositories/luckia.facturador/com.luckia.biller.deploy/src/main/resources/bootstrap/info_presencial_2014.xlsx']ggr_cons!$a$2:$n$1048576,6,0)</f>
        <v>#VALUE!</v>
      </c>
      <c r="BF263" s="53" t="e">
        <f aca="false">+VLOOKUP($D263,['file:///home/lab/repositories/luckia.facturador/com.luckia.biller.deploy/src/main/resources/bootstrap/info_presencial_2014.xlsx']ggr_cons!$a$2:$n$1048576,7,0)</f>
        <v>#VALUE!</v>
      </c>
      <c r="BG263" s="53" t="e">
        <f aca="false">+VLOOKUP($D263,['file:///home/lab/repositories/luckia.facturador/com.luckia.biller.deploy/src/main/resources/bootstrap/info_presencial_2014.xlsx']ggr_cons!$a$2:$n$1048576,8,0)</f>
        <v>#VALUE!</v>
      </c>
      <c r="BH263" s="53" t="e">
        <f aca="false">+VLOOKUP($D263,['file:///home/lab/repositories/luckia.facturador/com.luckia.biller.deploy/src/main/resources/bootstrap/info_presencial_2014.xlsx']ggr_cons!$a$2:$n$1048576,9,0)</f>
        <v>#VALUE!</v>
      </c>
      <c r="BI263" s="53" t="e">
        <f aca="false">+VLOOKUP($D263,['file:///home/lab/repositories/luckia.facturador/com.luckia.biller.deploy/src/main/resources/bootstrap/info_presencial_2014.xlsx']ggr_cons!$a$2:$n$1048576,10,0)</f>
        <v>#VALUE!</v>
      </c>
      <c r="BJ263" s="53" t="e">
        <f aca="false">+VLOOKUP($D263,['file:///home/lab/repositories/luckia.facturador/com.luckia.biller.deploy/src/main/resources/bootstrap/info_presencial_2014.xlsx']ggr_cons!$a$2:$n$1048576,11,0)</f>
        <v>#VALUE!</v>
      </c>
      <c r="BK263" s="53" t="e">
        <f aca="false">+VLOOKUP($D263,['file:///home/lab/repositories/luckia.facturador/com.luckia.biller.deploy/src/main/resources/bootstrap/info_presencial_2014.xlsx']ggr_cons!$a$2:$n$1048576,12,0)</f>
        <v>#VALUE!</v>
      </c>
      <c r="BL263" s="53" t="e">
        <f aca="false">+VLOOKUP($D263,['file:///home/lab/repositories/luckia.facturador/com.luckia.biller.deploy/src/main/resources/bootstrap/info_presencial_2014.xlsx']ggr_cons!$a$2:$n$1048576,13,0)</f>
        <v>#VALUE!</v>
      </c>
      <c r="BM263" s="53" t="e">
        <f aca="false">+VLOOKUP($D263,['file:///home/lab/repositories/luckia.facturador/com.luckia.biller.deploy/src/main/resources/bootstrap/info_presencial_2014.xlsx']ggr_cons!$a$2:$n$1048576,14,0)</f>
        <v>#VALUE!</v>
      </c>
      <c r="BN263" s="53" t="n">
        <f aca="false">+SUM(BB263:BM263)</f>
        <v>494.39</v>
      </c>
      <c r="BO263" s="53"/>
      <c r="BP263" s="53"/>
      <c r="BQ263" s="55" t="n">
        <f aca="false">+$N263*X263</f>
        <v>8.07</v>
      </c>
      <c r="BR263" s="55" t="n">
        <f aca="false">+$N263*Y263</f>
        <v>0</v>
      </c>
      <c r="BS263" s="55" t="n">
        <f aca="false">+$N263*Z263</f>
        <v>0</v>
      </c>
      <c r="BT263" s="55" t="n">
        <f aca="false">+$N263*AA263</f>
        <v>0</v>
      </c>
      <c r="BU263" s="55" t="n">
        <f aca="false">+$N263*AB263</f>
        <v>0</v>
      </c>
      <c r="BV263" s="55" t="n">
        <f aca="false">+$N263*AC263</f>
        <v>0</v>
      </c>
      <c r="BW263" s="55" t="n">
        <f aca="false">+$N263*AD263</f>
        <v>0</v>
      </c>
      <c r="BX263" s="55" t="n">
        <f aca="false">+$N263*AE263</f>
        <v>0</v>
      </c>
      <c r="BY263" s="55" t="n">
        <f aca="false">+$N263*AF263</f>
        <v>0</v>
      </c>
      <c r="BZ263" s="55" t="n">
        <f aca="false">+$N263*AG263</f>
        <v>0</v>
      </c>
      <c r="CA263" s="55" t="n">
        <f aca="false">+$N263*AH263</f>
        <v>0</v>
      </c>
      <c r="CB263" s="55" t="n">
        <f aca="false">+$N263*AI263</f>
        <v>0</v>
      </c>
      <c r="CC263" s="55" t="n">
        <f aca="false">+SUM(BQ263:CB263)</f>
        <v>8.07</v>
      </c>
      <c r="CD263" s="53"/>
      <c r="CE263" s="55"/>
      <c r="CF263" s="55" t="n">
        <f aca="false">+BQ263/$CE$2</f>
        <v>6.66942148760331</v>
      </c>
      <c r="CG263" s="55" t="n">
        <f aca="false">+BR263/$CE$2</f>
        <v>0</v>
      </c>
      <c r="CH263" s="55" t="n">
        <f aca="false">+BS263/$CE$2</f>
        <v>0</v>
      </c>
      <c r="CI263" s="55" t="n">
        <f aca="false">+BT263/$CE$2</f>
        <v>0</v>
      </c>
      <c r="CJ263" s="55" t="n">
        <f aca="false">+BU263/$CE$2</f>
        <v>0</v>
      </c>
      <c r="CK263" s="55" t="n">
        <f aca="false">+BV263/$CE$2</f>
        <v>0</v>
      </c>
      <c r="CL263" s="55" t="n">
        <f aca="false">+BW263/$CE$2</f>
        <v>0</v>
      </c>
      <c r="CM263" s="55" t="n">
        <f aca="false">+BX263/$CE$2</f>
        <v>0</v>
      </c>
      <c r="CN263" s="55" t="n">
        <f aca="false">+BY263/$CE$2</f>
        <v>0</v>
      </c>
      <c r="CO263" s="55" t="n">
        <f aca="false">+BZ263/$CE$2</f>
        <v>0</v>
      </c>
      <c r="CP263" s="55" t="n">
        <f aca="false">+CA263/$CE$2</f>
        <v>0</v>
      </c>
      <c r="CQ263" s="55" t="n">
        <f aca="false">+CB263/$CE$2</f>
        <v>0</v>
      </c>
      <c r="CR263" s="55" t="n">
        <f aca="false">+CC263/$CE$2</f>
        <v>6.66942148760331</v>
      </c>
      <c r="CS263" s="53"/>
      <c r="CT263" s="53"/>
      <c r="CU263" s="56" t="n">
        <f aca="false">+$O263*X263+$P263*BB263+$Q263*(0.9*BB263+$S263)+$R263</f>
        <v>16.14</v>
      </c>
      <c r="CV263" s="56" t="n">
        <f aca="false">+$O263*Y263+$P263*BC263+$Q263*(0.9*BC263+$S263)+$R263</f>
        <v>0</v>
      </c>
      <c r="CW263" s="56" t="n">
        <f aca="false">+$O263*Z263+$P263*BD263+$Q263*(0.9*BD263+$S263)+$R263</f>
        <v>0</v>
      </c>
      <c r="CX263" s="56" t="n">
        <f aca="false">+$O263*AA263+$P263*BE263+$Q263*(0.9*BE263+$S263)+$R263</f>
        <v>0</v>
      </c>
      <c r="CY263" s="56" t="n">
        <f aca="false">+$O263*AB263+$P263*BF263+$Q263*(0.9*BF263+$S263)+$R263</f>
        <v>0</v>
      </c>
      <c r="CZ263" s="56" t="n">
        <f aca="false">+$O263*AC263+$P263*BG263+$Q263*(0.9*BG263+$S263)+$R263</f>
        <v>0</v>
      </c>
      <c r="DA263" s="56" t="n">
        <f aca="false">+$O263*AD263+$P263*BH263+$Q263*(0.9*BH263+$S263)+$R263</f>
        <v>0</v>
      </c>
      <c r="DB263" s="56" t="n">
        <f aca="false">+$O263*AE263+$P263*BI263+$Q263*(0.9*BI263+$S263)+$R263</f>
        <v>0</v>
      </c>
      <c r="DC263" s="56" t="n">
        <f aca="false">+$O263*AF263+$P263*BJ263+$Q263*(0.9*BJ263+$S263)+$R263</f>
        <v>0</v>
      </c>
      <c r="DD263" s="56" t="n">
        <f aca="false">+$O263*AG263+$P263*BK263+$Q263*(0.9*BK263+$S263)+$R263</f>
        <v>0</v>
      </c>
      <c r="DE263" s="56" t="n">
        <f aca="false">+$O263*AH263+$P263*BL263+$Q263*(0.9*BL263+$S263)+$R263</f>
        <v>0</v>
      </c>
      <c r="DF263" s="56" t="n">
        <f aca="false">+$O263*AI263+$P263*BM263+$Q263*(0.9*BM263+$S263)+$R263</f>
        <v>0</v>
      </c>
      <c r="DG263" s="55" t="n">
        <f aca="false">+SUM(CU263:DF263)</f>
        <v>16.14</v>
      </c>
      <c r="DH263" s="53"/>
      <c r="DJ263" s="14" t="n">
        <f aca="false">+IF(X263=0,0,$T263)</f>
        <v>30</v>
      </c>
      <c r="DK263" s="14" t="n">
        <f aca="false">+IF(Y263=0,0,$T263)</f>
        <v>0</v>
      </c>
      <c r="DL263" s="14" t="n">
        <f aca="false">+IF(Z263=0,0,$T263)</f>
        <v>0</v>
      </c>
      <c r="DM263" s="14" t="n">
        <f aca="false">+IF(AA263=0,0,$T263)</f>
        <v>0</v>
      </c>
      <c r="DN263" s="14" t="n">
        <f aca="false">+IF(AB263=0,0,$T263)</f>
        <v>0</v>
      </c>
      <c r="DO263" s="14" t="n">
        <f aca="false">+IF(AC263=0,0,$T263)</f>
        <v>0</v>
      </c>
      <c r="DP263" s="14" t="n">
        <f aca="false">+IF(AD263=0,0,$T263)</f>
        <v>0</v>
      </c>
      <c r="DQ263" s="14" t="n">
        <f aca="false">+IF(AE263=0,0,$T263)</f>
        <v>0</v>
      </c>
      <c r="DR263" s="14" t="n">
        <f aca="false">+IF(AF263=0,0,$T263)</f>
        <v>0</v>
      </c>
      <c r="DS263" s="14" t="n">
        <f aca="false">+IF(AG263=0,0,$T263)</f>
        <v>0</v>
      </c>
      <c r="DT263" s="14" t="n">
        <f aca="false">+IF(AH263=0,0,$T263)</f>
        <v>0</v>
      </c>
      <c r="DU263" s="14" t="n">
        <f aca="false">+IF(AI263=0,0,$T263)</f>
        <v>0</v>
      </c>
      <c r="DV263" s="55" t="n">
        <f aca="false">+SUM(DJ263:DU263)</f>
        <v>30</v>
      </c>
      <c r="DY263" s="14" t="n">
        <v>0</v>
      </c>
      <c r="DZ263" s="14" t="n">
        <v>0</v>
      </c>
      <c r="EA263" s="14" t="n">
        <v>0</v>
      </c>
      <c r="EB263" s="14" t="n">
        <v>0</v>
      </c>
      <c r="EC263" s="14" t="n">
        <v>0</v>
      </c>
      <c r="ED263" s="14" t="n">
        <v>0</v>
      </c>
      <c r="EE263" s="14" t="n">
        <v>0</v>
      </c>
      <c r="EF263" s="14" t="n">
        <v>0</v>
      </c>
      <c r="EG263" s="14" t="n">
        <v>0</v>
      </c>
      <c r="EH263" s="14" t="n">
        <v>0</v>
      </c>
      <c r="EI263" s="14" t="n">
        <v>0</v>
      </c>
      <c r="EJ263" s="14" t="n">
        <v>0</v>
      </c>
      <c r="EK263" s="55" t="n">
        <f aca="false">+SUM(DY263:EJ263)</f>
        <v>0</v>
      </c>
      <c r="EO263" s="53" t="n">
        <f aca="false">+CU263+DJ263-DY263/2</f>
        <v>46.14</v>
      </c>
      <c r="EP263" s="53" t="n">
        <f aca="false">+CV263+DK263-DZ263/2</f>
        <v>0</v>
      </c>
      <c r="EQ263" s="53" t="n">
        <f aca="false">+CW263+DL263-EA263/2</f>
        <v>0</v>
      </c>
      <c r="ER263" s="53" t="n">
        <f aca="false">+CX263+DM263-EB263/2</f>
        <v>0</v>
      </c>
      <c r="ES263" s="53" t="n">
        <f aca="false">+CY263+DN263-EC263/2</f>
        <v>0</v>
      </c>
      <c r="ET263" s="53" t="n">
        <f aca="false">+CZ263+DO263-ED263/2</f>
        <v>0</v>
      </c>
      <c r="EU263" s="53" t="n">
        <f aca="false">+DA263+DP263-EE263/2</f>
        <v>0</v>
      </c>
      <c r="EV263" s="53" t="n">
        <f aca="false">+DB263+DQ263-EF263/2</f>
        <v>0</v>
      </c>
      <c r="EW263" s="53" t="n">
        <f aca="false">+DC263+DR263-EG263/2</f>
        <v>0</v>
      </c>
      <c r="EX263" s="53" t="n">
        <f aca="false">+DD263+DS263-EH263/2</f>
        <v>0</v>
      </c>
      <c r="EY263" s="53" t="n">
        <f aca="false">+DE263+DT263-EI263/2</f>
        <v>0</v>
      </c>
      <c r="EZ263" s="53" t="n">
        <f aca="false">+DF263+DU263-EJ263/2</f>
        <v>0</v>
      </c>
      <c r="FA263" s="55" t="n">
        <f aca="false">+SUM(EO263:EZ263)</f>
        <v>46.14</v>
      </c>
      <c r="FD263" s="53" t="n">
        <f aca="false">+AM263-EO263-DY263</f>
        <v>760.86</v>
      </c>
      <c r="FE263" s="53" t="n">
        <f aca="false">+AN263-EP263-DZ263</f>
        <v>0</v>
      </c>
      <c r="FF263" s="53" t="n">
        <f aca="false">+AO263-EQ263-EA263</f>
        <v>0</v>
      </c>
      <c r="FG263" s="53" t="n">
        <f aca="false">+AP263-ER263-EB263</f>
        <v>0</v>
      </c>
      <c r="FH263" s="53" t="n">
        <f aca="false">+AQ263-ES263-EC263</f>
        <v>0</v>
      </c>
      <c r="FI263" s="53" t="n">
        <f aca="false">+AR263-ET263-ED263</f>
        <v>0</v>
      </c>
      <c r="FJ263" s="53" t="n">
        <f aca="false">+AS263-EU263-EE263</f>
        <v>0</v>
      </c>
      <c r="FK263" s="53" t="n">
        <f aca="false">+AT263-EV263-EF263</f>
        <v>0</v>
      </c>
      <c r="FL263" s="53" t="n">
        <f aca="false">+AU263-EW263-EG263</f>
        <v>0</v>
      </c>
      <c r="FM263" s="53" t="n">
        <f aca="false">+AV263-EX263-EH263</f>
        <v>0</v>
      </c>
      <c r="FN263" s="53" t="n">
        <f aca="false">+AW263-EY263-EI263</f>
        <v>0</v>
      </c>
      <c r="FO263" s="53" t="n">
        <f aca="false">+AX263-EZ263-EJ263</f>
        <v>0</v>
      </c>
      <c r="FP263" s="53" t="n">
        <f aca="false">+AY263-FA263</f>
        <v>760.86</v>
      </c>
    </row>
    <row collapsed="false" customFormat="false" customHeight="true" hidden="false" ht="15" outlineLevel="2" r="264">
      <c r="A264" s="21" t="n">
        <v>12</v>
      </c>
      <c r="B264" s="21" t="s">
        <v>67</v>
      </c>
      <c r="C264" s="21" t="s">
        <v>137</v>
      </c>
      <c r="D264" s="67" t="n">
        <f aca="false">+E264</f>
        <v>16221</v>
      </c>
      <c r="E264" s="69" t="n">
        <v>16221</v>
      </c>
      <c r="F264" s="72" t="s">
        <v>869</v>
      </c>
      <c r="G264" s="21" t="s">
        <v>69</v>
      </c>
      <c r="H264" s="21" t="s">
        <v>69</v>
      </c>
      <c r="I264" s="72" t="s">
        <v>870</v>
      </c>
      <c r="J264" s="76" t="s">
        <v>871</v>
      </c>
      <c r="K264" s="76" t="s">
        <v>486</v>
      </c>
      <c r="L264" s="49" t="s">
        <v>487</v>
      </c>
      <c r="M264" s="50" t="s">
        <v>70</v>
      </c>
      <c r="N264" s="51" t="n">
        <v>0.01</v>
      </c>
      <c r="O264" s="51" t="n">
        <v>0.02</v>
      </c>
      <c r="P264" s="51" t="n">
        <v>0</v>
      </c>
      <c r="Q264" s="51" t="n">
        <v>0</v>
      </c>
      <c r="R264" s="50" t="n">
        <v>0</v>
      </c>
      <c r="S264" s="50" t="n">
        <v>0</v>
      </c>
      <c r="T264" s="50" t="n">
        <v>30</v>
      </c>
      <c r="U264" s="50"/>
      <c r="X264" s="53" t="e">
        <f aca="false">+VLOOKUP($D264,['file:///home/lab/repositories/luckia.facturador/com.luckia.biller.deploy/src/main/resources/bootstrap/info_presencial_2014.xlsx']venta_neta_cons!$a$2:$n$1048576,3,0)</f>
        <v>#VALUE!</v>
      </c>
      <c r="Y264" s="53" t="e">
        <f aca="false">+VLOOKUP($D264,['file:///home/lab/repositories/luckia.facturador/com.luckia.biller.deploy/src/main/resources/bootstrap/info_presencial_2014.xlsx']venta_neta_cons!$a$2:$n$1048576,4,0)</f>
        <v>#VALUE!</v>
      </c>
      <c r="Z264" s="53" t="e">
        <f aca="false">+VLOOKUP($D264,['file:///home/lab/repositories/luckia.facturador/com.luckia.biller.deploy/src/main/resources/bootstrap/info_presencial_2014.xlsx']venta_neta_cons!$a$2:$n$1048576,5,0)</f>
        <v>#VALUE!</v>
      </c>
      <c r="AA264" s="53" t="e">
        <f aca="false">+VLOOKUP($D264,['file:///home/lab/repositories/luckia.facturador/com.luckia.biller.deploy/src/main/resources/bootstrap/info_presencial_2014.xlsx']venta_neta_cons!$a$2:$n$1048576,6,0)</f>
        <v>#VALUE!</v>
      </c>
      <c r="AB264" s="53" t="e">
        <f aca="false">+VLOOKUP($D264,['file:///home/lab/repositories/luckia.facturador/com.luckia.biller.deploy/src/main/resources/bootstrap/info_presencial_2014.xlsx']venta_neta_cons!$a$2:$n$1048576,7,0)</f>
        <v>#VALUE!</v>
      </c>
      <c r="AC264" s="53" t="e">
        <f aca="false">+VLOOKUP($D264,['file:///home/lab/repositories/luckia.facturador/com.luckia.biller.deploy/src/main/resources/bootstrap/info_presencial_2014.xlsx']venta_neta_cons!$a$2:$n$1048576,8,0)</f>
        <v>#VALUE!</v>
      </c>
      <c r="AD264" s="53" t="e">
        <f aca="false">+VLOOKUP($D264,['file:///home/lab/repositories/luckia.facturador/com.luckia.biller.deploy/src/main/resources/bootstrap/info_presencial_2014.xlsx']venta_neta_cons!$a$2:$n$1048576,9,0)</f>
        <v>#VALUE!</v>
      </c>
      <c r="AE264" s="53" t="e">
        <f aca="false">+VLOOKUP($D264,['file:///home/lab/repositories/luckia.facturador/com.luckia.biller.deploy/src/main/resources/bootstrap/info_presencial_2014.xlsx']venta_neta_cons!$a$2:$n$1048576,10,0)</f>
        <v>#VALUE!</v>
      </c>
      <c r="AF264" s="53" t="e">
        <f aca="false">+VLOOKUP($D264,['file:///home/lab/repositories/luckia.facturador/com.luckia.biller.deploy/src/main/resources/bootstrap/info_presencial_2014.xlsx']venta_neta_cons!$a$2:$n$1048576,11,0)</f>
        <v>#VALUE!</v>
      </c>
      <c r="AG264" s="53" t="e">
        <f aca="false">+VLOOKUP($D264,['file:///home/lab/repositories/luckia.facturador/com.luckia.biller.deploy/src/main/resources/bootstrap/info_presencial_2014.xlsx']venta_neta_cons!$a$2:$n$1048576,12,0)</f>
        <v>#VALUE!</v>
      </c>
      <c r="AH264" s="53" t="e">
        <f aca="false">+VLOOKUP($D264,['file:///home/lab/repositories/luckia.facturador/com.luckia.biller.deploy/src/main/resources/bootstrap/info_presencial_2014.xlsx']venta_neta_cons!$a$2:$n$1048576,13,0)</f>
        <v>#VALUE!</v>
      </c>
      <c r="AI264" s="53" t="e">
        <f aca="false">+VLOOKUP($D264,['file:///home/lab/repositories/luckia.facturador/com.luckia.biller.deploy/src/main/resources/bootstrap/info_presencial_2014.xlsx']venta_neta_cons!$a$2:$n$1048576,14,0)</f>
        <v>#VALUE!</v>
      </c>
      <c r="AJ264" s="53" t="n">
        <f aca="false">+SUM(X264:AI264)</f>
        <v>874</v>
      </c>
      <c r="AK264" s="54" t="n">
        <f aca="false">+BB264/X264</f>
        <v>0.421132723112128</v>
      </c>
      <c r="AL264" s="53"/>
      <c r="AM264" s="53" t="e">
        <f aca="false">+VLOOKUP($D264,['file:///home/lab/repositories/luckia.facturador/com.luckia.biller.deploy/src/main/resources/bootstrap/info_presencial_2014.xlsx']saldo_cons!$a$2:$n$1048576,3,0)</f>
        <v>#VALUE!</v>
      </c>
      <c r="AN264" s="53" t="e">
        <f aca="false">+VLOOKUP($D264,['file:///home/lab/repositories/luckia.facturador/com.luckia.biller.deploy/src/main/resources/bootstrap/info_presencial_2014.xlsx']saldo_cons!$a$2:$n$1048576,4,0)</f>
        <v>#VALUE!</v>
      </c>
      <c r="AO264" s="53" t="e">
        <f aca="false">+VLOOKUP($D264,['file:///home/lab/repositories/luckia.facturador/com.luckia.biller.deploy/src/main/resources/bootstrap/info_presencial_2014.xlsx']saldo_cons!$a$2:$n$1048576,5,0)</f>
        <v>#VALUE!</v>
      </c>
      <c r="AP264" s="53" t="e">
        <f aca="false">+VLOOKUP($D264,['file:///home/lab/repositories/luckia.facturador/com.luckia.biller.deploy/src/main/resources/bootstrap/info_presencial_2014.xlsx']saldo_cons!$a$2:$n$1048576,6,0)</f>
        <v>#VALUE!</v>
      </c>
      <c r="AQ264" s="53" t="e">
        <f aca="false">+VLOOKUP($D264,['file:///home/lab/repositories/luckia.facturador/com.luckia.biller.deploy/src/main/resources/bootstrap/info_presencial_2014.xlsx']saldo_cons!$a$2:$n$1048576,7,0)</f>
        <v>#VALUE!</v>
      </c>
      <c r="AR264" s="53" t="e">
        <f aca="false">+VLOOKUP($D264,['file:///home/lab/repositories/luckia.facturador/com.luckia.biller.deploy/src/main/resources/bootstrap/info_presencial_2014.xlsx']saldo_cons!$a$2:$n$1048576,8,0)</f>
        <v>#VALUE!</v>
      </c>
      <c r="AS264" s="53" t="e">
        <f aca="false">+VLOOKUP($D264,['file:///home/lab/repositories/luckia.facturador/com.luckia.biller.deploy/src/main/resources/bootstrap/info_presencial_2014.xlsx']saldo_cons!$a$2:$n$1048576,9,0)</f>
        <v>#VALUE!</v>
      </c>
      <c r="AT264" s="53" t="e">
        <f aca="false">+VLOOKUP($D264,['file:///home/lab/repositories/luckia.facturador/com.luckia.biller.deploy/src/main/resources/bootstrap/info_presencial_2014.xlsx']saldo_cons!$a$2:$n$1048576,10,0)</f>
        <v>#VALUE!</v>
      </c>
      <c r="AU264" s="53" t="e">
        <f aca="false">+VLOOKUP($D264,['file:///home/lab/repositories/luckia.facturador/com.luckia.biller.deploy/src/main/resources/bootstrap/info_presencial_2014.xlsx']saldo_cons!$a$2:$n$1048576,11,0)</f>
        <v>#VALUE!</v>
      </c>
      <c r="AV264" s="53" t="e">
        <f aca="false">+VLOOKUP($D264,['file:///home/lab/repositories/luckia.facturador/com.luckia.biller.deploy/src/main/resources/bootstrap/info_presencial_2014.xlsx']saldo_cons!$a$2:$n$1048576,12,0)</f>
        <v>#VALUE!</v>
      </c>
      <c r="AW264" s="53" t="e">
        <f aca="false">+VLOOKUP($D264,['file:///home/lab/repositories/luckia.facturador/com.luckia.biller.deploy/src/main/resources/bootstrap/info_presencial_2014.xlsx']saldo_cons!$a$2:$n$1048576,13,0)</f>
        <v>#VALUE!</v>
      </c>
      <c r="AX264" s="53" t="e">
        <f aca="false">+VLOOKUP($D264,['file:///home/lab/repositories/luckia.facturador/com.luckia.biller.deploy/src/main/resources/bootstrap/info_presencial_2014.xlsx']saldo_cons!$a$2:$n$1048576,14,0)</f>
        <v>#VALUE!</v>
      </c>
      <c r="AY264" s="53" t="n">
        <f aca="false">+SUM(AM264:AX264)</f>
        <v>874</v>
      </c>
      <c r="AZ264" s="53"/>
      <c r="BA264" s="53"/>
      <c r="BB264" s="53" t="e">
        <f aca="false">+VLOOKUP($D264,['file:///home/lab/repositories/luckia.facturador/com.luckia.biller.deploy/src/main/resources/bootstrap/info_presencial_2014.xlsx']ggr_cons!$a$2:$n$1048576,3,0)</f>
        <v>#VALUE!</v>
      </c>
      <c r="BC264" s="53" t="e">
        <f aca="false">+VLOOKUP($D264,['file:///home/lab/repositories/luckia.facturador/com.luckia.biller.deploy/src/main/resources/bootstrap/info_presencial_2014.xlsx']ggr_cons!$a$2:$n$1048576,4,0)</f>
        <v>#VALUE!</v>
      </c>
      <c r="BD264" s="53" t="e">
        <f aca="false">+VLOOKUP($D264,['file:///home/lab/repositories/luckia.facturador/com.luckia.biller.deploy/src/main/resources/bootstrap/info_presencial_2014.xlsx']ggr_cons!$a$2:$n$1048576,5,0)</f>
        <v>#VALUE!</v>
      </c>
      <c r="BE264" s="53" t="e">
        <f aca="false">+VLOOKUP($D264,['file:///home/lab/repositories/luckia.facturador/com.luckia.biller.deploy/src/main/resources/bootstrap/info_presencial_2014.xlsx']ggr_cons!$a$2:$n$1048576,6,0)</f>
        <v>#VALUE!</v>
      </c>
      <c r="BF264" s="53" t="e">
        <f aca="false">+VLOOKUP($D264,['file:///home/lab/repositories/luckia.facturador/com.luckia.biller.deploy/src/main/resources/bootstrap/info_presencial_2014.xlsx']ggr_cons!$a$2:$n$1048576,7,0)</f>
        <v>#VALUE!</v>
      </c>
      <c r="BG264" s="53" t="e">
        <f aca="false">+VLOOKUP($D264,['file:///home/lab/repositories/luckia.facturador/com.luckia.biller.deploy/src/main/resources/bootstrap/info_presencial_2014.xlsx']ggr_cons!$a$2:$n$1048576,8,0)</f>
        <v>#VALUE!</v>
      </c>
      <c r="BH264" s="53" t="e">
        <f aca="false">+VLOOKUP($D264,['file:///home/lab/repositories/luckia.facturador/com.luckia.biller.deploy/src/main/resources/bootstrap/info_presencial_2014.xlsx']ggr_cons!$a$2:$n$1048576,9,0)</f>
        <v>#VALUE!</v>
      </c>
      <c r="BI264" s="53" t="e">
        <f aca="false">+VLOOKUP($D264,['file:///home/lab/repositories/luckia.facturador/com.luckia.biller.deploy/src/main/resources/bootstrap/info_presencial_2014.xlsx']ggr_cons!$a$2:$n$1048576,10,0)</f>
        <v>#VALUE!</v>
      </c>
      <c r="BJ264" s="53" t="e">
        <f aca="false">+VLOOKUP($D264,['file:///home/lab/repositories/luckia.facturador/com.luckia.biller.deploy/src/main/resources/bootstrap/info_presencial_2014.xlsx']ggr_cons!$a$2:$n$1048576,11,0)</f>
        <v>#VALUE!</v>
      </c>
      <c r="BK264" s="53" t="e">
        <f aca="false">+VLOOKUP($D264,['file:///home/lab/repositories/luckia.facturador/com.luckia.biller.deploy/src/main/resources/bootstrap/info_presencial_2014.xlsx']ggr_cons!$a$2:$n$1048576,12,0)</f>
        <v>#VALUE!</v>
      </c>
      <c r="BL264" s="53" t="e">
        <f aca="false">+VLOOKUP($D264,['file:///home/lab/repositories/luckia.facturador/com.luckia.biller.deploy/src/main/resources/bootstrap/info_presencial_2014.xlsx']ggr_cons!$a$2:$n$1048576,13,0)</f>
        <v>#VALUE!</v>
      </c>
      <c r="BM264" s="53" t="e">
        <f aca="false">+VLOOKUP($D264,['file:///home/lab/repositories/luckia.facturador/com.luckia.biller.deploy/src/main/resources/bootstrap/info_presencial_2014.xlsx']ggr_cons!$a$2:$n$1048576,14,0)</f>
        <v>#VALUE!</v>
      </c>
      <c r="BN264" s="53" t="n">
        <f aca="false">+SUM(BB264:BM264)</f>
        <v>368.07</v>
      </c>
      <c r="BO264" s="53"/>
      <c r="BP264" s="53"/>
      <c r="BQ264" s="55" t="n">
        <f aca="false">+$N264*X264</f>
        <v>8.74</v>
      </c>
      <c r="BR264" s="55" t="n">
        <f aca="false">+$N264*Y264</f>
        <v>0</v>
      </c>
      <c r="BS264" s="55" t="n">
        <f aca="false">+$N264*Z264</f>
        <v>0</v>
      </c>
      <c r="BT264" s="55" t="n">
        <f aca="false">+$N264*AA264</f>
        <v>0</v>
      </c>
      <c r="BU264" s="55" t="n">
        <f aca="false">+$N264*AB264</f>
        <v>0</v>
      </c>
      <c r="BV264" s="55" t="n">
        <f aca="false">+$N264*AC264</f>
        <v>0</v>
      </c>
      <c r="BW264" s="55" t="n">
        <f aca="false">+$N264*AD264</f>
        <v>0</v>
      </c>
      <c r="BX264" s="55" t="n">
        <f aca="false">+$N264*AE264</f>
        <v>0</v>
      </c>
      <c r="BY264" s="55" t="n">
        <f aca="false">+$N264*AF264</f>
        <v>0</v>
      </c>
      <c r="BZ264" s="55" t="n">
        <f aca="false">+$N264*AG264</f>
        <v>0</v>
      </c>
      <c r="CA264" s="55" t="n">
        <f aca="false">+$N264*AH264</f>
        <v>0</v>
      </c>
      <c r="CB264" s="55" t="n">
        <f aca="false">+$N264*AI264</f>
        <v>0</v>
      </c>
      <c r="CC264" s="55" t="n">
        <f aca="false">+SUM(BQ264:CB264)</f>
        <v>8.74</v>
      </c>
      <c r="CD264" s="53"/>
      <c r="CE264" s="55"/>
      <c r="CF264" s="55" t="n">
        <f aca="false">+BQ264/$CE$2</f>
        <v>7.22314049586777</v>
      </c>
      <c r="CG264" s="55" t="n">
        <f aca="false">+BR264/$CE$2</f>
        <v>0</v>
      </c>
      <c r="CH264" s="55" t="n">
        <f aca="false">+BS264/$CE$2</f>
        <v>0</v>
      </c>
      <c r="CI264" s="55" t="n">
        <f aca="false">+BT264/$CE$2</f>
        <v>0</v>
      </c>
      <c r="CJ264" s="55" t="n">
        <f aca="false">+BU264/$CE$2</f>
        <v>0</v>
      </c>
      <c r="CK264" s="55" t="n">
        <f aca="false">+BV264/$CE$2</f>
        <v>0</v>
      </c>
      <c r="CL264" s="55" t="n">
        <f aca="false">+BW264/$CE$2</f>
        <v>0</v>
      </c>
      <c r="CM264" s="55" t="n">
        <f aca="false">+BX264/$CE$2</f>
        <v>0</v>
      </c>
      <c r="CN264" s="55" t="n">
        <f aca="false">+BY264/$CE$2</f>
        <v>0</v>
      </c>
      <c r="CO264" s="55" t="n">
        <f aca="false">+BZ264/$CE$2</f>
        <v>0</v>
      </c>
      <c r="CP264" s="55" t="n">
        <f aca="false">+CA264/$CE$2</f>
        <v>0</v>
      </c>
      <c r="CQ264" s="55" t="n">
        <f aca="false">+CB264/$CE$2</f>
        <v>0</v>
      </c>
      <c r="CR264" s="55" t="n">
        <f aca="false">+CC264/$CE$2</f>
        <v>7.22314049586777</v>
      </c>
      <c r="CS264" s="53"/>
      <c r="CT264" s="53"/>
      <c r="CU264" s="56" t="n">
        <f aca="false">+$O264*X264+$P264*BB264+$Q264*(0.9*BB264+$S264)+$R264</f>
        <v>17.48</v>
      </c>
      <c r="CV264" s="56" t="n">
        <f aca="false">+$O264*Y264+$P264*BC264+$Q264*(0.9*BC264+$S264)+$R264</f>
        <v>0</v>
      </c>
      <c r="CW264" s="56" t="n">
        <f aca="false">+$O264*Z264+$P264*BD264+$Q264*(0.9*BD264+$S264)+$R264</f>
        <v>0</v>
      </c>
      <c r="CX264" s="56" t="n">
        <f aca="false">+$O264*AA264+$P264*BE264+$Q264*(0.9*BE264+$S264)+$R264</f>
        <v>0</v>
      </c>
      <c r="CY264" s="56" t="n">
        <f aca="false">+$O264*AB264+$P264*BF264+$Q264*(0.9*BF264+$S264)+$R264</f>
        <v>0</v>
      </c>
      <c r="CZ264" s="56" t="n">
        <f aca="false">+$O264*AC264+$P264*BG264+$Q264*(0.9*BG264+$S264)+$R264</f>
        <v>0</v>
      </c>
      <c r="DA264" s="56" t="n">
        <f aca="false">+$O264*AD264+$P264*BH264+$Q264*(0.9*BH264+$S264)+$R264</f>
        <v>0</v>
      </c>
      <c r="DB264" s="56" t="n">
        <f aca="false">+$O264*AE264+$P264*BI264+$Q264*(0.9*BI264+$S264)+$R264</f>
        <v>0</v>
      </c>
      <c r="DC264" s="56" t="n">
        <f aca="false">+$O264*AF264+$P264*BJ264+$Q264*(0.9*BJ264+$S264)+$R264</f>
        <v>0</v>
      </c>
      <c r="DD264" s="56" t="n">
        <f aca="false">+$O264*AG264+$P264*BK264+$Q264*(0.9*BK264+$S264)+$R264</f>
        <v>0</v>
      </c>
      <c r="DE264" s="56" t="n">
        <f aca="false">+$O264*AH264+$P264*BL264+$Q264*(0.9*BL264+$S264)+$R264</f>
        <v>0</v>
      </c>
      <c r="DF264" s="56" t="n">
        <f aca="false">+$O264*AI264+$P264*BM264+$Q264*(0.9*BM264+$S264)+$R264</f>
        <v>0</v>
      </c>
      <c r="DG264" s="55" t="n">
        <f aca="false">+SUM(CU264:DF264)</f>
        <v>17.48</v>
      </c>
      <c r="DH264" s="53"/>
      <c r="DJ264" s="14" t="n">
        <f aca="false">+IF(X264=0,0,$T264)</f>
        <v>30</v>
      </c>
      <c r="DK264" s="14" t="n">
        <f aca="false">+IF(Y264=0,0,$T264)</f>
        <v>0</v>
      </c>
      <c r="DL264" s="14" t="n">
        <f aca="false">+IF(Z264=0,0,$T264)</f>
        <v>0</v>
      </c>
      <c r="DM264" s="14" t="n">
        <f aca="false">+IF(AA264=0,0,$T264)</f>
        <v>0</v>
      </c>
      <c r="DN264" s="14" t="n">
        <f aca="false">+IF(AB264=0,0,$T264)</f>
        <v>0</v>
      </c>
      <c r="DO264" s="14" t="n">
        <f aca="false">+IF(AC264=0,0,$T264)</f>
        <v>0</v>
      </c>
      <c r="DP264" s="14" t="n">
        <f aca="false">+IF(AD264=0,0,$T264)</f>
        <v>0</v>
      </c>
      <c r="DQ264" s="14" t="n">
        <f aca="false">+IF(AE264=0,0,$T264)</f>
        <v>0</v>
      </c>
      <c r="DR264" s="14" t="n">
        <f aca="false">+IF(AF264=0,0,$T264)</f>
        <v>0</v>
      </c>
      <c r="DS264" s="14" t="n">
        <f aca="false">+IF(AG264=0,0,$T264)</f>
        <v>0</v>
      </c>
      <c r="DT264" s="14" t="n">
        <f aca="false">+IF(AH264=0,0,$T264)</f>
        <v>0</v>
      </c>
      <c r="DU264" s="14" t="n">
        <f aca="false">+IF(AI264=0,0,$T264)</f>
        <v>0</v>
      </c>
      <c r="DV264" s="55" t="n">
        <f aca="false">+SUM(DJ264:DU264)</f>
        <v>30</v>
      </c>
      <c r="DY264" s="14" t="n">
        <v>0</v>
      </c>
      <c r="DZ264" s="14" t="n">
        <v>0</v>
      </c>
      <c r="EA264" s="14" t="n">
        <v>0</v>
      </c>
      <c r="EB264" s="14" t="n">
        <v>0</v>
      </c>
      <c r="EC264" s="14" t="n">
        <v>0</v>
      </c>
      <c r="ED264" s="14" t="n">
        <v>0</v>
      </c>
      <c r="EE264" s="14" t="n">
        <v>0</v>
      </c>
      <c r="EF264" s="14" t="n">
        <v>0</v>
      </c>
      <c r="EG264" s="14" t="n">
        <v>0</v>
      </c>
      <c r="EH264" s="14" t="n">
        <v>0</v>
      </c>
      <c r="EI264" s="14" t="n">
        <v>0</v>
      </c>
      <c r="EJ264" s="14" t="n">
        <v>0</v>
      </c>
      <c r="EK264" s="55" t="n">
        <f aca="false">+SUM(DY264:EJ264)</f>
        <v>0</v>
      </c>
      <c r="EO264" s="53" t="n">
        <f aca="false">+CU264+DJ264-DY264/2</f>
        <v>47.48</v>
      </c>
      <c r="EP264" s="53" t="n">
        <f aca="false">+CV264+DK264-DZ264/2</f>
        <v>0</v>
      </c>
      <c r="EQ264" s="53" t="n">
        <f aca="false">+CW264+DL264-EA264/2</f>
        <v>0</v>
      </c>
      <c r="ER264" s="53" t="n">
        <f aca="false">+CX264+DM264-EB264/2</f>
        <v>0</v>
      </c>
      <c r="ES264" s="53" t="n">
        <f aca="false">+CY264+DN264-EC264/2</f>
        <v>0</v>
      </c>
      <c r="ET264" s="53" t="n">
        <f aca="false">+CZ264+DO264-ED264/2</f>
        <v>0</v>
      </c>
      <c r="EU264" s="53" t="n">
        <f aca="false">+DA264+DP264-EE264/2</f>
        <v>0</v>
      </c>
      <c r="EV264" s="53" t="n">
        <f aca="false">+DB264+DQ264-EF264/2</f>
        <v>0</v>
      </c>
      <c r="EW264" s="53" t="n">
        <f aca="false">+DC264+DR264-EG264/2</f>
        <v>0</v>
      </c>
      <c r="EX264" s="53" t="n">
        <f aca="false">+DD264+DS264-EH264/2</f>
        <v>0</v>
      </c>
      <c r="EY264" s="53" t="n">
        <f aca="false">+DE264+DT264-EI264/2</f>
        <v>0</v>
      </c>
      <c r="EZ264" s="53" t="n">
        <f aca="false">+DF264+DU264-EJ264/2</f>
        <v>0</v>
      </c>
      <c r="FA264" s="55" t="n">
        <f aca="false">+SUM(EO264:EZ264)</f>
        <v>47.48</v>
      </c>
      <c r="FD264" s="53" t="n">
        <f aca="false">+AM264-EO264-DY264</f>
        <v>826.52</v>
      </c>
      <c r="FE264" s="53" t="n">
        <f aca="false">+AN264-EP264-DZ264</f>
        <v>0</v>
      </c>
      <c r="FF264" s="53" t="n">
        <f aca="false">+AO264-EQ264-EA264</f>
        <v>0</v>
      </c>
      <c r="FG264" s="53" t="n">
        <f aca="false">+AP264-ER264-EB264</f>
        <v>0</v>
      </c>
      <c r="FH264" s="53" t="n">
        <f aca="false">+AQ264-ES264-EC264</f>
        <v>0</v>
      </c>
      <c r="FI264" s="53" t="n">
        <f aca="false">+AR264-ET264-ED264</f>
        <v>0</v>
      </c>
      <c r="FJ264" s="53" t="n">
        <f aca="false">+AS264-EU264-EE264</f>
        <v>0</v>
      </c>
      <c r="FK264" s="53" t="n">
        <f aca="false">+AT264-EV264-EF264</f>
        <v>0</v>
      </c>
      <c r="FL264" s="53" t="n">
        <f aca="false">+AU264-EW264-EG264</f>
        <v>0</v>
      </c>
      <c r="FM264" s="53" t="n">
        <f aca="false">+AV264-EX264-EH264</f>
        <v>0</v>
      </c>
      <c r="FN264" s="53" t="n">
        <f aca="false">+AW264-EY264-EI264</f>
        <v>0</v>
      </c>
      <c r="FO264" s="53" t="n">
        <f aca="false">+AX264-EZ264-EJ264</f>
        <v>0</v>
      </c>
      <c r="FP264" s="53" t="n">
        <f aca="false">+AY264-FA264</f>
        <v>826.52</v>
      </c>
    </row>
    <row collapsed="false" customFormat="false" customHeight="true" hidden="false" ht="15" outlineLevel="2" r="265">
      <c r="A265" s="21" t="n">
        <v>12</v>
      </c>
      <c r="B265" s="21" t="s">
        <v>67</v>
      </c>
      <c r="C265" s="21" t="s">
        <v>137</v>
      </c>
      <c r="D265" s="67" t="n">
        <f aca="false">+E265</f>
        <v>16222</v>
      </c>
      <c r="E265" s="69" t="n">
        <v>16222</v>
      </c>
      <c r="F265" s="72" t="s">
        <v>872</v>
      </c>
      <c r="G265" s="21" t="s">
        <v>69</v>
      </c>
      <c r="H265" s="21" t="s">
        <v>69</v>
      </c>
      <c r="I265" s="72" t="s">
        <v>873</v>
      </c>
      <c r="J265" s="76" t="s">
        <v>722</v>
      </c>
      <c r="K265" s="76" t="s">
        <v>486</v>
      </c>
      <c r="L265" s="49" t="s">
        <v>487</v>
      </c>
      <c r="M265" s="50" t="s">
        <v>70</v>
      </c>
      <c r="N265" s="51" t="n">
        <v>0.01</v>
      </c>
      <c r="O265" s="51" t="n">
        <v>0.02</v>
      </c>
      <c r="P265" s="51" t="n">
        <v>0</v>
      </c>
      <c r="Q265" s="51" t="n">
        <v>0</v>
      </c>
      <c r="R265" s="50" t="n">
        <v>0</v>
      </c>
      <c r="S265" s="50" t="n">
        <v>0</v>
      </c>
      <c r="T265" s="50" t="n">
        <v>30</v>
      </c>
      <c r="U265" s="50"/>
      <c r="X265" s="53" t="e">
        <f aca="false">+VLOOKUP($D265,['file:///home/lab/repositories/luckia.facturador/com.luckia.biller.deploy/src/main/resources/bootstrap/info_presencial_2014.xlsx']venta_neta_cons!$a$2:$n$1048576,3,0)</f>
        <v>#VALUE!</v>
      </c>
      <c r="Y265" s="53" t="e">
        <f aca="false">+VLOOKUP($D265,['file:///home/lab/repositories/luckia.facturador/com.luckia.biller.deploy/src/main/resources/bootstrap/info_presencial_2014.xlsx']venta_neta_cons!$a$2:$n$1048576,4,0)</f>
        <v>#VALUE!</v>
      </c>
      <c r="Z265" s="53" t="e">
        <f aca="false">+VLOOKUP($D265,['file:///home/lab/repositories/luckia.facturador/com.luckia.biller.deploy/src/main/resources/bootstrap/info_presencial_2014.xlsx']venta_neta_cons!$a$2:$n$1048576,5,0)</f>
        <v>#VALUE!</v>
      </c>
      <c r="AA265" s="53" t="e">
        <f aca="false">+VLOOKUP($D265,['file:///home/lab/repositories/luckia.facturador/com.luckia.biller.deploy/src/main/resources/bootstrap/info_presencial_2014.xlsx']venta_neta_cons!$a$2:$n$1048576,6,0)</f>
        <v>#VALUE!</v>
      </c>
      <c r="AB265" s="53" t="e">
        <f aca="false">+VLOOKUP($D265,['file:///home/lab/repositories/luckia.facturador/com.luckia.biller.deploy/src/main/resources/bootstrap/info_presencial_2014.xlsx']venta_neta_cons!$a$2:$n$1048576,7,0)</f>
        <v>#VALUE!</v>
      </c>
      <c r="AC265" s="53" t="e">
        <f aca="false">+VLOOKUP($D265,['file:///home/lab/repositories/luckia.facturador/com.luckia.biller.deploy/src/main/resources/bootstrap/info_presencial_2014.xlsx']venta_neta_cons!$a$2:$n$1048576,8,0)</f>
        <v>#VALUE!</v>
      </c>
      <c r="AD265" s="53" t="e">
        <f aca="false">+VLOOKUP($D265,['file:///home/lab/repositories/luckia.facturador/com.luckia.biller.deploy/src/main/resources/bootstrap/info_presencial_2014.xlsx']venta_neta_cons!$a$2:$n$1048576,9,0)</f>
        <v>#VALUE!</v>
      </c>
      <c r="AE265" s="53" t="e">
        <f aca="false">+VLOOKUP($D265,['file:///home/lab/repositories/luckia.facturador/com.luckia.biller.deploy/src/main/resources/bootstrap/info_presencial_2014.xlsx']venta_neta_cons!$a$2:$n$1048576,10,0)</f>
        <v>#VALUE!</v>
      </c>
      <c r="AF265" s="53" t="e">
        <f aca="false">+VLOOKUP($D265,['file:///home/lab/repositories/luckia.facturador/com.luckia.biller.deploy/src/main/resources/bootstrap/info_presencial_2014.xlsx']venta_neta_cons!$a$2:$n$1048576,11,0)</f>
        <v>#VALUE!</v>
      </c>
      <c r="AG265" s="53" t="e">
        <f aca="false">+VLOOKUP($D265,['file:///home/lab/repositories/luckia.facturador/com.luckia.biller.deploy/src/main/resources/bootstrap/info_presencial_2014.xlsx']venta_neta_cons!$a$2:$n$1048576,12,0)</f>
        <v>#VALUE!</v>
      </c>
      <c r="AH265" s="53" t="e">
        <f aca="false">+VLOOKUP($D265,['file:///home/lab/repositories/luckia.facturador/com.luckia.biller.deploy/src/main/resources/bootstrap/info_presencial_2014.xlsx']venta_neta_cons!$a$2:$n$1048576,13,0)</f>
        <v>#VALUE!</v>
      </c>
      <c r="AI265" s="53" t="e">
        <f aca="false">+VLOOKUP($D265,['file:///home/lab/repositories/luckia.facturador/com.luckia.biller.deploy/src/main/resources/bootstrap/info_presencial_2014.xlsx']venta_neta_cons!$a$2:$n$1048576,14,0)</f>
        <v>#VALUE!</v>
      </c>
      <c r="AJ265" s="53" t="n">
        <f aca="false">+SUM(X265:AI265)</f>
        <v>7251</v>
      </c>
      <c r="AK265" s="54" t="n">
        <f aca="false">+BB265/X265</f>
        <v>-0.181952834091849</v>
      </c>
      <c r="AL265" s="53"/>
      <c r="AM265" s="53" t="e">
        <f aca="false">+VLOOKUP($D265,['file:///home/lab/repositories/luckia.facturador/com.luckia.biller.deploy/src/main/resources/bootstrap/info_presencial_2014.xlsx']saldo_cons!$a$2:$n$1048576,3,0)</f>
        <v>#VALUE!</v>
      </c>
      <c r="AN265" s="53" t="e">
        <f aca="false">+VLOOKUP($D265,['file:///home/lab/repositories/luckia.facturador/com.luckia.biller.deploy/src/main/resources/bootstrap/info_presencial_2014.xlsx']saldo_cons!$a$2:$n$1048576,4,0)</f>
        <v>#VALUE!</v>
      </c>
      <c r="AO265" s="53" t="e">
        <f aca="false">+VLOOKUP($D265,['file:///home/lab/repositories/luckia.facturador/com.luckia.biller.deploy/src/main/resources/bootstrap/info_presencial_2014.xlsx']saldo_cons!$a$2:$n$1048576,5,0)</f>
        <v>#VALUE!</v>
      </c>
      <c r="AP265" s="53" t="e">
        <f aca="false">+VLOOKUP($D265,['file:///home/lab/repositories/luckia.facturador/com.luckia.biller.deploy/src/main/resources/bootstrap/info_presencial_2014.xlsx']saldo_cons!$a$2:$n$1048576,6,0)</f>
        <v>#VALUE!</v>
      </c>
      <c r="AQ265" s="53" t="e">
        <f aca="false">+VLOOKUP($D265,['file:///home/lab/repositories/luckia.facturador/com.luckia.biller.deploy/src/main/resources/bootstrap/info_presencial_2014.xlsx']saldo_cons!$a$2:$n$1048576,7,0)</f>
        <v>#VALUE!</v>
      </c>
      <c r="AR265" s="53" t="e">
        <f aca="false">+VLOOKUP($D265,['file:///home/lab/repositories/luckia.facturador/com.luckia.biller.deploy/src/main/resources/bootstrap/info_presencial_2014.xlsx']saldo_cons!$a$2:$n$1048576,8,0)</f>
        <v>#VALUE!</v>
      </c>
      <c r="AS265" s="53" t="e">
        <f aca="false">+VLOOKUP($D265,['file:///home/lab/repositories/luckia.facturador/com.luckia.biller.deploy/src/main/resources/bootstrap/info_presencial_2014.xlsx']saldo_cons!$a$2:$n$1048576,9,0)</f>
        <v>#VALUE!</v>
      </c>
      <c r="AT265" s="53" t="e">
        <f aca="false">+VLOOKUP($D265,['file:///home/lab/repositories/luckia.facturador/com.luckia.biller.deploy/src/main/resources/bootstrap/info_presencial_2014.xlsx']saldo_cons!$a$2:$n$1048576,10,0)</f>
        <v>#VALUE!</v>
      </c>
      <c r="AU265" s="53" t="e">
        <f aca="false">+VLOOKUP($D265,['file:///home/lab/repositories/luckia.facturador/com.luckia.biller.deploy/src/main/resources/bootstrap/info_presencial_2014.xlsx']saldo_cons!$a$2:$n$1048576,11,0)</f>
        <v>#VALUE!</v>
      </c>
      <c r="AV265" s="53" t="e">
        <f aca="false">+VLOOKUP($D265,['file:///home/lab/repositories/luckia.facturador/com.luckia.biller.deploy/src/main/resources/bootstrap/info_presencial_2014.xlsx']saldo_cons!$a$2:$n$1048576,12,0)</f>
        <v>#VALUE!</v>
      </c>
      <c r="AW265" s="53" t="e">
        <f aca="false">+VLOOKUP($D265,['file:///home/lab/repositories/luckia.facturador/com.luckia.biller.deploy/src/main/resources/bootstrap/info_presencial_2014.xlsx']saldo_cons!$a$2:$n$1048576,13,0)</f>
        <v>#VALUE!</v>
      </c>
      <c r="AX265" s="53" t="e">
        <f aca="false">+VLOOKUP($D265,['file:///home/lab/repositories/luckia.facturador/com.luckia.biller.deploy/src/main/resources/bootstrap/info_presencial_2014.xlsx']saldo_cons!$a$2:$n$1048576,14,0)</f>
        <v>#VALUE!</v>
      </c>
      <c r="AY265" s="53" t="n">
        <f aca="false">+SUM(AM265:AX265)</f>
        <v>7251</v>
      </c>
      <c r="AZ265" s="53"/>
      <c r="BA265" s="53"/>
      <c r="BB265" s="53" t="e">
        <f aca="false">+VLOOKUP($D265,['file:///home/lab/repositories/luckia.facturador/com.luckia.biller.deploy/src/main/resources/bootstrap/info_presencial_2014.xlsx']ggr_cons!$a$2:$n$1048576,3,0)</f>
        <v>#VALUE!</v>
      </c>
      <c r="BC265" s="53" t="e">
        <f aca="false">+VLOOKUP($D265,['file:///home/lab/repositories/luckia.facturador/com.luckia.biller.deploy/src/main/resources/bootstrap/info_presencial_2014.xlsx']ggr_cons!$a$2:$n$1048576,4,0)</f>
        <v>#VALUE!</v>
      </c>
      <c r="BD265" s="53" t="e">
        <f aca="false">+VLOOKUP($D265,['file:///home/lab/repositories/luckia.facturador/com.luckia.biller.deploy/src/main/resources/bootstrap/info_presencial_2014.xlsx']ggr_cons!$a$2:$n$1048576,5,0)</f>
        <v>#VALUE!</v>
      </c>
      <c r="BE265" s="53" t="e">
        <f aca="false">+VLOOKUP($D265,['file:///home/lab/repositories/luckia.facturador/com.luckia.biller.deploy/src/main/resources/bootstrap/info_presencial_2014.xlsx']ggr_cons!$a$2:$n$1048576,6,0)</f>
        <v>#VALUE!</v>
      </c>
      <c r="BF265" s="53" t="e">
        <f aca="false">+VLOOKUP($D265,['file:///home/lab/repositories/luckia.facturador/com.luckia.biller.deploy/src/main/resources/bootstrap/info_presencial_2014.xlsx']ggr_cons!$a$2:$n$1048576,7,0)</f>
        <v>#VALUE!</v>
      </c>
      <c r="BG265" s="53" t="e">
        <f aca="false">+VLOOKUP($D265,['file:///home/lab/repositories/luckia.facturador/com.luckia.biller.deploy/src/main/resources/bootstrap/info_presencial_2014.xlsx']ggr_cons!$a$2:$n$1048576,8,0)</f>
        <v>#VALUE!</v>
      </c>
      <c r="BH265" s="53" t="e">
        <f aca="false">+VLOOKUP($D265,['file:///home/lab/repositories/luckia.facturador/com.luckia.biller.deploy/src/main/resources/bootstrap/info_presencial_2014.xlsx']ggr_cons!$a$2:$n$1048576,9,0)</f>
        <v>#VALUE!</v>
      </c>
      <c r="BI265" s="53" t="e">
        <f aca="false">+VLOOKUP($D265,['file:///home/lab/repositories/luckia.facturador/com.luckia.biller.deploy/src/main/resources/bootstrap/info_presencial_2014.xlsx']ggr_cons!$a$2:$n$1048576,10,0)</f>
        <v>#VALUE!</v>
      </c>
      <c r="BJ265" s="53" t="e">
        <f aca="false">+VLOOKUP($D265,['file:///home/lab/repositories/luckia.facturador/com.luckia.biller.deploy/src/main/resources/bootstrap/info_presencial_2014.xlsx']ggr_cons!$a$2:$n$1048576,11,0)</f>
        <v>#VALUE!</v>
      </c>
      <c r="BK265" s="53" t="e">
        <f aca="false">+VLOOKUP($D265,['file:///home/lab/repositories/luckia.facturador/com.luckia.biller.deploy/src/main/resources/bootstrap/info_presencial_2014.xlsx']ggr_cons!$a$2:$n$1048576,12,0)</f>
        <v>#VALUE!</v>
      </c>
      <c r="BL265" s="53" t="e">
        <f aca="false">+VLOOKUP($D265,['file:///home/lab/repositories/luckia.facturador/com.luckia.biller.deploy/src/main/resources/bootstrap/info_presencial_2014.xlsx']ggr_cons!$a$2:$n$1048576,13,0)</f>
        <v>#VALUE!</v>
      </c>
      <c r="BM265" s="53" t="e">
        <f aca="false">+VLOOKUP($D265,['file:///home/lab/repositories/luckia.facturador/com.luckia.biller.deploy/src/main/resources/bootstrap/info_presencial_2014.xlsx']ggr_cons!$a$2:$n$1048576,14,0)</f>
        <v>#VALUE!</v>
      </c>
      <c r="BN265" s="53" t="n">
        <f aca="false">+SUM(BB265:BM265)</f>
        <v>-1319.34</v>
      </c>
      <c r="BO265" s="53"/>
      <c r="BP265" s="53"/>
      <c r="BQ265" s="55" t="n">
        <f aca="false">+$N265*X265</f>
        <v>72.51</v>
      </c>
      <c r="BR265" s="55" t="n">
        <f aca="false">+$N265*Y265</f>
        <v>0</v>
      </c>
      <c r="BS265" s="55" t="n">
        <f aca="false">+$N265*Z265</f>
        <v>0</v>
      </c>
      <c r="BT265" s="55" t="n">
        <f aca="false">+$N265*AA265</f>
        <v>0</v>
      </c>
      <c r="BU265" s="55" t="n">
        <f aca="false">+$N265*AB265</f>
        <v>0</v>
      </c>
      <c r="BV265" s="55" t="n">
        <f aca="false">+$N265*AC265</f>
        <v>0</v>
      </c>
      <c r="BW265" s="55" t="n">
        <f aca="false">+$N265*AD265</f>
        <v>0</v>
      </c>
      <c r="BX265" s="55" t="n">
        <f aca="false">+$N265*AE265</f>
        <v>0</v>
      </c>
      <c r="BY265" s="55" t="n">
        <f aca="false">+$N265*AF265</f>
        <v>0</v>
      </c>
      <c r="BZ265" s="55" t="n">
        <f aca="false">+$N265*AG265</f>
        <v>0</v>
      </c>
      <c r="CA265" s="55" t="n">
        <f aca="false">+$N265*AH265</f>
        <v>0</v>
      </c>
      <c r="CB265" s="55" t="n">
        <f aca="false">+$N265*AI265</f>
        <v>0</v>
      </c>
      <c r="CC265" s="55" t="n">
        <f aca="false">+SUM(BQ265:CB265)</f>
        <v>72.51</v>
      </c>
      <c r="CD265" s="53"/>
      <c r="CE265" s="55"/>
      <c r="CF265" s="55" t="n">
        <f aca="false">+BQ265/$CE$2</f>
        <v>59.9256198347108</v>
      </c>
      <c r="CG265" s="55" t="n">
        <f aca="false">+BR265/$CE$2</f>
        <v>0</v>
      </c>
      <c r="CH265" s="55" t="n">
        <f aca="false">+BS265/$CE$2</f>
        <v>0</v>
      </c>
      <c r="CI265" s="55" t="n">
        <f aca="false">+BT265/$CE$2</f>
        <v>0</v>
      </c>
      <c r="CJ265" s="55" t="n">
        <f aca="false">+BU265/$CE$2</f>
        <v>0</v>
      </c>
      <c r="CK265" s="55" t="n">
        <f aca="false">+BV265/$CE$2</f>
        <v>0</v>
      </c>
      <c r="CL265" s="55" t="n">
        <f aca="false">+BW265/$CE$2</f>
        <v>0</v>
      </c>
      <c r="CM265" s="55" t="n">
        <f aca="false">+BX265/$CE$2</f>
        <v>0</v>
      </c>
      <c r="CN265" s="55" t="n">
        <f aca="false">+BY265/$CE$2</f>
        <v>0</v>
      </c>
      <c r="CO265" s="55" t="n">
        <f aca="false">+BZ265/$CE$2</f>
        <v>0</v>
      </c>
      <c r="CP265" s="55" t="n">
        <f aca="false">+CA265/$CE$2</f>
        <v>0</v>
      </c>
      <c r="CQ265" s="55" t="n">
        <f aca="false">+CB265/$CE$2</f>
        <v>0</v>
      </c>
      <c r="CR265" s="55" t="n">
        <f aca="false">+CC265/$CE$2</f>
        <v>59.9256198347108</v>
      </c>
      <c r="CS265" s="53"/>
      <c r="CT265" s="53"/>
      <c r="CU265" s="56" t="n">
        <f aca="false">+$O265*X265+$P265*BB265+$Q265*(0.9*BB265+$S265)+$R265</f>
        <v>145.02</v>
      </c>
      <c r="CV265" s="56" t="n">
        <f aca="false">+$O265*Y265+$P265*BC265+$Q265*(0.9*BC265+$S265)+$R265</f>
        <v>0</v>
      </c>
      <c r="CW265" s="56" t="n">
        <f aca="false">+$O265*Z265+$P265*BD265+$Q265*(0.9*BD265+$S265)+$R265</f>
        <v>0</v>
      </c>
      <c r="CX265" s="56" t="n">
        <f aca="false">+$O265*AA265+$P265*BE265+$Q265*(0.9*BE265+$S265)+$R265</f>
        <v>0</v>
      </c>
      <c r="CY265" s="56" t="n">
        <f aca="false">+$O265*AB265+$P265*BF265+$Q265*(0.9*BF265+$S265)+$R265</f>
        <v>0</v>
      </c>
      <c r="CZ265" s="56" t="n">
        <f aca="false">+$O265*AC265+$P265*BG265+$Q265*(0.9*BG265+$S265)+$R265</f>
        <v>0</v>
      </c>
      <c r="DA265" s="56" t="n">
        <f aca="false">+$O265*AD265+$P265*BH265+$Q265*(0.9*BH265+$S265)+$R265</f>
        <v>0</v>
      </c>
      <c r="DB265" s="56" t="n">
        <f aca="false">+$O265*AE265+$P265*BI265+$Q265*(0.9*BI265+$S265)+$R265</f>
        <v>0</v>
      </c>
      <c r="DC265" s="56" t="n">
        <f aca="false">+$O265*AF265+$P265*BJ265+$Q265*(0.9*BJ265+$S265)+$R265</f>
        <v>0</v>
      </c>
      <c r="DD265" s="56" t="n">
        <f aca="false">+$O265*AG265+$P265*BK265+$Q265*(0.9*BK265+$S265)+$R265</f>
        <v>0</v>
      </c>
      <c r="DE265" s="56" t="n">
        <f aca="false">+$O265*AH265+$P265*BL265+$Q265*(0.9*BL265+$S265)+$R265</f>
        <v>0</v>
      </c>
      <c r="DF265" s="56" t="n">
        <f aca="false">+$O265*AI265+$P265*BM265+$Q265*(0.9*BM265+$S265)+$R265</f>
        <v>0</v>
      </c>
      <c r="DG265" s="55" t="n">
        <f aca="false">+SUM(CU265:DF265)</f>
        <v>145.02</v>
      </c>
      <c r="DH265" s="53"/>
      <c r="DJ265" s="14" t="n">
        <f aca="false">+IF(X265=0,0,$T265)</f>
        <v>30</v>
      </c>
      <c r="DK265" s="14" t="n">
        <f aca="false">+IF(Y265=0,0,$T265)</f>
        <v>0</v>
      </c>
      <c r="DL265" s="14" t="n">
        <f aca="false">+IF(Z265=0,0,$T265)</f>
        <v>0</v>
      </c>
      <c r="DM265" s="14" t="n">
        <f aca="false">+IF(AA265=0,0,$T265)</f>
        <v>0</v>
      </c>
      <c r="DN265" s="14" t="n">
        <f aca="false">+IF(AB265=0,0,$T265)</f>
        <v>0</v>
      </c>
      <c r="DO265" s="14" t="n">
        <f aca="false">+IF(AC265=0,0,$T265)</f>
        <v>0</v>
      </c>
      <c r="DP265" s="14" t="n">
        <f aca="false">+IF(AD265=0,0,$T265)</f>
        <v>0</v>
      </c>
      <c r="DQ265" s="14" t="n">
        <f aca="false">+IF(AE265=0,0,$T265)</f>
        <v>0</v>
      </c>
      <c r="DR265" s="14" t="n">
        <f aca="false">+IF(AF265=0,0,$T265)</f>
        <v>0</v>
      </c>
      <c r="DS265" s="14" t="n">
        <f aca="false">+IF(AG265=0,0,$T265)</f>
        <v>0</v>
      </c>
      <c r="DT265" s="14" t="n">
        <f aca="false">+IF(AH265=0,0,$T265)</f>
        <v>0</v>
      </c>
      <c r="DU265" s="14" t="n">
        <f aca="false">+IF(AI265=0,0,$T265)</f>
        <v>0</v>
      </c>
      <c r="DV265" s="55" t="n">
        <f aca="false">+SUM(DJ265:DU265)</f>
        <v>30</v>
      </c>
      <c r="DY265" s="14" t="n">
        <v>0</v>
      </c>
      <c r="DZ265" s="14" t="n">
        <v>0</v>
      </c>
      <c r="EA265" s="14" t="n">
        <v>0</v>
      </c>
      <c r="EB265" s="14" t="n">
        <v>0</v>
      </c>
      <c r="EC265" s="14" t="n">
        <v>0</v>
      </c>
      <c r="ED265" s="14" t="n">
        <v>0</v>
      </c>
      <c r="EE265" s="14" t="n">
        <v>0</v>
      </c>
      <c r="EF265" s="14" t="n">
        <v>0</v>
      </c>
      <c r="EG265" s="14" t="n">
        <v>0</v>
      </c>
      <c r="EH265" s="14" t="n">
        <v>0</v>
      </c>
      <c r="EI265" s="14" t="n">
        <v>0</v>
      </c>
      <c r="EJ265" s="14" t="n">
        <v>0</v>
      </c>
      <c r="EK265" s="55" t="n">
        <f aca="false">+SUM(DY265:EJ265)</f>
        <v>0</v>
      </c>
      <c r="EO265" s="53" t="n">
        <f aca="false">+CU265+DJ265-DY265/2</f>
        <v>175.02</v>
      </c>
      <c r="EP265" s="53" t="n">
        <f aca="false">+CV265+DK265-DZ265/2</f>
        <v>0</v>
      </c>
      <c r="EQ265" s="53" t="n">
        <f aca="false">+CW265+DL265-EA265/2</f>
        <v>0</v>
      </c>
      <c r="ER265" s="53" t="n">
        <f aca="false">+CX265+DM265-EB265/2</f>
        <v>0</v>
      </c>
      <c r="ES265" s="53" t="n">
        <f aca="false">+CY265+DN265-EC265/2</f>
        <v>0</v>
      </c>
      <c r="ET265" s="53" t="n">
        <f aca="false">+CZ265+DO265-ED265/2</f>
        <v>0</v>
      </c>
      <c r="EU265" s="53" t="n">
        <f aca="false">+DA265+DP265-EE265/2</f>
        <v>0</v>
      </c>
      <c r="EV265" s="53" t="n">
        <f aca="false">+DB265+DQ265-EF265/2</f>
        <v>0</v>
      </c>
      <c r="EW265" s="53" t="n">
        <f aca="false">+DC265+DR265-EG265/2</f>
        <v>0</v>
      </c>
      <c r="EX265" s="53" t="n">
        <f aca="false">+DD265+DS265-EH265/2</f>
        <v>0</v>
      </c>
      <c r="EY265" s="53" t="n">
        <f aca="false">+DE265+DT265-EI265/2</f>
        <v>0</v>
      </c>
      <c r="EZ265" s="53" t="n">
        <f aca="false">+DF265+DU265-EJ265/2</f>
        <v>0</v>
      </c>
      <c r="FA265" s="55" t="n">
        <f aca="false">+SUM(EO265:EZ265)</f>
        <v>175.02</v>
      </c>
      <c r="FD265" s="53" t="n">
        <f aca="false">+AM265-EO265-DY265</f>
        <v>7075.98</v>
      </c>
      <c r="FE265" s="53" t="n">
        <f aca="false">+AN265-EP265-DZ265</f>
        <v>0</v>
      </c>
      <c r="FF265" s="53" t="n">
        <f aca="false">+AO265-EQ265-EA265</f>
        <v>0</v>
      </c>
      <c r="FG265" s="53" t="n">
        <f aca="false">+AP265-ER265-EB265</f>
        <v>0</v>
      </c>
      <c r="FH265" s="53" t="n">
        <f aca="false">+AQ265-ES265-EC265</f>
        <v>0</v>
      </c>
      <c r="FI265" s="53" t="n">
        <f aca="false">+AR265-ET265-ED265</f>
        <v>0</v>
      </c>
      <c r="FJ265" s="53" t="n">
        <f aca="false">+AS265-EU265-EE265</f>
        <v>0</v>
      </c>
      <c r="FK265" s="53" t="n">
        <f aca="false">+AT265-EV265-EF265</f>
        <v>0</v>
      </c>
      <c r="FL265" s="53" t="n">
        <f aca="false">+AU265-EW265-EG265</f>
        <v>0</v>
      </c>
      <c r="FM265" s="53" t="n">
        <f aca="false">+AV265-EX265-EH265</f>
        <v>0</v>
      </c>
      <c r="FN265" s="53" t="n">
        <f aca="false">+AW265-EY265-EI265</f>
        <v>0</v>
      </c>
      <c r="FO265" s="53" t="n">
        <f aca="false">+AX265-EZ265-EJ265</f>
        <v>0</v>
      </c>
      <c r="FP265" s="53" t="n">
        <f aca="false">+AY265-FA265</f>
        <v>7075.98</v>
      </c>
    </row>
    <row collapsed="false" customFormat="false" customHeight="true" hidden="false" ht="15" outlineLevel="2" r="266">
      <c r="A266" s="21" t="n">
        <v>12</v>
      </c>
      <c r="B266" s="21" t="s">
        <v>67</v>
      </c>
      <c r="C266" s="21" t="s">
        <v>137</v>
      </c>
      <c r="D266" s="67" t="n">
        <f aca="false">+E266</f>
        <v>16223</v>
      </c>
      <c r="E266" s="69" t="n">
        <v>16223</v>
      </c>
      <c r="F266" s="76" t="s">
        <v>874</v>
      </c>
      <c r="G266" s="21" t="s">
        <v>69</v>
      </c>
      <c r="H266" s="21" t="s">
        <v>69</v>
      </c>
      <c r="I266" s="72" t="s">
        <v>875</v>
      </c>
      <c r="J266" s="76" t="s">
        <v>876</v>
      </c>
      <c r="K266" s="76" t="s">
        <v>486</v>
      </c>
      <c r="L266" s="49" t="s">
        <v>487</v>
      </c>
      <c r="M266" s="50" t="s">
        <v>70</v>
      </c>
      <c r="N266" s="51" t="n">
        <v>0.01</v>
      </c>
      <c r="O266" s="51" t="n">
        <v>0.02</v>
      </c>
      <c r="P266" s="51" t="n">
        <v>0</v>
      </c>
      <c r="Q266" s="51" t="n">
        <v>0</v>
      </c>
      <c r="R266" s="50" t="n">
        <v>0</v>
      </c>
      <c r="S266" s="50" t="n">
        <v>0</v>
      </c>
      <c r="T266" s="50" t="n">
        <v>30</v>
      </c>
      <c r="U266" s="50"/>
      <c r="X266" s="53" t="e">
        <f aca="false">+VLOOKUP($D266,['file:///home/lab/repositories/luckia.facturador/com.luckia.biller.deploy/src/main/resources/bootstrap/info_presencial_2014.xlsx']venta_neta_cons!$a$2:$n$1048576,3,0)</f>
        <v>#VALUE!</v>
      </c>
      <c r="Y266" s="53" t="e">
        <f aca="false">+VLOOKUP($D266,['file:///home/lab/repositories/luckia.facturador/com.luckia.biller.deploy/src/main/resources/bootstrap/info_presencial_2014.xlsx']venta_neta_cons!$a$2:$n$1048576,4,0)</f>
        <v>#VALUE!</v>
      </c>
      <c r="Z266" s="53" t="e">
        <f aca="false">+VLOOKUP($D266,['file:///home/lab/repositories/luckia.facturador/com.luckia.biller.deploy/src/main/resources/bootstrap/info_presencial_2014.xlsx']venta_neta_cons!$a$2:$n$1048576,5,0)</f>
        <v>#VALUE!</v>
      </c>
      <c r="AA266" s="53" t="e">
        <f aca="false">+VLOOKUP($D266,['file:///home/lab/repositories/luckia.facturador/com.luckia.biller.deploy/src/main/resources/bootstrap/info_presencial_2014.xlsx']venta_neta_cons!$a$2:$n$1048576,6,0)</f>
        <v>#VALUE!</v>
      </c>
      <c r="AB266" s="53" t="e">
        <f aca="false">+VLOOKUP($D266,['file:///home/lab/repositories/luckia.facturador/com.luckia.biller.deploy/src/main/resources/bootstrap/info_presencial_2014.xlsx']venta_neta_cons!$a$2:$n$1048576,7,0)</f>
        <v>#VALUE!</v>
      </c>
      <c r="AC266" s="53" t="e">
        <f aca="false">+VLOOKUP($D266,['file:///home/lab/repositories/luckia.facturador/com.luckia.biller.deploy/src/main/resources/bootstrap/info_presencial_2014.xlsx']venta_neta_cons!$a$2:$n$1048576,8,0)</f>
        <v>#VALUE!</v>
      </c>
      <c r="AD266" s="53" t="e">
        <f aca="false">+VLOOKUP($D266,['file:///home/lab/repositories/luckia.facturador/com.luckia.biller.deploy/src/main/resources/bootstrap/info_presencial_2014.xlsx']venta_neta_cons!$a$2:$n$1048576,9,0)</f>
        <v>#VALUE!</v>
      </c>
      <c r="AE266" s="53" t="e">
        <f aca="false">+VLOOKUP($D266,['file:///home/lab/repositories/luckia.facturador/com.luckia.biller.deploy/src/main/resources/bootstrap/info_presencial_2014.xlsx']venta_neta_cons!$a$2:$n$1048576,10,0)</f>
        <v>#VALUE!</v>
      </c>
      <c r="AF266" s="53" t="e">
        <f aca="false">+VLOOKUP($D266,['file:///home/lab/repositories/luckia.facturador/com.luckia.biller.deploy/src/main/resources/bootstrap/info_presencial_2014.xlsx']venta_neta_cons!$a$2:$n$1048576,11,0)</f>
        <v>#VALUE!</v>
      </c>
      <c r="AG266" s="53" t="e">
        <f aca="false">+VLOOKUP($D266,['file:///home/lab/repositories/luckia.facturador/com.luckia.biller.deploy/src/main/resources/bootstrap/info_presencial_2014.xlsx']venta_neta_cons!$a$2:$n$1048576,12,0)</f>
        <v>#VALUE!</v>
      </c>
      <c r="AH266" s="53" t="e">
        <f aca="false">+VLOOKUP($D266,['file:///home/lab/repositories/luckia.facturador/com.luckia.biller.deploy/src/main/resources/bootstrap/info_presencial_2014.xlsx']venta_neta_cons!$a$2:$n$1048576,13,0)</f>
        <v>#VALUE!</v>
      </c>
      <c r="AI266" s="53" t="e">
        <f aca="false">+VLOOKUP($D266,['file:///home/lab/repositories/luckia.facturador/com.luckia.biller.deploy/src/main/resources/bootstrap/info_presencial_2014.xlsx']venta_neta_cons!$a$2:$n$1048576,14,0)</f>
        <v>#VALUE!</v>
      </c>
      <c r="AJ266" s="53" t="n">
        <f aca="false">+SUM(X266:AI266)</f>
        <v>818</v>
      </c>
      <c r="AK266" s="54" t="n">
        <f aca="false">+BB266/X266</f>
        <v>0.217114914425428</v>
      </c>
      <c r="AL266" s="53"/>
      <c r="AM266" s="53" t="e">
        <f aca="false">+VLOOKUP($D266,['file:///home/lab/repositories/luckia.facturador/com.luckia.biller.deploy/src/main/resources/bootstrap/info_presencial_2014.xlsx']saldo_cons!$a$2:$n$1048576,3,0)</f>
        <v>#VALUE!</v>
      </c>
      <c r="AN266" s="53" t="e">
        <f aca="false">+VLOOKUP($D266,['file:///home/lab/repositories/luckia.facturador/com.luckia.biller.deploy/src/main/resources/bootstrap/info_presencial_2014.xlsx']saldo_cons!$a$2:$n$1048576,4,0)</f>
        <v>#VALUE!</v>
      </c>
      <c r="AO266" s="53" t="e">
        <f aca="false">+VLOOKUP($D266,['file:///home/lab/repositories/luckia.facturador/com.luckia.biller.deploy/src/main/resources/bootstrap/info_presencial_2014.xlsx']saldo_cons!$a$2:$n$1048576,5,0)</f>
        <v>#VALUE!</v>
      </c>
      <c r="AP266" s="53" t="e">
        <f aca="false">+VLOOKUP($D266,['file:///home/lab/repositories/luckia.facturador/com.luckia.biller.deploy/src/main/resources/bootstrap/info_presencial_2014.xlsx']saldo_cons!$a$2:$n$1048576,6,0)</f>
        <v>#VALUE!</v>
      </c>
      <c r="AQ266" s="53" t="e">
        <f aca="false">+VLOOKUP($D266,['file:///home/lab/repositories/luckia.facturador/com.luckia.biller.deploy/src/main/resources/bootstrap/info_presencial_2014.xlsx']saldo_cons!$a$2:$n$1048576,7,0)</f>
        <v>#VALUE!</v>
      </c>
      <c r="AR266" s="53" t="e">
        <f aca="false">+VLOOKUP($D266,['file:///home/lab/repositories/luckia.facturador/com.luckia.biller.deploy/src/main/resources/bootstrap/info_presencial_2014.xlsx']saldo_cons!$a$2:$n$1048576,8,0)</f>
        <v>#VALUE!</v>
      </c>
      <c r="AS266" s="53" t="e">
        <f aca="false">+VLOOKUP($D266,['file:///home/lab/repositories/luckia.facturador/com.luckia.biller.deploy/src/main/resources/bootstrap/info_presencial_2014.xlsx']saldo_cons!$a$2:$n$1048576,9,0)</f>
        <v>#VALUE!</v>
      </c>
      <c r="AT266" s="53" t="e">
        <f aca="false">+VLOOKUP($D266,['file:///home/lab/repositories/luckia.facturador/com.luckia.biller.deploy/src/main/resources/bootstrap/info_presencial_2014.xlsx']saldo_cons!$a$2:$n$1048576,10,0)</f>
        <v>#VALUE!</v>
      </c>
      <c r="AU266" s="53" t="e">
        <f aca="false">+VLOOKUP($D266,['file:///home/lab/repositories/luckia.facturador/com.luckia.biller.deploy/src/main/resources/bootstrap/info_presencial_2014.xlsx']saldo_cons!$a$2:$n$1048576,11,0)</f>
        <v>#VALUE!</v>
      </c>
      <c r="AV266" s="53" t="e">
        <f aca="false">+VLOOKUP($D266,['file:///home/lab/repositories/luckia.facturador/com.luckia.biller.deploy/src/main/resources/bootstrap/info_presencial_2014.xlsx']saldo_cons!$a$2:$n$1048576,12,0)</f>
        <v>#VALUE!</v>
      </c>
      <c r="AW266" s="53" t="e">
        <f aca="false">+VLOOKUP($D266,['file:///home/lab/repositories/luckia.facturador/com.luckia.biller.deploy/src/main/resources/bootstrap/info_presencial_2014.xlsx']saldo_cons!$a$2:$n$1048576,13,0)</f>
        <v>#VALUE!</v>
      </c>
      <c r="AX266" s="53" t="e">
        <f aca="false">+VLOOKUP($D266,['file:///home/lab/repositories/luckia.facturador/com.luckia.biller.deploy/src/main/resources/bootstrap/info_presencial_2014.xlsx']saldo_cons!$a$2:$n$1048576,14,0)</f>
        <v>#VALUE!</v>
      </c>
      <c r="AY266" s="53" t="n">
        <f aca="false">+SUM(AM266:AX266)</f>
        <v>818</v>
      </c>
      <c r="AZ266" s="53"/>
      <c r="BA266" s="53"/>
      <c r="BB266" s="53" t="e">
        <f aca="false">+VLOOKUP($D266,['file:///home/lab/repositories/luckia.facturador/com.luckia.biller.deploy/src/main/resources/bootstrap/info_presencial_2014.xlsx']ggr_cons!$a$2:$n$1048576,3,0)</f>
        <v>#VALUE!</v>
      </c>
      <c r="BC266" s="53" t="e">
        <f aca="false">+VLOOKUP($D266,['file:///home/lab/repositories/luckia.facturador/com.luckia.biller.deploy/src/main/resources/bootstrap/info_presencial_2014.xlsx']ggr_cons!$a$2:$n$1048576,4,0)</f>
        <v>#VALUE!</v>
      </c>
      <c r="BD266" s="53" t="e">
        <f aca="false">+VLOOKUP($D266,['file:///home/lab/repositories/luckia.facturador/com.luckia.biller.deploy/src/main/resources/bootstrap/info_presencial_2014.xlsx']ggr_cons!$a$2:$n$1048576,5,0)</f>
        <v>#VALUE!</v>
      </c>
      <c r="BE266" s="53" t="e">
        <f aca="false">+VLOOKUP($D266,['file:///home/lab/repositories/luckia.facturador/com.luckia.biller.deploy/src/main/resources/bootstrap/info_presencial_2014.xlsx']ggr_cons!$a$2:$n$1048576,6,0)</f>
        <v>#VALUE!</v>
      </c>
      <c r="BF266" s="53" t="e">
        <f aca="false">+VLOOKUP($D266,['file:///home/lab/repositories/luckia.facturador/com.luckia.biller.deploy/src/main/resources/bootstrap/info_presencial_2014.xlsx']ggr_cons!$a$2:$n$1048576,7,0)</f>
        <v>#VALUE!</v>
      </c>
      <c r="BG266" s="53" t="e">
        <f aca="false">+VLOOKUP($D266,['file:///home/lab/repositories/luckia.facturador/com.luckia.biller.deploy/src/main/resources/bootstrap/info_presencial_2014.xlsx']ggr_cons!$a$2:$n$1048576,8,0)</f>
        <v>#VALUE!</v>
      </c>
      <c r="BH266" s="53" t="e">
        <f aca="false">+VLOOKUP($D266,['file:///home/lab/repositories/luckia.facturador/com.luckia.biller.deploy/src/main/resources/bootstrap/info_presencial_2014.xlsx']ggr_cons!$a$2:$n$1048576,9,0)</f>
        <v>#VALUE!</v>
      </c>
      <c r="BI266" s="53" t="e">
        <f aca="false">+VLOOKUP($D266,['file:///home/lab/repositories/luckia.facturador/com.luckia.biller.deploy/src/main/resources/bootstrap/info_presencial_2014.xlsx']ggr_cons!$a$2:$n$1048576,10,0)</f>
        <v>#VALUE!</v>
      </c>
      <c r="BJ266" s="53" t="e">
        <f aca="false">+VLOOKUP($D266,['file:///home/lab/repositories/luckia.facturador/com.luckia.biller.deploy/src/main/resources/bootstrap/info_presencial_2014.xlsx']ggr_cons!$a$2:$n$1048576,11,0)</f>
        <v>#VALUE!</v>
      </c>
      <c r="BK266" s="53" t="e">
        <f aca="false">+VLOOKUP($D266,['file:///home/lab/repositories/luckia.facturador/com.luckia.biller.deploy/src/main/resources/bootstrap/info_presencial_2014.xlsx']ggr_cons!$a$2:$n$1048576,12,0)</f>
        <v>#VALUE!</v>
      </c>
      <c r="BL266" s="53" t="e">
        <f aca="false">+VLOOKUP($D266,['file:///home/lab/repositories/luckia.facturador/com.luckia.biller.deploy/src/main/resources/bootstrap/info_presencial_2014.xlsx']ggr_cons!$a$2:$n$1048576,13,0)</f>
        <v>#VALUE!</v>
      </c>
      <c r="BM266" s="53" t="e">
        <f aca="false">+VLOOKUP($D266,['file:///home/lab/repositories/luckia.facturador/com.luckia.biller.deploy/src/main/resources/bootstrap/info_presencial_2014.xlsx']ggr_cons!$a$2:$n$1048576,14,0)</f>
        <v>#VALUE!</v>
      </c>
      <c r="BN266" s="53" t="n">
        <f aca="false">+SUM(BB266:BM266)</f>
        <v>177.6</v>
      </c>
      <c r="BO266" s="53"/>
      <c r="BP266" s="53"/>
      <c r="BQ266" s="55" t="n">
        <f aca="false">+$N266*X266</f>
        <v>8.18</v>
      </c>
      <c r="BR266" s="55" t="n">
        <f aca="false">+$N266*Y266</f>
        <v>0</v>
      </c>
      <c r="BS266" s="55" t="n">
        <f aca="false">+$N266*Z266</f>
        <v>0</v>
      </c>
      <c r="BT266" s="55" t="n">
        <f aca="false">+$N266*AA266</f>
        <v>0</v>
      </c>
      <c r="BU266" s="55" t="n">
        <f aca="false">+$N266*AB266</f>
        <v>0</v>
      </c>
      <c r="BV266" s="55" t="n">
        <f aca="false">+$N266*AC266</f>
        <v>0</v>
      </c>
      <c r="BW266" s="55" t="n">
        <f aca="false">+$N266*AD266</f>
        <v>0</v>
      </c>
      <c r="BX266" s="55" t="n">
        <f aca="false">+$N266*AE266</f>
        <v>0</v>
      </c>
      <c r="BY266" s="55" t="n">
        <f aca="false">+$N266*AF266</f>
        <v>0</v>
      </c>
      <c r="BZ266" s="55" t="n">
        <f aca="false">+$N266*AG266</f>
        <v>0</v>
      </c>
      <c r="CA266" s="55" t="n">
        <f aca="false">+$N266*AH266</f>
        <v>0</v>
      </c>
      <c r="CB266" s="55" t="n">
        <f aca="false">+$N266*AI266</f>
        <v>0</v>
      </c>
      <c r="CC266" s="55" t="n">
        <f aca="false">+SUM(BQ266:CB266)</f>
        <v>8.18</v>
      </c>
      <c r="CD266" s="53"/>
      <c r="CE266" s="55"/>
      <c r="CF266" s="55" t="n">
        <f aca="false">+BQ266/$CE$2</f>
        <v>6.7603305785124</v>
      </c>
      <c r="CG266" s="55" t="n">
        <f aca="false">+BR266/$CE$2</f>
        <v>0</v>
      </c>
      <c r="CH266" s="55" t="n">
        <f aca="false">+BS266/$CE$2</f>
        <v>0</v>
      </c>
      <c r="CI266" s="55" t="n">
        <f aca="false">+BT266/$CE$2</f>
        <v>0</v>
      </c>
      <c r="CJ266" s="55" t="n">
        <f aca="false">+BU266/$CE$2</f>
        <v>0</v>
      </c>
      <c r="CK266" s="55" t="n">
        <f aca="false">+BV266/$CE$2</f>
        <v>0</v>
      </c>
      <c r="CL266" s="55" t="n">
        <f aca="false">+BW266/$CE$2</f>
        <v>0</v>
      </c>
      <c r="CM266" s="55" t="n">
        <f aca="false">+BX266/$CE$2</f>
        <v>0</v>
      </c>
      <c r="CN266" s="55" t="n">
        <f aca="false">+BY266/$CE$2</f>
        <v>0</v>
      </c>
      <c r="CO266" s="55" t="n">
        <f aca="false">+BZ266/$CE$2</f>
        <v>0</v>
      </c>
      <c r="CP266" s="55" t="n">
        <f aca="false">+CA266/$CE$2</f>
        <v>0</v>
      </c>
      <c r="CQ266" s="55" t="n">
        <f aca="false">+CB266/$CE$2</f>
        <v>0</v>
      </c>
      <c r="CR266" s="55" t="n">
        <f aca="false">+CC266/$CE$2</f>
        <v>6.7603305785124</v>
      </c>
      <c r="CS266" s="53"/>
      <c r="CT266" s="53"/>
      <c r="CU266" s="56" t="n">
        <f aca="false">+$O266*X266+$P266*BB266+$Q266*(0.9*BB266+$S266)+$R266</f>
        <v>16.36</v>
      </c>
      <c r="CV266" s="56" t="n">
        <f aca="false">+$O266*Y266+$P266*BC266+$Q266*(0.9*BC266+$S266)+$R266</f>
        <v>0</v>
      </c>
      <c r="CW266" s="56" t="n">
        <f aca="false">+$O266*Z266+$P266*BD266+$Q266*(0.9*BD266+$S266)+$R266</f>
        <v>0</v>
      </c>
      <c r="CX266" s="56" t="n">
        <f aca="false">+$O266*AA266+$P266*BE266+$Q266*(0.9*BE266+$S266)+$R266</f>
        <v>0</v>
      </c>
      <c r="CY266" s="56" t="n">
        <f aca="false">+$O266*AB266+$P266*BF266+$Q266*(0.9*BF266+$S266)+$R266</f>
        <v>0</v>
      </c>
      <c r="CZ266" s="56" t="n">
        <f aca="false">+$O266*AC266+$P266*BG266+$Q266*(0.9*BG266+$S266)+$R266</f>
        <v>0</v>
      </c>
      <c r="DA266" s="56" t="n">
        <f aca="false">+$O266*AD266+$P266*BH266+$Q266*(0.9*BH266+$S266)+$R266</f>
        <v>0</v>
      </c>
      <c r="DB266" s="56" t="n">
        <f aca="false">+$O266*AE266+$P266*BI266+$Q266*(0.9*BI266+$S266)+$R266</f>
        <v>0</v>
      </c>
      <c r="DC266" s="56" t="n">
        <f aca="false">+$O266*AF266+$P266*BJ266+$Q266*(0.9*BJ266+$S266)+$R266</f>
        <v>0</v>
      </c>
      <c r="DD266" s="56" t="n">
        <f aca="false">+$O266*AG266+$P266*BK266+$Q266*(0.9*BK266+$S266)+$R266</f>
        <v>0</v>
      </c>
      <c r="DE266" s="56" t="n">
        <f aca="false">+$O266*AH266+$P266*BL266+$Q266*(0.9*BL266+$S266)+$R266</f>
        <v>0</v>
      </c>
      <c r="DF266" s="56" t="n">
        <f aca="false">+$O266*AI266+$P266*BM266+$Q266*(0.9*BM266+$S266)+$R266</f>
        <v>0</v>
      </c>
      <c r="DG266" s="55" t="n">
        <f aca="false">+SUM(CU266:DF266)</f>
        <v>16.36</v>
      </c>
      <c r="DH266" s="53"/>
      <c r="DJ266" s="14" t="n">
        <f aca="false">+IF(X266=0,0,$T266)</f>
        <v>30</v>
      </c>
      <c r="DK266" s="14" t="n">
        <f aca="false">+IF(Y266=0,0,$T266)</f>
        <v>0</v>
      </c>
      <c r="DL266" s="14" t="n">
        <f aca="false">+IF(Z266=0,0,$T266)</f>
        <v>0</v>
      </c>
      <c r="DM266" s="14" t="n">
        <f aca="false">+IF(AA266=0,0,$T266)</f>
        <v>0</v>
      </c>
      <c r="DN266" s="14" t="n">
        <f aca="false">+IF(AB266=0,0,$T266)</f>
        <v>0</v>
      </c>
      <c r="DO266" s="14" t="n">
        <f aca="false">+IF(AC266=0,0,$T266)</f>
        <v>0</v>
      </c>
      <c r="DP266" s="14" t="n">
        <f aca="false">+IF(AD266=0,0,$T266)</f>
        <v>0</v>
      </c>
      <c r="DQ266" s="14" t="n">
        <f aca="false">+IF(AE266=0,0,$T266)</f>
        <v>0</v>
      </c>
      <c r="DR266" s="14" t="n">
        <f aca="false">+IF(AF266=0,0,$T266)</f>
        <v>0</v>
      </c>
      <c r="DS266" s="14" t="n">
        <f aca="false">+IF(AG266=0,0,$T266)</f>
        <v>0</v>
      </c>
      <c r="DT266" s="14" t="n">
        <f aca="false">+IF(AH266=0,0,$T266)</f>
        <v>0</v>
      </c>
      <c r="DU266" s="14" t="n">
        <f aca="false">+IF(AI266=0,0,$T266)</f>
        <v>0</v>
      </c>
      <c r="DV266" s="55" t="n">
        <f aca="false">+SUM(DJ266:DU266)</f>
        <v>30</v>
      </c>
      <c r="DY266" s="14" t="n">
        <v>0</v>
      </c>
      <c r="DZ266" s="14" t="n">
        <v>0</v>
      </c>
      <c r="EA266" s="14" t="n">
        <v>0</v>
      </c>
      <c r="EB266" s="14" t="n">
        <v>0</v>
      </c>
      <c r="EC266" s="14" t="n">
        <v>0</v>
      </c>
      <c r="ED266" s="14" t="n">
        <v>0</v>
      </c>
      <c r="EE266" s="14" t="n">
        <v>0</v>
      </c>
      <c r="EF266" s="14" t="n">
        <v>0</v>
      </c>
      <c r="EG266" s="14" t="n">
        <v>0</v>
      </c>
      <c r="EH266" s="14" t="n">
        <v>0</v>
      </c>
      <c r="EI266" s="14" t="n">
        <v>0</v>
      </c>
      <c r="EJ266" s="14" t="n">
        <v>0</v>
      </c>
      <c r="EK266" s="55" t="n">
        <f aca="false">+SUM(DY266:EJ266)</f>
        <v>0</v>
      </c>
      <c r="EO266" s="53" t="n">
        <f aca="false">+CU266+DJ266-DY266/2</f>
        <v>46.36</v>
      </c>
      <c r="EP266" s="53" t="n">
        <f aca="false">+CV266+DK266-DZ266/2</f>
        <v>0</v>
      </c>
      <c r="EQ266" s="53" t="n">
        <f aca="false">+CW266+DL266-EA266/2</f>
        <v>0</v>
      </c>
      <c r="ER266" s="53" t="n">
        <f aca="false">+CX266+DM266-EB266/2</f>
        <v>0</v>
      </c>
      <c r="ES266" s="53" t="n">
        <f aca="false">+CY266+DN266-EC266/2</f>
        <v>0</v>
      </c>
      <c r="ET266" s="53" t="n">
        <f aca="false">+CZ266+DO266-ED266/2</f>
        <v>0</v>
      </c>
      <c r="EU266" s="53" t="n">
        <f aca="false">+DA266+DP266-EE266/2</f>
        <v>0</v>
      </c>
      <c r="EV266" s="53" t="n">
        <f aca="false">+DB266+DQ266-EF266/2</f>
        <v>0</v>
      </c>
      <c r="EW266" s="53" t="n">
        <f aca="false">+DC266+DR266-EG266/2</f>
        <v>0</v>
      </c>
      <c r="EX266" s="53" t="n">
        <f aca="false">+DD266+DS266-EH266/2</f>
        <v>0</v>
      </c>
      <c r="EY266" s="53" t="n">
        <f aca="false">+DE266+DT266-EI266/2</f>
        <v>0</v>
      </c>
      <c r="EZ266" s="53" t="n">
        <f aca="false">+DF266+DU266-EJ266/2</f>
        <v>0</v>
      </c>
      <c r="FA266" s="55" t="n">
        <f aca="false">+SUM(EO266:EZ266)</f>
        <v>46.36</v>
      </c>
      <c r="FD266" s="53" t="n">
        <f aca="false">+AM266-EO266-DY266</f>
        <v>771.64</v>
      </c>
      <c r="FE266" s="53" t="n">
        <f aca="false">+AN266-EP266-DZ266</f>
        <v>0</v>
      </c>
      <c r="FF266" s="53" t="n">
        <f aca="false">+AO266-EQ266-EA266</f>
        <v>0</v>
      </c>
      <c r="FG266" s="53" t="n">
        <f aca="false">+AP266-ER266-EB266</f>
        <v>0</v>
      </c>
      <c r="FH266" s="53" t="n">
        <f aca="false">+AQ266-ES266-EC266</f>
        <v>0</v>
      </c>
      <c r="FI266" s="53" t="n">
        <f aca="false">+AR266-ET266-ED266</f>
        <v>0</v>
      </c>
      <c r="FJ266" s="53" t="n">
        <f aca="false">+AS266-EU266-EE266</f>
        <v>0</v>
      </c>
      <c r="FK266" s="53" t="n">
        <f aca="false">+AT266-EV266-EF266</f>
        <v>0</v>
      </c>
      <c r="FL266" s="53" t="n">
        <f aca="false">+AU266-EW266-EG266</f>
        <v>0</v>
      </c>
      <c r="FM266" s="53" t="n">
        <f aca="false">+AV266-EX266-EH266</f>
        <v>0</v>
      </c>
      <c r="FN266" s="53" t="n">
        <f aca="false">+AW266-EY266-EI266</f>
        <v>0</v>
      </c>
      <c r="FO266" s="53" t="n">
        <f aca="false">+AX266-EZ266-EJ266</f>
        <v>0</v>
      </c>
      <c r="FP266" s="53" t="n">
        <f aca="false">+AY266-FA266</f>
        <v>771.64</v>
      </c>
    </row>
    <row collapsed="false" customFormat="false" customHeight="true" hidden="false" ht="15" outlineLevel="2" r="267">
      <c r="A267" s="21" t="n">
        <v>12</v>
      </c>
      <c r="B267" s="21" t="s">
        <v>67</v>
      </c>
      <c r="C267" s="21" t="s">
        <v>137</v>
      </c>
      <c r="D267" s="67" t="n">
        <f aca="false">+E267</f>
        <v>16225</v>
      </c>
      <c r="E267" s="69" t="n">
        <v>16225</v>
      </c>
      <c r="F267" s="76" t="s">
        <v>877</v>
      </c>
      <c r="G267" s="21" t="s">
        <v>69</v>
      </c>
      <c r="H267" s="21" t="s">
        <v>69</v>
      </c>
      <c r="I267" s="76" t="s">
        <v>878</v>
      </c>
      <c r="J267" s="76" t="s">
        <v>74</v>
      </c>
      <c r="K267" s="76" t="s">
        <v>75</v>
      </c>
      <c r="L267" s="49" t="s">
        <v>487</v>
      </c>
      <c r="M267" s="50" t="s">
        <v>70</v>
      </c>
      <c r="N267" s="51" t="n">
        <v>0.01</v>
      </c>
      <c r="O267" s="51" t="n">
        <v>0.02</v>
      </c>
      <c r="P267" s="51" t="n">
        <v>0</v>
      </c>
      <c r="Q267" s="51" t="n">
        <v>0</v>
      </c>
      <c r="R267" s="50" t="n">
        <v>0</v>
      </c>
      <c r="S267" s="50" t="n">
        <v>0</v>
      </c>
      <c r="T267" s="50" t="n">
        <v>30</v>
      </c>
      <c r="U267" s="50"/>
      <c r="X267" s="53" t="e">
        <f aca="false">+VLOOKUP($D267,['file:///home/lab/repositories/luckia.facturador/com.luckia.biller.deploy/src/main/resources/bootstrap/info_presencial_2014.xlsx']venta_neta_cons!$a$2:$n$1048576,3,0)</f>
        <v>#VALUE!</v>
      </c>
      <c r="Y267" s="53" t="e">
        <f aca="false">+VLOOKUP($D267,['file:///home/lab/repositories/luckia.facturador/com.luckia.biller.deploy/src/main/resources/bootstrap/info_presencial_2014.xlsx']venta_neta_cons!$a$2:$n$1048576,4,0)</f>
        <v>#VALUE!</v>
      </c>
      <c r="Z267" s="53" t="e">
        <f aca="false">+VLOOKUP($D267,['file:///home/lab/repositories/luckia.facturador/com.luckia.biller.deploy/src/main/resources/bootstrap/info_presencial_2014.xlsx']venta_neta_cons!$a$2:$n$1048576,5,0)</f>
        <v>#VALUE!</v>
      </c>
      <c r="AA267" s="53" t="e">
        <f aca="false">+VLOOKUP($D267,['file:///home/lab/repositories/luckia.facturador/com.luckia.biller.deploy/src/main/resources/bootstrap/info_presencial_2014.xlsx']venta_neta_cons!$a$2:$n$1048576,6,0)</f>
        <v>#VALUE!</v>
      </c>
      <c r="AB267" s="53" t="e">
        <f aca="false">+VLOOKUP($D267,['file:///home/lab/repositories/luckia.facturador/com.luckia.biller.deploy/src/main/resources/bootstrap/info_presencial_2014.xlsx']venta_neta_cons!$a$2:$n$1048576,7,0)</f>
        <v>#VALUE!</v>
      </c>
      <c r="AC267" s="53" t="e">
        <f aca="false">+VLOOKUP($D267,['file:///home/lab/repositories/luckia.facturador/com.luckia.biller.deploy/src/main/resources/bootstrap/info_presencial_2014.xlsx']venta_neta_cons!$a$2:$n$1048576,8,0)</f>
        <v>#VALUE!</v>
      </c>
      <c r="AD267" s="53" t="e">
        <f aca="false">+VLOOKUP($D267,['file:///home/lab/repositories/luckia.facturador/com.luckia.biller.deploy/src/main/resources/bootstrap/info_presencial_2014.xlsx']venta_neta_cons!$a$2:$n$1048576,9,0)</f>
        <v>#VALUE!</v>
      </c>
      <c r="AE267" s="53" t="e">
        <f aca="false">+VLOOKUP($D267,['file:///home/lab/repositories/luckia.facturador/com.luckia.biller.deploy/src/main/resources/bootstrap/info_presencial_2014.xlsx']venta_neta_cons!$a$2:$n$1048576,10,0)</f>
        <v>#VALUE!</v>
      </c>
      <c r="AF267" s="53" t="e">
        <f aca="false">+VLOOKUP($D267,['file:///home/lab/repositories/luckia.facturador/com.luckia.biller.deploy/src/main/resources/bootstrap/info_presencial_2014.xlsx']venta_neta_cons!$a$2:$n$1048576,11,0)</f>
        <v>#VALUE!</v>
      </c>
      <c r="AG267" s="53" t="e">
        <f aca="false">+VLOOKUP($D267,['file:///home/lab/repositories/luckia.facturador/com.luckia.biller.deploy/src/main/resources/bootstrap/info_presencial_2014.xlsx']venta_neta_cons!$a$2:$n$1048576,12,0)</f>
        <v>#VALUE!</v>
      </c>
      <c r="AH267" s="53" t="e">
        <f aca="false">+VLOOKUP($D267,['file:///home/lab/repositories/luckia.facturador/com.luckia.biller.deploy/src/main/resources/bootstrap/info_presencial_2014.xlsx']venta_neta_cons!$a$2:$n$1048576,13,0)</f>
        <v>#VALUE!</v>
      </c>
      <c r="AI267" s="53" t="e">
        <f aca="false">+VLOOKUP($D267,['file:///home/lab/repositories/luckia.facturador/com.luckia.biller.deploy/src/main/resources/bootstrap/info_presencial_2014.xlsx']venta_neta_cons!$a$2:$n$1048576,14,0)</f>
        <v>#VALUE!</v>
      </c>
      <c r="AJ267" s="53" t="n">
        <f aca="false">+SUM(X267:AI267)</f>
        <v>2121</v>
      </c>
      <c r="AK267" s="54" t="n">
        <f aca="false">+BB267/X267</f>
        <v>0.196581801037247</v>
      </c>
      <c r="AL267" s="53"/>
      <c r="AM267" s="53" t="e">
        <f aca="false">+VLOOKUP($D267,['file:///home/lab/repositories/luckia.facturador/com.luckia.biller.deploy/src/main/resources/bootstrap/info_presencial_2014.xlsx']saldo_cons!$a$2:$n$1048576,3,0)</f>
        <v>#VALUE!</v>
      </c>
      <c r="AN267" s="53" t="e">
        <f aca="false">+VLOOKUP($D267,['file:///home/lab/repositories/luckia.facturador/com.luckia.biller.deploy/src/main/resources/bootstrap/info_presencial_2014.xlsx']saldo_cons!$a$2:$n$1048576,4,0)</f>
        <v>#VALUE!</v>
      </c>
      <c r="AO267" s="53" t="e">
        <f aca="false">+VLOOKUP($D267,['file:///home/lab/repositories/luckia.facturador/com.luckia.biller.deploy/src/main/resources/bootstrap/info_presencial_2014.xlsx']saldo_cons!$a$2:$n$1048576,5,0)</f>
        <v>#VALUE!</v>
      </c>
      <c r="AP267" s="53" t="e">
        <f aca="false">+VLOOKUP($D267,['file:///home/lab/repositories/luckia.facturador/com.luckia.biller.deploy/src/main/resources/bootstrap/info_presencial_2014.xlsx']saldo_cons!$a$2:$n$1048576,6,0)</f>
        <v>#VALUE!</v>
      </c>
      <c r="AQ267" s="53" t="e">
        <f aca="false">+VLOOKUP($D267,['file:///home/lab/repositories/luckia.facturador/com.luckia.biller.deploy/src/main/resources/bootstrap/info_presencial_2014.xlsx']saldo_cons!$a$2:$n$1048576,7,0)</f>
        <v>#VALUE!</v>
      </c>
      <c r="AR267" s="53" t="e">
        <f aca="false">+VLOOKUP($D267,['file:///home/lab/repositories/luckia.facturador/com.luckia.biller.deploy/src/main/resources/bootstrap/info_presencial_2014.xlsx']saldo_cons!$a$2:$n$1048576,8,0)</f>
        <v>#VALUE!</v>
      </c>
      <c r="AS267" s="53" t="e">
        <f aca="false">+VLOOKUP($D267,['file:///home/lab/repositories/luckia.facturador/com.luckia.biller.deploy/src/main/resources/bootstrap/info_presencial_2014.xlsx']saldo_cons!$a$2:$n$1048576,9,0)</f>
        <v>#VALUE!</v>
      </c>
      <c r="AT267" s="53" t="e">
        <f aca="false">+VLOOKUP($D267,['file:///home/lab/repositories/luckia.facturador/com.luckia.biller.deploy/src/main/resources/bootstrap/info_presencial_2014.xlsx']saldo_cons!$a$2:$n$1048576,10,0)</f>
        <v>#VALUE!</v>
      </c>
      <c r="AU267" s="53" t="e">
        <f aca="false">+VLOOKUP($D267,['file:///home/lab/repositories/luckia.facturador/com.luckia.biller.deploy/src/main/resources/bootstrap/info_presencial_2014.xlsx']saldo_cons!$a$2:$n$1048576,11,0)</f>
        <v>#VALUE!</v>
      </c>
      <c r="AV267" s="53" t="e">
        <f aca="false">+VLOOKUP($D267,['file:///home/lab/repositories/luckia.facturador/com.luckia.biller.deploy/src/main/resources/bootstrap/info_presencial_2014.xlsx']saldo_cons!$a$2:$n$1048576,12,0)</f>
        <v>#VALUE!</v>
      </c>
      <c r="AW267" s="53" t="e">
        <f aca="false">+VLOOKUP($D267,['file:///home/lab/repositories/luckia.facturador/com.luckia.biller.deploy/src/main/resources/bootstrap/info_presencial_2014.xlsx']saldo_cons!$a$2:$n$1048576,13,0)</f>
        <v>#VALUE!</v>
      </c>
      <c r="AX267" s="53" t="e">
        <f aca="false">+VLOOKUP($D267,['file:///home/lab/repositories/luckia.facturador/com.luckia.biller.deploy/src/main/resources/bootstrap/info_presencial_2014.xlsx']saldo_cons!$a$2:$n$1048576,14,0)</f>
        <v>#VALUE!</v>
      </c>
      <c r="AY267" s="53" t="n">
        <f aca="false">+SUM(AM267:AX267)</f>
        <v>2121</v>
      </c>
      <c r="AZ267" s="53"/>
      <c r="BA267" s="53"/>
      <c r="BB267" s="53" t="e">
        <f aca="false">+VLOOKUP($D267,['file:///home/lab/repositories/luckia.facturador/com.luckia.biller.deploy/src/main/resources/bootstrap/info_presencial_2014.xlsx']ggr_cons!$a$2:$n$1048576,3,0)</f>
        <v>#VALUE!</v>
      </c>
      <c r="BC267" s="53" t="e">
        <f aca="false">+VLOOKUP($D267,['file:///home/lab/repositories/luckia.facturador/com.luckia.biller.deploy/src/main/resources/bootstrap/info_presencial_2014.xlsx']ggr_cons!$a$2:$n$1048576,4,0)</f>
        <v>#VALUE!</v>
      </c>
      <c r="BD267" s="53" t="e">
        <f aca="false">+VLOOKUP($D267,['file:///home/lab/repositories/luckia.facturador/com.luckia.biller.deploy/src/main/resources/bootstrap/info_presencial_2014.xlsx']ggr_cons!$a$2:$n$1048576,5,0)</f>
        <v>#VALUE!</v>
      </c>
      <c r="BE267" s="53" t="e">
        <f aca="false">+VLOOKUP($D267,['file:///home/lab/repositories/luckia.facturador/com.luckia.biller.deploy/src/main/resources/bootstrap/info_presencial_2014.xlsx']ggr_cons!$a$2:$n$1048576,6,0)</f>
        <v>#VALUE!</v>
      </c>
      <c r="BF267" s="53" t="e">
        <f aca="false">+VLOOKUP($D267,['file:///home/lab/repositories/luckia.facturador/com.luckia.biller.deploy/src/main/resources/bootstrap/info_presencial_2014.xlsx']ggr_cons!$a$2:$n$1048576,7,0)</f>
        <v>#VALUE!</v>
      </c>
      <c r="BG267" s="53" t="e">
        <f aca="false">+VLOOKUP($D267,['file:///home/lab/repositories/luckia.facturador/com.luckia.biller.deploy/src/main/resources/bootstrap/info_presencial_2014.xlsx']ggr_cons!$a$2:$n$1048576,8,0)</f>
        <v>#VALUE!</v>
      </c>
      <c r="BH267" s="53" t="e">
        <f aca="false">+VLOOKUP($D267,['file:///home/lab/repositories/luckia.facturador/com.luckia.biller.deploy/src/main/resources/bootstrap/info_presencial_2014.xlsx']ggr_cons!$a$2:$n$1048576,9,0)</f>
        <v>#VALUE!</v>
      </c>
      <c r="BI267" s="53" t="e">
        <f aca="false">+VLOOKUP($D267,['file:///home/lab/repositories/luckia.facturador/com.luckia.biller.deploy/src/main/resources/bootstrap/info_presencial_2014.xlsx']ggr_cons!$a$2:$n$1048576,10,0)</f>
        <v>#VALUE!</v>
      </c>
      <c r="BJ267" s="53" t="e">
        <f aca="false">+VLOOKUP($D267,['file:///home/lab/repositories/luckia.facturador/com.luckia.biller.deploy/src/main/resources/bootstrap/info_presencial_2014.xlsx']ggr_cons!$a$2:$n$1048576,11,0)</f>
        <v>#VALUE!</v>
      </c>
      <c r="BK267" s="53" t="e">
        <f aca="false">+VLOOKUP($D267,['file:///home/lab/repositories/luckia.facturador/com.luckia.biller.deploy/src/main/resources/bootstrap/info_presencial_2014.xlsx']ggr_cons!$a$2:$n$1048576,12,0)</f>
        <v>#VALUE!</v>
      </c>
      <c r="BL267" s="53" t="e">
        <f aca="false">+VLOOKUP($D267,['file:///home/lab/repositories/luckia.facturador/com.luckia.biller.deploy/src/main/resources/bootstrap/info_presencial_2014.xlsx']ggr_cons!$a$2:$n$1048576,13,0)</f>
        <v>#VALUE!</v>
      </c>
      <c r="BM267" s="53" t="e">
        <f aca="false">+VLOOKUP($D267,['file:///home/lab/repositories/luckia.facturador/com.luckia.biller.deploy/src/main/resources/bootstrap/info_presencial_2014.xlsx']ggr_cons!$a$2:$n$1048576,14,0)</f>
        <v>#VALUE!</v>
      </c>
      <c r="BN267" s="53" t="n">
        <f aca="false">+SUM(BB267:BM267)</f>
        <v>416.95</v>
      </c>
      <c r="BO267" s="53"/>
      <c r="BP267" s="53"/>
      <c r="BQ267" s="55" t="n">
        <f aca="false">+$N267*X267</f>
        <v>21.21</v>
      </c>
      <c r="BR267" s="55" t="n">
        <f aca="false">+$N267*Y267</f>
        <v>0</v>
      </c>
      <c r="BS267" s="55" t="n">
        <f aca="false">+$N267*Z267</f>
        <v>0</v>
      </c>
      <c r="BT267" s="55" t="n">
        <f aca="false">+$N267*AA267</f>
        <v>0</v>
      </c>
      <c r="BU267" s="55" t="n">
        <f aca="false">+$N267*AB267</f>
        <v>0</v>
      </c>
      <c r="BV267" s="55" t="n">
        <f aca="false">+$N267*AC267</f>
        <v>0</v>
      </c>
      <c r="BW267" s="55" t="n">
        <f aca="false">+$N267*AD267</f>
        <v>0</v>
      </c>
      <c r="BX267" s="55" t="n">
        <f aca="false">+$N267*AE267</f>
        <v>0</v>
      </c>
      <c r="BY267" s="55" t="n">
        <f aca="false">+$N267*AF267</f>
        <v>0</v>
      </c>
      <c r="BZ267" s="55" t="n">
        <f aca="false">+$N267*AG267</f>
        <v>0</v>
      </c>
      <c r="CA267" s="55" t="n">
        <f aca="false">+$N267*AH267</f>
        <v>0</v>
      </c>
      <c r="CB267" s="55" t="n">
        <f aca="false">+$N267*AI267</f>
        <v>0</v>
      </c>
      <c r="CC267" s="55" t="n">
        <f aca="false">+SUM(BQ267:CB267)</f>
        <v>21.21</v>
      </c>
      <c r="CD267" s="53"/>
      <c r="CE267" s="55"/>
      <c r="CF267" s="55" t="n">
        <f aca="false">+BQ267/$CE$2</f>
        <v>17.5289256198347</v>
      </c>
      <c r="CG267" s="55" t="n">
        <f aca="false">+BR267/$CE$2</f>
        <v>0</v>
      </c>
      <c r="CH267" s="55" t="n">
        <f aca="false">+BS267/$CE$2</f>
        <v>0</v>
      </c>
      <c r="CI267" s="55" t="n">
        <f aca="false">+BT267/$CE$2</f>
        <v>0</v>
      </c>
      <c r="CJ267" s="55" t="n">
        <f aca="false">+BU267/$CE$2</f>
        <v>0</v>
      </c>
      <c r="CK267" s="55" t="n">
        <f aca="false">+BV267/$CE$2</f>
        <v>0</v>
      </c>
      <c r="CL267" s="55" t="n">
        <f aca="false">+BW267/$CE$2</f>
        <v>0</v>
      </c>
      <c r="CM267" s="55" t="n">
        <f aca="false">+BX267/$CE$2</f>
        <v>0</v>
      </c>
      <c r="CN267" s="55" t="n">
        <f aca="false">+BY267/$CE$2</f>
        <v>0</v>
      </c>
      <c r="CO267" s="55" t="n">
        <f aca="false">+BZ267/$CE$2</f>
        <v>0</v>
      </c>
      <c r="CP267" s="55" t="n">
        <f aca="false">+CA267/$CE$2</f>
        <v>0</v>
      </c>
      <c r="CQ267" s="55" t="n">
        <f aca="false">+CB267/$CE$2</f>
        <v>0</v>
      </c>
      <c r="CR267" s="55" t="n">
        <f aca="false">+CC267/$CE$2</f>
        <v>17.5289256198347</v>
      </c>
      <c r="CS267" s="53"/>
      <c r="CT267" s="53"/>
      <c r="CU267" s="56" t="n">
        <f aca="false">+$O267*X267+$P267*BB267+$Q267*(0.9*BB267+$S267)+$R267</f>
        <v>42.42</v>
      </c>
      <c r="CV267" s="56" t="n">
        <f aca="false">+$O267*Y267+$P267*BC267+$Q267*(0.9*BC267+$S267)+$R267</f>
        <v>0</v>
      </c>
      <c r="CW267" s="56" t="n">
        <f aca="false">+$O267*Z267+$P267*BD267+$Q267*(0.9*BD267+$S267)+$R267</f>
        <v>0</v>
      </c>
      <c r="CX267" s="56" t="n">
        <f aca="false">+$O267*AA267+$P267*BE267+$Q267*(0.9*BE267+$S267)+$R267</f>
        <v>0</v>
      </c>
      <c r="CY267" s="56" t="n">
        <f aca="false">+$O267*AB267+$P267*BF267+$Q267*(0.9*BF267+$S267)+$R267</f>
        <v>0</v>
      </c>
      <c r="CZ267" s="56" t="n">
        <f aca="false">+$O267*AC267+$P267*BG267+$Q267*(0.9*BG267+$S267)+$R267</f>
        <v>0</v>
      </c>
      <c r="DA267" s="56" t="n">
        <f aca="false">+$O267*AD267+$P267*BH267+$Q267*(0.9*BH267+$S267)+$R267</f>
        <v>0</v>
      </c>
      <c r="DB267" s="56" t="n">
        <f aca="false">+$O267*AE267+$P267*BI267+$Q267*(0.9*BI267+$S267)+$R267</f>
        <v>0</v>
      </c>
      <c r="DC267" s="56" t="n">
        <f aca="false">+$O267*AF267+$P267*BJ267+$Q267*(0.9*BJ267+$S267)+$R267</f>
        <v>0</v>
      </c>
      <c r="DD267" s="56" t="n">
        <f aca="false">+$O267*AG267+$P267*BK267+$Q267*(0.9*BK267+$S267)+$R267</f>
        <v>0</v>
      </c>
      <c r="DE267" s="56" t="n">
        <f aca="false">+$O267*AH267+$P267*BL267+$Q267*(0.9*BL267+$S267)+$R267</f>
        <v>0</v>
      </c>
      <c r="DF267" s="56" t="n">
        <f aca="false">+$O267*AI267+$P267*BM267+$Q267*(0.9*BM267+$S267)+$R267</f>
        <v>0</v>
      </c>
      <c r="DG267" s="55" t="n">
        <f aca="false">+SUM(CU267:DF267)</f>
        <v>42.42</v>
      </c>
      <c r="DH267" s="53"/>
      <c r="DJ267" s="14" t="n">
        <f aca="false">+IF(X267=0,0,$T267)</f>
        <v>30</v>
      </c>
      <c r="DK267" s="14" t="n">
        <f aca="false">+IF(Y267=0,0,$T267)</f>
        <v>0</v>
      </c>
      <c r="DL267" s="14" t="n">
        <f aca="false">+IF(Z267=0,0,$T267)</f>
        <v>0</v>
      </c>
      <c r="DM267" s="14" t="n">
        <f aca="false">+IF(AA267=0,0,$T267)</f>
        <v>0</v>
      </c>
      <c r="DN267" s="14" t="n">
        <f aca="false">+IF(AB267=0,0,$T267)</f>
        <v>0</v>
      </c>
      <c r="DO267" s="14" t="n">
        <f aca="false">+IF(AC267=0,0,$T267)</f>
        <v>0</v>
      </c>
      <c r="DP267" s="14" t="n">
        <f aca="false">+IF(AD267=0,0,$T267)</f>
        <v>0</v>
      </c>
      <c r="DQ267" s="14" t="n">
        <f aca="false">+IF(AE267=0,0,$T267)</f>
        <v>0</v>
      </c>
      <c r="DR267" s="14" t="n">
        <f aca="false">+IF(AF267=0,0,$T267)</f>
        <v>0</v>
      </c>
      <c r="DS267" s="14" t="n">
        <f aca="false">+IF(AG267=0,0,$T267)</f>
        <v>0</v>
      </c>
      <c r="DT267" s="14" t="n">
        <f aca="false">+IF(AH267=0,0,$T267)</f>
        <v>0</v>
      </c>
      <c r="DU267" s="14" t="n">
        <f aca="false">+IF(AI267=0,0,$T267)</f>
        <v>0</v>
      </c>
      <c r="DV267" s="55" t="n">
        <f aca="false">+SUM(DJ267:DU267)</f>
        <v>30</v>
      </c>
      <c r="DY267" s="14" t="n">
        <v>0</v>
      </c>
      <c r="DZ267" s="14" t="n">
        <v>0</v>
      </c>
      <c r="EA267" s="14" t="n">
        <v>0</v>
      </c>
      <c r="EB267" s="14" t="n">
        <v>0</v>
      </c>
      <c r="EC267" s="14" t="n">
        <v>0</v>
      </c>
      <c r="ED267" s="14" t="n">
        <v>0</v>
      </c>
      <c r="EE267" s="14" t="n">
        <v>0</v>
      </c>
      <c r="EF267" s="14" t="n">
        <v>0</v>
      </c>
      <c r="EG267" s="14" t="n">
        <v>0</v>
      </c>
      <c r="EH267" s="14" t="n">
        <v>0</v>
      </c>
      <c r="EI267" s="14" t="n">
        <v>0</v>
      </c>
      <c r="EJ267" s="14" t="n">
        <v>0</v>
      </c>
      <c r="EK267" s="55" t="n">
        <f aca="false">+SUM(DY267:EJ267)</f>
        <v>0</v>
      </c>
      <c r="EO267" s="53" t="n">
        <f aca="false">+CU267+DJ267-DY267/2</f>
        <v>72.42</v>
      </c>
      <c r="EP267" s="53" t="n">
        <f aca="false">+CV267+DK267-DZ267/2</f>
        <v>0</v>
      </c>
      <c r="EQ267" s="53" t="n">
        <f aca="false">+CW267+DL267-EA267/2</f>
        <v>0</v>
      </c>
      <c r="ER267" s="53" t="n">
        <f aca="false">+CX267+DM267-EB267/2</f>
        <v>0</v>
      </c>
      <c r="ES267" s="53" t="n">
        <f aca="false">+CY267+DN267-EC267/2</f>
        <v>0</v>
      </c>
      <c r="ET267" s="53" t="n">
        <f aca="false">+CZ267+DO267-ED267/2</f>
        <v>0</v>
      </c>
      <c r="EU267" s="53" t="n">
        <f aca="false">+DA267+DP267-EE267/2</f>
        <v>0</v>
      </c>
      <c r="EV267" s="53" t="n">
        <f aca="false">+DB267+DQ267-EF267/2</f>
        <v>0</v>
      </c>
      <c r="EW267" s="53" t="n">
        <f aca="false">+DC267+DR267-EG267/2</f>
        <v>0</v>
      </c>
      <c r="EX267" s="53" t="n">
        <f aca="false">+DD267+DS267-EH267/2</f>
        <v>0</v>
      </c>
      <c r="EY267" s="53" t="n">
        <f aca="false">+DE267+DT267-EI267/2</f>
        <v>0</v>
      </c>
      <c r="EZ267" s="53" t="n">
        <f aca="false">+DF267+DU267-EJ267/2</f>
        <v>0</v>
      </c>
      <c r="FA267" s="55" t="n">
        <f aca="false">+SUM(EO267:EZ267)</f>
        <v>72.42</v>
      </c>
      <c r="FD267" s="53" t="n">
        <f aca="false">+AM267-EO267-DY267</f>
        <v>2048.58</v>
      </c>
      <c r="FE267" s="53" t="n">
        <f aca="false">+AN267-EP267-DZ267</f>
        <v>0</v>
      </c>
      <c r="FF267" s="53" t="n">
        <f aca="false">+AO267-EQ267-EA267</f>
        <v>0</v>
      </c>
      <c r="FG267" s="53" t="n">
        <f aca="false">+AP267-ER267-EB267</f>
        <v>0</v>
      </c>
      <c r="FH267" s="53" t="n">
        <f aca="false">+AQ267-ES267-EC267</f>
        <v>0</v>
      </c>
      <c r="FI267" s="53" t="n">
        <f aca="false">+AR267-ET267-ED267</f>
        <v>0</v>
      </c>
      <c r="FJ267" s="53" t="n">
        <f aca="false">+AS267-EU267-EE267</f>
        <v>0</v>
      </c>
      <c r="FK267" s="53" t="n">
        <f aca="false">+AT267-EV267-EF267</f>
        <v>0</v>
      </c>
      <c r="FL267" s="53" t="n">
        <f aca="false">+AU267-EW267-EG267</f>
        <v>0</v>
      </c>
      <c r="FM267" s="53" t="n">
        <f aca="false">+AV267-EX267-EH267</f>
        <v>0</v>
      </c>
      <c r="FN267" s="53" t="n">
        <f aca="false">+AW267-EY267-EI267</f>
        <v>0</v>
      </c>
      <c r="FO267" s="53" t="n">
        <f aca="false">+AX267-EZ267-EJ267</f>
        <v>0</v>
      </c>
      <c r="FP267" s="53" t="n">
        <f aca="false">+AY267-FA267</f>
        <v>2048.58</v>
      </c>
    </row>
    <row collapsed="false" customFormat="false" customHeight="true" hidden="false" ht="15" outlineLevel="2" r="268">
      <c r="A268" s="21" t="n">
        <v>12</v>
      </c>
      <c r="B268" s="21" t="s">
        <v>67</v>
      </c>
      <c r="C268" s="21" t="s">
        <v>137</v>
      </c>
      <c r="D268" s="67" t="n">
        <f aca="false">+E268</f>
        <v>16226</v>
      </c>
      <c r="E268" s="69" t="n">
        <v>16226</v>
      </c>
      <c r="F268" s="76" t="s">
        <v>879</v>
      </c>
      <c r="G268" s="21" t="s">
        <v>69</v>
      </c>
      <c r="H268" s="21" t="s">
        <v>69</v>
      </c>
      <c r="I268" s="76" t="s">
        <v>880</v>
      </c>
      <c r="J268" s="76" t="s">
        <v>696</v>
      </c>
      <c r="K268" s="76" t="s">
        <v>75</v>
      </c>
      <c r="L268" s="49" t="s">
        <v>487</v>
      </c>
      <c r="M268" s="50" t="s">
        <v>70</v>
      </c>
      <c r="N268" s="51" t="n">
        <v>0.01</v>
      </c>
      <c r="O268" s="51" t="n">
        <v>0.02</v>
      </c>
      <c r="P268" s="51" t="n">
        <v>0</v>
      </c>
      <c r="Q268" s="51" t="n">
        <v>0</v>
      </c>
      <c r="R268" s="50" t="n">
        <v>0</v>
      </c>
      <c r="S268" s="50" t="n">
        <v>0</v>
      </c>
      <c r="T268" s="50" t="n">
        <v>30</v>
      </c>
      <c r="U268" s="50"/>
      <c r="X268" s="53" t="e">
        <f aca="false">+VLOOKUP($D268,['file:///home/lab/repositories/luckia.facturador/com.luckia.biller.deploy/src/main/resources/bootstrap/info_presencial_2014.xlsx']venta_neta_cons!$a$2:$n$1048576,3,0)</f>
        <v>#VALUE!</v>
      </c>
      <c r="Y268" s="53" t="e">
        <f aca="false">+VLOOKUP($D268,['file:///home/lab/repositories/luckia.facturador/com.luckia.biller.deploy/src/main/resources/bootstrap/info_presencial_2014.xlsx']venta_neta_cons!$a$2:$n$1048576,4,0)</f>
        <v>#VALUE!</v>
      </c>
      <c r="Z268" s="53" t="e">
        <f aca="false">+VLOOKUP($D268,['file:///home/lab/repositories/luckia.facturador/com.luckia.biller.deploy/src/main/resources/bootstrap/info_presencial_2014.xlsx']venta_neta_cons!$a$2:$n$1048576,5,0)</f>
        <v>#VALUE!</v>
      </c>
      <c r="AA268" s="53" t="e">
        <f aca="false">+VLOOKUP($D268,['file:///home/lab/repositories/luckia.facturador/com.luckia.biller.deploy/src/main/resources/bootstrap/info_presencial_2014.xlsx']venta_neta_cons!$a$2:$n$1048576,6,0)</f>
        <v>#VALUE!</v>
      </c>
      <c r="AB268" s="53" t="e">
        <f aca="false">+VLOOKUP($D268,['file:///home/lab/repositories/luckia.facturador/com.luckia.biller.deploy/src/main/resources/bootstrap/info_presencial_2014.xlsx']venta_neta_cons!$a$2:$n$1048576,7,0)</f>
        <v>#VALUE!</v>
      </c>
      <c r="AC268" s="53" t="e">
        <f aca="false">+VLOOKUP($D268,['file:///home/lab/repositories/luckia.facturador/com.luckia.biller.deploy/src/main/resources/bootstrap/info_presencial_2014.xlsx']venta_neta_cons!$a$2:$n$1048576,8,0)</f>
        <v>#VALUE!</v>
      </c>
      <c r="AD268" s="53" t="e">
        <f aca="false">+VLOOKUP($D268,['file:///home/lab/repositories/luckia.facturador/com.luckia.biller.deploy/src/main/resources/bootstrap/info_presencial_2014.xlsx']venta_neta_cons!$a$2:$n$1048576,9,0)</f>
        <v>#VALUE!</v>
      </c>
      <c r="AE268" s="53" t="e">
        <f aca="false">+VLOOKUP($D268,['file:///home/lab/repositories/luckia.facturador/com.luckia.biller.deploy/src/main/resources/bootstrap/info_presencial_2014.xlsx']venta_neta_cons!$a$2:$n$1048576,10,0)</f>
        <v>#VALUE!</v>
      </c>
      <c r="AF268" s="53" t="e">
        <f aca="false">+VLOOKUP($D268,['file:///home/lab/repositories/luckia.facturador/com.luckia.biller.deploy/src/main/resources/bootstrap/info_presencial_2014.xlsx']venta_neta_cons!$a$2:$n$1048576,11,0)</f>
        <v>#VALUE!</v>
      </c>
      <c r="AG268" s="53" t="e">
        <f aca="false">+VLOOKUP($D268,['file:///home/lab/repositories/luckia.facturador/com.luckia.biller.deploy/src/main/resources/bootstrap/info_presencial_2014.xlsx']venta_neta_cons!$a$2:$n$1048576,12,0)</f>
        <v>#VALUE!</v>
      </c>
      <c r="AH268" s="53" t="e">
        <f aca="false">+VLOOKUP($D268,['file:///home/lab/repositories/luckia.facturador/com.luckia.biller.deploy/src/main/resources/bootstrap/info_presencial_2014.xlsx']venta_neta_cons!$a$2:$n$1048576,13,0)</f>
        <v>#VALUE!</v>
      </c>
      <c r="AI268" s="53" t="e">
        <f aca="false">+VLOOKUP($D268,['file:///home/lab/repositories/luckia.facturador/com.luckia.biller.deploy/src/main/resources/bootstrap/info_presencial_2014.xlsx']venta_neta_cons!$a$2:$n$1048576,14,0)</f>
        <v>#VALUE!</v>
      </c>
      <c r="AJ268" s="53" t="n">
        <f aca="false">+SUM(X268:AI268)</f>
        <v>2631</v>
      </c>
      <c r="AK268" s="54" t="n">
        <f aca="false">+BB268/X268</f>
        <v>0.178536678069175</v>
      </c>
      <c r="AL268" s="53"/>
      <c r="AM268" s="53" t="e">
        <f aca="false">+VLOOKUP($D268,['file:///home/lab/repositories/luckia.facturador/com.luckia.biller.deploy/src/main/resources/bootstrap/info_presencial_2014.xlsx']saldo_cons!$a$2:$n$1048576,3,0)</f>
        <v>#VALUE!</v>
      </c>
      <c r="AN268" s="53" t="e">
        <f aca="false">+VLOOKUP($D268,['file:///home/lab/repositories/luckia.facturador/com.luckia.biller.deploy/src/main/resources/bootstrap/info_presencial_2014.xlsx']saldo_cons!$a$2:$n$1048576,4,0)</f>
        <v>#VALUE!</v>
      </c>
      <c r="AO268" s="53" t="e">
        <f aca="false">+VLOOKUP($D268,['file:///home/lab/repositories/luckia.facturador/com.luckia.biller.deploy/src/main/resources/bootstrap/info_presencial_2014.xlsx']saldo_cons!$a$2:$n$1048576,5,0)</f>
        <v>#VALUE!</v>
      </c>
      <c r="AP268" s="53" t="e">
        <f aca="false">+VLOOKUP($D268,['file:///home/lab/repositories/luckia.facturador/com.luckia.biller.deploy/src/main/resources/bootstrap/info_presencial_2014.xlsx']saldo_cons!$a$2:$n$1048576,6,0)</f>
        <v>#VALUE!</v>
      </c>
      <c r="AQ268" s="53" t="e">
        <f aca="false">+VLOOKUP($D268,['file:///home/lab/repositories/luckia.facturador/com.luckia.biller.deploy/src/main/resources/bootstrap/info_presencial_2014.xlsx']saldo_cons!$a$2:$n$1048576,7,0)</f>
        <v>#VALUE!</v>
      </c>
      <c r="AR268" s="53" t="e">
        <f aca="false">+VLOOKUP($D268,['file:///home/lab/repositories/luckia.facturador/com.luckia.biller.deploy/src/main/resources/bootstrap/info_presencial_2014.xlsx']saldo_cons!$a$2:$n$1048576,8,0)</f>
        <v>#VALUE!</v>
      </c>
      <c r="AS268" s="53" t="e">
        <f aca="false">+VLOOKUP($D268,['file:///home/lab/repositories/luckia.facturador/com.luckia.biller.deploy/src/main/resources/bootstrap/info_presencial_2014.xlsx']saldo_cons!$a$2:$n$1048576,9,0)</f>
        <v>#VALUE!</v>
      </c>
      <c r="AT268" s="53" t="e">
        <f aca="false">+VLOOKUP($D268,['file:///home/lab/repositories/luckia.facturador/com.luckia.biller.deploy/src/main/resources/bootstrap/info_presencial_2014.xlsx']saldo_cons!$a$2:$n$1048576,10,0)</f>
        <v>#VALUE!</v>
      </c>
      <c r="AU268" s="53" t="e">
        <f aca="false">+VLOOKUP($D268,['file:///home/lab/repositories/luckia.facturador/com.luckia.biller.deploy/src/main/resources/bootstrap/info_presencial_2014.xlsx']saldo_cons!$a$2:$n$1048576,11,0)</f>
        <v>#VALUE!</v>
      </c>
      <c r="AV268" s="53" t="e">
        <f aca="false">+VLOOKUP($D268,['file:///home/lab/repositories/luckia.facturador/com.luckia.biller.deploy/src/main/resources/bootstrap/info_presencial_2014.xlsx']saldo_cons!$a$2:$n$1048576,12,0)</f>
        <v>#VALUE!</v>
      </c>
      <c r="AW268" s="53" t="e">
        <f aca="false">+VLOOKUP($D268,['file:///home/lab/repositories/luckia.facturador/com.luckia.biller.deploy/src/main/resources/bootstrap/info_presencial_2014.xlsx']saldo_cons!$a$2:$n$1048576,13,0)</f>
        <v>#VALUE!</v>
      </c>
      <c r="AX268" s="53" t="e">
        <f aca="false">+VLOOKUP($D268,['file:///home/lab/repositories/luckia.facturador/com.luckia.biller.deploy/src/main/resources/bootstrap/info_presencial_2014.xlsx']saldo_cons!$a$2:$n$1048576,14,0)</f>
        <v>#VALUE!</v>
      </c>
      <c r="AY268" s="53" t="n">
        <f aca="false">+SUM(AM268:AX268)</f>
        <v>2631</v>
      </c>
      <c r="AZ268" s="53"/>
      <c r="BA268" s="53"/>
      <c r="BB268" s="53" t="e">
        <f aca="false">+VLOOKUP($D268,['file:///home/lab/repositories/luckia.facturador/com.luckia.biller.deploy/src/main/resources/bootstrap/info_presencial_2014.xlsx']ggr_cons!$a$2:$n$1048576,3,0)</f>
        <v>#VALUE!</v>
      </c>
      <c r="BC268" s="53" t="e">
        <f aca="false">+VLOOKUP($D268,['file:///home/lab/repositories/luckia.facturador/com.luckia.biller.deploy/src/main/resources/bootstrap/info_presencial_2014.xlsx']ggr_cons!$a$2:$n$1048576,4,0)</f>
        <v>#VALUE!</v>
      </c>
      <c r="BD268" s="53" t="e">
        <f aca="false">+VLOOKUP($D268,['file:///home/lab/repositories/luckia.facturador/com.luckia.biller.deploy/src/main/resources/bootstrap/info_presencial_2014.xlsx']ggr_cons!$a$2:$n$1048576,5,0)</f>
        <v>#VALUE!</v>
      </c>
      <c r="BE268" s="53" t="e">
        <f aca="false">+VLOOKUP($D268,['file:///home/lab/repositories/luckia.facturador/com.luckia.biller.deploy/src/main/resources/bootstrap/info_presencial_2014.xlsx']ggr_cons!$a$2:$n$1048576,6,0)</f>
        <v>#VALUE!</v>
      </c>
      <c r="BF268" s="53" t="e">
        <f aca="false">+VLOOKUP($D268,['file:///home/lab/repositories/luckia.facturador/com.luckia.biller.deploy/src/main/resources/bootstrap/info_presencial_2014.xlsx']ggr_cons!$a$2:$n$1048576,7,0)</f>
        <v>#VALUE!</v>
      </c>
      <c r="BG268" s="53" t="e">
        <f aca="false">+VLOOKUP($D268,['file:///home/lab/repositories/luckia.facturador/com.luckia.biller.deploy/src/main/resources/bootstrap/info_presencial_2014.xlsx']ggr_cons!$a$2:$n$1048576,8,0)</f>
        <v>#VALUE!</v>
      </c>
      <c r="BH268" s="53" t="e">
        <f aca="false">+VLOOKUP($D268,['file:///home/lab/repositories/luckia.facturador/com.luckia.biller.deploy/src/main/resources/bootstrap/info_presencial_2014.xlsx']ggr_cons!$a$2:$n$1048576,9,0)</f>
        <v>#VALUE!</v>
      </c>
      <c r="BI268" s="53" t="e">
        <f aca="false">+VLOOKUP($D268,['file:///home/lab/repositories/luckia.facturador/com.luckia.biller.deploy/src/main/resources/bootstrap/info_presencial_2014.xlsx']ggr_cons!$a$2:$n$1048576,10,0)</f>
        <v>#VALUE!</v>
      </c>
      <c r="BJ268" s="53" t="e">
        <f aca="false">+VLOOKUP($D268,['file:///home/lab/repositories/luckia.facturador/com.luckia.biller.deploy/src/main/resources/bootstrap/info_presencial_2014.xlsx']ggr_cons!$a$2:$n$1048576,11,0)</f>
        <v>#VALUE!</v>
      </c>
      <c r="BK268" s="53" t="e">
        <f aca="false">+VLOOKUP($D268,['file:///home/lab/repositories/luckia.facturador/com.luckia.biller.deploy/src/main/resources/bootstrap/info_presencial_2014.xlsx']ggr_cons!$a$2:$n$1048576,12,0)</f>
        <v>#VALUE!</v>
      </c>
      <c r="BL268" s="53" t="e">
        <f aca="false">+VLOOKUP($D268,['file:///home/lab/repositories/luckia.facturador/com.luckia.biller.deploy/src/main/resources/bootstrap/info_presencial_2014.xlsx']ggr_cons!$a$2:$n$1048576,13,0)</f>
        <v>#VALUE!</v>
      </c>
      <c r="BM268" s="53" t="e">
        <f aca="false">+VLOOKUP($D268,['file:///home/lab/repositories/luckia.facturador/com.luckia.biller.deploy/src/main/resources/bootstrap/info_presencial_2014.xlsx']ggr_cons!$a$2:$n$1048576,14,0)</f>
        <v>#VALUE!</v>
      </c>
      <c r="BN268" s="53" t="n">
        <f aca="false">+SUM(BB268:BM268)</f>
        <v>469.73</v>
      </c>
      <c r="BO268" s="53"/>
      <c r="BP268" s="53"/>
      <c r="BQ268" s="55" t="n">
        <f aca="false">+$N268*X268</f>
        <v>26.31</v>
      </c>
      <c r="BR268" s="55" t="n">
        <f aca="false">+$N268*Y268</f>
        <v>0</v>
      </c>
      <c r="BS268" s="55" t="n">
        <f aca="false">+$N268*Z268</f>
        <v>0</v>
      </c>
      <c r="BT268" s="55" t="n">
        <f aca="false">+$N268*AA268</f>
        <v>0</v>
      </c>
      <c r="BU268" s="55" t="n">
        <f aca="false">+$N268*AB268</f>
        <v>0</v>
      </c>
      <c r="BV268" s="55" t="n">
        <f aca="false">+$N268*AC268</f>
        <v>0</v>
      </c>
      <c r="BW268" s="55" t="n">
        <f aca="false">+$N268*AD268</f>
        <v>0</v>
      </c>
      <c r="BX268" s="55" t="n">
        <f aca="false">+$N268*AE268</f>
        <v>0</v>
      </c>
      <c r="BY268" s="55" t="n">
        <f aca="false">+$N268*AF268</f>
        <v>0</v>
      </c>
      <c r="BZ268" s="55" t="n">
        <f aca="false">+$N268*AG268</f>
        <v>0</v>
      </c>
      <c r="CA268" s="55" t="n">
        <f aca="false">+$N268*AH268</f>
        <v>0</v>
      </c>
      <c r="CB268" s="55" t="n">
        <f aca="false">+$N268*AI268</f>
        <v>0</v>
      </c>
      <c r="CC268" s="55" t="n">
        <f aca="false">+SUM(BQ268:CB268)</f>
        <v>26.31</v>
      </c>
      <c r="CD268" s="53"/>
      <c r="CE268" s="55"/>
      <c r="CF268" s="55" t="n">
        <f aca="false">+BQ268/$CE$2</f>
        <v>21.7438016528926</v>
      </c>
      <c r="CG268" s="55" t="n">
        <f aca="false">+BR268/$CE$2</f>
        <v>0</v>
      </c>
      <c r="CH268" s="55" t="n">
        <f aca="false">+BS268/$CE$2</f>
        <v>0</v>
      </c>
      <c r="CI268" s="55" t="n">
        <f aca="false">+BT268/$CE$2</f>
        <v>0</v>
      </c>
      <c r="CJ268" s="55" t="n">
        <f aca="false">+BU268/$CE$2</f>
        <v>0</v>
      </c>
      <c r="CK268" s="55" t="n">
        <f aca="false">+BV268/$CE$2</f>
        <v>0</v>
      </c>
      <c r="CL268" s="55" t="n">
        <f aca="false">+BW268/$CE$2</f>
        <v>0</v>
      </c>
      <c r="CM268" s="55" t="n">
        <f aca="false">+BX268/$CE$2</f>
        <v>0</v>
      </c>
      <c r="CN268" s="55" t="n">
        <f aca="false">+BY268/$CE$2</f>
        <v>0</v>
      </c>
      <c r="CO268" s="55" t="n">
        <f aca="false">+BZ268/$CE$2</f>
        <v>0</v>
      </c>
      <c r="CP268" s="55" t="n">
        <f aca="false">+CA268/$CE$2</f>
        <v>0</v>
      </c>
      <c r="CQ268" s="55" t="n">
        <f aca="false">+CB268/$CE$2</f>
        <v>0</v>
      </c>
      <c r="CR268" s="55" t="n">
        <f aca="false">+CC268/$CE$2</f>
        <v>21.7438016528926</v>
      </c>
      <c r="CS268" s="53"/>
      <c r="CT268" s="53"/>
      <c r="CU268" s="56" t="n">
        <f aca="false">+$O268*X268+$P268*BB268+$Q268*(0.9*BB268+$S268)+$R268</f>
        <v>52.62</v>
      </c>
      <c r="CV268" s="56" t="n">
        <f aca="false">+$O268*Y268+$P268*BC268+$Q268*(0.9*BC268+$S268)+$R268</f>
        <v>0</v>
      </c>
      <c r="CW268" s="56" t="n">
        <f aca="false">+$O268*Z268+$P268*BD268+$Q268*(0.9*BD268+$S268)+$R268</f>
        <v>0</v>
      </c>
      <c r="CX268" s="56" t="n">
        <f aca="false">+$O268*AA268+$P268*BE268+$Q268*(0.9*BE268+$S268)+$R268</f>
        <v>0</v>
      </c>
      <c r="CY268" s="56" t="n">
        <f aca="false">+$O268*AB268+$P268*BF268+$Q268*(0.9*BF268+$S268)+$R268</f>
        <v>0</v>
      </c>
      <c r="CZ268" s="56" t="n">
        <f aca="false">+$O268*AC268+$P268*BG268+$Q268*(0.9*BG268+$S268)+$R268</f>
        <v>0</v>
      </c>
      <c r="DA268" s="56" t="n">
        <f aca="false">+$O268*AD268+$P268*BH268+$Q268*(0.9*BH268+$S268)+$R268</f>
        <v>0</v>
      </c>
      <c r="DB268" s="56" t="n">
        <f aca="false">+$O268*AE268+$P268*BI268+$Q268*(0.9*BI268+$S268)+$R268</f>
        <v>0</v>
      </c>
      <c r="DC268" s="56" t="n">
        <f aca="false">+$O268*AF268+$P268*BJ268+$Q268*(0.9*BJ268+$S268)+$R268</f>
        <v>0</v>
      </c>
      <c r="DD268" s="56" t="n">
        <f aca="false">+$O268*AG268+$P268*BK268+$Q268*(0.9*BK268+$S268)+$R268</f>
        <v>0</v>
      </c>
      <c r="DE268" s="56" t="n">
        <f aca="false">+$O268*AH268+$P268*BL268+$Q268*(0.9*BL268+$S268)+$R268</f>
        <v>0</v>
      </c>
      <c r="DF268" s="56" t="n">
        <f aca="false">+$O268*AI268+$P268*BM268+$Q268*(0.9*BM268+$S268)+$R268</f>
        <v>0</v>
      </c>
      <c r="DG268" s="55" t="n">
        <f aca="false">+SUM(CU268:DF268)</f>
        <v>52.62</v>
      </c>
      <c r="DH268" s="53"/>
      <c r="DJ268" s="14" t="n">
        <f aca="false">+IF(X268=0,0,$T268)</f>
        <v>30</v>
      </c>
      <c r="DK268" s="14" t="n">
        <f aca="false">+IF(Y268=0,0,$T268)</f>
        <v>0</v>
      </c>
      <c r="DL268" s="14" t="n">
        <f aca="false">+IF(Z268=0,0,$T268)</f>
        <v>0</v>
      </c>
      <c r="DM268" s="14" t="n">
        <f aca="false">+IF(AA268=0,0,$T268)</f>
        <v>0</v>
      </c>
      <c r="DN268" s="14" t="n">
        <f aca="false">+IF(AB268=0,0,$T268)</f>
        <v>0</v>
      </c>
      <c r="DO268" s="14" t="n">
        <f aca="false">+IF(AC268=0,0,$T268)</f>
        <v>0</v>
      </c>
      <c r="DP268" s="14" t="n">
        <f aca="false">+IF(AD268=0,0,$T268)</f>
        <v>0</v>
      </c>
      <c r="DQ268" s="14" t="n">
        <f aca="false">+IF(AE268=0,0,$T268)</f>
        <v>0</v>
      </c>
      <c r="DR268" s="14" t="n">
        <f aca="false">+IF(AF268=0,0,$T268)</f>
        <v>0</v>
      </c>
      <c r="DS268" s="14" t="n">
        <f aca="false">+IF(AG268=0,0,$T268)</f>
        <v>0</v>
      </c>
      <c r="DT268" s="14" t="n">
        <f aca="false">+IF(AH268=0,0,$T268)</f>
        <v>0</v>
      </c>
      <c r="DU268" s="14" t="n">
        <f aca="false">+IF(AI268=0,0,$T268)</f>
        <v>0</v>
      </c>
      <c r="DV268" s="55" t="n">
        <f aca="false">+SUM(DJ268:DU268)</f>
        <v>30</v>
      </c>
      <c r="DY268" s="14" t="n">
        <v>0</v>
      </c>
      <c r="DZ268" s="14" t="n">
        <v>0</v>
      </c>
      <c r="EA268" s="14" t="n">
        <v>0</v>
      </c>
      <c r="EB268" s="14" t="n">
        <v>0</v>
      </c>
      <c r="EC268" s="14" t="n">
        <v>0</v>
      </c>
      <c r="ED268" s="14" t="n">
        <v>0</v>
      </c>
      <c r="EE268" s="14" t="n">
        <v>0</v>
      </c>
      <c r="EF268" s="14" t="n">
        <v>0</v>
      </c>
      <c r="EG268" s="14" t="n">
        <v>0</v>
      </c>
      <c r="EH268" s="14" t="n">
        <v>0</v>
      </c>
      <c r="EI268" s="14" t="n">
        <v>0</v>
      </c>
      <c r="EJ268" s="14" t="n">
        <v>0</v>
      </c>
      <c r="EK268" s="55" t="n">
        <f aca="false">+SUM(DY268:EJ268)</f>
        <v>0</v>
      </c>
      <c r="EO268" s="53" t="n">
        <f aca="false">+CU268+DJ268-DY268/2</f>
        <v>82.62</v>
      </c>
      <c r="EP268" s="53" t="n">
        <f aca="false">+CV268+DK268-DZ268/2</f>
        <v>0</v>
      </c>
      <c r="EQ268" s="53" t="n">
        <f aca="false">+CW268+DL268-EA268/2</f>
        <v>0</v>
      </c>
      <c r="ER268" s="53" t="n">
        <f aca="false">+CX268+DM268-EB268/2</f>
        <v>0</v>
      </c>
      <c r="ES268" s="53" t="n">
        <f aca="false">+CY268+DN268-EC268/2</f>
        <v>0</v>
      </c>
      <c r="ET268" s="53" t="n">
        <f aca="false">+CZ268+DO268-ED268/2</f>
        <v>0</v>
      </c>
      <c r="EU268" s="53" t="n">
        <f aca="false">+DA268+DP268-EE268/2</f>
        <v>0</v>
      </c>
      <c r="EV268" s="53" t="n">
        <f aca="false">+DB268+DQ268-EF268/2</f>
        <v>0</v>
      </c>
      <c r="EW268" s="53" t="n">
        <f aca="false">+DC268+DR268-EG268/2</f>
        <v>0</v>
      </c>
      <c r="EX268" s="53" t="n">
        <f aca="false">+DD268+DS268-EH268/2</f>
        <v>0</v>
      </c>
      <c r="EY268" s="53" t="n">
        <f aca="false">+DE268+DT268-EI268/2</f>
        <v>0</v>
      </c>
      <c r="EZ268" s="53" t="n">
        <f aca="false">+DF268+DU268-EJ268/2</f>
        <v>0</v>
      </c>
      <c r="FA268" s="55" t="n">
        <f aca="false">+SUM(EO268:EZ268)</f>
        <v>82.62</v>
      </c>
      <c r="FD268" s="53" t="n">
        <f aca="false">+AM268-EO268-DY268</f>
        <v>2548.38</v>
      </c>
      <c r="FE268" s="53" t="n">
        <f aca="false">+AN268-EP268-DZ268</f>
        <v>0</v>
      </c>
      <c r="FF268" s="53" t="n">
        <f aca="false">+AO268-EQ268-EA268</f>
        <v>0</v>
      </c>
      <c r="FG268" s="53" t="n">
        <f aca="false">+AP268-ER268-EB268</f>
        <v>0</v>
      </c>
      <c r="FH268" s="53" t="n">
        <f aca="false">+AQ268-ES268-EC268</f>
        <v>0</v>
      </c>
      <c r="FI268" s="53" t="n">
        <f aca="false">+AR268-ET268-ED268</f>
        <v>0</v>
      </c>
      <c r="FJ268" s="53" t="n">
        <f aca="false">+AS268-EU268-EE268</f>
        <v>0</v>
      </c>
      <c r="FK268" s="53" t="n">
        <f aca="false">+AT268-EV268-EF268</f>
        <v>0</v>
      </c>
      <c r="FL268" s="53" t="n">
        <f aca="false">+AU268-EW268-EG268</f>
        <v>0</v>
      </c>
      <c r="FM268" s="53" t="n">
        <f aca="false">+AV268-EX268-EH268</f>
        <v>0</v>
      </c>
      <c r="FN268" s="53" t="n">
        <f aca="false">+AW268-EY268-EI268</f>
        <v>0</v>
      </c>
      <c r="FO268" s="53" t="n">
        <f aca="false">+AX268-EZ268-EJ268</f>
        <v>0</v>
      </c>
      <c r="FP268" s="53" t="n">
        <f aca="false">+AY268-FA268</f>
        <v>2548.38</v>
      </c>
    </row>
    <row collapsed="false" customFormat="false" customHeight="true" hidden="false" ht="15" outlineLevel="2" r="269">
      <c r="A269" s="21" t="n">
        <v>12</v>
      </c>
      <c r="B269" s="21" t="s">
        <v>67</v>
      </c>
      <c r="C269" s="21" t="s">
        <v>137</v>
      </c>
      <c r="D269" s="67" t="n">
        <f aca="false">+E269</f>
        <v>16227</v>
      </c>
      <c r="E269" s="69" t="n">
        <v>16227</v>
      </c>
      <c r="F269" s="72" t="s">
        <v>881</v>
      </c>
      <c r="G269" s="21" t="s">
        <v>69</v>
      </c>
      <c r="H269" s="21" t="s">
        <v>69</v>
      </c>
      <c r="I269" s="76" t="s">
        <v>882</v>
      </c>
      <c r="J269" s="76" t="s">
        <v>883</v>
      </c>
      <c r="K269" s="76" t="s">
        <v>75</v>
      </c>
      <c r="L269" s="49" t="s">
        <v>487</v>
      </c>
      <c r="M269" s="50" t="s">
        <v>70</v>
      </c>
      <c r="N269" s="51" t="n">
        <v>0.01</v>
      </c>
      <c r="O269" s="51" t="n">
        <v>0.02</v>
      </c>
      <c r="P269" s="51" t="n">
        <v>0</v>
      </c>
      <c r="Q269" s="51" t="n">
        <v>0</v>
      </c>
      <c r="R269" s="50" t="n">
        <v>0</v>
      </c>
      <c r="S269" s="50" t="n">
        <v>0</v>
      </c>
      <c r="T269" s="50" t="n">
        <v>30</v>
      </c>
      <c r="U269" s="50"/>
      <c r="X269" s="53" t="e">
        <f aca="false">+VLOOKUP($D269,['file:///home/lab/repositories/luckia.facturador/com.luckia.biller.deploy/src/main/resources/bootstrap/info_presencial_2014.xlsx']venta_neta_cons!$a$2:$n$1048576,3,0)</f>
        <v>#VALUE!</v>
      </c>
      <c r="Y269" s="53" t="e">
        <f aca="false">+VLOOKUP($D269,['file:///home/lab/repositories/luckia.facturador/com.luckia.biller.deploy/src/main/resources/bootstrap/info_presencial_2014.xlsx']venta_neta_cons!$a$2:$n$1048576,4,0)</f>
        <v>#VALUE!</v>
      </c>
      <c r="Z269" s="53" t="e">
        <f aca="false">+VLOOKUP($D269,['file:///home/lab/repositories/luckia.facturador/com.luckia.biller.deploy/src/main/resources/bootstrap/info_presencial_2014.xlsx']venta_neta_cons!$a$2:$n$1048576,5,0)</f>
        <v>#VALUE!</v>
      </c>
      <c r="AA269" s="53" t="e">
        <f aca="false">+VLOOKUP($D269,['file:///home/lab/repositories/luckia.facturador/com.luckia.biller.deploy/src/main/resources/bootstrap/info_presencial_2014.xlsx']venta_neta_cons!$a$2:$n$1048576,6,0)</f>
        <v>#VALUE!</v>
      </c>
      <c r="AB269" s="53" t="e">
        <f aca="false">+VLOOKUP($D269,['file:///home/lab/repositories/luckia.facturador/com.luckia.biller.deploy/src/main/resources/bootstrap/info_presencial_2014.xlsx']venta_neta_cons!$a$2:$n$1048576,7,0)</f>
        <v>#VALUE!</v>
      </c>
      <c r="AC269" s="53" t="e">
        <f aca="false">+VLOOKUP($D269,['file:///home/lab/repositories/luckia.facturador/com.luckia.biller.deploy/src/main/resources/bootstrap/info_presencial_2014.xlsx']venta_neta_cons!$a$2:$n$1048576,8,0)</f>
        <v>#VALUE!</v>
      </c>
      <c r="AD269" s="53" t="e">
        <f aca="false">+VLOOKUP($D269,['file:///home/lab/repositories/luckia.facturador/com.luckia.biller.deploy/src/main/resources/bootstrap/info_presencial_2014.xlsx']venta_neta_cons!$a$2:$n$1048576,9,0)</f>
        <v>#VALUE!</v>
      </c>
      <c r="AE269" s="53" t="e">
        <f aca="false">+VLOOKUP($D269,['file:///home/lab/repositories/luckia.facturador/com.luckia.biller.deploy/src/main/resources/bootstrap/info_presencial_2014.xlsx']venta_neta_cons!$a$2:$n$1048576,10,0)</f>
        <v>#VALUE!</v>
      </c>
      <c r="AF269" s="53" t="e">
        <f aca="false">+VLOOKUP($D269,['file:///home/lab/repositories/luckia.facturador/com.luckia.biller.deploy/src/main/resources/bootstrap/info_presencial_2014.xlsx']venta_neta_cons!$a$2:$n$1048576,11,0)</f>
        <v>#VALUE!</v>
      </c>
      <c r="AG269" s="53" t="e">
        <f aca="false">+VLOOKUP($D269,['file:///home/lab/repositories/luckia.facturador/com.luckia.biller.deploy/src/main/resources/bootstrap/info_presencial_2014.xlsx']venta_neta_cons!$a$2:$n$1048576,12,0)</f>
        <v>#VALUE!</v>
      </c>
      <c r="AH269" s="53" t="e">
        <f aca="false">+VLOOKUP($D269,['file:///home/lab/repositories/luckia.facturador/com.luckia.biller.deploy/src/main/resources/bootstrap/info_presencial_2014.xlsx']venta_neta_cons!$a$2:$n$1048576,13,0)</f>
        <v>#VALUE!</v>
      </c>
      <c r="AI269" s="53" t="e">
        <f aca="false">+VLOOKUP($D269,['file:///home/lab/repositories/luckia.facturador/com.luckia.biller.deploy/src/main/resources/bootstrap/info_presencial_2014.xlsx']venta_neta_cons!$a$2:$n$1048576,14,0)</f>
        <v>#VALUE!</v>
      </c>
      <c r="AJ269" s="53" t="n">
        <f aca="false">+SUM(X269:AI269)</f>
        <v>681</v>
      </c>
      <c r="AK269" s="54" t="n">
        <f aca="false">+BB269/X269</f>
        <v>0.851600587371513</v>
      </c>
      <c r="AL269" s="53"/>
      <c r="AM269" s="53" t="e">
        <f aca="false">+VLOOKUP($D269,['file:///home/lab/repositories/luckia.facturador/com.luckia.biller.deploy/src/main/resources/bootstrap/info_presencial_2014.xlsx']saldo_cons!$a$2:$n$1048576,3,0)</f>
        <v>#VALUE!</v>
      </c>
      <c r="AN269" s="53" t="e">
        <f aca="false">+VLOOKUP($D269,['file:///home/lab/repositories/luckia.facturador/com.luckia.biller.deploy/src/main/resources/bootstrap/info_presencial_2014.xlsx']saldo_cons!$a$2:$n$1048576,4,0)</f>
        <v>#VALUE!</v>
      </c>
      <c r="AO269" s="53" t="e">
        <f aca="false">+VLOOKUP($D269,['file:///home/lab/repositories/luckia.facturador/com.luckia.biller.deploy/src/main/resources/bootstrap/info_presencial_2014.xlsx']saldo_cons!$a$2:$n$1048576,5,0)</f>
        <v>#VALUE!</v>
      </c>
      <c r="AP269" s="53" t="e">
        <f aca="false">+VLOOKUP($D269,['file:///home/lab/repositories/luckia.facturador/com.luckia.biller.deploy/src/main/resources/bootstrap/info_presencial_2014.xlsx']saldo_cons!$a$2:$n$1048576,6,0)</f>
        <v>#VALUE!</v>
      </c>
      <c r="AQ269" s="53" t="e">
        <f aca="false">+VLOOKUP($D269,['file:///home/lab/repositories/luckia.facturador/com.luckia.biller.deploy/src/main/resources/bootstrap/info_presencial_2014.xlsx']saldo_cons!$a$2:$n$1048576,7,0)</f>
        <v>#VALUE!</v>
      </c>
      <c r="AR269" s="53" t="e">
        <f aca="false">+VLOOKUP($D269,['file:///home/lab/repositories/luckia.facturador/com.luckia.biller.deploy/src/main/resources/bootstrap/info_presencial_2014.xlsx']saldo_cons!$a$2:$n$1048576,8,0)</f>
        <v>#VALUE!</v>
      </c>
      <c r="AS269" s="53" t="e">
        <f aca="false">+VLOOKUP($D269,['file:///home/lab/repositories/luckia.facturador/com.luckia.biller.deploy/src/main/resources/bootstrap/info_presencial_2014.xlsx']saldo_cons!$a$2:$n$1048576,9,0)</f>
        <v>#VALUE!</v>
      </c>
      <c r="AT269" s="53" t="e">
        <f aca="false">+VLOOKUP($D269,['file:///home/lab/repositories/luckia.facturador/com.luckia.biller.deploy/src/main/resources/bootstrap/info_presencial_2014.xlsx']saldo_cons!$a$2:$n$1048576,10,0)</f>
        <v>#VALUE!</v>
      </c>
      <c r="AU269" s="53" t="e">
        <f aca="false">+VLOOKUP($D269,['file:///home/lab/repositories/luckia.facturador/com.luckia.biller.deploy/src/main/resources/bootstrap/info_presencial_2014.xlsx']saldo_cons!$a$2:$n$1048576,11,0)</f>
        <v>#VALUE!</v>
      </c>
      <c r="AV269" s="53" t="e">
        <f aca="false">+VLOOKUP($D269,['file:///home/lab/repositories/luckia.facturador/com.luckia.biller.deploy/src/main/resources/bootstrap/info_presencial_2014.xlsx']saldo_cons!$a$2:$n$1048576,12,0)</f>
        <v>#VALUE!</v>
      </c>
      <c r="AW269" s="53" t="e">
        <f aca="false">+VLOOKUP($D269,['file:///home/lab/repositories/luckia.facturador/com.luckia.biller.deploy/src/main/resources/bootstrap/info_presencial_2014.xlsx']saldo_cons!$a$2:$n$1048576,13,0)</f>
        <v>#VALUE!</v>
      </c>
      <c r="AX269" s="53" t="e">
        <f aca="false">+VLOOKUP($D269,['file:///home/lab/repositories/luckia.facturador/com.luckia.biller.deploy/src/main/resources/bootstrap/info_presencial_2014.xlsx']saldo_cons!$a$2:$n$1048576,14,0)</f>
        <v>#VALUE!</v>
      </c>
      <c r="AY269" s="53" t="n">
        <f aca="false">+SUM(AM269:AX269)</f>
        <v>681</v>
      </c>
      <c r="AZ269" s="53"/>
      <c r="BA269" s="53"/>
      <c r="BB269" s="53" t="e">
        <f aca="false">+VLOOKUP($D269,['file:///home/lab/repositories/luckia.facturador/com.luckia.biller.deploy/src/main/resources/bootstrap/info_presencial_2014.xlsx']ggr_cons!$a$2:$n$1048576,3,0)</f>
        <v>#VALUE!</v>
      </c>
      <c r="BC269" s="53" t="e">
        <f aca="false">+VLOOKUP($D269,['file:///home/lab/repositories/luckia.facturador/com.luckia.biller.deploy/src/main/resources/bootstrap/info_presencial_2014.xlsx']ggr_cons!$a$2:$n$1048576,4,0)</f>
        <v>#VALUE!</v>
      </c>
      <c r="BD269" s="53" t="e">
        <f aca="false">+VLOOKUP($D269,['file:///home/lab/repositories/luckia.facturador/com.luckia.biller.deploy/src/main/resources/bootstrap/info_presencial_2014.xlsx']ggr_cons!$a$2:$n$1048576,5,0)</f>
        <v>#VALUE!</v>
      </c>
      <c r="BE269" s="53" t="e">
        <f aca="false">+VLOOKUP($D269,['file:///home/lab/repositories/luckia.facturador/com.luckia.biller.deploy/src/main/resources/bootstrap/info_presencial_2014.xlsx']ggr_cons!$a$2:$n$1048576,6,0)</f>
        <v>#VALUE!</v>
      </c>
      <c r="BF269" s="53" t="e">
        <f aca="false">+VLOOKUP($D269,['file:///home/lab/repositories/luckia.facturador/com.luckia.biller.deploy/src/main/resources/bootstrap/info_presencial_2014.xlsx']ggr_cons!$a$2:$n$1048576,7,0)</f>
        <v>#VALUE!</v>
      </c>
      <c r="BG269" s="53" t="e">
        <f aca="false">+VLOOKUP($D269,['file:///home/lab/repositories/luckia.facturador/com.luckia.biller.deploy/src/main/resources/bootstrap/info_presencial_2014.xlsx']ggr_cons!$a$2:$n$1048576,8,0)</f>
        <v>#VALUE!</v>
      </c>
      <c r="BH269" s="53" t="e">
        <f aca="false">+VLOOKUP($D269,['file:///home/lab/repositories/luckia.facturador/com.luckia.biller.deploy/src/main/resources/bootstrap/info_presencial_2014.xlsx']ggr_cons!$a$2:$n$1048576,9,0)</f>
        <v>#VALUE!</v>
      </c>
      <c r="BI269" s="53" t="e">
        <f aca="false">+VLOOKUP($D269,['file:///home/lab/repositories/luckia.facturador/com.luckia.biller.deploy/src/main/resources/bootstrap/info_presencial_2014.xlsx']ggr_cons!$a$2:$n$1048576,10,0)</f>
        <v>#VALUE!</v>
      </c>
      <c r="BJ269" s="53" t="e">
        <f aca="false">+VLOOKUP($D269,['file:///home/lab/repositories/luckia.facturador/com.luckia.biller.deploy/src/main/resources/bootstrap/info_presencial_2014.xlsx']ggr_cons!$a$2:$n$1048576,11,0)</f>
        <v>#VALUE!</v>
      </c>
      <c r="BK269" s="53" t="e">
        <f aca="false">+VLOOKUP($D269,['file:///home/lab/repositories/luckia.facturador/com.luckia.biller.deploy/src/main/resources/bootstrap/info_presencial_2014.xlsx']ggr_cons!$a$2:$n$1048576,12,0)</f>
        <v>#VALUE!</v>
      </c>
      <c r="BL269" s="53" t="e">
        <f aca="false">+VLOOKUP($D269,['file:///home/lab/repositories/luckia.facturador/com.luckia.biller.deploy/src/main/resources/bootstrap/info_presencial_2014.xlsx']ggr_cons!$a$2:$n$1048576,13,0)</f>
        <v>#VALUE!</v>
      </c>
      <c r="BM269" s="53" t="e">
        <f aca="false">+VLOOKUP($D269,['file:///home/lab/repositories/luckia.facturador/com.luckia.biller.deploy/src/main/resources/bootstrap/info_presencial_2014.xlsx']ggr_cons!$a$2:$n$1048576,14,0)</f>
        <v>#VALUE!</v>
      </c>
      <c r="BN269" s="53" t="n">
        <f aca="false">+SUM(BB269:BM269)</f>
        <v>579.94</v>
      </c>
      <c r="BO269" s="53"/>
      <c r="BP269" s="53"/>
      <c r="BQ269" s="55" t="n">
        <f aca="false">+$N269*X269</f>
        <v>6.81</v>
      </c>
      <c r="BR269" s="55" t="n">
        <f aca="false">+$N269*Y269</f>
        <v>0</v>
      </c>
      <c r="BS269" s="55" t="n">
        <f aca="false">+$N269*Z269</f>
        <v>0</v>
      </c>
      <c r="BT269" s="55" t="n">
        <f aca="false">+$N269*AA269</f>
        <v>0</v>
      </c>
      <c r="BU269" s="55" t="n">
        <f aca="false">+$N269*AB269</f>
        <v>0</v>
      </c>
      <c r="BV269" s="55" t="n">
        <f aca="false">+$N269*AC269</f>
        <v>0</v>
      </c>
      <c r="BW269" s="55" t="n">
        <f aca="false">+$N269*AD269</f>
        <v>0</v>
      </c>
      <c r="BX269" s="55" t="n">
        <f aca="false">+$N269*AE269</f>
        <v>0</v>
      </c>
      <c r="BY269" s="55" t="n">
        <f aca="false">+$N269*AF269</f>
        <v>0</v>
      </c>
      <c r="BZ269" s="55" t="n">
        <f aca="false">+$N269*AG269</f>
        <v>0</v>
      </c>
      <c r="CA269" s="55" t="n">
        <f aca="false">+$N269*AH269</f>
        <v>0</v>
      </c>
      <c r="CB269" s="55" t="n">
        <f aca="false">+$N269*AI269</f>
        <v>0</v>
      </c>
      <c r="CC269" s="55" t="n">
        <f aca="false">+SUM(BQ269:CB269)</f>
        <v>6.81</v>
      </c>
      <c r="CD269" s="53"/>
      <c r="CE269" s="55"/>
      <c r="CF269" s="55" t="n">
        <f aca="false">+BQ269/$CE$2</f>
        <v>5.62809917355372</v>
      </c>
      <c r="CG269" s="55" t="n">
        <f aca="false">+BR269/$CE$2</f>
        <v>0</v>
      </c>
      <c r="CH269" s="55" t="n">
        <f aca="false">+BS269/$CE$2</f>
        <v>0</v>
      </c>
      <c r="CI269" s="55" t="n">
        <f aca="false">+BT269/$CE$2</f>
        <v>0</v>
      </c>
      <c r="CJ269" s="55" t="n">
        <f aca="false">+BU269/$CE$2</f>
        <v>0</v>
      </c>
      <c r="CK269" s="55" t="n">
        <f aca="false">+BV269/$CE$2</f>
        <v>0</v>
      </c>
      <c r="CL269" s="55" t="n">
        <f aca="false">+BW269/$CE$2</f>
        <v>0</v>
      </c>
      <c r="CM269" s="55" t="n">
        <f aca="false">+BX269/$CE$2</f>
        <v>0</v>
      </c>
      <c r="CN269" s="55" t="n">
        <f aca="false">+BY269/$CE$2</f>
        <v>0</v>
      </c>
      <c r="CO269" s="55" t="n">
        <f aca="false">+BZ269/$CE$2</f>
        <v>0</v>
      </c>
      <c r="CP269" s="55" t="n">
        <f aca="false">+CA269/$CE$2</f>
        <v>0</v>
      </c>
      <c r="CQ269" s="55" t="n">
        <f aca="false">+CB269/$CE$2</f>
        <v>0</v>
      </c>
      <c r="CR269" s="55" t="n">
        <f aca="false">+CC269/$CE$2</f>
        <v>5.62809917355372</v>
      </c>
      <c r="CS269" s="53"/>
      <c r="CT269" s="53"/>
      <c r="CU269" s="56" t="n">
        <f aca="false">+$O269*X269+$P269*BB269+$Q269*(0.9*BB269+$S269)+$R269</f>
        <v>13.62</v>
      </c>
      <c r="CV269" s="56" t="n">
        <f aca="false">+$O269*Y269+$P269*BC269+$Q269*(0.9*BC269+$S269)+$R269</f>
        <v>0</v>
      </c>
      <c r="CW269" s="56" t="n">
        <f aca="false">+$O269*Z269+$P269*BD269+$Q269*(0.9*BD269+$S269)+$R269</f>
        <v>0</v>
      </c>
      <c r="CX269" s="56" t="n">
        <f aca="false">+$O269*AA269+$P269*BE269+$Q269*(0.9*BE269+$S269)+$R269</f>
        <v>0</v>
      </c>
      <c r="CY269" s="56" t="n">
        <f aca="false">+$O269*AB269+$P269*BF269+$Q269*(0.9*BF269+$S269)+$R269</f>
        <v>0</v>
      </c>
      <c r="CZ269" s="56" t="n">
        <f aca="false">+$O269*AC269+$P269*BG269+$Q269*(0.9*BG269+$S269)+$R269</f>
        <v>0</v>
      </c>
      <c r="DA269" s="56" t="n">
        <f aca="false">+$O269*AD269+$P269*BH269+$Q269*(0.9*BH269+$S269)+$R269</f>
        <v>0</v>
      </c>
      <c r="DB269" s="56" t="n">
        <f aca="false">+$O269*AE269+$P269*BI269+$Q269*(0.9*BI269+$S269)+$R269</f>
        <v>0</v>
      </c>
      <c r="DC269" s="56" t="n">
        <f aca="false">+$O269*AF269+$P269*BJ269+$Q269*(0.9*BJ269+$S269)+$R269</f>
        <v>0</v>
      </c>
      <c r="DD269" s="56" t="n">
        <f aca="false">+$O269*AG269+$P269*BK269+$Q269*(0.9*BK269+$S269)+$R269</f>
        <v>0</v>
      </c>
      <c r="DE269" s="56" t="n">
        <f aca="false">+$O269*AH269+$P269*BL269+$Q269*(0.9*BL269+$S269)+$R269</f>
        <v>0</v>
      </c>
      <c r="DF269" s="56" t="n">
        <f aca="false">+$O269*AI269+$P269*BM269+$Q269*(0.9*BM269+$S269)+$R269</f>
        <v>0</v>
      </c>
      <c r="DG269" s="55" t="n">
        <f aca="false">+SUM(CU269:DF269)</f>
        <v>13.62</v>
      </c>
      <c r="DH269" s="53"/>
      <c r="DJ269" s="14" t="n">
        <f aca="false">+IF(X269=0,0,$T269)</f>
        <v>30</v>
      </c>
      <c r="DK269" s="14" t="n">
        <f aca="false">+IF(Y269=0,0,$T269)</f>
        <v>0</v>
      </c>
      <c r="DL269" s="14" t="n">
        <f aca="false">+IF(Z269=0,0,$T269)</f>
        <v>0</v>
      </c>
      <c r="DM269" s="14" t="n">
        <f aca="false">+IF(AA269=0,0,$T269)</f>
        <v>0</v>
      </c>
      <c r="DN269" s="14" t="n">
        <f aca="false">+IF(AB269=0,0,$T269)</f>
        <v>0</v>
      </c>
      <c r="DO269" s="14" t="n">
        <f aca="false">+IF(AC269=0,0,$T269)</f>
        <v>0</v>
      </c>
      <c r="DP269" s="14" t="n">
        <f aca="false">+IF(AD269=0,0,$T269)</f>
        <v>0</v>
      </c>
      <c r="DQ269" s="14" t="n">
        <f aca="false">+IF(AE269=0,0,$T269)</f>
        <v>0</v>
      </c>
      <c r="DR269" s="14" t="n">
        <f aca="false">+IF(AF269=0,0,$T269)</f>
        <v>0</v>
      </c>
      <c r="DS269" s="14" t="n">
        <f aca="false">+IF(AG269=0,0,$T269)</f>
        <v>0</v>
      </c>
      <c r="DT269" s="14" t="n">
        <f aca="false">+IF(AH269=0,0,$T269)</f>
        <v>0</v>
      </c>
      <c r="DU269" s="14" t="n">
        <f aca="false">+IF(AI269=0,0,$T269)</f>
        <v>0</v>
      </c>
      <c r="DV269" s="55" t="n">
        <f aca="false">+SUM(DJ269:DU269)</f>
        <v>30</v>
      </c>
      <c r="DY269" s="14" t="n">
        <v>0</v>
      </c>
      <c r="DZ269" s="14" t="n">
        <v>0</v>
      </c>
      <c r="EA269" s="14" t="n">
        <v>0</v>
      </c>
      <c r="EB269" s="14" t="n">
        <v>0</v>
      </c>
      <c r="EC269" s="14" t="n">
        <v>0</v>
      </c>
      <c r="ED269" s="14" t="n">
        <v>0</v>
      </c>
      <c r="EE269" s="14" t="n">
        <v>0</v>
      </c>
      <c r="EF269" s="14" t="n">
        <v>0</v>
      </c>
      <c r="EG269" s="14" t="n">
        <v>0</v>
      </c>
      <c r="EH269" s="14" t="n">
        <v>0</v>
      </c>
      <c r="EI269" s="14" t="n">
        <v>0</v>
      </c>
      <c r="EJ269" s="14" t="n">
        <v>0</v>
      </c>
      <c r="EK269" s="55" t="n">
        <f aca="false">+SUM(DY269:EJ269)</f>
        <v>0</v>
      </c>
      <c r="EO269" s="53" t="n">
        <f aca="false">+CU269+DJ269-DY269/2</f>
        <v>43.62</v>
      </c>
      <c r="EP269" s="53" t="n">
        <f aca="false">+CV269+DK269-DZ269/2</f>
        <v>0</v>
      </c>
      <c r="EQ269" s="53" t="n">
        <f aca="false">+CW269+DL269-EA269/2</f>
        <v>0</v>
      </c>
      <c r="ER269" s="53" t="n">
        <f aca="false">+CX269+DM269-EB269/2</f>
        <v>0</v>
      </c>
      <c r="ES269" s="53" t="n">
        <f aca="false">+CY269+DN269-EC269/2</f>
        <v>0</v>
      </c>
      <c r="ET269" s="53" t="n">
        <f aca="false">+CZ269+DO269-ED269/2</f>
        <v>0</v>
      </c>
      <c r="EU269" s="53" t="n">
        <f aca="false">+DA269+DP269-EE269/2</f>
        <v>0</v>
      </c>
      <c r="EV269" s="53" t="n">
        <f aca="false">+DB269+DQ269-EF269/2</f>
        <v>0</v>
      </c>
      <c r="EW269" s="53" t="n">
        <f aca="false">+DC269+DR269-EG269/2</f>
        <v>0</v>
      </c>
      <c r="EX269" s="53" t="n">
        <f aca="false">+DD269+DS269-EH269/2</f>
        <v>0</v>
      </c>
      <c r="EY269" s="53" t="n">
        <f aca="false">+DE269+DT269-EI269/2</f>
        <v>0</v>
      </c>
      <c r="EZ269" s="53" t="n">
        <f aca="false">+DF269+DU269-EJ269/2</f>
        <v>0</v>
      </c>
      <c r="FA269" s="55" t="n">
        <f aca="false">+SUM(EO269:EZ269)</f>
        <v>43.62</v>
      </c>
      <c r="FD269" s="53" t="n">
        <f aca="false">+AM269-EO269-DY269</f>
        <v>637.38</v>
      </c>
      <c r="FE269" s="53" t="n">
        <f aca="false">+AN269-EP269-DZ269</f>
        <v>0</v>
      </c>
      <c r="FF269" s="53" t="n">
        <f aca="false">+AO269-EQ269-EA269</f>
        <v>0</v>
      </c>
      <c r="FG269" s="53" t="n">
        <f aca="false">+AP269-ER269-EB269</f>
        <v>0</v>
      </c>
      <c r="FH269" s="53" t="n">
        <f aca="false">+AQ269-ES269-EC269</f>
        <v>0</v>
      </c>
      <c r="FI269" s="53" t="n">
        <f aca="false">+AR269-ET269-ED269</f>
        <v>0</v>
      </c>
      <c r="FJ269" s="53" t="n">
        <f aca="false">+AS269-EU269-EE269</f>
        <v>0</v>
      </c>
      <c r="FK269" s="53" t="n">
        <f aca="false">+AT269-EV269-EF269</f>
        <v>0</v>
      </c>
      <c r="FL269" s="53" t="n">
        <f aca="false">+AU269-EW269-EG269</f>
        <v>0</v>
      </c>
      <c r="FM269" s="53" t="n">
        <f aca="false">+AV269-EX269-EH269</f>
        <v>0</v>
      </c>
      <c r="FN269" s="53" t="n">
        <f aca="false">+AW269-EY269-EI269</f>
        <v>0</v>
      </c>
      <c r="FO269" s="53" t="n">
        <f aca="false">+AX269-EZ269-EJ269</f>
        <v>0</v>
      </c>
      <c r="FP269" s="53" t="n">
        <f aca="false">+AY269-FA269</f>
        <v>637.38</v>
      </c>
    </row>
    <row collapsed="false" customFormat="false" customHeight="true" hidden="false" ht="15" outlineLevel="2" r="270">
      <c r="A270" s="21" t="n">
        <v>12</v>
      </c>
      <c r="B270" s="21" t="s">
        <v>67</v>
      </c>
      <c r="C270" s="21" t="s">
        <v>137</v>
      </c>
      <c r="D270" s="67" t="n">
        <f aca="false">+E270</f>
        <v>16228</v>
      </c>
      <c r="E270" s="69" t="n">
        <v>16228</v>
      </c>
      <c r="F270" s="72" t="s">
        <v>884</v>
      </c>
      <c r="G270" s="21" t="s">
        <v>69</v>
      </c>
      <c r="H270" s="21" t="s">
        <v>69</v>
      </c>
      <c r="I270" s="72" t="s">
        <v>885</v>
      </c>
      <c r="J270" s="76" t="s">
        <v>886</v>
      </c>
      <c r="K270" s="76" t="s">
        <v>486</v>
      </c>
      <c r="L270" s="49" t="s">
        <v>487</v>
      </c>
      <c r="M270" s="50" t="s">
        <v>70</v>
      </c>
      <c r="N270" s="51" t="n">
        <v>0.01</v>
      </c>
      <c r="O270" s="51" t="n">
        <v>0.02</v>
      </c>
      <c r="P270" s="51" t="n">
        <v>0</v>
      </c>
      <c r="Q270" s="51" t="n">
        <v>0</v>
      </c>
      <c r="R270" s="50" t="n">
        <v>0</v>
      </c>
      <c r="S270" s="50" t="n">
        <v>0</v>
      </c>
      <c r="T270" s="50" t="n">
        <v>30</v>
      </c>
      <c r="U270" s="50"/>
      <c r="X270" s="53" t="e">
        <f aca="false">+VLOOKUP($D270,['file:///home/lab/repositories/luckia.facturador/com.luckia.biller.deploy/src/main/resources/bootstrap/info_presencial_2014.xlsx']venta_neta_cons!$a$2:$n$1048576,3,0)</f>
        <v>#VALUE!</v>
      </c>
      <c r="Y270" s="53" t="e">
        <f aca="false">+VLOOKUP($D270,['file:///home/lab/repositories/luckia.facturador/com.luckia.biller.deploy/src/main/resources/bootstrap/info_presencial_2014.xlsx']venta_neta_cons!$a$2:$n$1048576,4,0)</f>
        <v>#VALUE!</v>
      </c>
      <c r="Z270" s="53" t="e">
        <f aca="false">+VLOOKUP($D270,['file:///home/lab/repositories/luckia.facturador/com.luckia.biller.deploy/src/main/resources/bootstrap/info_presencial_2014.xlsx']venta_neta_cons!$a$2:$n$1048576,5,0)</f>
        <v>#VALUE!</v>
      </c>
      <c r="AA270" s="53" t="e">
        <f aca="false">+VLOOKUP($D270,['file:///home/lab/repositories/luckia.facturador/com.luckia.biller.deploy/src/main/resources/bootstrap/info_presencial_2014.xlsx']venta_neta_cons!$a$2:$n$1048576,6,0)</f>
        <v>#VALUE!</v>
      </c>
      <c r="AB270" s="53" t="e">
        <f aca="false">+VLOOKUP($D270,['file:///home/lab/repositories/luckia.facturador/com.luckia.biller.deploy/src/main/resources/bootstrap/info_presencial_2014.xlsx']venta_neta_cons!$a$2:$n$1048576,7,0)</f>
        <v>#VALUE!</v>
      </c>
      <c r="AC270" s="53" t="e">
        <f aca="false">+VLOOKUP($D270,['file:///home/lab/repositories/luckia.facturador/com.luckia.biller.deploy/src/main/resources/bootstrap/info_presencial_2014.xlsx']venta_neta_cons!$a$2:$n$1048576,8,0)</f>
        <v>#VALUE!</v>
      </c>
      <c r="AD270" s="53" t="e">
        <f aca="false">+VLOOKUP($D270,['file:///home/lab/repositories/luckia.facturador/com.luckia.biller.deploy/src/main/resources/bootstrap/info_presencial_2014.xlsx']venta_neta_cons!$a$2:$n$1048576,9,0)</f>
        <v>#VALUE!</v>
      </c>
      <c r="AE270" s="53" t="e">
        <f aca="false">+VLOOKUP($D270,['file:///home/lab/repositories/luckia.facturador/com.luckia.biller.deploy/src/main/resources/bootstrap/info_presencial_2014.xlsx']venta_neta_cons!$a$2:$n$1048576,10,0)</f>
        <v>#VALUE!</v>
      </c>
      <c r="AF270" s="53" t="e">
        <f aca="false">+VLOOKUP($D270,['file:///home/lab/repositories/luckia.facturador/com.luckia.biller.deploy/src/main/resources/bootstrap/info_presencial_2014.xlsx']venta_neta_cons!$a$2:$n$1048576,11,0)</f>
        <v>#VALUE!</v>
      </c>
      <c r="AG270" s="53" t="e">
        <f aca="false">+VLOOKUP($D270,['file:///home/lab/repositories/luckia.facturador/com.luckia.biller.deploy/src/main/resources/bootstrap/info_presencial_2014.xlsx']venta_neta_cons!$a$2:$n$1048576,12,0)</f>
        <v>#VALUE!</v>
      </c>
      <c r="AH270" s="53" t="e">
        <f aca="false">+VLOOKUP($D270,['file:///home/lab/repositories/luckia.facturador/com.luckia.biller.deploy/src/main/resources/bootstrap/info_presencial_2014.xlsx']venta_neta_cons!$a$2:$n$1048576,13,0)</f>
        <v>#VALUE!</v>
      </c>
      <c r="AI270" s="53" t="e">
        <f aca="false">+VLOOKUP($D270,['file:///home/lab/repositories/luckia.facturador/com.luckia.biller.deploy/src/main/resources/bootstrap/info_presencial_2014.xlsx']venta_neta_cons!$a$2:$n$1048576,14,0)</f>
        <v>#VALUE!</v>
      </c>
      <c r="AJ270" s="53" t="n">
        <f aca="false">+SUM(X270:AI270)</f>
        <v>359</v>
      </c>
      <c r="AK270" s="54" t="n">
        <f aca="false">+BB270/X270</f>
        <v>0.796991643454039</v>
      </c>
      <c r="AL270" s="53"/>
      <c r="AM270" s="53" t="e">
        <f aca="false">+VLOOKUP($D270,['file:///home/lab/repositories/luckia.facturador/com.luckia.biller.deploy/src/main/resources/bootstrap/info_presencial_2014.xlsx']saldo_cons!$a$2:$n$1048576,3,0)</f>
        <v>#VALUE!</v>
      </c>
      <c r="AN270" s="53" t="e">
        <f aca="false">+VLOOKUP($D270,['file:///home/lab/repositories/luckia.facturador/com.luckia.biller.deploy/src/main/resources/bootstrap/info_presencial_2014.xlsx']saldo_cons!$a$2:$n$1048576,4,0)</f>
        <v>#VALUE!</v>
      </c>
      <c r="AO270" s="53" t="e">
        <f aca="false">+VLOOKUP($D270,['file:///home/lab/repositories/luckia.facturador/com.luckia.biller.deploy/src/main/resources/bootstrap/info_presencial_2014.xlsx']saldo_cons!$a$2:$n$1048576,5,0)</f>
        <v>#VALUE!</v>
      </c>
      <c r="AP270" s="53" t="e">
        <f aca="false">+VLOOKUP($D270,['file:///home/lab/repositories/luckia.facturador/com.luckia.biller.deploy/src/main/resources/bootstrap/info_presencial_2014.xlsx']saldo_cons!$a$2:$n$1048576,6,0)</f>
        <v>#VALUE!</v>
      </c>
      <c r="AQ270" s="53" t="e">
        <f aca="false">+VLOOKUP($D270,['file:///home/lab/repositories/luckia.facturador/com.luckia.biller.deploy/src/main/resources/bootstrap/info_presencial_2014.xlsx']saldo_cons!$a$2:$n$1048576,7,0)</f>
        <v>#VALUE!</v>
      </c>
      <c r="AR270" s="53" t="e">
        <f aca="false">+VLOOKUP($D270,['file:///home/lab/repositories/luckia.facturador/com.luckia.biller.deploy/src/main/resources/bootstrap/info_presencial_2014.xlsx']saldo_cons!$a$2:$n$1048576,8,0)</f>
        <v>#VALUE!</v>
      </c>
      <c r="AS270" s="53" t="e">
        <f aca="false">+VLOOKUP($D270,['file:///home/lab/repositories/luckia.facturador/com.luckia.biller.deploy/src/main/resources/bootstrap/info_presencial_2014.xlsx']saldo_cons!$a$2:$n$1048576,9,0)</f>
        <v>#VALUE!</v>
      </c>
      <c r="AT270" s="53" t="e">
        <f aca="false">+VLOOKUP($D270,['file:///home/lab/repositories/luckia.facturador/com.luckia.biller.deploy/src/main/resources/bootstrap/info_presencial_2014.xlsx']saldo_cons!$a$2:$n$1048576,10,0)</f>
        <v>#VALUE!</v>
      </c>
      <c r="AU270" s="53" t="e">
        <f aca="false">+VLOOKUP($D270,['file:///home/lab/repositories/luckia.facturador/com.luckia.biller.deploy/src/main/resources/bootstrap/info_presencial_2014.xlsx']saldo_cons!$a$2:$n$1048576,11,0)</f>
        <v>#VALUE!</v>
      </c>
      <c r="AV270" s="53" t="e">
        <f aca="false">+VLOOKUP($D270,['file:///home/lab/repositories/luckia.facturador/com.luckia.biller.deploy/src/main/resources/bootstrap/info_presencial_2014.xlsx']saldo_cons!$a$2:$n$1048576,12,0)</f>
        <v>#VALUE!</v>
      </c>
      <c r="AW270" s="53" t="e">
        <f aca="false">+VLOOKUP($D270,['file:///home/lab/repositories/luckia.facturador/com.luckia.biller.deploy/src/main/resources/bootstrap/info_presencial_2014.xlsx']saldo_cons!$a$2:$n$1048576,13,0)</f>
        <v>#VALUE!</v>
      </c>
      <c r="AX270" s="53" t="e">
        <f aca="false">+VLOOKUP($D270,['file:///home/lab/repositories/luckia.facturador/com.luckia.biller.deploy/src/main/resources/bootstrap/info_presencial_2014.xlsx']saldo_cons!$a$2:$n$1048576,14,0)</f>
        <v>#VALUE!</v>
      </c>
      <c r="AY270" s="53" t="n">
        <f aca="false">+SUM(AM270:AX270)</f>
        <v>359</v>
      </c>
      <c r="AZ270" s="53"/>
      <c r="BA270" s="53"/>
      <c r="BB270" s="53" t="e">
        <f aca="false">+VLOOKUP($D270,['file:///home/lab/repositories/luckia.facturador/com.luckia.biller.deploy/src/main/resources/bootstrap/info_presencial_2014.xlsx']ggr_cons!$a$2:$n$1048576,3,0)</f>
        <v>#VALUE!</v>
      </c>
      <c r="BC270" s="53" t="e">
        <f aca="false">+VLOOKUP($D270,['file:///home/lab/repositories/luckia.facturador/com.luckia.biller.deploy/src/main/resources/bootstrap/info_presencial_2014.xlsx']ggr_cons!$a$2:$n$1048576,4,0)</f>
        <v>#VALUE!</v>
      </c>
      <c r="BD270" s="53" t="e">
        <f aca="false">+VLOOKUP($D270,['file:///home/lab/repositories/luckia.facturador/com.luckia.biller.deploy/src/main/resources/bootstrap/info_presencial_2014.xlsx']ggr_cons!$a$2:$n$1048576,5,0)</f>
        <v>#VALUE!</v>
      </c>
      <c r="BE270" s="53" t="e">
        <f aca="false">+VLOOKUP($D270,['file:///home/lab/repositories/luckia.facturador/com.luckia.biller.deploy/src/main/resources/bootstrap/info_presencial_2014.xlsx']ggr_cons!$a$2:$n$1048576,6,0)</f>
        <v>#VALUE!</v>
      </c>
      <c r="BF270" s="53" t="e">
        <f aca="false">+VLOOKUP($D270,['file:///home/lab/repositories/luckia.facturador/com.luckia.biller.deploy/src/main/resources/bootstrap/info_presencial_2014.xlsx']ggr_cons!$a$2:$n$1048576,7,0)</f>
        <v>#VALUE!</v>
      </c>
      <c r="BG270" s="53" t="e">
        <f aca="false">+VLOOKUP($D270,['file:///home/lab/repositories/luckia.facturador/com.luckia.biller.deploy/src/main/resources/bootstrap/info_presencial_2014.xlsx']ggr_cons!$a$2:$n$1048576,8,0)</f>
        <v>#VALUE!</v>
      </c>
      <c r="BH270" s="53" t="e">
        <f aca="false">+VLOOKUP($D270,['file:///home/lab/repositories/luckia.facturador/com.luckia.biller.deploy/src/main/resources/bootstrap/info_presencial_2014.xlsx']ggr_cons!$a$2:$n$1048576,9,0)</f>
        <v>#VALUE!</v>
      </c>
      <c r="BI270" s="53" t="e">
        <f aca="false">+VLOOKUP($D270,['file:///home/lab/repositories/luckia.facturador/com.luckia.biller.deploy/src/main/resources/bootstrap/info_presencial_2014.xlsx']ggr_cons!$a$2:$n$1048576,10,0)</f>
        <v>#VALUE!</v>
      </c>
      <c r="BJ270" s="53" t="e">
        <f aca="false">+VLOOKUP($D270,['file:///home/lab/repositories/luckia.facturador/com.luckia.biller.deploy/src/main/resources/bootstrap/info_presencial_2014.xlsx']ggr_cons!$a$2:$n$1048576,11,0)</f>
        <v>#VALUE!</v>
      </c>
      <c r="BK270" s="53" t="e">
        <f aca="false">+VLOOKUP($D270,['file:///home/lab/repositories/luckia.facturador/com.luckia.biller.deploy/src/main/resources/bootstrap/info_presencial_2014.xlsx']ggr_cons!$a$2:$n$1048576,12,0)</f>
        <v>#VALUE!</v>
      </c>
      <c r="BL270" s="53" t="e">
        <f aca="false">+VLOOKUP($D270,['file:///home/lab/repositories/luckia.facturador/com.luckia.biller.deploy/src/main/resources/bootstrap/info_presencial_2014.xlsx']ggr_cons!$a$2:$n$1048576,13,0)</f>
        <v>#VALUE!</v>
      </c>
      <c r="BM270" s="53" t="e">
        <f aca="false">+VLOOKUP($D270,['file:///home/lab/repositories/luckia.facturador/com.luckia.biller.deploy/src/main/resources/bootstrap/info_presencial_2014.xlsx']ggr_cons!$a$2:$n$1048576,14,0)</f>
        <v>#VALUE!</v>
      </c>
      <c r="BN270" s="53" t="n">
        <f aca="false">+SUM(BB270:BM270)</f>
        <v>286.12</v>
      </c>
      <c r="BO270" s="53"/>
      <c r="BP270" s="53"/>
      <c r="BQ270" s="55" t="n">
        <f aca="false">+$N270*X270</f>
        <v>3.59</v>
      </c>
      <c r="BR270" s="55" t="n">
        <f aca="false">+$N270*Y270</f>
        <v>0</v>
      </c>
      <c r="BS270" s="55" t="n">
        <f aca="false">+$N270*Z270</f>
        <v>0</v>
      </c>
      <c r="BT270" s="55" t="n">
        <f aca="false">+$N270*AA270</f>
        <v>0</v>
      </c>
      <c r="BU270" s="55" t="n">
        <f aca="false">+$N270*AB270</f>
        <v>0</v>
      </c>
      <c r="BV270" s="55" t="n">
        <f aca="false">+$N270*AC270</f>
        <v>0</v>
      </c>
      <c r="BW270" s="55" t="n">
        <f aca="false">+$N270*AD270</f>
        <v>0</v>
      </c>
      <c r="BX270" s="55" t="n">
        <f aca="false">+$N270*AE270</f>
        <v>0</v>
      </c>
      <c r="BY270" s="55" t="n">
        <f aca="false">+$N270*AF270</f>
        <v>0</v>
      </c>
      <c r="BZ270" s="55" t="n">
        <f aca="false">+$N270*AG270</f>
        <v>0</v>
      </c>
      <c r="CA270" s="55" t="n">
        <f aca="false">+$N270*AH270</f>
        <v>0</v>
      </c>
      <c r="CB270" s="55" t="n">
        <f aca="false">+$N270*AI270</f>
        <v>0</v>
      </c>
      <c r="CC270" s="55" t="n">
        <f aca="false">+SUM(BQ270:CB270)</f>
        <v>3.59</v>
      </c>
      <c r="CD270" s="53"/>
      <c r="CE270" s="55"/>
      <c r="CF270" s="55" t="n">
        <f aca="false">+BQ270/$CE$2</f>
        <v>2.96694214876033</v>
      </c>
      <c r="CG270" s="55" t="n">
        <f aca="false">+BR270/$CE$2</f>
        <v>0</v>
      </c>
      <c r="CH270" s="55" t="n">
        <f aca="false">+BS270/$CE$2</f>
        <v>0</v>
      </c>
      <c r="CI270" s="55" t="n">
        <f aca="false">+BT270/$CE$2</f>
        <v>0</v>
      </c>
      <c r="CJ270" s="55" t="n">
        <f aca="false">+BU270/$CE$2</f>
        <v>0</v>
      </c>
      <c r="CK270" s="55" t="n">
        <f aca="false">+BV270/$CE$2</f>
        <v>0</v>
      </c>
      <c r="CL270" s="55" t="n">
        <f aca="false">+BW270/$CE$2</f>
        <v>0</v>
      </c>
      <c r="CM270" s="55" t="n">
        <f aca="false">+BX270/$CE$2</f>
        <v>0</v>
      </c>
      <c r="CN270" s="55" t="n">
        <f aca="false">+BY270/$CE$2</f>
        <v>0</v>
      </c>
      <c r="CO270" s="55" t="n">
        <f aca="false">+BZ270/$CE$2</f>
        <v>0</v>
      </c>
      <c r="CP270" s="55" t="n">
        <f aca="false">+CA270/$CE$2</f>
        <v>0</v>
      </c>
      <c r="CQ270" s="55" t="n">
        <f aca="false">+CB270/$CE$2</f>
        <v>0</v>
      </c>
      <c r="CR270" s="55" t="n">
        <f aca="false">+CC270/$CE$2</f>
        <v>2.96694214876033</v>
      </c>
      <c r="CS270" s="53"/>
      <c r="CT270" s="53"/>
      <c r="CU270" s="56" t="n">
        <f aca="false">+$O270*X270+$P270*BB270+$Q270*(0.9*BB270+$S270)+$R270</f>
        <v>7.18</v>
      </c>
      <c r="CV270" s="56" t="n">
        <f aca="false">+$O270*Y270+$P270*BC270+$Q270*(0.9*BC270+$S270)+$R270</f>
        <v>0</v>
      </c>
      <c r="CW270" s="56" t="n">
        <f aca="false">+$O270*Z270+$P270*BD270+$Q270*(0.9*BD270+$S270)+$R270</f>
        <v>0</v>
      </c>
      <c r="CX270" s="56" t="n">
        <f aca="false">+$O270*AA270+$P270*BE270+$Q270*(0.9*BE270+$S270)+$R270</f>
        <v>0</v>
      </c>
      <c r="CY270" s="56" t="n">
        <f aca="false">+$O270*AB270+$P270*BF270+$Q270*(0.9*BF270+$S270)+$R270</f>
        <v>0</v>
      </c>
      <c r="CZ270" s="56" t="n">
        <f aca="false">+$O270*AC270+$P270*BG270+$Q270*(0.9*BG270+$S270)+$R270</f>
        <v>0</v>
      </c>
      <c r="DA270" s="56" t="n">
        <f aca="false">+$O270*AD270+$P270*BH270+$Q270*(0.9*BH270+$S270)+$R270</f>
        <v>0</v>
      </c>
      <c r="DB270" s="56" t="n">
        <f aca="false">+$O270*AE270+$P270*BI270+$Q270*(0.9*BI270+$S270)+$R270</f>
        <v>0</v>
      </c>
      <c r="DC270" s="56" t="n">
        <f aca="false">+$O270*AF270+$P270*BJ270+$Q270*(0.9*BJ270+$S270)+$R270</f>
        <v>0</v>
      </c>
      <c r="DD270" s="56" t="n">
        <f aca="false">+$O270*AG270+$P270*BK270+$Q270*(0.9*BK270+$S270)+$R270</f>
        <v>0</v>
      </c>
      <c r="DE270" s="56" t="n">
        <f aca="false">+$O270*AH270+$P270*BL270+$Q270*(0.9*BL270+$S270)+$R270</f>
        <v>0</v>
      </c>
      <c r="DF270" s="56" t="n">
        <f aca="false">+$O270*AI270+$P270*BM270+$Q270*(0.9*BM270+$S270)+$R270</f>
        <v>0</v>
      </c>
      <c r="DG270" s="55" t="n">
        <f aca="false">+SUM(CU270:DF270)</f>
        <v>7.18</v>
      </c>
      <c r="DH270" s="53"/>
      <c r="DJ270" s="14" t="n">
        <f aca="false">+IF(X270=0,0,$T270)</f>
        <v>30</v>
      </c>
      <c r="DK270" s="14" t="n">
        <f aca="false">+IF(Y270=0,0,$T270)</f>
        <v>0</v>
      </c>
      <c r="DL270" s="14" t="n">
        <f aca="false">+IF(Z270=0,0,$T270)</f>
        <v>0</v>
      </c>
      <c r="DM270" s="14" t="n">
        <f aca="false">+IF(AA270=0,0,$T270)</f>
        <v>0</v>
      </c>
      <c r="DN270" s="14" t="n">
        <f aca="false">+IF(AB270=0,0,$T270)</f>
        <v>0</v>
      </c>
      <c r="DO270" s="14" t="n">
        <f aca="false">+IF(AC270=0,0,$T270)</f>
        <v>0</v>
      </c>
      <c r="DP270" s="14" t="n">
        <f aca="false">+IF(AD270=0,0,$T270)</f>
        <v>0</v>
      </c>
      <c r="DQ270" s="14" t="n">
        <f aca="false">+IF(AE270=0,0,$T270)</f>
        <v>0</v>
      </c>
      <c r="DR270" s="14" t="n">
        <f aca="false">+IF(AF270=0,0,$T270)</f>
        <v>0</v>
      </c>
      <c r="DS270" s="14" t="n">
        <f aca="false">+IF(AG270=0,0,$T270)</f>
        <v>0</v>
      </c>
      <c r="DT270" s="14" t="n">
        <f aca="false">+IF(AH270=0,0,$T270)</f>
        <v>0</v>
      </c>
      <c r="DU270" s="14" t="n">
        <f aca="false">+IF(AI270=0,0,$T270)</f>
        <v>0</v>
      </c>
      <c r="DV270" s="55" t="n">
        <f aca="false">+SUM(DJ270:DU270)</f>
        <v>30</v>
      </c>
      <c r="DY270" s="14" t="n">
        <v>0</v>
      </c>
      <c r="DZ270" s="14" t="n">
        <v>0</v>
      </c>
      <c r="EA270" s="14" t="n">
        <v>0</v>
      </c>
      <c r="EB270" s="14" t="n">
        <v>0</v>
      </c>
      <c r="EC270" s="14" t="n">
        <v>0</v>
      </c>
      <c r="ED270" s="14" t="n">
        <v>0</v>
      </c>
      <c r="EE270" s="14" t="n">
        <v>0</v>
      </c>
      <c r="EF270" s="14" t="n">
        <v>0</v>
      </c>
      <c r="EG270" s="14" t="n">
        <v>0</v>
      </c>
      <c r="EH270" s="14" t="n">
        <v>0</v>
      </c>
      <c r="EI270" s="14" t="n">
        <v>0</v>
      </c>
      <c r="EJ270" s="14" t="n">
        <v>0</v>
      </c>
      <c r="EK270" s="55" t="n">
        <f aca="false">+SUM(DY270:EJ270)</f>
        <v>0</v>
      </c>
      <c r="EO270" s="53" t="n">
        <f aca="false">+CU270+DJ270-DY270/2</f>
        <v>37.18</v>
      </c>
      <c r="EP270" s="53" t="n">
        <f aca="false">+CV270+DK270-DZ270/2</f>
        <v>0</v>
      </c>
      <c r="EQ270" s="53" t="n">
        <f aca="false">+CW270+DL270-EA270/2</f>
        <v>0</v>
      </c>
      <c r="ER270" s="53" t="n">
        <f aca="false">+CX270+DM270-EB270/2</f>
        <v>0</v>
      </c>
      <c r="ES270" s="53" t="n">
        <f aca="false">+CY270+DN270-EC270/2</f>
        <v>0</v>
      </c>
      <c r="ET270" s="53" t="n">
        <f aca="false">+CZ270+DO270-ED270/2</f>
        <v>0</v>
      </c>
      <c r="EU270" s="53" t="n">
        <f aca="false">+DA270+DP270-EE270/2</f>
        <v>0</v>
      </c>
      <c r="EV270" s="53" t="n">
        <f aca="false">+DB270+DQ270-EF270/2</f>
        <v>0</v>
      </c>
      <c r="EW270" s="53" t="n">
        <f aca="false">+DC270+DR270-EG270/2</f>
        <v>0</v>
      </c>
      <c r="EX270" s="53" t="n">
        <f aca="false">+DD270+DS270-EH270/2</f>
        <v>0</v>
      </c>
      <c r="EY270" s="53" t="n">
        <f aca="false">+DE270+DT270-EI270/2</f>
        <v>0</v>
      </c>
      <c r="EZ270" s="53" t="n">
        <f aca="false">+DF270+DU270-EJ270/2</f>
        <v>0</v>
      </c>
      <c r="FA270" s="55" t="n">
        <f aca="false">+SUM(EO270:EZ270)</f>
        <v>37.18</v>
      </c>
      <c r="FD270" s="53" t="n">
        <f aca="false">+AM270-EO270-DY270</f>
        <v>321.82</v>
      </c>
      <c r="FE270" s="53" t="n">
        <f aca="false">+AN270-EP270-DZ270</f>
        <v>0</v>
      </c>
      <c r="FF270" s="53" t="n">
        <f aca="false">+AO270-EQ270-EA270</f>
        <v>0</v>
      </c>
      <c r="FG270" s="53" t="n">
        <f aca="false">+AP270-ER270-EB270</f>
        <v>0</v>
      </c>
      <c r="FH270" s="53" t="n">
        <f aca="false">+AQ270-ES270-EC270</f>
        <v>0</v>
      </c>
      <c r="FI270" s="53" t="n">
        <f aca="false">+AR270-ET270-ED270</f>
        <v>0</v>
      </c>
      <c r="FJ270" s="53" t="n">
        <f aca="false">+AS270-EU270-EE270</f>
        <v>0</v>
      </c>
      <c r="FK270" s="53" t="n">
        <f aca="false">+AT270-EV270-EF270</f>
        <v>0</v>
      </c>
      <c r="FL270" s="53" t="n">
        <f aca="false">+AU270-EW270-EG270</f>
        <v>0</v>
      </c>
      <c r="FM270" s="53" t="n">
        <f aca="false">+AV270-EX270-EH270</f>
        <v>0</v>
      </c>
      <c r="FN270" s="53" t="n">
        <f aca="false">+AW270-EY270-EI270</f>
        <v>0</v>
      </c>
      <c r="FO270" s="53" t="n">
        <f aca="false">+AX270-EZ270-EJ270</f>
        <v>0</v>
      </c>
      <c r="FP270" s="53" t="n">
        <f aca="false">+AY270-FA270</f>
        <v>321.82</v>
      </c>
    </row>
    <row collapsed="false" customFormat="false" customHeight="true" hidden="false" ht="15" outlineLevel="2" r="271">
      <c r="A271" s="21" t="n">
        <v>12</v>
      </c>
      <c r="B271" s="21" t="s">
        <v>67</v>
      </c>
      <c r="C271" s="21" t="s">
        <v>137</v>
      </c>
      <c r="D271" s="67" t="n">
        <f aca="false">+E271</f>
        <v>16229</v>
      </c>
      <c r="E271" s="69" t="n">
        <v>16229</v>
      </c>
      <c r="F271" s="72" t="s">
        <v>887</v>
      </c>
      <c r="G271" s="21" t="s">
        <v>69</v>
      </c>
      <c r="H271" s="21" t="s">
        <v>69</v>
      </c>
      <c r="I271" s="72" t="s">
        <v>888</v>
      </c>
      <c r="J271" s="76" t="s">
        <v>79</v>
      </c>
      <c r="K271" s="76" t="s">
        <v>105</v>
      </c>
      <c r="L271" s="49" t="s">
        <v>487</v>
      </c>
      <c r="M271" s="50" t="s">
        <v>70</v>
      </c>
      <c r="N271" s="51" t="n">
        <v>0.01</v>
      </c>
      <c r="O271" s="51" t="n">
        <v>0.02</v>
      </c>
      <c r="P271" s="51" t="n">
        <v>0</v>
      </c>
      <c r="Q271" s="51" t="n">
        <v>0</v>
      </c>
      <c r="R271" s="50" t="n">
        <v>0</v>
      </c>
      <c r="S271" s="50" t="n">
        <v>0</v>
      </c>
      <c r="T271" s="50" t="n">
        <v>30</v>
      </c>
      <c r="U271" s="50"/>
      <c r="X271" s="53" t="e">
        <f aca="false">+VLOOKUP($D271,['file:///home/lab/repositories/luckia.facturador/com.luckia.biller.deploy/src/main/resources/bootstrap/info_presencial_2014.xlsx']venta_neta_cons!$a$2:$n$1048576,3,0)</f>
        <v>#VALUE!</v>
      </c>
      <c r="Y271" s="53" t="e">
        <f aca="false">+VLOOKUP($D271,['file:///home/lab/repositories/luckia.facturador/com.luckia.biller.deploy/src/main/resources/bootstrap/info_presencial_2014.xlsx']venta_neta_cons!$a$2:$n$1048576,4,0)</f>
        <v>#VALUE!</v>
      </c>
      <c r="Z271" s="53" t="e">
        <f aca="false">+VLOOKUP($D271,['file:///home/lab/repositories/luckia.facturador/com.luckia.biller.deploy/src/main/resources/bootstrap/info_presencial_2014.xlsx']venta_neta_cons!$a$2:$n$1048576,5,0)</f>
        <v>#VALUE!</v>
      </c>
      <c r="AA271" s="53" t="e">
        <f aca="false">+VLOOKUP($D271,['file:///home/lab/repositories/luckia.facturador/com.luckia.biller.deploy/src/main/resources/bootstrap/info_presencial_2014.xlsx']venta_neta_cons!$a$2:$n$1048576,6,0)</f>
        <v>#VALUE!</v>
      </c>
      <c r="AB271" s="53" t="e">
        <f aca="false">+VLOOKUP($D271,['file:///home/lab/repositories/luckia.facturador/com.luckia.biller.deploy/src/main/resources/bootstrap/info_presencial_2014.xlsx']venta_neta_cons!$a$2:$n$1048576,7,0)</f>
        <v>#VALUE!</v>
      </c>
      <c r="AC271" s="53" t="e">
        <f aca="false">+VLOOKUP($D271,['file:///home/lab/repositories/luckia.facturador/com.luckia.biller.deploy/src/main/resources/bootstrap/info_presencial_2014.xlsx']venta_neta_cons!$a$2:$n$1048576,8,0)</f>
        <v>#VALUE!</v>
      </c>
      <c r="AD271" s="53" t="e">
        <f aca="false">+VLOOKUP($D271,['file:///home/lab/repositories/luckia.facturador/com.luckia.biller.deploy/src/main/resources/bootstrap/info_presencial_2014.xlsx']venta_neta_cons!$a$2:$n$1048576,9,0)</f>
        <v>#VALUE!</v>
      </c>
      <c r="AE271" s="53" t="e">
        <f aca="false">+VLOOKUP($D271,['file:///home/lab/repositories/luckia.facturador/com.luckia.biller.deploy/src/main/resources/bootstrap/info_presencial_2014.xlsx']venta_neta_cons!$a$2:$n$1048576,10,0)</f>
        <v>#VALUE!</v>
      </c>
      <c r="AF271" s="53" t="e">
        <f aca="false">+VLOOKUP($D271,['file:///home/lab/repositories/luckia.facturador/com.luckia.biller.deploy/src/main/resources/bootstrap/info_presencial_2014.xlsx']venta_neta_cons!$a$2:$n$1048576,11,0)</f>
        <v>#VALUE!</v>
      </c>
      <c r="AG271" s="53" t="e">
        <f aca="false">+VLOOKUP($D271,['file:///home/lab/repositories/luckia.facturador/com.luckia.biller.deploy/src/main/resources/bootstrap/info_presencial_2014.xlsx']venta_neta_cons!$a$2:$n$1048576,12,0)</f>
        <v>#VALUE!</v>
      </c>
      <c r="AH271" s="53" t="e">
        <f aca="false">+VLOOKUP($D271,['file:///home/lab/repositories/luckia.facturador/com.luckia.biller.deploy/src/main/resources/bootstrap/info_presencial_2014.xlsx']venta_neta_cons!$a$2:$n$1048576,13,0)</f>
        <v>#VALUE!</v>
      </c>
      <c r="AI271" s="53" t="e">
        <f aca="false">+VLOOKUP($D271,['file:///home/lab/repositories/luckia.facturador/com.luckia.biller.deploy/src/main/resources/bootstrap/info_presencial_2014.xlsx']venta_neta_cons!$a$2:$n$1048576,14,0)</f>
        <v>#VALUE!</v>
      </c>
      <c r="AJ271" s="53" t="n">
        <f aca="false">+SUM(X271:AI271)</f>
        <v>2164</v>
      </c>
      <c r="AK271" s="54" t="n">
        <f aca="false">+BB271/X271</f>
        <v>0.577329020332717</v>
      </c>
      <c r="AL271" s="53"/>
      <c r="AM271" s="53" t="e">
        <f aca="false">+VLOOKUP($D271,['file:///home/lab/repositories/luckia.facturador/com.luckia.biller.deploy/src/main/resources/bootstrap/info_presencial_2014.xlsx']saldo_cons!$a$2:$n$1048576,3,0)</f>
        <v>#VALUE!</v>
      </c>
      <c r="AN271" s="53" t="e">
        <f aca="false">+VLOOKUP($D271,['file:///home/lab/repositories/luckia.facturador/com.luckia.biller.deploy/src/main/resources/bootstrap/info_presencial_2014.xlsx']saldo_cons!$a$2:$n$1048576,4,0)</f>
        <v>#VALUE!</v>
      </c>
      <c r="AO271" s="53" t="e">
        <f aca="false">+VLOOKUP($D271,['file:///home/lab/repositories/luckia.facturador/com.luckia.biller.deploy/src/main/resources/bootstrap/info_presencial_2014.xlsx']saldo_cons!$a$2:$n$1048576,5,0)</f>
        <v>#VALUE!</v>
      </c>
      <c r="AP271" s="53" t="e">
        <f aca="false">+VLOOKUP($D271,['file:///home/lab/repositories/luckia.facturador/com.luckia.biller.deploy/src/main/resources/bootstrap/info_presencial_2014.xlsx']saldo_cons!$a$2:$n$1048576,6,0)</f>
        <v>#VALUE!</v>
      </c>
      <c r="AQ271" s="53" t="e">
        <f aca="false">+VLOOKUP($D271,['file:///home/lab/repositories/luckia.facturador/com.luckia.biller.deploy/src/main/resources/bootstrap/info_presencial_2014.xlsx']saldo_cons!$a$2:$n$1048576,7,0)</f>
        <v>#VALUE!</v>
      </c>
      <c r="AR271" s="53" t="e">
        <f aca="false">+VLOOKUP($D271,['file:///home/lab/repositories/luckia.facturador/com.luckia.biller.deploy/src/main/resources/bootstrap/info_presencial_2014.xlsx']saldo_cons!$a$2:$n$1048576,8,0)</f>
        <v>#VALUE!</v>
      </c>
      <c r="AS271" s="53" t="e">
        <f aca="false">+VLOOKUP($D271,['file:///home/lab/repositories/luckia.facturador/com.luckia.biller.deploy/src/main/resources/bootstrap/info_presencial_2014.xlsx']saldo_cons!$a$2:$n$1048576,9,0)</f>
        <v>#VALUE!</v>
      </c>
      <c r="AT271" s="53" t="e">
        <f aca="false">+VLOOKUP($D271,['file:///home/lab/repositories/luckia.facturador/com.luckia.biller.deploy/src/main/resources/bootstrap/info_presencial_2014.xlsx']saldo_cons!$a$2:$n$1048576,10,0)</f>
        <v>#VALUE!</v>
      </c>
      <c r="AU271" s="53" t="e">
        <f aca="false">+VLOOKUP($D271,['file:///home/lab/repositories/luckia.facturador/com.luckia.biller.deploy/src/main/resources/bootstrap/info_presencial_2014.xlsx']saldo_cons!$a$2:$n$1048576,11,0)</f>
        <v>#VALUE!</v>
      </c>
      <c r="AV271" s="53" t="e">
        <f aca="false">+VLOOKUP($D271,['file:///home/lab/repositories/luckia.facturador/com.luckia.biller.deploy/src/main/resources/bootstrap/info_presencial_2014.xlsx']saldo_cons!$a$2:$n$1048576,12,0)</f>
        <v>#VALUE!</v>
      </c>
      <c r="AW271" s="53" t="e">
        <f aca="false">+VLOOKUP($D271,['file:///home/lab/repositories/luckia.facturador/com.luckia.biller.deploy/src/main/resources/bootstrap/info_presencial_2014.xlsx']saldo_cons!$a$2:$n$1048576,13,0)</f>
        <v>#VALUE!</v>
      </c>
      <c r="AX271" s="53" t="e">
        <f aca="false">+VLOOKUP($D271,['file:///home/lab/repositories/luckia.facturador/com.luckia.biller.deploy/src/main/resources/bootstrap/info_presencial_2014.xlsx']saldo_cons!$a$2:$n$1048576,14,0)</f>
        <v>#VALUE!</v>
      </c>
      <c r="AY271" s="53" t="n">
        <f aca="false">+SUM(AM271:AX271)</f>
        <v>2164</v>
      </c>
      <c r="AZ271" s="53"/>
      <c r="BA271" s="53"/>
      <c r="BB271" s="53" t="e">
        <f aca="false">+VLOOKUP($D271,['file:///home/lab/repositories/luckia.facturador/com.luckia.biller.deploy/src/main/resources/bootstrap/info_presencial_2014.xlsx']ggr_cons!$a$2:$n$1048576,3,0)</f>
        <v>#VALUE!</v>
      </c>
      <c r="BC271" s="53" t="e">
        <f aca="false">+VLOOKUP($D271,['file:///home/lab/repositories/luckia.facturador/com.luckia.biller.deploy/src/main/resources/bootstrap/info_presencial_2014.xlsx']ggr_cons!$a$2:$n$1048576,4,0)</f>
        <v>#VALUE!</v>
      </c>
      <c r="BD271" s="53" t="e">
        <f aca="false">+VLOOKUP($D271,['file:///home/lab/repositories/luckia.facturador/com.luckia.biller.deploy/src/main/resources/bootstrap/info_presencial_2014.xlsx']ggr_cons!$a$2:$n$1048576,5,0)</f>
        <v>#VALUE!</v>
      </c>
      <c r="BE271" s="53" t="e">
        <f aca="false">+VLOOKUP($D271,['file:///home/lab/repositories/luckia.facturador/com.luckia.biller.deploy/src/main/resources/bootstrap/info_presencial_2014.xlsx']ggr_cons!$a$2:$n$1048576,6,0)</f>
        <v>#VALUE!</v>
      </c>
      <c r="BF271" s="53" t="e">
        <f aca="false">+VLOOKUP($D271,['file:///home/lab/repositories/luckia.facturador/com.luckia.biller.deploy/src/main/resources/bootstrap/info_presencial_2014.xlsx']ggr_cons!$a$2:$n$1048576,7,0)</f>
        <v>#VALUE!</v>
      </c>
      <c r="BG271" s="53" t="e">
        <f aca="false">+VLOOKUP($D271,['file:///home/lab/repositories/luckia.facturador/com.luckia.biller.deploy/src/main/resources/bootstrap/info_presencial_2014.xlsx']ggr_cons!$a$2:$n$1048576,8,0)</f>
        <v>#VALUE!</v>
      </c>
      <c r="BH271" s="53" t="e">
        <f aca="false">+VLOOKUP($D271,['file:///home/lab/repositories/luckia.facturador/com.luckia.biller.deploy/src/main/resources/bootstrap/info_presencial_2014.xlsx']ggr_cons!$a$2:$n$1048576,9,0)</f>
        <v>#VALUE!</v>
      </c>
      <c r="BI271" s="53" t="e">
        <f aca="false">+VLOOKUP($D271,['file:///home/lab/repositories/luckia.facturador/com.luckia.biller.deploy/src/main/resources/bootstrap/info_presencial_2014.xlsx']ggr_cons!$a$2:$n$1048576,10,0)</f>
        <v>#VALUE!</v>
      </c>
      <c r="BJ271" s="53" t="e">
        <f aca="false">+VLOOKUP($D271,['file:///home/lab/repositories/luckia.facturador/com.luckia.biller.deploy/src/main/resources/bootstrap/info_presencial_2014.xlsx']ggr_cons!$a$2:$n$1048576,11,0)</f>
        <v>#VALUE!</v>
      </c>
      <c r="BK271" s="53" t="e">
        <f aca="false">+VLOOKUP($D271,['file:///home/lab/repositories/luckia.facturador/com.luckia.biller.deploy/src/main/resources/bootstrap/info_presencial_2014.xlsx']ggr_cons!$a$2:$n$1048576,12,0)</f>
        <v>#VALUE!</v>
      </c>
      <c r="BL271" s="53" t="e">
        <f aca="false">+VLOOKUP($D271,['file:///home/lab/repositories/luckia.facturador/com.luckia.biller.deploy/src/main/resources/bootstrap/info_presencial_2014.xlsx']ggr_cons!$a$2:$n$1048576,13,0)</f>
        <v>#VALUE!</v>
      </c>
      <c r="BM271" s="53" t="e">
        <f aca="false">+VLOOKUP($D271,['file:///home/lab/repositories/luckia.facturador/com.luckia.biller.deploy/src/main/resources/bootstrap/info_presencial_2014.xlsx']ggr_cons!$a$2:$n$1048576,14,0)</f>
        <v>#VALUE!</v>
      </c>
      <c r="BN271" s="53" t="n">
        <f aca="false">+SUM(BB271:BM271)</f>
        <v>1249.34</v>
      </c>
      <c r="BO271" s="53"/>
      <c r="BP271" s="53"/>
      <c r="BQ271" s="55" t="n">
        <f aca="false">+$N271*X271</f>
        <v>21.64</v>
      </c>
      <c r="BR271" s="55" t="n">
        <f aca="false">+$N271*Y271</f>
        <v>0</v>
      </c>
      <c r="BS271" s="55" t="n">
        <f aca="false">+$N271*Z271</f>
        <v>0</v>
      </c>
      <c r="BT271" s="55" t="n">
        <f aca="false">+$N271*AA271</f>
        <v>0</v>
      </c>
      <c r="BU271" s="55" t="n">
        <f aca="false">+$N271*AB271</f>
        <v>0</v>
      </c>
      <c r="BV271" s="55" t="n">
        <f aca="false">+$N271*AC271</f>
        <v>0</v>
      </c>
      <c r="BW271" s="55" t="n">
        <f aca="false">+$N271*AD271</f>
        <v>0</v>
      </c>
      <c r="BX271" s="55" t="n">
        <f aca="false">+$N271*AE271</f>
        <v>0</v>
      </c>
      <c r="BY271" s="55" t="n">
        <f aca="false">+$N271*AF271</f>
        <v>0</v>
      </c>
      <c r="BZ271" s="55" t="n">
        <f aca="false">+$N271*AG271</f>
        <v>0</v>
      </c>
      <c r="CA271" s="55" t="n">
        <f aca="false">+$N271*AH271</f>
        <v>0</v>
      </c>
      <c r="CB271" s="55" t="n">
        <f aca="false">+$N271*AI271</f>
        <v>0</v>
      </c>
      <c r="CC271" s="55" t="n">
        <f aca="false">+SUM(BQ271:CB271)</f>
        <v>21.64</v>
      </c>
      <c r="CD271" s="53"/>
      <c r="CE271" s="55"/>
      <c r="CF271" s="55" t="n">
        <f aca="false">+BQ271/$CE$2</f>
        <v>17.8842975206612</v>
      </c>
      <c r="CG271" s="55" t="n">
        <f aca="false">+BR271/$CE$2</f>
        <v>0</v>
      </c>
      <c r="CH271" s="55" t="n">
        <f aca="false">+BS271/$CE$2</f>
        <v>0</v>
      </c>
      <c r="CI271" s="55" t="n">
        <f aca="false">+BT271/$CE$2</f>
        <v>0</v>
      </c>
      <c r="CJ271" s="55" t="n">
        <f aca="false">+BU271/$CE$2</f>
        <v>0</v>
      </c>
      <c r="CK271" s="55" t="n">
        <f aca="false">+BV271/$CE$2</f>
        <v>0</v>
      </c>
      <c r="CL271" s="55" t="n">
        <f aca="false">+BW271/$CE$2</f>
        <v>0</v>
      </c>
      <c r="CM271" s="55" t="n">
        <f aca="false">+BX271/$CE$2</f>
        <v>0</v>
      </c>
      <c r="CN271" s="55" t="n">
        <f aca="false">+BY271/$CE$2</f>
        <v>0</v>
      </c>
      <c r="CO271" s="55" t="n">
        <f aca="false">+BZ271/$CE$2</f>
        <v>0</v>
      </c>
      <c r="CP271" s="55" t="n">
        <f aca="false">+CA271/$CE$2</f>
        <v>0</v>
      </c>
      <c r="CQ271" s="55" t="n">
        <f aca="false">+CB271/$CE$2</f>
        <v>0</v>
      </c>
      <c r="CR271" s="55" t="n">
        <f aca="false">+CC271/$CE$2</f>
        <v>17.8842975206612</v>
      </c>
      <c r="CS271" s="53"/>
      <c r="CT271" s="53"/>
      <c r="CU271" s="56" t="n">
        <f aca="false">+$O271*X271+$P271*BB271+$Q271*(0.9*BB271+$S271)+$R271</f>
        <v>43.28</v>
      </c>
      <c r="CV271" s="56" t="n">
        <f aca="false">+$O271*Y271+$P271*BC271+$Q271*(0.9*BC271+$S271)+$R271</f>
        <v>0</v>
      </c>
      <c r="CW271" s="56" t="n">
        <f aca="false">+$O271*Z271+$P271*BD271+$Q271*(0.9*BD271+$S271)+$R271</f>
        <v>0</v>
      </c>
      <c r="CX271" s="56" t="n">
        <f aca="false">+$O271*AA271+$P271*BE271+$Q271*(0.9*BE271+$S271)+$R271</f>
        <v>0</v>
      </c>
      <c r="CY271" s="56" t="n">
        <f aca="false">+$O271*AB271+$P271*BF271+$Q271*(0.9*BF271+$S271)+$R271</f>
        <v>0</v>
      </c>
      <c r="CZ271" s="56" t="n">
        <f aca="false">+$O271*AC271+$P271*BG271+$Q271*(0.9*BG271+$S271)+$R271</f>
        <v>0</v>
      </c>
      <c r="DA271" s="56" t="n">
        <f aca="false">+$O271*AD271+$P271*BH271+$Q271*(0.9*BH271+$S271)+$R271</f>
        <v>0</v>
      </c>
      <c r="DB271" s="56" t="n">
        <f aca="false">+$O271*AE271+$P271*BI271+$Q271*(0.9*BI271+$S271)+$R271</f>
        <v>0</v>
      </c>
      <c r="DC271" s="56" t="n">
        <f aca="false">+$O271*AF271+$P271*BJ271+$Q271*(0.9*BJ271+$S271)+$R271</f>
        <v>0</v>
      </c>
      <c r="DD271" s="56" t="n">
        <f aca="false">+$O271*AG271+$P271*BK271+$Q271*(0.9*BK271+$S271)+$R271</f>
        <v>0</v>
      </c>
      <c r="DE271" s="56" t="n">
        <f aca="false">+$O271*AH271+$P271*BL271+$Q271*(0.9*BL271+$S271)+$R271</f>
        <v>0</v>
      </c>
      <c r="DF271" s="56" t="n">
        <f aca="false">+$O271*AI271+$P271*BM271+$Q271*(0.9*BM271+$S271)+$R271</f>
        <v>0</v>
      </c>
      <c r="DG271" s="55" t="n">
        <f aca="false">+SUM(CU271:DF271)</f>
        <v>43.28</v>
      </c>
      <c r="DH271" s="53"/>
      <c r="DJ271" s="14" t="n">
        <f aca="false">+IF(X271=0,0,$T271)</f>
        <v>30</v>
      </c>
      <c r="DK271" s="14" t="n">
        <f aca="false">+IF(Y271=0,0,$T271)</f>
        <v>0</v>
      </c>
      <c r="DL271" s="14" t="n">
        <f aca="false">+IF(Z271=0,0,$T271)</f>
        <v>0</v>
      </c>
      <c r="DM271" s="14" t="n">
        <f aca="false">+IF(AA271=0,0,$T271)</f>
        <v>0</v>
      </c>
      <c r="DN271" s="14" t="n">
        <f aca="false">+IF(AB271=0,0,$T271)</f>
        <v>0</v>
      </c>
      <c r="DO271" s="14" t="n">
        <f aca="false">+IF(AC271=0,0,$T271)</f>
        <v>0</v>
      </c>
      <c r="DP271" s="14" t="n">
        <f aca="false">+IF(AD271=0,0,$T271)</f>
        <v>0</v>
      </c>
      <c r="DQ271" s="14" t="n">
        <f aca="false">+IF(AE271=0,0,$T271)</f>
        <v>0</v>
      </c>
      <c r="DR271" s="14" t="n">
        <f aca="false">+IF(AF271=0,0,$T271)</f>
        <v>0</v>
      </c>
      <c r="DS271" s="14" t="n">
        <f aca="false">+IF(AG271=0,0,$T271)</f>
        <v>0</v>
      </c>
      <c r="DT271" s="14" t="n">
        <f aca="false">+IF(AH271=0,0,$T271)</f>
        <v>0</v>
      </c>
      <c r="DU271" s="14" t="n">
        <f aca="false">+IF(AI271=0,0,$T271)</f>
        <v>0</v>
      </c>
      <c r="DV271" s="55" t="n">
        <f aca="false">+SUM(DJ271:DU271)</f>
        <v>30</v>
      </c>
      <c r="DY271" s="14" t="n">
        <v>0</v>
      </c>
      <c r="DZ271" s="14" t="n">
        <v>0</v>
      </c>
      <c r="EA271" s="14" t="n">
        <v>0</v>
      </c>
      <c r="EB271" s="14" t="n">
        <v>0</v>
      </c>
      <c r="EC271" s="14" t="n">
        <v>0</v>
      </c>
      <c r="ED271" s="14" t="n">
        <v>0</v>
      </c>
      <c r="EE271" s="14" t="n">
        <v>0</v>
      </c>
      <c r="EF271" s="14" t="n">
        <v>0</v>
      </c>
      <c r="EG271" s="14" t="n">
        <v>0</v>
      </c>
      <c r="EH271" s="14" t="n">
        <v>0</v>
      </c>
      <c r="EI271" s="14" t="n">
        <v>0</v>
      </c>
      <c r="EJ271" s="14" t="n">
        <v>0</v>
      </c>
      <c r="EK271" s="55" t="n">
        <f aca="false">+SUM(DY271:EJ271)</f>
        <v>0</v>
      </c>
      <c r="EO271" s="53" t="n">
        <f aca="false">+CU271+DJ271-DY271/2</f>
        <v>73.28</v>
      </c>
      <c r="EP271" s="53" t="n">
        <f aca="false">+CV271+DK271-DZ271/2</f>
        <v>0</v>
      </c>
      <c r="EQ271" s="53" t="n">
        <f aca="false">+CW271+DL271-EA271/2</f>
        <v>0</v>
      </c>
      <c r="ER271" s="53" t="n">
        <f aca="false">+CX271+DM271-EB271/2</f>
        <v>0</v>
      </c>
      <c r="ES271" s="53" t="n">
        <f aca="false">+CY271+DN271-EC271/2</f>
        <v>0</v>
      </c>
      <c r="ET271" s="53" t="n">
        <f aca="false">+CZ271+DO271-ED271/2</f>
        <v>0</v>
      </c>
      <c r="EU271" s="53" t="n">
        <f aca="false">+DA271+DP271-EE271/2</f>
        <v>0</v>
      </c>
      <c r="EV271" s="53" t="n">
        <f aca="false">+DB271+DQ271-EF271/2</f>
        <v>0</v>
      </c>
      <c r="EW271" s="53" t="n">
        <f aca="false">+DC271+DR271-EG271/2</f>
        <v>0</v>
      </c>
      <c r="EX271" s="53" t="n">
        <f aca="false">+DD271+DS271-EH271/2</f>
        <v>0</v>
      </c>
      <c r="EY271" s="53" t="n">
        <f aca="false">+DE271+DT271-EI271/2</f>
        <v>0</v>
      </c>
      <c r="EZ271" s="53" t="n">
        <f aca="false">+DF271+DU271-EJ271/2</f>
        <v>0</v>
      </c>
      <c r="FA271" s="55" t="n">
        <f aca="false">+SUM(EO271:EZ271)</f>
        <v>73.28</v>
      </c>
      <c r="FD271" s="53" t="n">
        <f aca="false">+AM271-EO271-DY271</f>
        <v>2090.72</v>
      </c>
      <c r="FE271" s="53" t="n">
        <f aca="false">+AN271-EP271-DZ271</f>
        <v>0</v>
      </c>
      <c r="FF271" s="53" t="n">
        <f aca="false">+AO271-EQ271-EA271</f>
        <v>0</v>
      </c>
      <c r="FG271" s="53" t="n">
        <f aca="false">+AP271-ER271-EB271</f>
        <v>0</v>
      </c>
      <c r="FH271" s="53" t="n">
        <f aca="false">+AQ271-ES271-EC271</f>
        <v>0</v>
      </c>
      <c r="FI271" s="53" t="n">
        <f aca="false">+AR271-ET271-ED271</f>
        <v>0</v>
      </c>
      <c r="FJ271" s="53" t="n">
        <f aca="false">+AS271-EU271-EE271</f>
        <v>0</v>
      </c>
      <c r="FK271" s="53" t="n">
        <f aca="false">+AT271-EV271-EF271</f>
        <v>0</v>
      </c>
      <c r="FL271" s="53" t="n">
        <f aca="false">+AU271-EW271-EG271</f>
        <v>0</v>
      </c>
      <c r="FM271" s="53" t="n">
        <f aca="false">+AV271-EX271-EH271</f>
        <v>0</v>
      </c>
      <c r="FN271" s="53" t="n">
        <f aca="false">+AW271-EY271-EI271</f>
        <v>0</v>
      </c>
      <c r="FO271" s="53" t="n">
        <f aca="false">+AX271-EZ271-EJ271</f>
        <v>0</v>
      </c>
      <c r="FP271" s="53" t="n">
        <f aca="false">+AY271-FA271</f>
        <v>2090.72</v>
      </c>
    </row>
    <row collapsed="false" customFormat="false" customHeight="true" hidden="false" ht="15" outlineLevel="2" r="272">
      <c r="A272" s="21" t="n">
        <v>12</v>
      </c>
      <c r="B272" s="21" t="s">
        <v>67</v>
      </c>
      <c r="C272" s="21" t="s">
        <v>137</v>
      </c>
      <c r="D272" s="67" t="n">
        <f aca="false">+E272</f>
        <v>16230</v>
      </c>
      <c r="E272" s="69" t="n">
        <v>16230</v>
      </c>
      <c r="F272" s="72" t="s">
        <v>889</v>
      </c>
      <c r="G272" s="21" t="s">
        <v>69</v>
      </c>
      <c r="H272" s="21" t="s">
        <v>69</v>
      </c>
      <c r="I272" s="72" t="s">
        <v>890</v>
      </c>
      <c r="J272" s="76" t="s">
        <v>79</v>
      </c>
      <c r="K272" s="76" t="s">
        <v>105</v>
      </c>
      <c r="L272" s="49" t="s">
        <v>487</v>
      </c>
      <c r="M272" s="50" t="s">
        <v>70</v>
      </c>
      <c r="N272" s="51" t="n">
        <v>0.01</v>
      </c>
      <c r="O272" s="51" t="n">
        <v>0.02</v>
      </c>
      <c r="P272" s="51" t="n">
        <v>0</v>
      </c>
      <c r="Q272" s="51" t="n">
        <v>0</v>
      </c>
      <c r="R272" s="50" t="n">
        <v>0</v>
      </c>
      <c r="S272" s="50" t="n">
        <v>0</v>
      </c>
      <c r="T272" s="50" t="n">
        <v>30</v>
      </c>
      <c r="U272" s="50"/>
      <c r="X272" s="53" t="e">
        <f aca="false">+VLOOKUP($D272,['file:///home/lab/repositories/luckia.facturador/com.luckia.biller.deploy/src/main/resources/bootstrap/info_presencial_2014.xlsx']venta_neta_cons!$a$2:$n$1048576,3,0)</f>
        <v>#VALUE!</v>
      </c>
      <c r="Y272" s="53" t="e">
        <f aca="false">+VLOOKUP($D272,['file:///home/lab/repositories/luckia.facturador/com.luckia.biller.deploy/src/main/resources/bootstrap/info_presencial_2014.xlsx']venta_neta_cons!$a$2:$n$1048576,4,0)</f>
        <v>#VALUE!</v>
      </c>
      <c r="Z272" s="53" t="e">
        <f aca="false">+VLOOKUP($D272,['file:///home/lab/repositories/luckia.facturador/com.luckia.biller.deploy/src/main/resources/bootstrap/info_presencial_2014.xlsx']venta_neta_cons!$a$2:$n$1048576,5,0)</f>
        <v>#VALUE!</v>
      </c>
      <c r="AA272" s="53" t="e">
        <f aca="false">+VLOOKUP($D272,['file:///home/lab/repositories/luckia.facturador/com.luckia.biller.deploy/src/main/resources/bootstrap/info_presencial_2014.xlsx']venta_neta_cons!$a$2:$n$1048576,6,0)</f>
        <v>#VALUE!</v>
      </c>
      <c r="AB272" s="53" t="e">
        <f aca="false">+VLOOKUP($D272,['file:///home/lab/repositories/luckia.facturador/com.luckia.biller.deploy/src/main/resources/bootstrap/info_presencial_2014.xlsx']venta_neta_cons!$a$2:$n$1048576,7,0)</f>
        <v>#VALUE!</v>
      </c>
      <c r="AC272" s="53" t="e">
        <f aca="false">+VLOOKUP($D272,['file:///home/lab/repositories/luckia.facturador/com.luckia.biller.deploy/src/main/resources/bootstrap/info_presencial_2014.xlsx']venta_neta_cons!$a$2:$n$1048576,8,0)</f>
        <v>#VALUE!</v>
      </c>
      <c r="AD272" s="53" t="e">
        <f aca="false">+VLOOKUP($D272,['file:///home/lab/repositories/luckia.facturador/com.luckia.biller.deploy/src/main/resources/bootstrap/info_presencial_2014.xlsx']venta_neta_cons!$a$2:$n$1048576,9,0)</f>
        <v>#VALUE!</v>
      </c>
      <c r="AE272" s="53" t="e">
        <f aca="false">+VLOOKUP($D272,['file:///home/lab/repositories/luckia.facturador/com.luckia.biller.deploy/src/main/resources/bootstrap/info_presencial_2014.xlsx']venta_neta_cons!$a$2:$n$1048576,10,0)</f>
        <v>#VALUE!</v>
      </c>
      <c r="AF272" s="53" t="e">
        <f aca="false">+VLOOKUP($D272,['file:///home/lab/repositories/luckia.facturador/com.luckia.biller.deploy/src/main/resources/bootstrap/info_presencial_2014.xlsx']venta_neta_cons!$a$2:$n$1048576,11,0)</f>
        <v>#VALUE!</v>
      </c>
      <c r="AG272" s="53" t="e">
        <f aca="false">+VLOOKUP($D272,['file:///home/lab/repositories/luckia.facturador/com.luckia.biller.deploy/src/main/resources/bootstrap/info_presencial_2014.xlsx']venta_neta_cons!$a$2:$n$1048576,12,0)</f>
        <v>#VALUE!</v>
      </c>
      <c r="AH272" s="53" t="e">
        <f aca="false">+VLOOKUP($D272,['file:///home/lab/repositories/luckia.facturador/com.luckia.biller.deploy/src/main/resources/bootstrap/info_presencial_2014.xlsx']venta_neta_cons!$a$2:$n$1048576,13,0)</f>
        <v>#VALUE!</v>
      </c>
      <c r="AI272" s="53" t="e">
        <f aca="false">+VLOOKUP($D272,['file:///home/lab/repositories/luckia.facturador/com.luckia.biller.deploy/src/main/resources/bootstrap/info_presencial_2014.xlsx']venta_neta_cons!$a$2:$n$1048576,14,0)</f>
        <v>#VALUE!</v>
      </c>
      <c r="AJ272" s="53" t="n">
        <f aca="false">+SUM(X272:AI272)</f>
        <v>15163</v>
      </c>
      <c r="AK272" s="54" t="n">
        <f aca="false">+BB272/X272</f>
        <v>0.215465936819891</v>
      </c>
      <c r="AL272" s="53"/>
      <c r="AM272" s="53" t="e">
        <f aca="false">+VLOOKUP($D272,['file:///home/lab/repositories/luckia.facturador/com.luckia.biller.deploy/src/main/resources/bootstrap/info_presencial_2014.xlsx']saldo_cons!$a$2:$n$1048576,3,0)</f>
        <v>#VALUE!</v>
      </c>
      <c r="AN272" s="53" t="e">
        <f aca="false">+VLOOKUP($D272,['file:///home/lab/repositories/luckia.facturador/com.luckia.biller.deploy/src/main/resources/bootstrap/info_presencial_2014.xlsx']saldo_cons!$a$2:$n$1048576,4,0)</f>
        <v>#VALUE!</v>
      </c>
      <c r="AO272" s="53" t="e">
        <f aca="false">+VLOOKUP($D272,['file:///home/lab/repositories/luckia.facturador/com.luckia.biller.deploy/src/main/resources/bootstrap/info_presencial_2014.xlsx']saldo_cons!$a$2:$n$1048576,5,0)</f>
        <v>#VALUE!</v>
      </c>
      <c r="AP272" s="53" t="e">
        <f aca="false">+VLOOKUP($D272,['file:///home/lab/repositories/luckia.facturador/com.luckia.biller.deploy/src/main/resources/bootstrap/info_presencial_2014.xlsx']saldo_cons!$a$2:$n$1048576,6,0)</f>
        <v>#VALUE!</v>
      </c>
      <c r="AQ272" s="53" t="e">
        <f aca="false">+VLOOKUP($D272,['file:///home/lab/repositories/luckia.facturador/com.luckia.biller.deploy/src/main/resources/bootstrap/info_presencial_2014.xlsx']saldo_cons!$a$2:$n$1048576,7,0)</f>
        <v>#VALUE!</v>
      </c>
      <c r="AR272" s="53" t="e">
        <f aca="false">+VLOOKUP($D272,['file:///home/lab/repositories/luckia.facturador/com.luckia.biller.deploy/src/main/resources/bootstrap/info_presencial_2014.xlsx']saldo_cons!$a$2:$n$1048576,8,0)</f>
        <v>#VALUE!</v>
      </c>
      <c r="AS272" s="53" t="e">
        <f aca="false">+VLOOKUP($D272,['file:///home/lab/repositories/luckia.facturador/com.luckia.biller.deploy/src/main/resources/bootstrap/info_presencial_2014.xlsx']saldo_cons!$a$2:$n$1048576,9,0)</f>
        <v>#VALUE!</v>
      </c>
      <c r="AT272" s="53" t="e">
        <f aca="false">+VLOOKUP($D272,['file:///home/lab/repositories/luckia.facturador/com.luckia.biller.deploy/src/main/resources/bootstrap/info_presencial_2014.xlsx']saldo_cons!$a$2:$n$1048576,10,0)</f>
        <v>#VALUE!</v>
      </c>
      <c r="AU272" s="53" t="e">
        <f aca="false">+VLOOKUP($D272,['file:///home/lab/repositories/luckia.facturador/com.luckia.biller.deploy/src/main/resources/bootstrap/info_presencial_2014.xlsx']saldo_cons!$a$2:$n$1048576,11,0)</f>
        <v>#VALUE!</v>
      </c>
      <c r="AV272" s="53" t="e">
        <f aca="false">+VLOOKUP($D272,['file:///home/lab/repositories/luckia.facturador/com.luckia.biller.deploy/src/main/resources/bootstrap/info_presencial_2014.xlsx']saldo_cons!$a$2:$n$1048576,12,0)</f>
        <v>#VALUE!</v>
      </c>
      <c r="AW272" s="53" t="e">
        <f aca="false">+VLOOKUP($D272,['file:///home/lab/repositories/luckia.facturador/com.luckia.biller.deploy/src/main/resources/bootstrap/info_presencial_2014.xlsx']saldo_cons!$a$2:$n$1048576,13,0)</f>
        <v>#VALUE!</v>
      </c>
      <c r="AX272" s="53" t="e">
        <f aca="false">+VLOOKUP($D272,['file:///home/lab/repositories/luckia.facturador/com.luckia.biller.deploy/src/main/resources/bootstrap/info_presencial_2014.xlsx']saldo_cons!$a$2:$n$1048576,14,0)</f>
        <v>#VALUE!</v>
      </c>
      <c r="AY272" s="53" t="n">
        <f aca="false">+SUM(AM272:AX272)</f>
        <v>15163</v>
      </c>
      <c r="AZ272" s="53"/>
      <c r="BA272" s="53"/>
      <c r="BB272" s="53" t="e">
        <f aca="false">+VLOOKUP($D272,['file:///home/lab/repositories/luckia.facturador/com.luckia.biller.deploy/src/main/resources/bootstrap/info_presencial_2014.xlsx']ggr_cons!$a$2:$n$1048576,3,0)</f>
        <v>#VALUE!</v>
      </c>
      <c r="BC272" s="53" t="e">
        <f aca="false">+VLOOKUP($D272,['file:///home/lab/repositories/luckia.facturador/com.luckia.biller.deploy/src/main/resources/bootstrap/info_presencial_2014.xlsx']ggr_cons!$a$2:$n$1048576,4,0)</f>
        <v>#VALUE!</v>
      </c>
      <c r="BD272" s="53" t="e">
        <f aca="false">+VLOOKUP($D272,['file:///home/lab/repositories/luckia.facturador/com.luckia.biller.deploy/src/main/resources/bootstrap/info_presencial_2014.xlsx']ggr_cons!$a$2:$n$1048576,5,0)</f>
        <v>#VALUE!</v>
      </c>
      <c r="BE272" s="53" t="e">
        <f aca="false">+VLOOKUP($D272,['file:///home/lab/repositories/luckia.facturador/com.luckia.biller.deploy/src/main/resources/bootstrap/info_presencial_2014.xlsx']ggr_cons!$a$2:$n$1048576,6,0)</f>
        <v>#VALUE!</v>
      </c>
      <c r="BF272" s="53" t="e">
        <f aca="false">+VLOOKUP($D272,['file:///home/lab/repositories/luckia.facturador/com.luckia.biller.deploy/src/main/resources/bootstrap/info_presencial_2014.xlsx']ggr_cons!$a$2:$n$1048576,7,0)</f>
        <v>#VALUE!</v>
      </c>
      <c r="BG272" s="53" t="e">
        <f aca="false">+VLOOKUP($D272,['file:///home/lab/repositories/luckia.facturador/com.luckia.biller.deploy/src/main/resources/bootstrap/info_presencial_2014.xlsx']ggr_cons!$a$2:$n$1048576,8,0)</f>
        <v>#VALUE!</v>
      </c>
      <c r="BH272" s="53" t="e">
        <f aca="false">+VLOOKUP($D272,['file:///home/lab/repositories/luckia.facturador/com.luckia.biller.deploy/src/main/resources/bootstrap/info_presencial_2014.xlsx']ggr_cons!$a$2:$n$1048576,9,0)</f>
        <v>#VALUE!</v>
      </c>
      <c r="BI272" s="53" t="e">
        <f aca="false">+VLOOKUP($D272,['file:///home/lab/repositories/luckia.facturador/com.luckia.biller.deploy/src/main/resources/bootstrap/info_presencial_2014.xlsx']ggr_cons!$a$2:$n$1048576,10,0)</f>
        <v>#VALUE!</v>
      </c>
      <c r="BJ272" s="53" t="e">
        <f aca="false">+VLOOKUP($D272,['file:///home/lab/repositories/luckia.facturador/com.luckia.biller.deploy/src/main/resources/bootstrap/info_presencial_2014.xlsx']ggr_cons!$a$2:$n$1048576,11,0)</f>
        <v>#VALUE!</v>
      </c>
      <c r="BK272" s="53" t="e">
        <f aca="false">+VLOOKUP($D272,['file:///home/lab/repositories/luckia.facturador/com.luckia.biller.deploy/src/main/resources/bootstrap/info_presencial_2014.xlsx']ggr_cons!$a$2:$n$1048576,12,0)</f>
        <v>#VALUE!</v>
      </c>
      <c r="BL272" s="53" t="e">
        <f aca="false">+VLOOKUP($D272,['file:///home/lab/repositories/luckia.facturador/com.luckia.biller.deploy/src/main/resources/bootstrap/info_presencial_2014.xlsx']ggr_cons!$a$2:$n$1048576,13,0)</f>
        <v>#VALUE!</v>
      </c>
      <c r="BM272" s="53" t="e">
        <f aca="false">+VLOOKUP($D272,['file:///home/lab/repositories/luckia.facturador/com.luckia.biller.deploy/src/main/resources/bootstrap/info_presencial_2014.xlsx']ggr_cons!$a$2:$n$1048576,14,0)</f>
        <v>#VALUE!</v>
      </c>
      <c r="BN272" s="53" t="n">
        <f aca="false">+SUM(BB272:BM272)</f>
        <v>3267.11</v>
      </c>
      <c r="BO272" s="53"/>
      <c r="BP272" s="53"/>
      <c r="BQ272" s="55" t="n">
        <f aca="false">+$N272*X272</f>
        <v>151.63</v>
      </c>
      <c r="BR272" s="55" t="n">
        <f aca="false">+$N272*Y272</f>
        <v>0</v>
      </c>
      <c r="BS272" s="55" t="n">
        <f aca="false">+$N272*Z272</f>
        <v>0</v>
      </c>
      <c r="BT272" s="55" t="n">
        <f aca="false">+$N272*AA272</f>
        <v>0</v>
      </c>
      <c r="BU272" s="55" t="n">
        <f aca="false">+$N272*AB272</f>
        <v>0</v>
      </c>
      <c r="BV272" s="55" t="n">
        <f aca="false">+$N272*AC272</f>
        <v>0</v>
      </c>
      <c r="BW272" s="55" t="n">
        <f aca="false">+$N272*AD272</f>
        <v>0</v>
      </c>
      <c r="BX272" s="55" t="n">
        <f aca="false">+$N272*AE272</f>
        <v>0</v>
      </c>
      <c r="BY272" s="55" t="n">
        <f aca="false">+$N272*AF272</f>
        <v>0</v>
      </c>
      <c r="BZ272" s="55" t="n">
        <f aca="false">+$N272*AG272</f>
        <v>0</v>
      </c>
      <c r="CA272" s="55" t="n">
        <f aca="false">+$N272*AH272</f>
        <v>0</v>
      </c>
      <c r="CB272" s="55" t="n">
        <f aca="false">+$N272*AI272</f>
        <v>0</v>
      </c>
      <c r="CC272" s="55" t="n">
        <f aca="false">+SUM(BQ272:CB272)</f>
        <v>151.63</v>
      </c>
      <c r="CD272" s="53"/>
      <c r="CE272" s="55"/>
      <c r="CF272" s="55" t="n">
        <f aca="false">+BQ272/$CE$2</f>
        <v>125.314049586777</v>
      </c>
      <c r="CG272" s="55" t="n">
        <f aca="false">+BR272/$CE$2</f>
        <v>0</v>
      </c>
      <c r="CH272" s="55" t="n">
        <f aca="false">+BS272/$CE$2</f>
        <v>0</v>
      </c>
      <c r="CI272" s="55" t="n">
        <f aca="false">+BT272/$CE$2</f>
        <v>0</v>
      </c>
      <c r="CJ272" s="55" t="n">
        <f aca="false">+BU272/$CE$2</f>
        <v>0</v>
      </c>
      <c r="CK272" s="55" t="n">
        <f aca="false">+BV272/$CE$2</f>
        <v>0</v>
      </c>
      <c r="CL272" s="55" t="n">
        <f aca="false">+BW272/$CE$2</f>
        <v>0</v>
      </c>
      <c r="CM272" s="55" t="n">
        <f aca="false">+BX272/$CE$2</f>
        <v>0</v>
      </c>
      <c r="CN272" s="55" t="n">
        <f aca="false">+BY272/$CE$2</f>
        <v>0</v>
      </c>
      <c r="CO272" s="55" t="n">
        <f aca="false">+BZ272/$CE$2</f>
        <v>0</v>
      </c>
      <c r="CP272" s="55" t="n">
        <f aca="false">+CA272/$CE$2</f>
        <v>0</v>
      </c>
      <c r="CQ272" s="55" t="n">
        <f aca="false">+CB272/$CE$2</f>
        <v>0</v>
      </c>
      <c r="CR272" s="55" t="n">
        <f aca="false">+CC272/$CE$2</f>
        <v>125.314049586777</v>
      </c>
      <c r="CS272" s="53"/>
      <c r="CT272" s="53"/>
      <c r="CU272" s="56" t="n">
        <f aca="false">+$O272*X272+$P272*BB272+$Q272*(0.9*BB272+$S272)+$R272</f>
        <v>303.26</v>
      </c>
      <c r="CV272" s="56" t="n">
        <f aca="false">+$O272*Y272+$P272*BC272+$Q272*(0.9*BC272+$S272)+$R272</f>
        <v>0</v>
      </c>
      <c r="CW272" s="56" t="n">
        <f aca="false">+$O272*Z272+$P272*BD272+$Q272*(0.9*BD272+$S272)+$R272</f>
        <v>0</v>
      </c>
      <c r="CX272" s="56" t="n">
        <f aca="false">+$O272*AA272+$P272*BE272+$Q272*(0.9*BE272+$S272)+$R272</f>
        <v>0</v>
      </c>
      <c r="CY272" s="56" t="n">
        <f aca="false">+$O272*AB272+$P272*BF272+$Q272*(0.9*BF272+$S272)+$R272</f>
        <v>0</v>
      </c>
      <c r="CZ272" s="56" t="n">
        <f aca="false">+$O272*AC272+$P272*BG272+$Q272*(0.9*BG272+$S272)+$R272</f>
        <v>0</v>
      </c>
      <c r="DA272" s="56" t="n">
        <f aca="false">+$O272*AD272+$P272*BH272+$Q272*(0.9*BH272+$S272)+$R272</f>
        <v>0</v>
      </c>
      <c r="DB272" s="56" t="n">
        <f aca="false">+$O272*AE272+$P272*BI272+$Q272*(0.9*BI272+$S272)+$R272</f>
        <v>0</v>
      </c>
      <c r="DC272" s="56" t="n">
        <f aca="false">+$O272*AF272+$P272*BJ272+$Q272*(0.9*BJ272+$S272)+$R272</f>
        <v>0</v>
      </c>
      <c r="DD272" s="56" t="n">
        <f aca="false">+$O272*AG272+$P272*BK272+$Q272*(0.9*BK272+$S272)+$R272</f>
        <v>0</v>
      </c>
      <c r="DE272" s="56" t="n">
        <f aca="false">+$O272*AH272+$P272*BL272+$Q272*(0.9*BL272+$S272)+$R272</f>
        <v>0</v>
      </c>
      <c r="DF272" s="56" t="n">
        <f aca="false">+$O272*AI272+$P272*BM272+$Q272*(0.9*BM272+$S272)+$R272</f>
        <v>0</v>
      </c>
      <c r="DG272" s="55" t="n">
        <f aca="false">+SUM(CU272:DF272)</f>
        <v>303.26</v>
      </c>
      <c r="DH272" s="53"/>
      <c r="DJ272" s="14" t="n">
        <f aca="false">+IF(X272=0,0,$T272)</f>
        <v>30</v>
      </c>
      <c r="DK272" s="14" t="n">
        <f aca="false">+IF(Y272=0,0,$T272)</f>
        <v>0</v>
      </c>
      <c r="DL272" s="14" t="n">
        <f aca="false">+IF(Z272=0,0,$T272)</f>
        <v>0</v>
      </c>
      <c r="DM272" s="14" t="n">
        <f aca="false">+IF(AA272=0,0,$T272)</f>
        <v>0</v>
      </c>
      <c r="DN272" s="14" t="n">
        <f aca="false">+IF(AB272=0,0,$T272)</f>
        <v>0</v>
      </c>
      <c r="DO272" s="14" t="n">
        <f aca="false">+IF(AC272=0,0,$T272)</f>
        <v>0</v>
      </c>
      <c r="DP272" s="14" t="n">
        <f aca="false">+IF(AD272=0,0,$T272)</f>
        <v>0</v>
      </c>
      <c r="DQ272" s="14" t="n">
        <f aca="false">+IF(AE272=0,0,$T272)</f>
        <v>0</v>
      </c>
      <c r="DR272" s="14" t="n">
        <f aca="false">+IF(AF272=0,0,$T272)</f>
        <v>0</v>
      </c>
      <c r="DS272" s="14" t="n">
        <f aca="false">+IF(AG272=0,0,$T272)</f>
        <v>0</v>
      </c>
      <c r="DT272" s="14" t="n">
        <f aca="false">+IF(AH272=0,0,$T272)</f>
        <v>0</v>
      </c>
      <c r="DU272" s="14" t="n">
        <f aca="false">+IF(AI272=0,0,$T272)</f>
        <v>0</v>
      </c>
      <c r="DV272" s="55" t="n">
        <f aca="false">+SUM(DJ272:DU272)</f>
        <v>30</v>
      </c>
      <c r="DY272" s="14" t="n">
        <v>0</v>
      </c>
      <c r="DZ272" s="14" t="n">
        <v>0</v>
      </c>
      <c r="EA272" s="14" t="n">
        <v>0</v>
      </c>
      <c r="EB272" s="14" t="n">
        <v>0</v>
      </c>
      <c r="EC272" s="14" t="n">
        <v>0</v>
      </c>
      <c r="ED272" s="14" t="n">
        <v>0</v>
      </c>
      <c r="EE272" s="14" t="n">
        <v>0</v>
      </c>
      <c r="EF272" s="14" t="n">
        <v>0</v>
      </c>
      <c r="EG272" s="14" t="n">
        <v>0</v>
      </c>
      <c r="EH272" s="14" t="n">
        <v>0</v>
      </c>
      <c r="EI272" s="14" t="n">
        <v>0</v>
      </c>
      <c r="EJ272" s="14" t="n">
        <v>0</v>
      </c>
      <c r="EK272" s="55" t="n">
        <f aca="false">+SUM(DY272:EJ272)</f>
        <v>0</v>
      </c>
      <c r="EO272" s="53" t="n">
        <f aca="false">+CU272+DJ272-DY272/2</f>
        <v>333.26</v>
      </c>
      <c r="EP272" s="53" t="n">
        <f aca="false">+CV272+DK272-DZ272/2</f>
        <v>0</v>
      </c>
      <c r="EQ272" s="53" t="n">
        <f aca="false">+CW272+DL272-EA272/2</f>
        <v>0</v>
      </c>
      <c r="ER272" s="53" t="n">
        <f aca="false">+CX272+DM272-EB272/2</f>
        <v>0</v>
      </c>
      <c r="ES272" s="53" t="n">
        <f aca="false">+CY272+DN272-EC272/2</f>
        <v>0</v>
      </c>
      <c r="ET272" s="53" t="n">
        <f aca="false">+CZ272+DO272-ED272/2</f>
        <v>0</v>
      </c>
      <c r="EU272" s="53" t="n">
        <f aca="false">+DA272+DP272-EE272/2</f>
        <v>0</v>
      </c>
      <c r="EV272" s="53" t="n">
        <f aca="false">+DB272+DQ272-EF272/2</f>
        <v>0</v>
      </c>
      <c r="EW272" s="53" t="n">
        <f aca="false">+DC272+DR272-EG272/2</f>
        <v>0</v>
      </c>
      <c r="EX272" s="53" t="n">
        <f aca="false">+DD272+DS272-EH272/2</f>
        <v>0</v>
      </c>
      <c r="EY272" s="53" t="n">
        <f aca="false">+DE272+DT272-EI272/2</f>
        <v>0</v>
      </c>
      <c r="EZ272" s="53" t="n">
        <f aca="false">+DF272+DU272-EJ272/2</f>
        <v>0</v>
      </c>
      <c r="FA272" s="55" t="n">
        <f aca="false">+SUM(EO272:EZ272)</f>
        <v>333.26</v>
      </c>
      <c r="FD272" s="53" t="n">
        <f aca="false">+AM272-EO272-DY272</f>
        <v>14829.74</v>
      </c>
      <c r="FE272" s="53" t="n">
        <f aca="false">+AN272-EP272-DZ272</f>
        <v>0</v>
      </c>
      <c r="FF272" s="53" t="n">
        <f aca="false">+AO272-EQ272-EA272</f>
        <v>0</v>
      </c>
      <c r="FG272" s="53" t="n">
        <f aca="false">+AP272-ER272-EB272</f>
        <v>0</v>
      </c>
      <c r="FH272" s="53" t="n">
        <f aca="false">+AQ272-ES272-EC272</f>
        <v>0</v>
      </c>
      <c r="FI272" s="53" t="n">
        <f aca="false">+AR272-ET272-ED272</f>
        <v>0</v>
      </c>
      <c r="FJ272" s="53" t="n">
        <f aca="false">+AS272-EU272-EE272</f>
        <v>0</v>
      </c>
      <c r="FK272" s="53" t="n">
        <f aca="false">+AT272-EV272-EF272</f>
        <v>0</v>
      </c>
      <c r="FL272" s="53" t="n">
        <f aca="false">+AU272-EW272-EG272</f>
        <v>0</v>
      </c>
      <c r="FM272" s="53" t="n">
        <f aca="false">+AV272-EX272-EH272</f>
        <v>0</v>
      </c>
      <c r="FN272" s="53" t="n">
        <f aca="false">+AW272-EY272-EI272</f>
        <v>0</v>
      </c>
      <c r="FO272" s="53" t="n">
        <f aca="false">+AX272-EZ272-EJ272</f>
        <v>0</v>
      </c>
      <c r="FP272" s="53" t="n">
        <f aca="false">+AY272-FA272</f>
        <v>14829.74</v>
      </c>
    </row>
    <row collapsed="false" customFormat="false" customHeight="true" hidden="false" ht="15" outlineLevel="2" r="273">
      <c r="A273" s="21" t="n">
        <v>12</v>
      </c>
      <c r="B273" s="21" t="s">
        <v>67</v>
      </c>
      <c r="C273" s="21" t="s">
        <v>137</v>
      </c>
      <c r="D273" s="67" t="n">
        <f aca="false">+E273</f>
        <v>16231</v>
      </c>
      <c r="E273" s="69" t="n">
        <v>16231</v>
      </c>
      <c r="F273" s="72" t="s">
        <v>891</v>
      </c>
      <c r="G273" s="21" t="s">
        <v>69</v>
      </c>
      <c r="H273" s="21" t="s">
        <v>69</v>
      </c>
      <c r="I273" s="72" t="s">
        <v>892</v>
      </c>
      <c r="J273" s="76" t="s">
        <v>893</v>
      </c>
      <c r="K273" s="76" t="s">
        <v>105</v>
      </c>
      <c r="L273" s="49" t="s">
        <v>487</v>
      </c>
      <c r="M273" s="50" t="s">
        <v>70</v>
      </c>
      <c r="N273" s="51" t="n">
        <v>0.01</v>
      </c>
      <c r="O273" s="51" t="n">
        <v>0.02</v>
      </c>
      <c r="P273" s="51" t="n">
        <v>0</v>
      </c>
      <c r="Q273" s="51" t="n">
        <v>0</v>
      </c>
      <c r="R273" s="50" t="n">
        <v>0</v>
      </c>
      <c r="S273" s="50" t="n">
        <v>0</v>
      </c>
      <c r="T273" s="50" t="n">
        <v>30</v>
      </c>
      <c r="U273" s="50"/>
      <c r="X273" s="53" t="e">
        <f aca="false">+VLOOKUP($D273,['file:///home/lab/repositories/luckia.facturador/com.luckia.biller.deploy/src/main/resources/bootstrap/info_presencial_2014.xlsx']venta_neta_cons!$a$2:$n$1048576,3,0)</f>
        <v>#VALUE!</v>
      </c>
      <c r="Y273" s="53" t="e">
        <f aca="false">+VLOOKUP($D273,['file:///home/lab/repositories/luckia.facturador/com.luckia.biller.deploy/src/main/resources/bootstrap/info_presencial_2014.xlsx']venta_neta_cons!$a$2:$n$1048576,4,0)</f>
        <v>#VALUE!</v>
      </c>
      <c r="Z273" s="53" t="e">
        <f aca="false">+VLOOKUP($D273,['file:///home/lab/repositories/luckia.facturador/com.luckia.biller.deploy/src/main/resources/bootstrap/info_presencial_2014.xlsx']venta_neta_cons!$a$2:$n$1048576,5,0)</f>
        <v>#VALUE!</v>
      </c>
      <c r="AA273" s="53" t="e">
        <f aca="false">+VLOOKUP($D273,['file:///home/lab/repositories/luckia.facturador/com.luckia.biller.deploy/src/main/resources/bootstrap/info_presencial_2014.xlsx']venta_neta_cons!$a$2:$n$1048576,6,0)</f>
        <v>#VALUE!</v>
      </c>
      <c r="AB273" s="53" t="e">
        <f aca="false">+VLOOKUP($D273,['file:///home/lab/repositories/luckia.facturador/com.luckia.biller.deploy/src/main/resources/bootstrap/info_presencial_2014.xlsx']venta_neta_cons!$a$2:$n$1048576,7,0)</f>
        <v>#VALUE!</v>
      </c>
      <c r="AC273" s="53" t="e">
        <f aca="false">+VLOOKUP($D273,['file:///home/lab/repositories/luckia.facturador/com.luckia.biller.deploy/src/main/resources/bootstrap/info_presencial_2014.xlsx']venta_neta_cons!$a$2:$n$1048576,8,0)</f>
        <v>#VALUE!</v>
      </c>
      <c r="AD273" s="53" t="e">
        <f aca="false">+VLOOKUP($D273,['file:///home/lab/repositories/luckia.facturador/com.luckia.biller.deploy/src/main/resources/bootstrap/info_presencial_2014.xlsx']venta_neta_cons!$a$2:$n$1048576,9,0)</f>
        <v>#VALUE!</v>
      </c>
      <c r="AE273" s="53" t="e">
        <f aca="false">+VLOOKUP($D273,['file:///home/lab/repositories/luckia.facturador/com.luckia.biller.deploy/src/main/resources/bootstrap/info_presencial_2014.xlsx']venta_neta_cons!$a$2:$n$1048576,10,0)</f>
        <v>#VALUE!</v>
      </c>
      <c r="AF273" s="53" t="e">
        <f aca="false">+VLOOKUP($D273,['file:///home/lab/repositories/luckia.facturador/com.luckia.biller.deploy/src/main/resources/bootstrap/info_presencial_2014.xlsx']venta_neta_cons!$a$2:$n$1048576,11,0)</f>
        <v>#VALUE!</v>
      </c>
      <c r="AG273" s="53" t="e">
        <f aca="false">+VLOOKUP($D273,['file:///home/lab/repositories/luckia.facturador/com.luckia.biller.deploy/src/main/resources/bootstrap/info_presencial_2014.xlsx']venta_neta_cons!$a$2:$n$1048576,12,0)</f>
        <v>#VALUE!</v>
      </c>
      <c r="AH273" s="53" t="e">
        <f aca="false">+VLOOKUP($D273,['file:///home/lab/repositories/luckia.facturador/com.luckia.biller.deploy/src/main/resources/bootstrap/info_presencial_2014.xlsx']venta_neta_cons!$a$2:$n$1048576,13,0)</f>
        <v>#VALUE!</v>
      </c>
      <c r="AI273" s="53" t="e">
        <f aca="false">+VLOOKUP($D273,['file:///home/lab/repositories/luckia.facturador/com.luckia.biller.deploy/src/main/resources/bootstrap/info_presencial_2014.xlsx']venta_neta_cons!$a$2:$n$1048576,14,0)</f>
        <v>#VALUE!</v>
      </c>
      <c r="AJ273" s="53" t="n">
        <f aca="false">+SUM(X273:AI273)</f>
        <v>1773</v>
      </c>
      <c r="AK273" s="54" t="n">
        <f aca="false">+BB273/X273</f>
        <v>0.793547659334461</v>
      </c>
      <c r="AL273" s="53"/>
      <c r="AM273" s="53" t="e">
        <f aca="false">+VLOOKUP($D273,['file:///home/lab/repositories/luckia.facturador/com.luckia.biller.deploy/src/main/resources/bootstrap/info_presencial_2014.xlsx']saldo_cons!$a$2:$n$1048576,3,0)</f>
        <v>#VALUE!</v>
      </c>
      <c r="AN273" s="53" t="e">
        <f aca="false">+VLOOKUP($D273,['file:///home/lab/repositories/luckia.facturador/com.luckia.biller.deploy/src/main/resources/bootstrap/info_presencial_2014.xlsx']saldo_cons!$a$2:$n$1048576,4,0)</f>
        <v>#VALUE!</v>
      </c>
      <c r="AO273" s="53" t="e">
        <f aca="false">+VLOOKUP($D273,['file:///home/lab/repositories/luckia.facturador/com.luckia.biller.deploy/src/main/resources/bootstrap/info_presencial_2014.xlsx']saldo_cons!$a$2:$n$1048576,5,0)</f>
        <v>#VALUE!</v>
      </c>
      <c r="AP273" s="53" t="e">
        <f aca="false">+VLOOKUP($D273,['file:///home/lab/repositories/luckia.facturador/com.luckia.biller.deploy/src/main/resources/bootstrap/info_presencial_2014.xlsx']saldo_cons!$a$2:$n$1048576,6,0)</f>
        <v>#VALUE!</v>
      </c>
      <c r="AQ273" s="53" t="e">
        <f aca="false">+VLOOKUP($D273,['file:///home/lab/repositories/luckia.facturador/com.luckia.biller.deploy/src/main/resources/bootstrap/info_presencial_2014.xlsx']saldo_cons!$a$2:$n$1048576,7,0)</f>
        <v>#VALUE!</v>
      </c>
      <c r="AR273" s="53" t="e">
        <f aca="false">+VLOOKUP($D273,['file:///home/lab/repositories/luckia.facturador/com.luckia.biller.deploy/src/main/resources/bootstrap/info_presencial_2014.xlsx']saldo_cons!$a$2:$n$1048576,8,0)</f>
        <v>#VALUE!</v>
      </c>
      <c r="AS273" s="53" t="e">
        <f aca="false">+VLOOKUP($D273,['file:///home/lab/repositories/luckia.facturador/com.luckia.biller.deploy/src/main/resources/bootstrap/info_presencial_2014.xlsx']saldo_cons!$a$2:$n$1048576,9,0)</f>
        <v>#VALUE!</v>
      </c>
      <c r="AT273" s="53" t="e">
        <f aca="false">+VLOOKUP($D273,['file:///home/lab/repositories/luckia.facturador/com.luckia.biller.deploy/src/main/resources/bootstrap/info_presencial_2014.xlsx']saldo_cons!$a$2:$n$1048576,10,0)</f>
        <v>#VALUE!</v>
      </c>
      <c r="AU273" s="53" t="e">
        <f aca="false">+VLOOKUP($D273,['file:///home/lab/repositories/luckia.facturador/com.luckia.biller.deploy/src/main/resources/bootstrap/info_presencial_2014.xlsx']saldo_cons!$a$2:$n$1048576,11,0)</f>
        <v>#VALUE!</v>
      </c>
      <c r="AV273" s="53" t="e">
        <f aca="false">+VLOOKUP($D273,['file:///home/lab/repositories/luckia.facturador/com.luckia.biller.deploy/src/main/resources/bootstrap/info_presencial_2014.xlsx']saldo_cons!$a$2:$n$1048576,12,0)</f>
        <v>#VALUE!</v>
      </c>
      <c r="AW273" s="53" t="e">
        <f aca="false">+VLOOKUP($D273,['file:///home/lab/repositories/luckia.facturador/com.luckia.biller.deploy/src/main/resources/bootstrap/info_presencial_2014.xlsx']saldo_cons!$a$2:$n$1048576,13,0)</f>
        <v>#VALUE!</v>
      </c>
      <c r="AX273" s="53" t="e">
        <f aca="false">+VLOOKUP($D273,['file:///home/lab/repositories/luckia.facturador/com.luckia.biller.deploy/src/main/resources/bootstrap/info_presencial_2014.xlsx']saldo_cons!$a$2:$n$1048576,14,0)</f>
        <v>#VALUE!</v>
      </c>
      <c r="AY273" s="53" t="n">
        <f aca="false">+SUM(AM273:AX273)</f>
        <v>1773</v>
      </c>
      <c r="AZ273" s="53"/>
      <c r="BA273" s="53"/>
      <c r="BB273" s="53" t="e">
        <f aca="false">+VLOOKUP($D273,['file:///home/lab/repositories/luckia.facturador/com.luckia.biller.deploy/src/main/resources/bootstrap/info_presencial_2014.xlsx']ggr_cons!$a$2:$n$1048576,3,0)</f>
        <v>#VALUE!</v>
      </c>
      <c r="BC273" s="53" t="e">
        <f aca="false">+VLOOKUP($D273,['file:///home/lab/repositories/luckia.facturador/com.luckia.biller.deploy/src/main/resources/bootstrap/info_presencial_2014.xlsx']ggr_cons!$a$2:$n$1048576,4,0)</f>
        <v>#VALUE!</v>
      </c>
      <c r="BD273" s="53" t="e">
        <f aca="false">+VLOOKUP($D273,['file:///home/lab/repositories/luckia.facturador/com.luckia.biller.deploy/src/main/resources/bootstrap/info_presencial_2014.xlsx']ggr_cons!$a$2:$n$1048576,5,0)</f>
        <v>#VALUE!</v>
      </c>
      <c r="BE273" s="53" t="e">
        <f aca="false">+VLOOKUP($D273,['file:///home/lab/repositories/luckia.facturador/com.luckia.biller.deploy/src/main/resources/bootstrap/info_presencial_2014.xlsx']ggr_cons!$a$2:$n$1048576,6,0)</f>
        <v>#VALUE!</v>
      </c>
      <c r="BF273" s="53" t="e">
        <f aca="false">+VLOOKUP($D273,['file:///home/lab/repositories/luckia.facturador/com.luckia.biller.deploy/src/main/resources/bootstrap/info_presencial_2014.xlsx']ggr_cons!$a$2:$n$1048576,7,0)</f>
        <v>#VALUE!</v>
      </c>
      <c r="BG273" s="53" t="e">
        <f aca="false">+VLOOKUP($D273,['file:///home/lab/repositories/luckia.facturador/com.luckia.biller.deploy/src/main/resources/bootstrap/info_presencial_2014.xlsx']ggr_cons!$a$2:$n$1048576,8,0)</f>
        <v>#VALUE!</v>
      </c>
      <c r="BH273" s="53" t="e">
        <f aca="false">+VLOOKUP($D273,['file:///home/lab/repositories/luckia.facturador/com.luckia.biller.deploy/src/main/resources/bootstrap/info_presencial_2014.xlsx']ggr_cons!$a$2:$n$1048576,9,0)</f>
        <v>#VALUE!</v>
      </c>
      <c r="BI273" s="53" t="e">
        <f aca="false">+VLOOKUP($D273,['file:///home/lab/repositories/luckia.facturador/com.luckia.biller.deploy/src/main/resources/bootstrap/info_presencial_2014.xlsx']ggr_cons!$a$2:$n$1048576,10,0)</f>
        <v>#VALUE!</v>
      </c>
      <c r="BJ273" s="53" t="e">
        <f aca="false">+VLOOKUP($D273,['file:///home/lab/repositories/luckia.facturador/com.luckia.biller.deploy/src/main/resources/bootstrap/info_presencial_2014.xlsx']ggr_cons!$a$2:$n$1048576,11,0)</f>
        <v>#VALUE!</v>
      </c>
      <c r="BK273" s="53" t="e">
        <f aca="false">+VLOOKUP($D273,['file:///home/lab/repositories/luckia.facturador/com.luckia.biller.deploy/src/main/resources/bootstrap/info_presencial_2014.xlsx']ggr_cons!$a$2:$n$1048576,12,0)</f>
        <v>#VALUE!</v>
      </c>
      <c r="BL273" s="53" t="e">
        <f aca="false">+VLOOKUP($D273,['file:///home/lab/repositories/luckia.facturador/com.luckia.biller.deploy/src/main/resources/bootstrap/info_presencial_2014.xlsx']ggr_cons!$a$2:$n$1048576,13,0)</f>
        <v>#VALUE!</v>
      </c>
      <c r="BM273" s="53" t="e">
        <f aca="false">+VLOOKUP($D273,['file:///home/lab/repositories/luckia.facturador/com.luckia.biller.deploy/src/main/resources/bootstrap/info_presencial_2014.xlsx']ggr_cons!$a$2:$n$1048576,14,0)</f>
        <v>#VALUE!</v>
      </c>
      <c r="BN273" s="53" t="n">
        <f aca="false">+SUM(BB273:BM273)</f>
        <v>1406.96</v>
      </c>
      <c r="BO273" s="53"/>
      <c r="BP273" s="53"/>
      <c r="BQ273" s="55" t="n">
        <f aca="false">+$N273*X273</f>
        <v>17.73</v>
      </c>
      <c r="BR273" s="55" t="n">
        <f aca="false">+$N273*Y273</f>
        <v>0</v>
      </c>
      <c r="BS273" s="55" t="n">
        <f aca="false">+$N273*Z273</f>
        <v>0</v>
      </c>
      <c r="BT273" s="55" t="n">
        <f aca="false">+$N273*AA273</f>
        <v>0</v>
      </c>
      <c r="BU273" s="55" t="n">
        <f aca="false">+$N273*AB273</f>
        <v>0</v>
      </c>
      <c r="BV273" s="55" t="n">
        <f aca="false">+$N273*AC273</f>
        <v>0</v>
      </c>
      <c r="BW273" s="55" t="n">
        <f aca="false">+$N273*AD273</f>
        <v>0</v>
      </c>
      <c r="BX273" s="55" t="n">
        <f aca="false">+$N273*AE273</f>
        <v>0</v>
      </c>
      <c r="BY273" s="55" t="n">
        <f aca="false">+$N273*AF273</f>
        <v>0</v>
      </c>
      <c r="BZ273" s="55" t="n">
        <f aca="false">+$N273*AG273</f>
        <v>0</v>
      </c>
      <c r="CA273" s="55" t="n">
        <f aca="false">+$N273*AH273</f>
        <v>0</v>
      </c>
      <c r="CB273" s="55" t="n">
        <f aca="false">+$N273*AI273</f>
        <v>0</v>
      </c>
      <c r="CC273" s="55" t="n">
        <f aca="false">+SUM(BQ273:CB273)</f>
        <v>17.73</v>
      </c>
      <c r="CD273" s="53"/>
      <c r="CE273" s="55"/>
      <c r="CF273" s="55" t="n">
        <f aca="false">+BQ273/$CE$2</f>
        <v>14.6528925619835</v>
      </c>
      <c r="CG273" s="55" t="n">
        <f aca="false">+BR273/$CE$2</f>
        <v>0</v>
      </c>
      <c r="CH273" s="55" t="n">
        <f aca="false">+BS273/$CE$2</f>
        <v>0</v>
      </c>
      <c r="CI273" s="55" t="n">
        <f aca="false">+BT273/$CE$2</f>
        <v>0</v>
      </c>
      <c r="CJ273" s="55" t="n">
        <f aca="false">+BU273/$CE$2</f>
        <v>0</v>
      </c>
      <c r="CK273" s="55" t="n">
        <f aca="false">+BV273/$CE$2</f>
        <v>0</v>
      </c>
      <c r="CL273" s="55" t="n">
        <f aca="false">+BW273/$CE$2</f>
        <v>0</v>
      </c>
      <c r="CM273" s="55" t="n">
        <f aca="false">+BX273/$CE$2</f>
        <v>0</v>
      </c>
      <c r="CN273" s="55" t="n">
        <f aca="false">+BY273/$CE$2</f>
        <v>0</v>
      </c>
      <c r="CO273" s="55" t="n">
        <f aca="false">+BZ273/$CE$2</f>
        <v>0</v>
      </c>
      <c r="CP273" s="55" t="n">
        <f aca="false">+CA273/$CE$2</f>
        <v>0</v>
      </c>
      <c r="CQ273" s="55" t="n">
        <f aca="false">+CB273/$CE$2</f>
        <v>0</v>
      </c>
      <c r="CR273" s="55" t="n">
        <f aca="false">+CC273/$CE$2</f>
        <v>14.6528925619835</v>
      </c>
      <c r="CS273" s="53"/>
      <c r="CT273" s="53"/>
      <c r="CU273" s="56" t="n">
        <f aca="false">+$O273*X273+$P273*BB273+$Q273*(0.9*BB273+$S273)+$R273</f>
        <v>35.46</v>
      </c>
      <c r="CV273" s="56" t="n">
        <f aca="false">+$O273*Y273+$P273*BC273+$Q273*(0.9*BC273+$S273)+$R273</f>
        <v>0</v>
      </c>
      <c r="CW273" s="56" t="n">
        <f aca="false">+$O273*Z273+$P273*BD273+$Q273*(0.9*BD273+$S273)+$R273</f>
        <v>0</v>
      </c>
      <c r="CX273" s="56" t="n">
        <f aca="false">+$O273*AA273+$P273*BE273+$Q273*(0.9*BE273+$S273)+$R273</f>
        <v>0</v>
      </c>
      <c r="CY273" s="56" t="n">
        <f aca="false">+$O273*AB273+$P273*BF273+$Q273*(0.9*BF273+$S273)+$R273</f>
        <v>0</v>
      </c>
      <c r="CZ273" s="56" t="n">
        <f aca="false">+$O273*AC273+$P273*BG273+$Q273*(0.9*BG273+$S273)+$R273</f>
        <v>0</v>
      </c>
      <c r="DA273" s="56" t="n">
        <f aca="false">+$O273*AD273+$P273*BH273+$Q273*(0.9*BH273+$S273)+$R273</f>
        <v>0</v>
      </c>
      <c r="DB273" s="56" t="n">
        <f aca="false">+$O273*AE273+$P273*BI273+$Q273*(0.9*BI273+$S273)+$R273</f>
        <v>0</v>
      </c>
      <c r="DC273" s="56" t="n">
        <f aca="false">+$O273*AF273+$P273*BJ273+$Q273*(0.9*BJ273+$S273)+$R273</f>
        <v>0</v>
      </c>
      <c r="DD273" s="56" t="n">
        <f aca="false">+$O273*AG273+$P273*BK273+$Q273*(0.9*BK273+$S273)+$R273</f>
        <v>0</v>
      </c>
      <c r="DE273" s="56" t="n">
        <f aca="false">+$O273*AH273+$P273*BL273+$Q273*(0.9*BL273+$S273)+$R273</f>
        <v>0</v>
      </c>
      <c r="DF273" s="56" t="n">
        <f aca="false">+$O273*AI273+$P273*BM273+$Q273*(0.9*BM273+$S273)+$R273</f>
        <v>0</v>
      </c>
      <c r="DG273" s="55" t="n">
        <f aca="false">+SUM(CU273:DF273)</f>
        <v>35.46</v>
      </c>
      <c r="DH273" s="53"/>
      <c r="DJ273" s="14" t="n">
        <f aca="false">+IF(X273=0,0,$T273)</f>
        <v>30</v>
      </c>
      <c r="DK273" s="14" t="n">
        <f aca="false">+IF(Y273=0,0,$T273)</f>
        <v>0</v>
      </c>
      <c r="DL273" s="14" t="n">
        <f aca="false">+IF(Z273=0,0,$T273)</f>
        <v>0</v>
      </c>
      <c r="DM273" s="14" t="n">
        <f aca="false">+IF(AA273=0,0,$T273)</f>
        <v>0</v>
      </c>
      <c r="DN273" s="14" t="n">
        <f aca="false">+IF(AB273=0,0,$T273)</f>
        <v>0</v>
      </c>
      <c r="DO273" s="14" t="n">
        <f aca="false">+IF(AC273=0,0,$T273)</f>
        <v>0</v>
      </c>
      <c r="DP273" s="14" t="n">
        <f aca="false">+IF(AD273=0,0,$T273)</f>
        <v>0</v>
      </c>
      <c r="DQ273" s="14" t="n">
        <f aca="false">+IF(AE273=0,0,$T273)</f>
        <v>0</v>
      </c>
      <c r="DR273" s="14" t="n">
        <f aca="false">+IF(AF273=0,0,$T273)</f>
        <v>0</v>
      </c>
      <c r="DS273" s="14" t="n">
        <f aca="false">+IF(AG273=0,0,$T273)</f>
        <v>0</v>
      </c>
      <c r="DT273" s="14" t="n">
        <f aca="false">+IF(AH273=0,0,$T273)</f>
        <v>0</v>
      </c>
      <c r="DU273" s="14" t="n">
        <f aca="false">+IF(AI273=0,0,$T273)</f>
        <v>0</v>
      </c>
      <c r="DV273" s="55" t="n">
        <f aca="false">+SUM(DJ273:DU273)</f>
        <v>30</v>
      </c>
      <c r="DY273" s="14" t="n">
        <v>0</v>
      </c>
      <c r="DZ273" s="14" t="n">
        <v>0</v>
      </c>
      <c r="EA273" s="14" t="n">
        <v>0</v>
      </c>
      <c r="EB273" s="14" t="n">
        <v>0</v>
      </c>
      <c r="EC273" s="14" t="n">
        <v>0</v>
      </c>
      <c r="ED273" s="14" t="n">
        <v>0</v>
      </c>
      <c r="EE273" s="14" t="n">
        <v>0</v>
      </c>
      <c r="EF273" s="14" t="n">
        <v>0</v>
      </c>
      <c r="EG273" s="14" t="n">
        <v>0</v>
      </c>
      <c r="EH273" s="14" t="n">
        <v>0</v>
      </c>
      <c r="EI273" s="14" t="n">
        <v>0</v>
      </c>
      <c r="EJ273" s="14" t="n">
        <v>0</v>
      </c>
      <c r="EK273" s="55" t="n">
        <f aca="false">+SUM(DY273:EJ273)</f>
        <v>0</v>
      </c>
      <c r="EO273" s="53" t="n">
        <f aca="false">+CU273+DJ273-DY273/2</f>
        <v>65.46</v>
      </c>
      <c r="EP273" s="53" t="n">
        <f aca="false">+CV273+DK273-DZ273/2</f>
        <v>0</v>
      </c>
      <c r="EQ273" s="53" t="n">
        <f aca="false">+CW273+DL273-EA273/2</f>
        <v>0</v>
      </c>
      <c r="ER273" s="53" t="n">
        <f aca="false">+CX273+DM273-EB273/2</f>
        <v>0</v>
      </c>
      <c r="ES273" s="53" t="n">
        <f aca="false">+CY273+DN273-EC273/2</f>
        <v>0</v>
      </c>
      <c r="ET273" s="53" t="n">
        <f aca="false">+CZ273+DO273-ED273/2</f>
        <v>0</v>
      </c>
      <c r="EU273" s="53" t="n">
        <f aca="false">+DA273+DP273-EE273/2</f>
        <v>0</v>
      </c>
      <c r="EV273" s="53" t="n">
        <f aca="false">+DB273+DQ273-EF273/2</f>
        <v>0</v>
      </c>
      <c r="EW273" s="53" t="n">
        <f aca="false">+DC273+DR273-EG273/2</f>
        <v>0</v>
      </c>
      <c r="EX273" s="53" t="n">
        <f aca="false">+DD273+DS273-EH273/2</f>
        <v>0</v>
      </c>
      <c r="EY273" s="53" t="n">
        <f aca="false">+DE273+DT273-EI273/2</f>
        <v>0</v>
      </c>
      <c r="EZ273" s="53" t="n">
        <f aca="false">+DF273+DU273-EJ273/2</f>
        <v>0</v>
      </c>
      <c r="FA273" s="55" t="n">
        <f aca="false">+SUM(EO273:EZ273)</f>
        <v>65.46</v>
      </c>
      <c r="FD273" s="53" t="n">
        <f aca="false">+AM273-EO273-DY273</f>
        <v>1707.54</v>
      </c>
      <c r="FE273" s="53" t="n">
        <f aca="false">+AN273-EP273-DZ273</f>
        <v>0</v>
      </c>
      <c r="FF273" s="53" t="n">
        <f aca="false">+AO273-EQ273-EA273</f>
        <v>0</v>
      </c>
      <c r="FG273" s="53" t="n">
        <f aca="false">+AP273-ER273-EB273</f>
        <v>0</v>
      </c>
      <c r="FH273" s="53" t="n">
        <f aca="false">+AQ273-ES273-EC273</f>
        <v>0</v>
      </c>
      <c r="FI273" s="53" t="n">
        <f aca="false">+AR273-ET273-ED273</f>
        <v>0</v>
      </c>
      <c r="FJ273" s="53" t="n">
        <f aca="false">+AS273-EU273-EE273</f>
        <v>0</v>
      </c>
      <c r="FK273" s="53" t="n">
        <f aca="false">+AT273-EV273-EF273</f>
        <v>0</v>
      </c>
      <c r="FL273" s="53" t="n">
        <f aca="false">+AU273-EW273-EG273</f>
        <v>0</v>
      </c>
      <c r="FM273" s="53" t="n">
        <f aca="false">+AV273-EX273-EH273</f>
        <v>0</v>
      </c>
      <c r="FN273" s="53" t="n">
        <f aca="false">+AW273-EY273-EI273</f>
        <v>0</v>
      </c>
      <c r="FO273" s="53" t="n">
        <f aca="false">+AX273-EZ273-EJ273</f>
        <v>0</v>
      </c>
      <c r="FP273" s="53" t="n">
        <f aca="false">+AY273-FA273</f>
        <v>1707.54</v>
      </c>
    </row>
    <row collapsed="false" customFormat="false" customHeight="true" hidden="false" ht="15" outlineLevel="2" r="274">
      <c r="A274" s="21" t="n">
        <v>12</v>
      </c>
      <c r="B274" s="21" t="s">
        <v>67</v>
      </c>
      <c r="C274" s="21" t="s">
        <v>137</v>
      </c>
      <c r="D274" s="67" t="n">
        <f aca="false">+E274</f>
        <v>16232</v>
      </c>
      <c r="E274" s="69" t="n">
        <v>16232</v>
      </c>
      <c r="F274" s="72" t="s">
        <v>894</v>
      </c>
      <c r="G274" s="21" t="s">
        <v>69</v>
      </c>
      <c r="H274" s="21" t="s">
        <v>69</v>
      </c>
      <c r="I274" s="72" t="s">
        <v>895</v>
      </c>
      <c r="J274" s="76" t="s">
        <v>896</v>
      </c>
      <c r="K274" s="76" t="s">
        <v>587</v>
      </c>
      <c r="L274" s="49" t="s">
        <v>487</v>
      </c>
      <c r="M274" s="50" t="s">
        <v>70</v>
      </c>
      <c r="N274" s="51" t="n">
        <v>0.01</v>
      </c>
      <c r="O274" s="51" t="n">
        <v>0.02</v>
      </c>
      <c r="P274" s="51" t="n">
        <v>0</v>
      </c>
      <c r="Q274" s="51" t="n">
        <v>0</v>
      </c>
      <c r="R274" s="50" t="n">
        <v>0</v>
      </c>
      <c r="S274" s="50" t="n">
        <v>0</v>
      </c>
      <c r="T274" s="50" t="n">
        <v>30</v>
      </c>
      <c r="U274" s="50"/>
      <c r="X274" s="53" t="e">
        <f aca="false">+VLOOKUP($D274,['file:///home/lab/repositories/luckia.facturador/com.luckia.biller.deploy/src/main/resources/bootstrap/info_presencial_2014.xlsx']venta_neta_cons!$a$2:$n$1048576,3,0)</f>
        <v>#VALUE!</v>
      </c>
      <c r="Y274" s="53" t="e">
        <f aca="false">+VLOOKUP($D274,['file:///home/lab/repositories/luckia.facturador/com.luckia.biller.deploy/src/main/resources/bootstrap/info_presencial_2014.xlsx']venta_neta_cons!$a$2:$n$1048576,4,0)</f>
        <v>#VALUE!</v>
      </c>
      <c r="Z274" s="53" t="e">
        <f aca="false">+VLOOKUP($D274,['file:///home/lab/repositories/luckia.facturador/com.luckia.biller.deploy/src/main/resources/bootstrap/info_presencial_2014.xlsx']venta_neta_cons!$a$2:$n$1048576,5,0)</f>
        <v>#VALUE!</v>
      </c>
      <c r="AA274" s="53" t="e">
        <f aca="false">+VLOOKUP($D274,['file:///home/lab/repositories/luckia.facturador/com.luckia.biller.deploy/src/main/resources/bootstrap/info_presencial_2014.xlsx']venta_neta_cons!$a$2:$n$1048576,6,0)</f>
        <v>#VALUE!</v>
      </c>
      <c r="AB274" s="53" t="e">
        <f aca="false">+VLOOKUP($D274,['file:///home/lab/repositories/luckia.facturador/com.luckia.biller.deploy/src/main/resources/bootstrap/info_presencial_2014.xlsx']venta_neta_cons!$a$2:$n$1048576,7,0)</f>
        <v>#VALUE!</v>
      </c>
      <c r="AC274" s="53" t="e">
        <f aca="false">+VLOOKUP($D274,['file:///home/lab/repositories/luckia.facturador/com.luckia.biller.deploy/src/main/resources/bootstrap/info_presencial_2014.xlsx']venta_neta_cons!$a$2:$n$1048576,8,0)</f>
        <v>#VALUE!</v>
      </c>
      <c r="AD274" s="53" t="e">
        <f aca="false">+VLOOKUP($D274,['file:///home/lab/repositories/luckia.facturador/com.luckia.biller.deploy/src/main/resources/bootstrap/info_presencial_2014.xlsx']venta_neta_cons!$a$2:$n$1048576,9,0)</f>
        <v>#VALUE!</v>
      </c>
      <c r="AE274" s="53" t="e">
        <f aca="false">+VLOOKUP($D274,['file:///home/lab/repositories/luckia.facturador/com.luckia.biller.deploy/src/main/resources/bootstrap/info_presencial_2014.xlsx']venta_neta_cons!$a$2:$n$1048576,10,0)</f>
        <v>#VALUE!</v>
      </c>
      <c r="AF274" s="53" t="e">
        <f aca="false">+VLOOKUP($D274,['file:///home/lab/repositories/luckia.facturador/com.luckia.biller.deploy/src/main/resources/bootstrap/info_presencial_2014.xlsx']venta_neta_cons!$a$2:$n$1048576,11,0)</f>
        <v>#VALUE!</v>
      </c>
      <c r="AG274" s="53" t="e">
        <f aca="false">+VLOOKUP($D274,['file:///home/lab/repositories/luckia.facturador/com.luckia.biller.deploy/src/main/resources/bootstrap/info_presencial_2014.xlsx']venta_neta_cons!$a$2:$n$1048576,12,0)</f>
        <v>#VALUE!</v>
      </c>
      <c r="AH274" s="53" t="e">
        <f aca="false">+VLOOKUP($D274,['file:///home/lab/repositories/luckia.facturador/com.luckia.biller.deploy/src/main/resources/bootstrap/info_presencial_2014.xlsx']venta_neta_cons!$a$2:$n$1048576,13,0)</f>
        <v>#VALUE!</v>
      </c>
      <c r="AI274" s="53" t="e">
        <f aca="false">+VLOOKUP($D274,['file:///home/lab/repositories/luckia.facturador/com.luckia.biller.deploy/src/main/resources/bootstrap/info_presencial_2014.xlsx']venta_neta_cons!$a$2:$n$1048576,14,0)</f>
        <v>#VALUE!</v>
      </c>
      <c r="AJ274" s="53" t="n">
        <f aca="false">+SUM(X274:AI274)</f>
        <v>3204</v>
      </c>
      <c r="AK274" s="54" t="n">
        <f aca="false">+BB274/X274</f>
        <v>0.152250312109863</v>
      </c>
      <c r="AL274" s="53"/>
      <c r="AM274" s="53" t="e">
        <f aca="false">+VLOOKUP($D274,['file:///home/lab/repositories/luckia.facturador/com.luckia.biller.deploy/src/main/resources/bootstrap/info_presencial_2014.xlsx']saldo_cons!$a$2:$n$1048576,3,0)</f>
        <v>#VALUE!</v>
      </c>
      <c r="AN274" s="53" t="e">
        <f aca="false">+VLOOKUP($D274,['file:///home/lab/repositories/luckia.facturador/com.luckia.biller.deploy/src/main/resources/bootstrap/info_presencial_2014.xlsx']saldo_cons!$a$2:$n$1048576,4,0)</f>
        <v>#VALUE!</v>
      </c>
      <c r="AO274" s="53" t="e">
        <f aca="false">+VLOOKUP($D274,['file:///home/lab/repositories/luckia.facturador/com.luckia.biller.deploy/src/main/resources/bootstrap/info_presencial_2014.xlsx']saldo_cons!$a$2:$n$1048576,5,0)</f>
        <v>#VALUE!</v>
      </c>
      <c r="AP274" s="53" t="e">
        <f aca="false">+VLOOKUP($D274,['file:///home/lab/repositories/luckia.facturador/com.luckia.biller.deploy/src/main/resources/bootstrap/info_presencial_2014.xlsx']saldo_cons!$a$2:$n$1048576,6,0)</f>
        <v>#VALUE!</v>
      </c>
      <c r="AQ274" s="53" t="e">
        <f aca="false">+VLOOKUP($D274,['file:///home/lab/repositories/luckia.facturador/com.luckia.biller.deploy/src/main/resources/bootstrap/info_presencial_2014.xlsx']saldo_cons!$a$2:$n$1048576,7,0)</f>
        <v>#VALUE!</v>
      </c>
      <c r="AR274" s="53" t="e">
        <f aca="false">+VLOOKUP($D274,['file:///home/lab/repositories/luckia.facturador/com.luckia.biller.deploy/src/main/resources/bootstrap/info_presencial_2014.xlsx']saldo_cons!$a$2:$n$1048576,8,0)</f>
        <v>#VALUE!</v>
      </c>
      <c r="AS274" s="53" t="e">
        <f aca="false">+VLOOKUP($D274,['file:///home/lab/repositories/luckia.facturador/com.luckia.biller.deploy/src/main/resources/bootstrap/info_presencial_2014.xlsx']saldo_cons!$a$2:$n$1048576,9,0)</f>
        <v>#VALUE!</v>
      </c>
      <c r="AT274" s="53" t="e">
        <f aca="false">+VLOOKUP($D274,['file:///home/lab/repositories/luckia.facturador/com.luckia.biller.deploy/src/main/resources/bootstrap/info_presencial_2014.xlsx']saldo_cons!$a$2:$n$1048576,10,0)</f>
        <v>#VALUE!</v>
      </c>
      <c r="AU274" s="53" t="e">
        <f aca="false">+VLOOKUP($D274,['file:///home/lab/repositories/luckia.facturador/com.luckia.biller.deploy/src/main/resources/bootstrap/info_presencial_2014.xlsx']saldo_cons!$a$2:$n$1048576,11,0)</f>
        <v>#VALUE!</v>
      </c>
      <c r="AV274" s="53" t="e">
        <f aca="false">+VLOOKUP($D274,['file:///home/lab/repositories/luckia.facturador/com.luckia.biller.deploy/src/main/resources/bootstrap/info_presencial_2014.xlsx']saldo_cons!$a$2:$n$1048576,12,0)</f>
        <v>#VALUE!</v>
      </c>
      <c r="AW274" s="53" t="e">
        <f aca="false">+VLOOKUP($D274,['file:///home/lab/repositories/luckia.facturador/com.luckia.biller.deploy/src/main/resources/bootstrap/info_presencial_2014.xlsx']saldo_cons!$a$2:$n$1048576,13,0)</f>
        <v>#VALUE!</v>
      </c>
      <c r="AX274" s="53" t="e">
        <f aca="false">+VLOOKUP($D274,['file:///home/lab/repositories/luckia.facturador/com.luckia.biller.deploy/src/main/resources/bootstrap/info_presencial_2014.xlsx']saldo_cons!$a$2:$n$1048576,14,0)</f>
        <v>#VALUE!</v>
      </c>
      <c r="AY274" s="53" t="n">
        <f aca="false">+SUM(AM274:AX274)</f>
        <v>3204</v>
      </c>
      <c r="AZ274" s="53"/>
      <c r="BA274" s="53"/>
      <c r="BB274" s="53" t="e">
        <f aca="false">+VLOOKUP($D274,['file:///home/lab/repositories/luckia.facturador/com.luckia.biller.deploy/src/main/resources/bootstrap/info_presencial_2014.xlsx']ggr_cons!$a$2:$n$1048576,3,0)</f>
        <v>#VALUE!</v>
      </c>
      <c r="BC274" s="53" t="e">
        <f aca="false">+VLOOKUP($D274,['file:///home/lab/repositories/luckia.facturador/com.luckia.biller.deploy/src/main/resources/bootstrap/info_presencial_2014.xlsx']ggr_cons!$a$2:$n$1048576,4,0)</f>
        <v>#VALUE!</v>
      </c>
      <c r="BD274" s="53" t="e">
        <f aca="false">+VLOOKUP($D274,['file:///home/lab/repositories/luckia.facturador/com.luckia.biller.deploy/src/main/resources/bootstrap/info_presencial_2014.xlsx']ggr_cons!$a$2:$n$1048576,5,0)</f>
        <v>#VALUE!</v>
      </c>
      <c r="BE274" s="53" t="e">
        <f aca="false">+VLOOKUP($D274,['file:///home/lab/repositories/luckia.facturador/com.luckia.biller.deploy/src/main/resources/bootstrap/info_presencial_2014.xlsx']ggr_cons!$a$2:$n$1048576,6,0)</f>
        <v>#VALUE!</v>
      </c>
      <c r="BF274" s="53" t="e">
        <f aca="false">+VLOOKUP($D274,['file:///home/lab/repositories/luckia.facturador/com.luckia.biller.deploy/src/main/resources/bootstrap/info_presencial_2014.xlsx']ggr_cons!$a$2:$n$1048576,7,0)</f>
        <v>#VALUE!</v>
      </c>
      <c r="BG274" s="53" t="e">
        <f aca="false">+VLOOKUP($D274,['file:///home/lab/repositories/luckia.facturador/com.luckia.biller.deploy/src/main/resources/bootstrap/info_presencial_2014.xlsx']ggr_cons!$a$2:$n$1048576,8,0)</f>
        <v>#VALUE!</v>
      </c>
      <c r="BH274" s="53" t="e">
        <f aca="false">+VLOOKUP($D274,['file:///home/lab/repositories/luckia.facturador/com.luckia.biller.deploy/src/main/resources/bootstrap/info_presencial_2014.xlsx']ggr_cons!$a$2:$n$1048576,9,0)</f>
        <v>#VALUE!</v>
      </c>
      <c r="BI274" s="53" t="e">
        <f aca="false">+VLOOKUP($D274,['file:///home/lab/repositories/luckia.facturador/com.luckia.biller.deploy/src/main/resources/bootstrap/info_presencial_2014.xlsx']ggr_cons!$a$2:$n$1048576,10,0)</f>
        <v>#VALUE!</v>
      </c>
      <c r="BJ274" s="53" t="e">
        <f aca="false">+VLOOKUP($D274,['file:///home/lab/repositories/luckia.facturador/com.luckia.biller.deploy/src/main/resources/bootstrap/info_presencial_2014.xlsx']ggr_cons!$a$2:$n$1048576,11,0)</f>
        <v>#VALUE!</v>
      </c>
      <c r="BK274" s="53" t="e">
        <f aca="false">+VLOOKUP($D274,['file:///home/lab/repositories/luckia.facturador/com.luckia.biller.deploy/src/main/resources/bootstrap/info_presencial_2014.xlsx']ggr_cons!$a$2:$n$1048576,12,0)</f>
        <v>#VALUE!</v>
      </c>
      <c r="BL274" s="53" t="e">
        <f aca="false">+VLOOKUP($D274,['file:///home/lab/repositories/luckia.facturador/com.luckia.biller.deploy/src/main/resources/bootstrap/info_presencial_2014.xlsx']ggr_cons!$a$2:$n$1048576,13,0)</f>
        <v>#VALUE!</v>
      </c>
      <c r="BM274" s="53" t="e">
        <f aca="false">+VLOOKUP($D274,['file:///home/lab/repositories/luckia.facturador/com.luckia.biller.deploy/src/main/resources/bootstrap/info_presencial_2014.xlsx']ggr_cons!$a$2:$n$1048576,14,0)</f>
        <v>#VALUE!</v>
      </c>
      <c r="BN274" s="53" t="n">
        <f aca="false">+SUM(BB274:BM274)</f>
        <v>487.81</v>
      </c>
      <c r="BO274" s="53"/>
      <c r="BP274" s="53"/>
      <c r="BQ274" s="55" t="n">
        <f aca="false">+$N274*X274</f>
        <v>32.04</v>
      </c>
      <c r="BR274" s="55" t="n">
        <f aca="false">+$N274*Y274</f>
        <v>0</v>
      </c>
      <c r="BS274" s="55" t="n">
        <f aca="false">+$N274*Z274</f>
        <v>0</v>
      </c>
      <c r="BT274" s="55" t="n">
        <f aca="false">+$N274*AA274</f>
        <v>0</v>
      </c>
      <c r="BU274" s="55" t="n">
        <f aca="false">+$N274*AB274</f>
        <v>0</v>
      </c>
      <c r="BV274" s="55" t="n">
        <f aca="false">+$N274*AC274</f>
        <v>0</v>
      </c>
      <c r="BW274" s="55" t="n">
        <f aca="false">+$N274*AD274</f>
        <v>0</v>
      </c>
      <c r="BX274" s="55" t="n">
        <f aca="false">+$N274*AE274</f>
        <v>0</v>
      </c>
      <c r="BY274" s="55" t="n">
        <f aca="false">+$N274*AF274</f>
        <v>0</v>
      </c>
      <c r="BZ274" s="55" t="n">
        <f aca="false">+$N274*AG274</f>
        <v>0</v>
      </c>
      <c r="CA274" s="55" t="n">
        <f aca="false">+$N274*AH274</f>
        <v>0</v>
      </c>
      <c r="CB274" s="55" t="n">
        <f aca="false">+$N274*AI274</f>
        <v>0</v>
      </c>
      <c r="CC274" s="55" t="n">
        <f aca="false">+SUM(BQ274:CB274)</f>
        <v>32.04</v>
      </c>
      <c r="CD274" s="53"/>
      <c r="CE274" s="55"/>
      <c r="CF274" s="55" t="n">
        <f aca="false">+BQ274/$CE$2</f>
        <v>26.4793388429752</v>
      </c>
      <c r="CG274" s="55" t="n">
        <f aca="false">+BR274/$CE$2</f>
        <v>0</v>
      </c>
      <c r="CH274" s="55" t="n">
        <f aca="false">+BS274/$CE$2</f>
        <v>0</v>
      </c>
      <c r="CI274" s="55" t="n">
        <f aca="false">+BT274/$CE$2</f>
        <v>0</v>
      </c>
      <c r="CJ274" s="55" t="n">
        <f aca="false">+BU274/$CE$2</f>
        <v>0</v>
      </c>
      <c r="CK274" s="55" t="n">
        <f aca="false">+BV274/$CE$2</f>
        <v>0</v>
      </c>
      <c r="CL274" s="55" t="n">
        <f aca="false">+BW274/$CE$2</f>
        <v>0</v>
      </c>
      <c r="CM274" s="55" t="n">
        <f aca="false">+BX274/$CE$2</f>
        <v>0</v>
      </c>
      <c r="CN274" s="55" t="n">
        <f aca="false">+BY274/$CE$2</f>
        <v>0</v>
      </c>
      <c r="CO274" s="55" t="n">
        <f aca="false">+BZ274/$CE$2</f>
        <v>0</v>
      </c>
      <c r="CP274" s="55" t="n">
        <f aca="false">+CA274/$CE$2</f>
        <v>0</v>
      </c>
      <c r="CQ274" s="55" t="n">
        <f aca="false">+CB274/$CE$2</f>
        <v>0</v>
      </c>
      <c r="CR274" s="55" t="n">
        <f aca="false">+CC274/$CE$2</f>
        <v>26.4793388429752</v>
      </c>
      <c r="CS274" s="53"/>
      <c r="CT274" s="53"/>
      <c r="CU274" s="56" t="n">
        <f aca="false">+$O274*X274+$P274*BB274+$Q274*(0.9*BB274+$S274)+$R274</f>
        <v>64.08</v>
      </c>
      <c r="CV274" s="56" t="n">
        <f aca="false">+$O274*Y274+$P274*BC274+$Q274*(0.9*BC274+$S274)+$R274</f>
        <v>0</v>
      </c>
      <c r="CW274" s="56" t="n">
        <f aca="false">+$O274*Z274+$P274*BD274+$Q274*(0.9*BD274+$S274)+$R274</f>
        <v>0</v>
      </c>
      <c r="CX274" s="56" t="n">
        <f aca="false">+$O274*AA274+$P274*BE274+$Q274*(0.9*BE274+$S274)+$R274</f>
        <v>0</v>
      </c>
      <c r="CY274" s="56" t="n">
        <f aca="false">+$O274*AB274+$P274*BF274+$Q274*(0.9*BF274+$S274)+$R274</f>
        <v>0</v>
      </c>
      <c r="CZ274" s="56" t="n">
        <f aca="false">+$O274*AC274+$P274*BG274+$Q274*(0.9*BG274+$S274)+$R274</f>
        <v>0</v>
      </c>
      <c r="DA274" s="56" t="n">
        <f aca="false">+$O274*AD274+$P274*BH274+$Q274*(0.9*BH274+$S274)+$R274</f>
        <v>0</v>
      </c>
      <c r="DB274" s="56" t="n">
        <f aca="false">+$O274*AE274+$P274*BI274+$Q274*(0.9*BI274+$S274)+$R274</f>
        <v>0</v>
      </c>
      <c r="DC274" s="56" t="n">
        <f aca="false">+$O274*AF274+$P274*BJ274+$Q274*(0.9*BJ274+$S274)+$R274</f>
        <v>0</v>
      </c>
      <c r="DD274" s="56" t="n">
        <f aca="false">+$O274*AG274+$P274*BK274+$Q274*(0.9*BK274+$S274)+$R274</f>
        <v>0</v>
      </c>
      <c r="DE274" s="56" t="n">
        <f aca="false">+$O274*AH274+$P274*BL274+$Q274*(0.9*BL274+$S274)+$R274</f>
        <v>0</v>
      </c>
      <c r="DF274" s="56" t="n">
        <f aca="false">+$O274*AI274+$P274*BM274+$Q274*(0.9*BM274+$S274)+$R274</f>
        <v>0</v>
      </c>
      <c r="DG274" s="55" t="n">
        <f aca="false">+SUM(CU274:DF274)</f>
        <v>64.08</v>
      </c>
      <c r="DH274" s="53"/>
      <c r="DJ274" s="14" t="n">
        <f aca="false">+IF(X274=0,0,$T274)</f>
        <v>30</v>
      </c>
      <c r="DK274" s="14" t="n">
        <f aca="false">+IF(Y274=0,0,$T274)</f>
        <v>0</v>
      </c>
      <c r="DL274" s="14" t="n">
        <f aca="false">+IF(Z274=0,0,$T274)</f>
        <v>0</v>
      </c>
      <c r="DM274" s="14" t="n">
        <f aca="false">+IF(AA274=0,0,$T274)</f>
        <v>0</v>
      </c>
      <c r="DN274" s="14" t="n">
        <f aca="false">+IF(AB274=0,0,$T274)</f>
        <v>0</v>
      </c>
      <c r="DO274" s="14" t="n">
        <f aca="false">+IF(AC274=0,0,$T274)</f>
        <v>0</v>
      </c>
      <c r="DP274" s="14" t="n">
        <f aca="false">+IF(AD274=0,0,$T274)</f>
        <v>0</v>
      </c>
      <c r="DQ274" s="14" t="n">
        <f aca="false">+IF(AE274=0,0,$T274)</f>
        <v>0</v>
      </c>
      <c r="DR274" s="14" t="n">
        <f aca="false">+IF(AF274=0,0,$T274)</f>
        <v>0</v>
      </c>
      <c r="DS274" s="14" t="n">
        <f aca="false">+IF(AG274=0,0,$T274)</f>
        <v>0</v>
      </c>
      <c r="DT274" s="14" t="n">
        <f aca="false">+IF(AH274=0,0,$T274)</f>
        <v>0</v>
      </c>
      <c r="DU274" s="14" t="n">
        <f aca="false">+IF(AI274=0,0,$T274)</f>
        <v>0</v>
      </c>
      <c r="DV274" s="55" t="n">
        <f aca="false">+SUM(DJ274:DU274)</f>
        <v>30</v>
      </c>
      <c r="DY274" s="14" t="n">
        <v>0</v>
      </c>
      <c r="DZ274" s="14" t="n">
        <v>0</v>
      </c>
      <c r="EA274" s="14" t="n">
        <v>0</v>
      </c>
      <c r="EB274" s="14" t="n">
        <v>0</v>
      </c>
      <c r="EC274" s="14" t="n">
        <v>0</v>
      </c>
      <c r="ED274" s="14" t="n">
        <v>0</v>
      </c>
      <c r="EE274" s="14" t="n">
        <v>0</v>
      </c>
      <c r="EF274" s="14" t="n">
        <v>0</v>
      </c>
      <c r="EG274" s="14" t="n">
        <v>0</v>
      </c>
      <c r="EH274" s="14" t="n">
        <v>0</v>
      </c>
      <c r="EI274" s="14" t="n">
        <v>0</v>
      </c>
      <c r="EJ274" s="14" t="n">
        <v>0</v>
      </c>
      <c r="EK274" s="55" t="n">
        <f aca="false">+SUM(DY274:EJ274)</f>
        <v>0</v>
      </c>
      <c r="EO274" s="53" t="n">
        <f aca="false">+CU274+DJ274-DY274/2</f>
        <v>94.08</v>
      </c>
      <c r="EP274" s="53" t="n">
        <f aca="false">+CV274+DK274-DZ274/2</f>
        <v>0</v>
      </c>
      <c r="EQ274" s="53" t="n">
        <f aca="false">+CW274+DL274-EA274/2</f>
        <v>0</v>
      </c>
      <c r="ER274" s="53" t="n">
        <f aca="false">+CX274+DM274-EB274/2</f>
        <v>0</v>
      </c>
      <c r="ES274" s="53" t="n">
        <f aca="false">+CY274+DN274-EC274/2</f>
        <v>0</v>
      </c>
      <c r="ET274" s="53" t="n">
        <f aca="false">+CZ274+DO274-ED274/2</f>
        <v>0</v>
      </c>
      <c r="EU274" s="53" t="n">
        <f aca="false">+DA274+DP274-EE274/2</f>
        <v>0</v>
      </c>
      <c r="EV274" s="53" t="n">
        <f aca="false">+DB274+DQ274-EF274/2</f>
        <v>0</v>
      </c>
      <c r="EW274" s="53" t="n">
        <f aca="false">+DC274+DR274-EG274/2</f>
        <v>0</v>
      </c>
      <c r="EX274" s="53" t="n">
        <f aca="false">+DD274+DS274-EH274/2</f>
        <v>0</v>
      </c>
      <c r="EY274" s="53" t="n">
        <f aca="false">+DE274+DT274-EI274/2</f>
        <v>0</v>
      </c>
      <c r="EZ274" s="53" t="n">
        <f aca="false">+DF274+DU274-EJ274/2</f>
        <v>0</v>
      </c>
      <c r="FA274" s="55" t="n">
        <f aca="false">+SUM(EO274:EZ274)</f>
        <v>94.08</v>
      </c>
      <c r="FD274" s="53" t="n">
        <f aca="false">+AM274-EO274-DY274</f>
        <v>3109.92</v>
      </c>
      <c r="FE274" s="53" t="n">
        <f aca="false">+AN274-EP274-DZ274</f>
        <v>0</v>
      </c>
      <c r="FF274" s="53" t="n">
        <f aca="false">+AO274-EQ274-EA274</f>
        <v>0</v>
      </c>
      <c r="FG274" s="53" t="n">
        <f aca="false">+AP274-ER274-EB274</f>
        <v>0</v>
      </c>
      <c r="FH274" s="53" t="n">
        <f aca="false">+AQ274-ES274-EC274</f>
        <v>0</v>
      </c>
      <c r="FI274" s="53" t="n">
        <f aca="false">+AR274-ET274-ED274</f>
        <v>0</v>
      </c>
      <c r="FJ274" s="53" t="n">
        <f aca="false">+AS274-EU274-EE274</f>
        <v>0</v>
      </c>
      <c r="FK274" s="53" t="n">
        <f aca="false">+AT274-EV274-EF274</f>
        <v>0</v>
      </c>
      <c r="FL274" s="53" t="n">
        <f aca="false">+AU274-EW274-EG274</f>
        <v>0</v>
      </c>
      <c r="FM274" s="53" t="n">
        <f aca="false">+AV274-EX274-EH274</f>
        <v>0</v>
      </c>
      <c r="FN274" s="53" t="n">
        <f aca="false">+AW274-EY274-EI274</f>
        <v>0</v>
      </c>
      <c r="FO274" s="53" t="n">
        <f aca="false">+AX274-EZ274-EJ274</f>
        <v>0</v>
      </c>
      <c r="FP274" s="53" t="n">
        <f aca="false">+AY274-FA274</f>
        <v>3109.92</v>
      </c>
    </row>
    <row collapsed="false" customFormat="false" customHeight="true" hidden="false" ht="15" outlineLevel="2" r="275">
      <c r="A275" s="21" t="n">
        <v>12</v>
      </c>
      <c r="B275" s="21" t="s">
        <v>67</v>
      </c>
      <c r="C275" s="21" t="s">
        <v>137</v>
      </c>
      <c r="D275" s="67" t="n">
        <f aca="false">+E275</f>
        <v>16233</v>
      </c>
      <c r="E275" s="69" t="n">
        <v>16233</v>
      </c>
      <c r="F275" s="72" t="s">
        <v>897</v>
      </c>
      <c r="G275" s="21" t="s">
        <v>69</v>
      </c>
      <c r="H275" s="21" t="s">
        <v>69</v>
      </c>
      <c r="I275" s="72" t="s">
        <v>898</v>
      </c>
      <c r="J275" s="76" t="s">
        <v>711</v>
      </c>
      <c r="K275" s="76" t="s">
        <v>587</v>
      </c>
      <c r="L275" s="49" t="s">
        <v>487</v>
      </c>
      <c r="M275" s="50" t="s">
        <v>70</v>
      </c>
      <c r="N275" s="51" t="n">
        <v>0.01</v>
      </c>
      <c r="O275" s="51" t="n">
        <v>0.02</v>
      </c>
      <c r="P275" s="51" t="n">
        <v>0</v>
      </c>
      <c r="Q275" s="51" t="n">
        <v>0</v>
      </c>
      <c r="R275" s="50" t="n">
        <v>0</v>
      </c>
      <c r="S275" s="50" t="n">
        <v>0</v>
      </c>
      <c r="T275" s="50" t="n">
        <v>30</v>
      </c>
      <c r="U275" s="50"/>
      <c r="X275" s="53" t="e">
        <f aca="false">+VLOOKUP($D275,['file:///home/lab/repositories/luckia.facturador/com.luckia.biller.deploy/src/main/resources/bootstrap/info_presencial_2014.xlsx']venta_neta_cons!$a$2:$n$1048576,3,0)</f>
        <v>#VALUE!</v>
      </c>
      <c r="Y275" s="53" t="e">
        <f aca="false">+VLOOKUP($D275,['file:///home/lab/repositories/luckia.facturador/com.luckia.biller.deploy/src/main/resources/bootstrap/info_presencial_2014.xlsx']venta_neta_cons!$a$2:$n$1048576,4,0)</f>
        <v>#VALUE!</v>
      </c>
      <c r="Z275" s="53" t="e">
        <f aca="false">+VLOOKUP($D275,['file:///home/lab/repositories/luckia.facturador/com.luckia.biller.deploy/src/main/resources/bootstrap/info_presencial_2014.xlsx']venta_neta_cons!$a$2:$n$1048576,5,0)</f>
        <v>#VALUE!</v>
      </c>
      <c r="AA275" s="53" t="e">
        <f aca="false">+VLOOKUP($D275,['file:///home/lab/repositories/luckia.facturador/com.luckia.biller.deploy/src/main/resources/bootstrap/info_presencial_2014.xlsx']venta_neta_cons!$a$2:$n$1048576,6,0)</f>
        <v>#VALUE!</v>
      </c>
      <c r="AB275" s="53" t="e">
        <f aca="false">+VLOOKUP($D275,['file:///home/lab/repositories/luckia.facturador/com.luckia.biller.deploy/src/main/resources/bootstrap/info_presencial_2014.xlsx']venta_neta_cons!$a$2:$n$1048576,7,0)</f>
        <v>#VALUE!</v>
      </c>
      <c r="AC275" s="53" t="e">
        <f aca="false">+VLOOKUP($D275,['file:///home/lab/repositories/luckia.facturador/com.luckia.biller.deploy/src/main/resources/bootstrap/info_presencial_2014.xlsx']venta_neta_cons!$a$2:$n$1048576,8,0)</f>
        <v>#VALUE!</v>
      </c>
      <c r="AD275" s="53" t="e">
        <f aca="false">+VLOOKUP($D275,['file:///home/lab/repositories/luckia.facturador/com.luckia.biller.deploy/src/main/resources/bootstrap/info_presencial_2014.xlsx']venta_neta_cons!$a$2:$n$1048576,9,0)</f>
        <v>#VALUE!</v>
      </c>
      <c r="AE275" s="53" t="e">
        <f aca="false">+VLOOKUP($D275,['file:///home/lab/repositories/luckia.facturador/com.luckia.biller.deploy/src/main/resources/bootstrap/info_presencial_2014.xlsx']venta_neta_cons!$a$2:$n$1048576,10,0)</f>
        <v>#VALUE!</v>
      </c>
      <c r="AF275" s="53" t="e">
        <f aca="false">+VLOOKUP($D275,['file:///home/lab/repositories/luckia.facturador/com.luckia.biller.deploy/src/main/resources/bootstrap/info_presencial_2014.xlsx']venta_neta_cons!$a$2:$n$1048576,11,0)</f>
        <v>#VALUE!</v>
      </c>
      <c r="AG275" s="53" t="e">
        <f aca="false">+VLOOKUP($D275,['file:///home/lab/repositories/luckia.facturador/com.luckia.biller.deploy/src/main/resources/bootstrap/info_presencial_2014.xlsx']venta_neta_cons!$a$2:$n$1048576,12,0)</f>
        <v>#VALUE!</v>
      </c>
      <c r="AH275" s="53" t="e">
        <f aca="false">+VLOOKUP($D275,['file:///home/lab/repositories/luckia.facturador/com.luckia.biller.deploy/src/main/resources/bootstrap/info_presencial_2014.xlsx']venta_neta_cons!$a$2:$n$1048576,13,0)</f>
        <v>#VALUE!</v>
      </c>
      <c r="AI275" s="53" t="e">
        <f aca="false">+VLOOKUP($D275,['file:///home/lab/repositories/luckia.facturador/com.luckia.biller.deploy/src/main/resources/bootstrap/info_presencial_2014.xlsx']venta_neta_cons!$a$2:$n$1048576,14,0)</f>
        <v>#VALUE!</v>
      </c>
      <c r="AJ275" s="53" t="n">
        <f aca="false">+SUM(X275:AI275)</f>
        <v>4261</v>
      </c>
      <c r="AK275" s="54" t="n">
        <f aca="false">+BB275/X275</f>
        <v>0.118469842759916</v>
      </c>
      <c r="AL275" s="53"/>
      <c r="AM275" s="53" t="e">
        <f aca="false">+VLOOKUP($D275,['file:///home/lab/repositories/luckia.facturador/com.luckia.biller.deploy/src/main/resources/bootstrap/info_presencial_2014.xlsx']saldo_cons!$a$2:$n$1048576,3,0)</f>
        <v>#VALUE!</v>
      </c>
      <c r="AN275" s="53" t="e">
        <f aca="false">+VLOOKUP($D275,['file:///home/lab/repositories/luckia.facturador/com.luckia.biller.deploy/src/main/resources/bootstrap/info_presencial_2014.xlsx']saldo_cons!$a$2:$n$1048576,4,0)</f>
        <v>#VALUE!</v>
      </c>
      <c r="AO275" s="53" t="e">
        <f aca="false">+VLOOKUP($D275,['file:///home/lab/repositories/luckia.facturador/com.luckia.biller.deploy/src/main/resources/bootstrap/info_presencial_2014.xlsx']saldo_cons!$a$2:$n$1048576,5,0)</f>
        <v>#VALUE!</v>
      </c>
      <c r="AP275" s="53" t="e">
        <f aca="false">+VLOOKUP($D275,['file:///home/lab/repositories/luckia.facturador/com.luckia.biller.deploy/src/main/resources/bootstrap/info_presencial_2014.xlsx']saldo_cons!$a$2:$n$1048576,6,0)</f>
        <v>#VALUE!</v>
      </c>
      <c r="AQ275" s="53" t="e">
        <f aca="false">+VLOOKUP($D275,['file:///home/lab/repositories/luckia.facturador/com.luckia.biller.deploy/src/main/resources/bootstrap/info_presencial_2014.xlsx']saldo_cons!$a$2:$n$1048576,7,0)</f>
        <v>#VALUE!</v>
      </c>
      <c r="AR275" s="53" t="e">
        <f aca="false">+VLOOKUP($D275,['file:///home/lab/repositories/luckia.facturador/com.luckia.biller.deploy/src/main/resources/bootstrap/info_presencial_2014.xlsx']saldo_cons!$a$2:$n$1048576,8,0)</f>
        <v>#VALUE!</v>
      </c>
      <c r="AS275" s="53" t="e">
        <f aca="false">+VLOOKUP($D275,['file:///home/lab/repositories/luckia.facturador/com.luckia.biller.deploy/src/main/resources/bootstrap/info_presencial_2014.xlsx']saldo_cons!$a$2:$n$1048576,9,0)</f>
        <v>#VALUE!</v>
      </c>
      <c r="AT275" s="53" t="e">
        <f aca="false">+VLOOKUP($D275,['file:///home/lab/repositories/luckia.facturador/com.luckia.biller.deploy/src/main/resources/bootstrap/info_presencial_2014.xlsx']saldo_cons!$a$2:$n$1048576,10,0)</f>
        <v>#VALUE!</v>
      </c>
      <c r="AU275" s="53" t="e">
        <f aca="false">+VLOOKUP($D275,['file:///home/lab/repositories/luckia.facturador/com.luckia.biller.deploy/src/main/resources/bootstrap/info_presencial_2014.xlsx']saldo_cons!$a$2:$n$1048576,11,0)</f>
        <v>#VALUE!</v>
      </c>
      <c r="AV275" s="53" t="e">
        <f aca="false">+VLOOKUP($D275,['file:///home/lab/repositories/luckia.facturador/com.luckia.biller.deploy/src/main/resources/bootstrap/info_presencial_2014.xlsx']saldo_cons!$a$2:$n$1048576,12,0)</f>
        <v>#VALUE!</v>
      </c>
      <c r="AW275" s="53" t="e">
        <f aca="false">+VLOOKUP($D275,['file:///home/lab/repositories/luckia.facturador/com.luckia.biller.deploy/src/main/resources/bootstrap/info_presencial_2014.xlsx']saldo_cons!$a$2:$n$1048576,13,0)</f>
        <v>#VALUE!</v>
      </c>
      <c r="AX275" s="53" t="e">
        <f aca="false">+VLOOKUP($D275,['file:///home/lab/repositories/luckia.facturador/com.luckia.biller.deploy/src/main/resources/bootstrap/info_presencial_2014.xlsx']saldo_cons!$a$2:$n$1048576,14,0)</f>
        <v>#VALUE!</v>
      </c>
      <c r="AY275" s="53" t="n">
        <f aca="false">+SUM(AM275:AX275)</f>
        <v>4261</v>
      </c>
      <c r="AZ275" s="53"/>
      <c r="BA275" s="53"/>
      <c r="BB275" s="53" t="e">
        <f aca="false">+VLOOKUP($D275,['file:///home/lab/repositories/luckia.facturador/com.luckia.biller.deploy/src/main/resources/bootstrap/info_presencial_2014.xlsx']ggr_cons!$a$2:$n$1048576,3,0)</f>
        <v>#VALUE!</v>
      </c>
      <c r="BC275" s="53" t="e">
        <f aca="false">+VLOOKUP($D275,['file:///home/lab/repositories/luckia.facturador/com.luckia.biller.deploy/src/main/resources/bootstrap/info_presencial_2014.xlsx']ggr_cons!$a$2:$n$1048576,4,0)</f>
        <v>#VALUE!</v>
      </c>
      <c r="BD275" s="53" t="e">
        <f aca="false">+VLOOKUP($D275,['file:///home/lab/repositories/luckia.facturador/com.luckia.biller.deploy/src/main/resources/bootstrap/info_presencial_2014.xlsx']ggr_cons!$a$2:$n$1048576,5,0)</f>
        <v>#VALUE!</v>
      </c>
      <c r="BE275" s="53" t="e">
        <f aca="false">+VLOOKUP($D275,['file:///home/lab/repositories/luckia.facturador/com.luckia.biller.deploy/src/main/resources/bootstrap/info_presencial_2014.xlsx']ggr_cons!$a$2:$n$1048576,6,0)</f>
        <v>#VALUE!</v>
      </c>
      <c r="BF275" s="53" t="e">
        <f aca="false">+VLOOKUP($D275,['file:///home/lab/repositories/luckia.facturador/com.luckia.biller.deploy/src/main/resources/bootstrap/info_presencial_2014.xlsx']ggr_cons!$a$2:$n$1048576,7,0)</f>
        <v>#VALUE!</v>
      </c>
      <c r="BG275" s="53" t="e">
        <f aca="false">+VLOOKUP($D275,['file:///home/lab/repositories/luckia.facturador/com.luckia.biller.deploy/src/main/resources/bootstrap/info_presencial_2014.xlsx']ggr_cons!$a$2:$n$1048576,8,0)</f>
        <v>#VALUE!</v>
      </c>
      <c r="BH275" s="53" t="e">
        <f aca="false">+VLOOKUP($D275,['file:///home/lab/repositories/luckia.facturador/com.luckia.biller.deploy/src/main/resources/bootstrap/info_presencial_2014.xlsx']ggr_cons!$a$2:$n$1048576,9,0)</f>
        <v>#VALUE!</v>
      </c>
      <c r="BI275" s="53" t="e">
        <f aca="false">+VLOOKUP($D275,['file:///home/lab/repositories/luckia.facturador/com.luckia.biller.deploy/src/main/resources/bootstrap/info_presencial_2014.xlsx']ggr_cons!$a$2:$n$1048576,10,0)</f>
        <v>#VALUE!</v>
      </c>
      <c r="BJ275" s="53" t="e">
        <f aca="false">+VLOOKUP($D275,['file:///home/lab/repositories/luckia.facturador/com.luckia.biller.deploy/src/main/resources/bootstrap/info_presencial_2014.xlsx']ggr_cons!$a$2:$n$1048576,11,0)</f>
        <v>#VALUE!</v>
      </c>
      <c r="BK275" s="53" t="e">
        <f aca="false">+VLOOKUP($D275,['file:///home/lab/repositories/luckia.facturador/com.luckia.biller.deploy/src/main/resources/bootstrap/info_presencial_2014.xlsx']ggr_cons!$a$2:$n$1048576,12,0)</f>
        <v>#VALUE!</v>
      </c>
      <c r="BL275" s="53" t="e">
        <f aca="false">+VLOOKUP($D275,['file:///home/lab/repositories/luckia.facturador/com.luckia.biller.deploy/src/main/resources/bootstrap/info_presencial_2014.xlsx']ggr_cons!$a$2:$n$1048576,13,0)</f>
        <v>#VALUE!</v>
      </c>
      <c r="BM275" s="53" t="e">
        <f aca="false">+VLOOKUP($D275,['file:///home/lab/repositories/luckia.facturador/com.luckia.biller.deploy/src/main/resources/bootstrap/info_presencial_2014.xlsx']ggr_cons!$a$2:$n$1048576,14,0)</f>
        <v>#VALUE!</v>
      </c>
      <c r="BN275" s="53" t="n">
        <f aca="false">+SUM(BB275:BM275)</f>
        <v>504.8</v>
      </c>
      <c r="BO275" s="53"/>
      <c r="BP275" s="53"/>
      <c r="BQ275" s="55" t="n">
        <f aca="false">+$N275*X275</f>
        <v>42.61</v>
      </c>
      <c r="BR275" s="55" t="n">
        <f aca="false">+$N275*Y275</f>
        <v>0</v>
      </c>
      <c r="BS275" s="55" t="n">
        <f aca="false">+$N275*Z275</f>
        <v>0</v>
      </c>
      <c r="BT275" s="55" t="n">
        <f aca="false">+$N275*AA275</f>
        <v>0</v>
      </c>
      <c r="BU275" s="55" t="n">
        <f aca="false">+$N275*AB275</f>
        <v>0</v>
      </c>
      <c r="BV275" s="55" t="n">
        <f aca="false">+$N275*AC275</f>
        <v>0</v>
      </c>
      <c r="BW275" s="55" t="n">
        <f aca="false">+$N275*AD275</f>
        <v>0</v>
      </c>
      <c r="BX275" s="55" t="n">
        <f aca="false">+$N275*AE275</f>
        <v>0</v>
      </c>
      <c r="BY275" s="55" t="n">
        <f aca="false">+$N275*AF275</f>
        <v>0</v>
      </c>
      <c r="BZ275" s="55" t="n">
        <f aca="false">+$N275*AG275</f>
        <v>0</v>
      </c>
      <c r="CA275" s="55" t="n">
        <f aca="false">+$N275*AH275</f>
        <v>0</v>
      </c>
      <c r="CB275" s="55" t="n">
        <f aca="false">+$N275*AI275</f>
        <v>0</v>
      </c>
      <c r="CC275" s="55" t="n">
        <f aca="false">+SUM(BQ275:CB275)</f>
        <v>42.61</v>
      </c>
      <c r="CD275" s="53"/>
      <c r="CE275" s="55"/>
      <c r="CF275" s="55" t="n">
        <f aca="false">+BQ275/$CE$2</f>
        <v>35.2148760330578</v>
      </c>
      <c r="CG275" s="55" t="n">
        <f aca="false">+BR275/$CE$2</f>
        <v>0</v>
      </c>
      <c r="CH275" s="55" t="n">
        <f aca="false">+BS275/$CE$2</f>
        <v>0</v>
      </c>
      <c r="CI275" s="55" t="n">
        <f aca="false">+BT275/$CE$2</f>
        <v>0</v>
      </c>
      <c r="CJ275" s="55" t="n">
        <f aca="false">+BU275/$CE$2</f>
        <v>0</v>
      </c>
      <c r="CK275" s="55" t="n">
        <f aca="false">+BV275/$CE$2</f>
        <v>0</v>
      </c>
      <c r="CL275" s="55" t="n">
        <f aca="false">+BW275/$CE$2</f>
        <v>0</v>
      </c>
      <c r="CM275" s="55" t="n">
        <f aca="false">+BX275/$CE$2</f>
        <v>0</v>
      </c>
      <c r="CN275" s="55" t="n">
        <f aca="false">+BY275/$CE$2</f>
        <v>0</v>
      </c>
      <c r="CO275" s="55" t="n">
        <f aca="false">+BZ275/$CE$2</f>
        <v>0</v>
      </c>
      <c r="CP275" s="55" t="n">
        <f aca="false">+CA275/$CE$2</f>
        <v>0</v>
      </c>
      <c r="CQ275" s="55" t="n">
        <f aca="false">+CB275/$CE$2</f>
        <v>0</v>
      </c>
      <c r="CR275" s="55" t="n">
        <f aca="false">+CC275/$CE$2</f>
        <v>35.2148760330578</v>
      </c>
      <c r="CS275" s="53"/>
      <c r="CT275" s="53"/>
      <c r="CU275" s="56" t="n">
        <f aca="false">+$O275*X275+$P275*BB275+$Q275*(0.9*BB275+$S275)+$R275</f>
        <v>85.22</v>
      </c>
      <c r="CV275" s="56" t="n">
        <f aca="false">+$O275*Y275+$P275*BC275+$Q275*(0.9*BC275+$S275)+$R275</f>
        <v>0</v>
      </c>
      <c r="CW275" s="56" t="n">
        <f aca="false">+$O275*Z275+$P275*BD275+$Q275*(0.9*BD275+$S275)+$R275</f>
        <v>0</v>
      </c>
      <c r="CX275" s="56" t="n">
        <f aca="false">+$O275*AA275+$P275*BE275+$Q275*(0.9*BE275+$S275)+$R275</f>
        <v>0</v>
      </c>
      <c r="CY275" s="56" t="n">
        <f aca="false">+$O275*AB275+$P275*BF275+$Q275*(0.9*BF275+$S275)+$R275</f>
        <v>0</v>
      </c>
      <c r="CZ275" s="56" t="n">
        <f aca="false">+$O275*AC275+$P275*BG275+$Q275*(0.9*BG275+$S275)+$R275</f>
        <v>0</v>
      </c>
      <c r="DA275" s="56" t="n">
        <f aca="false">+$O275*AD275+$P275*BH275+$Q275*(0.9*BH275+$S275)+$R275</f>
        <v>0</v>
      </c>
      <c r="DB275" s="56" t="n">
        <f aca="false">+$O275*AE275+$P275*BI275+$Q275*(0.9*BI275+$S275)+$R275</f>
        <v>0</v>
      </c>
      <c r="DC275" s="56" t="n">
        <f aca="false">+$O275*AF275+$P275*BJ275+$Q275*(0.9*BJ275+$S275)+$R275</f>
        <v>0</v>
      </c>
      <c r="DD275" s="56" t="n">
        <f aca="false">+$O275*AG275+$P275*BK275+$Q275*(0.9*BK275+$S275)+$R275</f>
        <v>0</v>
      </c>
      <c r="DE275" s="56" t="n">
        <f aca="false">+$O275*AH275+$P275*BL275+$Q275*(0.9*BL275+$S275)+$R275</f>
        <v>0</v>
      </c>
      <c r="DF275" s="56" t="n">
        <f aca="false">+$O275*AI275+$P275*BM275+$Q275*(0.9*BM275+$S275)+$R275</f>
        <v>0</v>
      </c>
      <c r="DG275" s="55" t="n">
        <f aca="false">+SUM(CU275:DF275)</f>
        <v>85.22</v>
      </c>
      <c r="DH275" s="53"/>
      <c r="DJ275" s="14" t="n">
        <f aca="false">+IF(X275=0,0,$T275)</f>
        <v>30</v>
      </c>
      <c r="DK275" s="14" t="n">
        <f aca="false">+IF(Y275=0,0,$T275)</f>
        <v>0</v>
      </c>
      <c r="DL275" s="14" t="n">
        <f aca="false">+IF(Z275=0,0,$T275)</f>
        <v>0</v>
      </c>
      <c r="DM275" s="14" t="n">
        <f aca="false">+IF(AA275=0,0,$T275)</f>
        <v>0</v>
      </c>
      <c r="DN275" s="14" t="n">
        <f aca="false">+IF(AB275=0,0,$T275)</f>
        <v>0</v>
      </c>
      <c r="DO275" s="14" t="n">
        <f aca="false">+IF(AC275=0,0,$T275)</f>
        <v>0</v>
      </c>
      <c r="DP275" s="14" t="n">
        <f aca="false">+IF(AD275=0,0,$T275)</f>
        <v>0</v>
      </c>
      <c r="DQ275" s="14" t="n">
        <f aca="false">+IF(AE275=0,0,$T275)</f>
        <v>0</v>
      </c>
      <c r="DR275" s="14" t="n">
        <f aca="false">+IF(AF275=0,0,$T275)</f>
        <v>0</v>
      </c>
      <c r="DS275" s="14" t="n">
        <f aca="false">+IF(AG275=0,0,$T275)</f>
        <v>0</v>
      </c>
      <c r="DT275" s="14" t="n">
        <f aca="false">+IF(AH275=0,0,$T275)</f>
        <v>0</v>
      </c>
      <c r="DU275" s="14" t="n">
        <f aca="false">+IF(AI275=0,0,$T275)</f>
        <v>0</v>
      </c>
      <c r="DV275" s="55" t="n">
        <f aca="false">+SUM(DJ275:DU275)</f>
        <v>30</v>
      </c>
      <c r="DY275" s="14" t="n">
        <v>0</v>
      </c>
      <c r="DZ275" s="14" t="n">
        <v>0</v>
      </c>
      <c r="EA275" s="14" t="n">
        <v>0</v>
      </c>
      <c r="EB275" s="14" t="n">
        <v>0</v>
      </c>
      <c r="EC275" s="14" t="n">
        <v>0</v>
      </c>
      <c r="ED275" s="14" t="n">
        <v>0</v>
      </c>
      <c r="EE275" s="14" t="n">
        <v>0</v>
      </c>
      <c r="EF275" s="14" t="n">
        <v>0</v>
      </c>
      <c r="EG275" s="14" t="n">
        <v>0</v>
      </c>
      <c r="EH275" s="14" t="n">
        <v>0</v>
      </c>
      <c r="EI275" s="14" t="n">
        <v>0</v>
      </c>
      <c r="EJ275" s="14" t="n">
        <v>0</v>
      </c>
      <c r="EK275" s="55" t="n">
        <f aca="false">+SUM(DY275:EJ275)</f>
        <v>0</v>
      </c>
      <c r="EO275" s="53" t="n">
        <f aca="false">+CU275+DJ275-DY275/2</f>
        <v>115.22</v>
      </c>
      <c r="EP275" s="53" t="n">
        <f aca="false">+CV275+DK275-DZ275/2</f>
        <v>0</v>
      </c>
      <c r="EQ275" s="53" t="n">
        <f aca="false">+CW275+DL275-EA275/2</f>
        <v>0</v>
      </c>
      <c r="ER275" s="53" t="n">
        <f aca="false">+CX275+DM275-EB275/2</f>
        <v>0</v>
      </c>
      <c r="ES275" s="53" t="n">
        <f aca="false">+CY275+DN275-EC275/2</f>
        <v>0</v>
      </c>
      <c r="ET275" s="53" t="n">
        <f aca="false">+CZ275+DO275-ED275/2</f>
        <v>0</v>
      </c>
      <c r="EU275" s="53" t="n">
        <f aca="false">+DA275+DP275-EE275/2</f>
        <v>0</v>
      </c>
      <c r="EV275" s="53" t="n">
        <f aca="false">+DB275+DQ275-EF275/2</f>
        <v>0</v>
      </c>
      <c r="EW275" s="53" t="n">
        <f aca="false">+DC275+DR275-EG275/2</f>
        <v>0</v>
      </c>
      <c r="EX275" s="53" t="n">
        <f aca="false">+DD275+DS275-EH275/2</f>
        <v>0</v>
      </c>
      <c r="EY275" s="53" t="n">
        <f aca="false">+DE275+DT275-EI275/2</f>
        <v>0</v>
      </c>
      <c r="EZ275" s="53" t="n">
        <f aca="false">+DF275+DU275-EJ275/2</f>
        <v>0</v>
      </c>
      <c r="FA275" s="55" t="n">
        <f aca="false">+SUM(EO275:EZ275)</f>
        <v>115.22</v>
      </c>
      <c r="FD275" s="53" t="n">
        <f aca="false">+AM275-EO275-DY275</f>
        <v>4145.78</v>
      </c>
      <c r="FE275" s="53" t="n">
        <f aca="false">+AN275-EP275-DZ275</f>
        <v>0</v>
      </c>
      <c r="FF275" s="53" t="n">
        <f aca="false">+AO275-EQ275-EA275</f>
        <v>0</v>
      </c>
      <c r="FG275" s="53" t="n">
        <f aca="false">+AP275-ER275-EB275</f>
        <v>0</v>
      </c>
      <c r="FH275" s="53" t="n">
        <f aca="false">+AQ275-ES275-EC275</f>
        <v>0</v>
      </c>
      <c r="FI275" s="53" t="n">
        <f aca="false">+AR275-ET275-ED275</f>
        <v>0</v>
      </c>
      <c r="FJ275" s="53" t="n">
        <f aca="false">+AS275-EU275-EE275</f>
        <v>0</v>
      </c>
      <c r="FK275" s="53" t="n">
        <f aca="false">+AT275-EV275-EF275</f>
        <v>0</v>
      </c>
      <c r="FL275" s="53" t="n">
        <f aca="false">+AU275-EW275-EG275</f>
        <v>0</v>
      </c>
      <c r="FM275" s="53" t="n">
        <f aca="false">+AV275-EX275-EH275</f>
        <v>0</v>
      </c>
      <c r="FN275" s="53" t="n">
        <f aca="false">+AW275-EY275-EI275</f>
        <v>0</v>
      </c>
      <c r="FO275" s="53" t="n">
        <f aca="false">+AX275-EZ275-EJ275</f>
        <v>0</v>
      </c>
      <c r="FP275" s="53" t="n">
        <f aca="false">+AY275-FA275</f>
        <v>4145.78</v>
      </c>
    </row>
    <row collapsed="false" customFormat="false" customHeight="true" hidden="false" ht="15" outlineLevel="2" r="276">
      <c r="A276" s="21" t="n">
        <v>12</v>
      </c>
      <c r="B276" s="21" t="s">
        <v>67</v>
      </c>
      <c r="C276" s="21" t="s">
        <v>137</v>
      </c>
      <c r="D276" s="67" t="n">
        <f aca="false">+E276</f>
        <v>16236</v>
      </c>
      <c r="E276" s="69" t="n">
        <v>16236</v>
      </c>
      <c r="F276" s="72" t="s">
        <v>899</v>
      </c>
      <c r="G276" s="21" t="s">
        <v>69</v>
      </c>
      <c r="H276" s="21" t="s">
        <v>69</v>
      </c>
      <c r="I276" s="72" t="s">
        <v>900</v>
      </c>
      <c r="J276" s="72" t="s">
        <v>587</v>
      </c>
      <c r="K276" s="76" t="s">
        <v>587</v>
      </c>
      <c r="L276" s="49" t="s">
        <v>487</v>
      </c>
      <c r="M276" s="50" t="s">
        <v>70</v>
      </c>
      <c r="N276" s="51" t="n">
        <v>0.01</v>
      </c>
      <c r="O276" s="51" t="n">
        <v>0.02</v>
      </c>
      <c r="P276" s="51" t="n">
        <v>0</v>
      </c>
      <c r="Q276" s="51" t="n">
        <v>0</v>
      </c>
      <c r="R276" s="50" t="n">
        <v>0</v>
      </c>
      <c r="S276" s="50" t="n">
        <v>0</v>
      </c>
      <c r="T276" s="50" t="n">
        <v>30</v>
      </c>
      <c r="U276" s="50"/>
      <c r="X276" s="53" t="e">
        <f aca="false">+VLOOKUP($D276,['file:///home/lab/repositories/luckia.facturador/com.luckia.biller.deploy/src/main/resources/bootstrap/info_presencial_2014.xlsx']venta_neta_cons!$a$2:$n$1048576,3,0)</f>
        <v>#VALUE!</v>
      </c>
      <c r="Y276" s="53" t="e">
        <f aca="false">+VLOOKUP($D276,['file:///home/lab/repositories/luckia.facturador/com.luckia.biller.deploy/src/main/resources/bootstrap/info_presencial_2014.xlsx']venta_neta_cons!$a$2:$n$1048576,4,0)</f>
        <v>#VALUE!</v>
      </c>
      <c r="Z276" s="53" t="e">
        <f aca="false">+VLOOKUP($D276,['file:///home/lab/repositories/luckia.facturador/com.luckia.biller.deploy/src/main/resources/bootstrap/info_presencial_2014.xlsx']venta_neta_cons!$a$2:$n$1048576,5,0)</f>
        <v>#VALUE!</v>
      </c>
      <c r="AA276" s="53" t="e">
        <f aca="false">+VLOOKUP($D276,['file:///home/lab/repositories/luckia.facturador/com.luckia.biller.deploy/src/main/resources/bootstrap/info_presencial_2014.xlsx']venta_neta_cons!$a$2:$n$1048576,6,0)</f>
        <v>#VALUE!</v>
      </c>
      <c r="AB276" s="53" t="e">
        <f aca="false">+VLOOKUP($D276,['file:///home/lab/repositories/luckia.facturador/com.luckia.biller.deploy/src/main/resources/bootstrap/info_presencial_2014.xlsx']venta_neta_cons!$a$2:$n$1048576,7,0)</f>
        <v>#VALUE!</v>
      </c>
      <c r="AC276" s="53" t="e">
        <f aca="false">+VLOOKUP($D276,['file:///home/lab/repositories/luckia.facturador/com.luckia.biller.deploy/src/main/resources/bootstrap/info_presencial_2014.xlsx']venta_neta_cons!$a$2:$n$1048576,8,0)</f>
        <v>#VALUE!</v>
      </c>
      <c r="AD276" s="53" t="e">
        <f aca="false">+VLOOKUP($D276,['file:///home/lab/repositories/luckia.facturador/com.luckia.biller.deploy/src/main/resources/bootstrap/info_presencial_2014.xlsx']venta_neta_cons!$a$2:$n$1048576,9,0)</f>
        <v>#VALUE!</v>
      </c>
      <c r="AE276" s="53" t="e">
        <f aca="false">+VLOOKUP($D276,['file:///home/lab/repositories/luckia.facturador/com.luckia.biller.deploy/src/main/resources/bootstrap/info_presencial_2014.xlsx']venta_neta_cons!$a$2:$n$1048576,10,0)</f>
        <v>#VALUE!</v>
      </c>
      <c r="AF276" s="53" t="e">
        <f aca="false">+VLOOKUP($D276,['file:///home/lab/repositories/luckia.facturador/com.luckia.biller.deploy/src/main/resources/bootstrap/info_presencial_2014.xlsx']venta_neta_cons!$a$2:$n$1048576,11,0)</f>
        <v>#VALUE!</v>
      </c>
      <c r="AG276" s="53" t="e">
        <f aca="false">+VLOOKUP($D276,['file:///home/lab/repositories/luckia.facturador/com.luckia.biller.deploy/src/main/resources/bootstrap/info_presencial_2014.xlsx']venta_neta_cons!$a$2:$n$1048576,12,0)</f>
        <v>#VALUE!</v>
      </c>
      <c r="AH276" s="53" t="e">
        <f aca="false">+VLOOKUP($D276,['file:///home/lab/repositories/luckia.facturador/com.luckia.biller.deploy/src/main/resources/bootstrap/info_presencial_2014.xlsx']venta_neta_cons!$a$2:$n$1048576,13,0)</f>
        <v>#VALUE!</v>
      </c>
      <c r="AI276" s="53" t="e">
        <f aca="false">+VLOOKUP($D276,['file:///home/lab/repositories/luckia.facturador/com.luckia.biller.deploy/src/main/resources/bootstrap/info_presencial_2014.xlsx']venta_neta_cons!$a$2:$n$1048576,14,0)</f>
        <v>#VALUE!</v>
      </c>
      <c r="AJ276" s="53" t="n">
        <f aca="false">+SUM(X276:AI276)</f>
        <v>5356</v>
      </c>
      <c r="AK276" s="54" t="n">
        <f aca="false">+BB276/X276</f>
        <v>0.280042942494399</v>
      </c>
      <c r="AL276" s="53"/>
      <c r="AM276" s="53" t="e">
        <f aca="false">+VLOOKUP($D276,['file:///home/lab/repositories/luckia.facturador/com.luckia.biller.deploy/src/main/resources/bootstrap/info_presencial_2014.xlsx']saldo_cons!$a$2:$n$1048576,3,0)</f>
        <v>#VALUE!</v>
      </c>
      <c r="AN276" s="53" t="e">
        <f aca="false">+VLOOKUP($D276,['file:///home/lab/repositories/luckia.facturador/com.luckia.biller.deploy/src/main/resources/bootstrap/info_presencial_2014.xlsx']saldo_cons!$a$2:$n$1048576,4,0)</f>
        <v>#VALUE!</v>
      </c>
      <c r="AO276" s="53" t="e">
        <f aca="false">+VLOOKUP($D276,['file:///home/lab/repositories/luckia.facturador/com.luckia.biller.deploy/src/main/resources/bootstrap/info_presencial_2014.xlsx']saldo_cons!$a$2:$n$1048576,5,0)</f>
        <v>#VALUE!</v>
      </c>
      <c r="AP276" s="53" t="e">
        <f aca="false">+VLOOKUP($D276,['file:///home/lab/repositories/luckia.facturador/com.luckia.biller.deploy/src/main/resources/bootstrap/info_presencial_2014.xlsx']saldo_cons!$a$2:$n$1048576,6,0)</f>
        <v>#VALUE!</v>
      </c>
      <c r="AQ276" s="53" t="e">
        <f aca="false">+VLOOKUP($D276,['file:///home/lab/repositories/luckia.facturador/com.luckia.biller.deploy/src/main/resources/bootstrap/info_presencial_2014.xlsx']saldo_cons!$a$2:$n$1048576,7,0)</f>
        <v>#VALUE!</v>
      </c>
      <c r="AR276" s="53" t="e">
        <f aca="false">+VLOOKUP($D276,['file:///home/lab/repositories/luckia.facturador/com.luckia.biller.deploy/src/main/resources/bootstrap/info_presencial_2014.xlsx']saldo_cons!$a$2:$n$1048576,8,0)</f>
        <v>#VALUE!</v>
      </c>
      <c r="AS276" s="53" t="e">
        <f aca="false">+VLOOKUP($D276,['file:///home/lab/repositories/luckia.facturador/com.luckia.biller.deploy/src/main/resources/bootstrap/info_presencial_2014.xlsx']saldo_cons!$a$2:$n$1048576,9,0)</f>
        <v>#VALUE!</v>
      </c>
      <c r="AT276" s="53" t="e">
        <f aca="false">+VLOOKUP($D276,['file:///home/lab/repositories/luckia.facturador/com.luckia.biller.deploy/src/main/resources/bootstrap/info_presencial_2014.xlsx']saldo_cons!$a$2:$n$1048576,10,0)</f>
        <v>#VALUE!</v>
      </c>
      <c r="AU276" s="53" t="e">
        <f aca="false">+VLOOKUP($D276,['file:///home/lab/repositories/luckia.facturador/com.luckia.biller.deploy/src/main/resources/bootstrap/info_presencial_2014.xlsx']saldo_cons!$a$2:$n$1048576,11,0)</f>
        <v>#VALUE!</v>
      </c>
      <c r="AV276" s="53" t="e">
        <f aca="false">+VLOOKUP($D276,['file:///home/lab/repositories/luckia.facturador/com.luckia.biller.deploy/src/main/resources/bootstrap/info_presencial_2014.xlsx']saldo_cons!$a$2:$n$1048576,12,0)</f>
        <v>#VALUE!</v>
      </c>
      <c r="AW276" s="53" t="e">
        <f aca="false">+VLOOKUP($D276,['file:///home/lab/repositories/luckia.facturador/com.luckia.biller.deploy/src/main/resources/bootstrap/info_presencial_2014.xlsx']saldo_cons!$a$2:$n$1048576,13,0)</f>
        <v>#VALUE!</v>
      </c>
      <c r="AX276" s="53" t="e">
        <f aca="false">+VLOOKUP($D276,['file:///home/lab/repositories/luckia.facturador/com.luckia.biller.deploy/src/main/resources/bootstrap/info_presencial_2014.xlsx']saldo_cons!$a$2:$n$1048576,14,0)</f>
        <v>#VALUE!</v>
      </c>
      <c r="AY276" s="53" t="n">
        <f aca="false">+SUM(AM276:AX276)</f>
        <v>5356</v>
      </c>
      <c r="AZ276" s="53"/>
      <c r="BA276" s="53"/>
      <c r="BB276" s="53" t="e">
        <f aca="false">+VLOOKUP($D276,['file:///home/lab/repositories/luckia.facturador/com.luckia.biller.deploy/src/main/resources/bootstrap/info_presencial_2014.xlsx']ggr_cons!$a$2:$n$1048576,3,0)</f>
        <v>#VALUE!</v>
      </c>
      <c r="BC276" s="53" t="e">
        <f aca="false">+VLOOKUP($D276,['file:///home/lab/repositories/luckia.facturador/com.luckia.biller.deploy/src/main/resources/bootstrap/info_presencial_2014.xlsx']ggr_cons!$a$2:$n$1048576,4,0)</f>
        <v>#VALUE!</v>
      </c>
      <c r="BD276" s="53" t="e">
        <f aca="false">+VLOOKUP($D276,['file:///home/lab/repositories/luckia.facturador/com.luckia.biller.deploy/src/main/resources/bootstrap/info_presencial_2014.xlsx']ggr_cons!$a$2:$n$1048576,5,0)</f>
        <v>#VALUE!</v>
      </c>
      <c r="BE276" s="53" t="e">
        <f aca="false">+VLOOKUP($D276,['file:///home/lab/repositories/luckia.facturador/com.luckia.biller.deploy/src/main/resources/bootstrap/info_presencial_2014.xlsx']ggr_cons!$a$2:$n$1048576,6,0)</f>
        <v>#VALUE!</v>
      </c>
      <c r="BF276" s="53" t="e">
        <f aca="false">+VLOOKUP($D276,['file:///home/lab/repositories/luckia.facturador/com.luckia.biller.deploy/src/main/resources/bootstrap/info_presencial_2014.xlsx']ggr_cons!$a$2:$n$1048576,7,0)</f>
        <v>#VALUE!</v>
      </c>
      <c r="BG276" s="53" t="e">
        <f aca="false">+VLOOKUP($D276,['file:///home/lab/repositories/luckia.facturador/com.luckia.biller.deploy/src/main/resources/bootstrap/info_presencial_2014.xlsx']ggr_cons!$a$2:$n$1048576,8,0)</f>
        <v>#VALUE!</v>
      </c>
      <c r="BH276" s="53" t="e">
        <f aca="false">+VLOOKUP($D276,['file:///home/lab/repositories/luckia.facturador/com.luckia.biller.deploy/src/main/resources/bootstrap/info_presencial_2014.xlsx']ggr_cons!$a$2:$n$1048576,9,0)</f>
        <v>#VALUE!</v>
      </c>
      <c r="BI276" s="53" t="e">
        <f aca="false">+VLOOKUP($D276,['file:///home/lab/repositories/luckia.facturador/com.luckia.biller.deploy/src/main/resources/bootstrap/info_presencial_2014.xlsx']ggr_cons!$a$2:$n$1048576,10,0)</f>
        <v>#VALUE!</v>
      </c>
      <c r="BJ276" s="53" t="e">
        <f aca="false">+VLOOKUP($D276,['file:///home/lab/repositories/luckia.facturador/com.luckia.biller.deploy/src/main/resources/bootstrap/info_presencial_2014.xlsx']ggr_cons!$a$2:$n$1048576,11,0)</f>
        <v>#VALUE!</v>
      </c>
      <c r="BK276" s="53" t="e">
        <f aca="false">+VLOOKUP($D276,['file:///home/lab/repositories/luckia.facturador/com.luckia.biller.deploy/src/main/resources/bootstrap/info_presencial_2014.xlsx']ggr_cons!$a$2:$n$1048576,12,0)</f>
        <v>#VALUE!</v>
      </c>
      <c r="BL276" s="53" t="e">
        <f aca="false">+VLOOKUP($D276,['file:///home/lab/repositories/luckia.facturador/com.luckia.biller.deploy/src/main/resources/bootstrap/info_presencial_2014.xlsx']ggr_cons!$a$2:$n$1048576,13,0)</f>
        <v>#VALUE!</v>
      </c>
      <c r="BM276" s="53" t="e">
        <f aca="false">+VLOOKUP($D276,['file:///home/lab/repositories/luckia.facturador/com.luckia.biller.deploy/src/main/resources/bootstrap/info_presencial_2014.xlsx']ggr_cons!$a$2:$n$1048576,14,0)</f>
        <v>#VALUE!</v>
      </c>
      <c r="BN276" s="53" t="n">
        <f aca="false">+SUM(BB276:BM276)</f>
        <v>1499.91</v>
      </c>
      <c r="BO276" s="53"/>
      <c r="BP276" s="53"/>
      <c r="BQ276" s="55" t="n">
        <f aca="false">+$N276*X276</f>
        <v>53.56</v>
      </c>
      <c r="BR276" s="55" t="n">
        <f aca="false">+$N276*Y276</f>
        <v>0</v>
      </c>
      <c r="BS276" s="55" t="n">
        <f aca="false">+$N276*Z276</f>
        <v>0</v>
      </c>
      <c r="BT276" s="55" t="n">
        <f aca="false">+$N276*AA276</f>
        <v>0</v>
      </c>
      <c r="BU276" s="55" t="n">
        <f aca="false">+$N276*AB276</f>
        <v>0</v>
      </c>
      <c r="BV276" s="55" t="n">
        <f aca="false">+$N276*AC276</f>
        <v>0</v>
      </c>
      <c r="BW276" s="55" t="n">
        <f aca="false">+$N276*AD276</f>
        <v>0</v>
      </c>
      <c r="BX276" s="55" t="n">
        <f aca="false">+$N276*AE276</f>
        <v>0</v>
      </c>
      <c r="BY276" s="55" t="n">
        <f aca="false">+$N276*AF276</f>
        <v>0</v>
      </c>
      <c r="BZ276" s="55" t="n">
        <f aca="false">+$N276*AG276</f>
        <v>0</v>
      </c>
      <c r="CA276" s="55" t="n">
        <f aca="false">+$N276*AH276</f>
        <v>0</v>
      </c>
      <c r="CB276" s="55" t="n">
        <f aca="false">+$N276*AI276</f>
        <v>0</v>
      </c>
      <c r="CC276" s="55" t="n">
        <f aca="false">+SUM(BQ276:CB276)</f>
        <v>53.56</v>
      </c>
      <c r="CD276" s="53"/>
      <c r="CE276" s="55"/>
      <c r="CF276" s="55" t="n">
        <f aca="false">+BQ276/$CE$2</f>
        <v>44.2644628099174</v>
      </c>
      <c r="CG276" s="55" t="n">
        <f aca="false">+BR276/$CE$2</f>
        <v>0</v>
      </c>
      <c r="CH276" s="55" t="n">
        <f aca="false">+BS276/$CE$2</f>
        <v>0</v>
      </c>
      <c r="CI276" s="55" t="n">
        <f aca="false">+BT276/$CE$2</f>
        <v>0</v>
      </c>
      <c r="CJ276" s="55" t="n">
        <f aca="false">+BU276/$CE$2</f>
        <v>0</v>
      </c>
      <c r="CK276" s="55" t="n">
        <f aca="false">+BV276/$CE$2</f>
        <v>0</v>
      </c>
      <c r="CL276" s="55" t="n">
        <f aca="false">+BW276/$CE$2</f>
        <v>0</v>
      </c>
      <c r="CM276" s="55" t="n">
        <f aca="false">+BX276/$CE$2</f>
        <v>0</v>
      </c>
      <c r="CN276" s="55" t="n">
        <f aca="false">+BY276/$CE$2</f>
        <v>0</v>
      </c>
      <c r="CO276" s="55" t="n">
        <f aca="false">+BZ276/$CE$2</f>
        <v>0</v>
      </c>
      <c r="CP276" s="55" t="n">
        <f aca="false">+CA276/$CE$2</f>
        <v>0</v>
      </c>
      <c r="CQ276" s="55" t="n">
        <f aca="false">+CB276/$CE$2</f>
        <v>0</v>
      </c>
      <c r="CR276" s="55" t="n">
        <f aca="false">+CC276/$CE$2</f>
        <v>44.2644628099174</v>
      </c>
      <c r="CS276" s="53"/>
      <c r="CT276" s="53"/>
      <c r="CU276" s="56" t="n">
        <f aca="false">+$O276*X276+$P276*BB276+$Q276*(0.9*BB276+$S276)+$R276</f>
        <v>107.12</v>
      </c>
      <c r="CV276" s="56" t="n">
        <f aca="false">+$O276*Y276+$P276*BC276+$Q276*(0.9*BC276+$S276)+$R276</f>
        <v>0</v>
      </c>
      <c r="CW276" s="56" t="n">
        <f aca="false">+$O276*Z276+$P276*BD276+$Q276*(0.9*BD276+$S276)+$R276</f>
        <v>0</v>
      </c>
      <c r="CX276" s="56" t="n">
        <f aca="false">+$O276*AA276+$P276*BE276+$Q276*(0.9*BE276+$S276)+$R276</f>
        <v>0</v>
      </c>
      <c r="CY276" s="56" t="n">
        <f aca="false">+$O276*AB276+$P276*BF276+$Q276*(0.9*BF276+$S276)+$R276</f>
        <v>0</v>
      </c>
      <c r="CZ276" s="56" t="n">
        <f aca="false">+$O276*AC276+$P276*BG276+$Q276*(0.9*BG276+$S276)+$R276</f>
        <v>0</v>
      </c>
      <c r="DA276" s="56" t="n">
        <f aca="false">+$O276*AD276+$P276*BH276+$Q276*(0.9*BH276+$S276)+$R276</f>
        <v>0</v>
      </c>
      <c r="DB276" s="56" t="n">
        <f aca="false">+$O276*AE276+$P276*BI276+$Q276*(0.9*BI276+$S276)+$R276</f>
        <v>0</v>
      </c>
      <c r="DC276" s="56" t="n">
        <f aca="false">+$O276*AF276+$P276*BJ276+$Q276*(0.9*BJ276+$S276)+$R276</f>
        <v>0</v>
      </c>
      <c r="DD276" s="56" t="n">
        <f aca="false">+$O276*AG276+$P276*BK276+$Q276*(0.9*BK276+$S276)+$R276</f>
        <v>0</v>
      </c>
      <c r="DE276" s="56" t="n">
        <f aca="false">+$O276*AH276+$P276*BL276+$Q276*(0.9*BL276+$S276)+$R276</f>
        <v>0</v>
      </c>
      <c r="DF276" s="56" t="n">
        <f aca="false">+$O276*AI276+$P276*BM276+$Q276*(0.9*BM276+$S276)+$R276</f>
        <v>0</v>
      </c>
      <c r="DG276" s="55" t="n">
        <f aca="false">+SUM(CU276:DF276)</f>
        <v>107.12</v>
      </c>
      <c r="DH276" s="53"/>
      <c r="DJ276" s="14" t="n">
        <f aca="false">+IF(X276=0,0,$T276)</f>
        <v>30</v>
      </c>
      <c r="DK276" s="14" t="n">
        <f aca="false">+IF(Y276=0,0,$T276)</f>
        <v>0</v>
      </c>
      <c r="DL276" s="14" t="n">
        <f aca="false">+IF(Z276=0,0,$T276)</f>
        <v>0</v>
      </c>
      <c r="DM276" s="14" t="n">
        <f aca="false">+IF(AA276=0,0,$T276)</f>
        <v>0</v>
      </c>
      <c r="DN276" s="14" t="n">
        <f aca="false">+IF(AB276=0,0,$T276)</f>
        <v>0</v>
      </c>
      <c r="DO276" s="14" t="n">
        <f aca="false">+IF(AC276=0,0,$T276)</f>
        <v>0</v>
      </c>
      <c r="DP276" s="14" t="n">
        <f aca="false">+IF(AD276=0,0,$T276)</f>
        <v>0</v>
      </c>
      <c r="DQ276" s="14" t="n">
        <f aca="false">+IF(AE276=0,0,$T276)</f>
        <v>0</v>
      </c>
      <c r="DR276" s="14" t="n">
        <f aca="false">+IF(AF276=0,0,$T276)</f>
        <v>0</v>
      </c>
      <c r="DS276" s="14" t="n">
        <f aca="false">+IF(AG276=0,0,$T276)</f>
        <v>0</v>
      </c>
      <c r="DT276" s="14" t="n">
        <f aca="false">+IF(AH276=0,0,$T276)</f>
        <v>0</v>
      </c>
      <c r="DU276" s="14" t="n">
        <f aca="false">+IF(AI276=0,0,$T276)</f>
        <v>0</v>
      </c>
      <c r="DV276" s="55" t="n">
        <f aca="false">+SUM(DJ276:DU276)</f>
        <v>30</v>
      </c>
      <c r="DY276" s="14" t="n">
        <v>0</v>
      </c>
      <c r="DZ276" s="14" t="n">
        <v>0</v>
      </c>
      <c r="EA276" s="14" t="n">
        <v>0</v>
      </c>
      <c r="EB276" s="14" t="n">
        <v>0</v>
      </c>
      <c r="EC276" s="14" t="n">
        <v>0</v>
      </c>
      <c r="ED276" s="14" t="n">
        <v>0</v>
      </c>
      <c r="EE276" s="14" t="n">
        <v>0</v>
      </c>
      <c r="EF276" s="14" t="n">
        <v>0</v>
      </c>
      <c r="EG276" s="14" t="n">
        <v>0</v>
      </c>
      <c r="EH276" s="14" t="n">
        <v>0</v>
      </c>
      <c r="EI276" s="14" t="n">
        <v>0</v>
      </c>
      <c r="EJ276" s="14" t="n">
        <v>0</v>
      </c>
      <c r="EK276" s="55" t="n">
        <f aca="false">+SUM(DY276:EJ276)</f>
        <v>0</v>
      </c>
      <c r="EO276" s="53" t="n">
        <f aca="false">+CU276+DJ276-DY276/2</f>
        <v>137.12</v>
      </c>
      <c r="EP276" s="53" t="n">
        <f aca="false">+CV276+DK276-DZ276/2</f>
        <v>0</v>
      </c>
      <c r="EQ276" s="53" t="n">
        <f aca="false">+CW276+DL276-EA276/2</f>
        <v>0</v>
      </c>
      <c r="ER276" s="53" t="n">
        <f aca="false">+CX276+DM276-EB276/2</f>
        <v>0</v>
      </c>
      <c r="ES276" s="53" t="n">
        <f aca="false">+CY276+DN276-EC276/2</f>
        <v>0</v>
      </c>
      <c r="ET276" s="53" t="n">
        <f aca="false">+CZ276+DO276-ED276/2</f>
        <v>0</v>
      </c>
      <c r="EU276" s="53" t="n">
        <f aca="false">+DA276+DP276-EE276/2</f>
        <v>0</v>
      </c>
      <c r="EV276" s="53" t="n">
        <f aca="false">+DB276+DQ276-EF276/2</f>
        <v>0</v>
      </c>
      <c r="EW276" s="53" t="n">
        <f aca="false">+DC276+DR276-EG276/2</f>
        <v>0</v>
      </c>
      <c r="EX276" s="53" t="n">
        <f aca="false">+DD276+DS276-EH276/2</f>
        <v>0</v>
      </c>
      <c r="EY276" s="53" t="n">
        <f aca="false">+DE276+DT276-EI276/2</f>
        <v>0</v>
      </c>
      <c r="EZ276" s="53" t="n">
        <f aca="false">+DF276+DU276-EJ276/2</f>
        <v>0</v>
      </c>
      <c r="FA276" s="55" t="n">
        <f aca="false">+SUM(EO276:EZ276)</f>
        <v>137.12</v>
      </c>
      <c r="FD276" s="53" t="n">
        <f aca="false">+AM276-EO276-DY276</f>
        <v>5218.88</v>
      </c>
      <c r="FE276" s="53" t="n">
        <f aca="false">+AN276-EP276-DZ276</f>
        <v>0</v>
      </c>
      <c r="FF276" s="53" t="n">
        <f aca="false">+AO276-EQ276-EA276</f>
        <v>0</v>
      </c>
      <c r="FG276" s="53" t="n">
        <f aca="false">+AP276-ER276-EB276</f>
        <v>0</v>
      </c>
      <c r="FH276" s="53" t="n">
        <f aca="false">+AQ276-ES276-EC276</f>
        <v>0</v>
      </c>
      <c r="FI276" s="53" t="n">
        <f aca="false">+AR276-ET276-ED276</f>
        <v>0</v>
      </c>
      <c r="FJ276" s="53" t="n">
        <f aca="false">+AS276-EU276-EE276</f>
        <v>0</v>
      </c>
      <c r="FK276" s="53" t="n">
        <f aca="false">+AT276-EV276-EF276</f>
        <v>0</v>
      </c>
      <c r="FL276" s="53" t="n">
        <f aca="false">+AU276-EW276-EG276</f>
        <v>0</v>
      </c>
      <c r="FM276" s="53" t="n">
        <f aca="false">+AV276-EX276-EH276</f>
        <v>0</v>
      </c>
      <c r="FN276" s="53" t="n">
        <f aca="false">+AW276-EY276-EI276</f>
        <v>0</v>
      </c>
      <c r="FO276" s="53" t="n">
        <f aca="false">+AX276-EZ276-EJ276</f>
        <v>0</v>
      </c>
      <c r="FP276" s="53" t="n">
        <f aca="false">+AY276-FA276</f>
        <v>5218.88</v>
      </c>
    </row>
    <row collapsed="false" customFormat="false" customHeight="true" hidden="false" ht="15" outlineLevel="2" r="277">
      <c r="A277" s="21" t="n">
        <v>12</v>
      </c>
      <c r="B277" s="21" t="s">
        <v>67</v>
      </c>
      <c r="C277" s="21" t="s">
        <v>137</v>
      </c>
      <c r="D277" s="67" t="n">
        <f aca="false">+E277</f>
        <v>16237</v>
      </c>
      <c r="E277" s="69" t="n">
        <v>16237</v>
      </c>
      <c r="F277" s="72" t="s">
        <v>901</v>
      </c>
      <c r="G277" s="21" t="s">
        <v>69</v>
      </c>
      <c r="H277" s="21" t="s">
        <v>69</v>
      </c>
      <c r="I277" s="72" t="s">
        <v>902</v>
      </c>
      <c r="J277" s="72" t="s">
        <v>587</v>
      </c>
      <c r="K277" s="76" t="s">
        <v>587</v>
      </c>
      <c r="L277" s="49" t="s">
        <v>487</v>
      </c>
      <c r="M277" s="50" t="s">
        <v>70</v>
      </c>
      <c r="N277" s="51" t="n">
        <v>0.01</v>
      </c>
      <c r="O277" s="51" t="n">
        <v>0.02</v>
      </c>
      <c r="P277" s="51" t="n">
        <v>0</v>
      </c>
      <c r="Q277" s="51" t="n">
        <v>0</v>
      </c>
      <c r="R277" s="50" t="n">
        <v>0</v>
      </c>
      <c r="S277" s="50" t="n">
        <v>0</v>
      </c>
      <c r="T277" s="50" t="n">
        <v>30</v>
      </c>
      <c r="U277" s="50"/>
      <c r="X277" s="53" t="e">
        <f aca="false">+VLOOKUP($D277,['file:///home/lab/repositories/luckia.facturador/com.luckia.biller.deploy/src/main/resources/bootstrap/info_presencial_2014.xlsx']venta_neta_cons!$a$2:$n$1048576,3,0)</f>
        <v>#VALUE!</v>
      </c>
      <c r="Y277" s="53" t="e">
        <f aca="false">+VLOOKUP($D277,['file:///home/lab/repositories/luckia.facturador/com.luckia.biller.deploy/src/main/resources/bootstrap/info_presencial_2014.xlsx']venta_neta_cons!$a$2:$n$1048576,4,0)</f>
        <v>#VALUE!</v>
      </c>
      <c r="Z277" s="53" t="e">
        <f aca="false">+VLOOKUP($D277,['file:///home/lab/repositories/luckia.facturador/com.luckia.biller.deploy/src/main/resources/bootstrap/info_presencial_2014.xlsx']venta_neta_cons!$a$2:$n$1048576,5,0)</f>
        <v>#VALUE!</v>
      </c>
      <c r="AA277" s="53" t="e">
        <f aca="false">+VLOOKUP($D277,['file:///home/lab/repositories/luckia.facturador/com.luckia.biller.deploy/src/main/resources/bootstrap/info_presencial_2014.xlsx']venta_neta_cons!$a$2:$n$1048576,6,0)</f>
        <v>#VALUE!</v>
      </c>
      <c r="AB277" s="53" t="e">
        <f aca="false">+VLOOKUP($D277,['file:///home/lab/repositories/luckia.facturador/com.luckia.biller.deploy/src/main/resources/bootstrap/info_presencial_2014.xlsx']venta_neta_cons!$a$2:$n$1048576,7,0)</f>
        <v>#VALUE!</v>
      </c>
      <c r="AC277" s="53" t="e">
        <f aca="false">+VLOOKUP($D277,['file:///home/lab/repositories/luckia.facturador/com.luckia.biller.deploy/src/main/resources/bootstrap/info_presencial_2014.xlsx']venta_neta_cons!$a$2:$n$1048576,8,0)</f>
        <v>#VALUE!</v>
      </c>
      <c r="AD277" s="53" t="e">
        <f aca="false">+VLOOKUP($D277,['file:///home/lab/repositories/luckia.facturador/com.luckia.biller.deploy/src/main/resources/bootstrap/info_presencial_2014.xlsx']venta_neta_cons!$a$2:$n$1048576,9,0)</f>
        <v>#VALUE!</v>
      </c>
      <c r="AE277" s="53" t="e">
        <f aca="false">+VLOOKUP($D277,['file:///home/lab/repositories/luckia.facturador/com.luckia.biller.deploy/src/main/resources/bootstrap/info_presencial_2014.xlsx']venta_neta_cons!$a$2:$n$1048576,10,0)</f>
        <v>#VALUE!</v>
      </c>
      <c r="AF277" s="53" t="e">
        <f aca="false">+VLOOKUP($D277,['file:///home/lab/repositories/luckia.facturador/com.luckia.biller.deploy/src/main/resources/bootstrap/info_presencial_2014.xlsx']venta_neta_cons!$a$2:$n$1048576,11,0)</f>
        <v>#VALUE!</v>
      </c>
      <c r="AG277" s="53" t="e">
        <f aca="false">+VLOOKUP($D277,['file:///home/lab/repositories/luckia.facturador/com.luckia.biller.deploy/src/main/resources/bootstrap/info_presencial_2014.xlsx']venta_neta_cons!$a$2:$n$1048576,12,0)</f>
        <v>#VALUE!</v>
      </c>
      <c r="AH277" s="53" t="e">
        <f aca="false">+VLOOKUP($D277,['file:///home/lab/repositories/luckia.facturador/com.luckia.biller.deploy/src/main/resources/bootstrap/info_presencial_2014.xlsx']venta_neta_cons!$a$2:$n$1048576,13,0)</f>
        <v>#VALUE!</v>
      </c>
      <c r="AI277" s="53" t="e">
        <f aca="false">+VLOOKUP($D277,['file:///home/lab/repositories/luckia.facturador/com.luckia.biller.deploy/src/main/resources/bootstrap/info_presencial_2014.xlsx']venta_neta_cons!$a$2:$n$1048576,14,0)</f>
        <v>#VALUE!</v>
      </c>
      <c r="AJ277" s="53" t="n">
        <f aca="false">+SUM(X277:AI277)</f>
        <v>200</v>
      </c>
      <c r="AK277" s="54" t="n">
        <f aca="false">+BB277/X277</f>
        <v>0.5628</v>
      </c>
      <c r="AL277" s="53"/>
      <c r="AM277" s="53" t="e">
        <f aca="false">+VLOOKUP($D277,['file:///home/lab/repositories/luckia.facturador/com.luckia.biller.deploy/src/main/resources/bootstrap/info_presencial_2014.xlsx']saldo_cons!$a$2:$n$1048576,3,0)</f>
        <v>#VALUE!</v>
      </c>
      <c r="AN277" s="53" t="e">
        <f aca="false">+VLOOKUP($D277,['file:///home/lab/repositories/luckia.facturador/com.luckia.biller.deploy/src/main/resources/bootstrap/info_presencial_2014.xlsx']saldo_cons!$a$2:$n$1048576,4,0)</f>
        <v>#VALUE!</v>
      </c>
      <c r="AO277" s="53" t="e">
        <f aca="false">+VLOOKUP($D277,['file:///home/lab/repositories/luckia.facturador/com.luckia.biller.deploy/src/main/resources/bootstrap/info_presencial_2014.xlsx']saldo_cons!$a$2:$n$1048576,5,0)</f>
        <v>#VALUE!</v>
      </c>
      <c r="AP277" s="53" t="e">
        <f aca="false">+VLOOKUP($D277,['file:///home/lab/repositories/luckia.facturador/com.luckia.biller.deploy/src/main/resources/bootstrap/info_presencial_2014.xlsx']saldo_cons!$a$2:$n$1048576,6,0)</f>
        <v>#VALUE!</v>
      </c>
      <c r="AQ277" s="53" t="e">
        <f aca="false">+VLOOKUP($D277,['file:///home/lab/repositories/luckia.facturador/com.luckia.biller.deploy/src/main/resources/bootstrap/info_presencial_2014.xlsx']saldo_cons!$a$2:$n$1048576,7,0)</f>
        <v>#VALUE!</v>
      </c>
      <c r="AR277" s="53" t="e">
        <f aca="false">+VLOOKUP($D277,['file:///home/lab/repositories/luckia.facturador/com.luckia.biller.deploy/src/main/resources/bootstrap/info_presencial_2014.xlsx']saldo_cons!$a$2:$n$1048576,8,0)</f>
        <v>#VALUE!</v>
      </c>
      <c r="AS277" s="53" t="e">
        <f aca="false">+VLOOKUP($D277,['file:///home/lab/repositories/luckia.facturador/com.luckia.biller.deploy/src/main/resources/bootstrap/info_presencial_2014.xlsx']saldo_cons!$a$2:$n$1048576,9,0)</f>
        <v>#VALUE!</v>
      </c>
      <c r="AT277" s="53" t="e">
        <f aca="false">+VLOOKUP($D277,['file:///home/lab/repositories/luckia.facturador/com.luckia.biller.deploy/src/main/resources/bootstrap/info_presencial_2014.xlsx']saldo_cons!$a$2:$n$1048576,10,0)</f>
        <v>#VALUE!</v>
      </c>
      <c r="AU277" s="53" t="e">
        <f aca="false">+VLOOKUP($D277,['file:///home/lab/repositories/luckia.facturador/com.luckia.biller.deploy/src/main/resources/bootstrap/info_presencial_2014.xlsx']saldo_cons!$a$2:$n$1048576,11,0)</f>
        <v>#VALUE!</v>
      </c>
      <c r="AV277" s="53" t="e">
        <f aca="false">+VLOOKUP($D277,['file:///home/lab/repositories/luckia.facturador/com.luckia.biller.deploy/src/main/resources/bootstrap/info_presencial_2014.xlsx']saldo_cons!$a$2:$n$1048576,12,0)</f>
        <v>#VALUE!</v>
      </c>
      <c r="AW277" s="53" t="e">
        <f aca="false">+VLOOKUP($D277,['file:///home/lab/repositories/luckia.facturador/com.luckia.biller.deploy/src/main/resources/bootstrap/info_presencial_2014.xlsx']saldo_cons!$a$2:$n$1048576,13,0)</f>
        <v>#VALUE!</v>
      </c>
      <c r="AX277" s="53" t="e">
        <f aca="false">+VLOOKUP($D277,['file:///home/lab/repositories/luckia.facturador/com.luckia.biller.deploy/src/main/resources/bootstrap/info_presencial_2014.xlsx']saldo_cons!$a$2:$n$1048576,14,0)</f>
        <v>#VALUE!</v>
      </c>
      <c r="AY277" s="53" t="n">
        <f aca="false">+SUM(AM277:AX277)</f>
        <v>200</v>
      </c>
      <c r="AZ277" s="53"/>
      <c r="BA277" s="53"/>
      <c r="BB277" s="53" t="e">
        <f aca="false">+VLOOKUP($D277,['file:///home/lab/repositories/luckia.facturador/com.luckia.biller.deploy/src/main/resources/bootstrap/info_presencial_2014.xlsx']ggr_cons!$a$2:$n$1048576,3,0)</f>
        <v>#VALUE!</v>
      </c>
      <c r="BC277" s="53" t="e">
        <f aca="false">+VLOOKUP($D277,['file:///home/lab/repositories/luckia.facturador/com.luckia.biller.deploy/src/main/resources/bootstrap/info_presencial_2014.xlsx']ggr_cons!$a$2:$n$1048576,4,0)</f>
        <v>#VALUE!</v>
      </c>
      <c r="BD277" s="53" t="e">
        <f aca="false">+VLOOKUP($D277,['file:///home/lab/repositories/luckia.facturador/com.luckia.biller.deploy/src/main/resources/bootstrap/info_presencial_2014.xlsx']ggr_cons!$a$2:$n$1048576,5,0)</f>
        <v>#VALUE!</v>
      </c>
      <c r="BE277" s="53" t="e">
        <f aca="false">+VLOOKUP($D277,['file:///home/lab/repositories/luckia.facturador/com.luckia.biller.deploy/src/main/resources/bootstrap/info_presencial_2014.xlsx']ggr_cons!$a$2:$n$1048576,6,0)</f>
        <v>#VALUE!</v>
      </c>
      <c r="BF277" s="53" t="e">
        <f aca="false">+VLOOKUP($D277,['file:///home/lab/repositories/luckia.facturador/com.luckia.biller.deploy/src/main/resources/bootstrap/info_presencial_2014.xlsx']ggr_cons!$a$2:$n$1048576,7,0)</f>
        <v>#VALUE!</v>
      </c>
      <c r="BG277" s="53" t="e">
        <f aca="false">+VLOOKUP($D277,['file:///home/lab/repositories/luckia.facturador/com.luckia.biller.deploy/src/main/resources/bootstrap/info_presencial_2014.xlsx']ggr_cons!$a$2:$n$1048576,8,0)</f>
        <v>#VALUE!</v>
      </c>
      <c r="BH277" s="53" t="e">
        <f aca="false">+VLOOKUP($D277,['file:///home/lab/repositories/luckia.facturador/com.luckia.biller.deploy/src/main/resources/bootstrap/info_presencial_2014.xlsx']ggr_cons!$a$2:$n$1048576,9,0)</f>
        <v>#VALUE!</v>
      </c>
      <c r="BI277" s="53" t="e">
        <f aca="false">+VLOOKUP($D277,['file:///home/lab/repositories/luckia.facturador/com.luckia.biller.deploy/src/main/resources/bootstrap/info_presencial_2014.xlsx']ggr_cons!$a$2:$n$1048576,10,0)</f>
        <v>#VALUE!</v>
      </c>
      <c r="BJ277" s="53" t="e">
        <f aca="false">+VLOOKUP($D277,['file:///home/lab/repositories/luckia.facturador/com.luckia.biller.deploy/src/main/resources/bootstrap/info_presencial_2014.xlsx']ggr_cons!$a$2:$n$1048576,11,0)</f>
        <v>#VALUE!</v>
      </c>
      <c r="BK277" s="53" t="e">
        <f aca="false">+VLOOKUP($D277,['file:///home/lab/repositories/luckia.facturador/com.luckia.biller.deploy/src/main/resources/bootstrap/info_presencial_2014.xlsx']ggr_cons!$a$2:$n$1048576,12,0)</f>
        <v>#VALUE!</v>
      </c>
      <c r="BL277" s="53" t="e">
        <f aca="false">+VLOOKUP($D277,['file:///home/lab/repositories/luckia.facturador/com.luckia.biller.deploy/src/main/resources/bootstrap/info_presencial_2014.xlsx']ggr_cons!$a$2:$n$1048576,13,0)</f>
        <v>#VALUE!</v>
      </c>
      <c r="BM277" s="53" t="e">
        <f aca="false">+VLOOKUP($D277,['file:///home/lab/repositories/luckia.facturador/com.luckia.biller.deploy/src/main/resources/bootstrap/info_presencial_2014.xlsx']ggr_cons!$a$2:$n$1048576,14,0)</f>
        <v>#VALUE!</v>
      </c>
      <c r="BN277" s="53" t="n">
        <f aca="false">+SUM(BB277:BM277)</f>
        <v>112.56</v>
      </c>
      <c r="BO277" s="53"/>
      <c r="BP277" s="53"/>
      <c r="BQ277" s="55" t="n">
        <f aca="false">+$N277*X277</f>
        <v>2</v>
      </c>
      <c r="BR277" s="55" t="n">
        <f aca="false">+$N277*Y277</f>
        <v>0</v>
      </c>
      <c r="BS277" s="55" t="n">
        <f aca="false">+$N277*Z277</f>
        <v>0</v>
      </c>
      <c r="BT277" s="55" t="n">
        <f aca="false">+$N277*AA277</f>
        <v>0</v>
      </c>
      <c r="BU277" s="55" t="n">
        <f aca="false">+$N277*AB277</f>
        <v>0</v>
      </c>
      <c r="BV277" s="55" t="n">
        <f aca="false">+$N277*AC277</f>
        <v>0</v>
      </c>
      <c r="BW277" s="55" t="n">
        <f aca="false">+$N277*AD277</f>
        <v>0</v>
      </c>
      <c r="BX277" s="55" t="n">
        <f aca="false">+$N277*AE277</f>
        <v>0</v>
      </c>
      <c r="BY277" s="55" t="n">
        <f aca="false">+$N277*AF277</f>
        <v>0</v>
      </c>
      <c r="BZ277" s="55" t="n">
        <f aca="false">+$N277*AG277</f>
        <v>0</v>
      </c>
      <c r="CA277" s="55" t="n">
        <f aca="false">+$N277*AH277</f>
        <v>0</v>
      </c>
      <c r="CB277" s="55" t="n">
        <f aca="false">+$N277*AI277</f>
        <v>0</v>
      </c>
      <c r="CC277" s="55" t="n">
        <f aca="false">+SUM(BQ277:CB277)</f>
        <v>2</v>
      </c>
      <c r="CD277" s="53"/>
      <c r="CE277" s="55"/>
      <c r="CF277" s="55" t="n">
        <f aca="false">+BQ277/$CE$2</f>
        <v>1.65289256198347</v>
      </c>
      <c r="CG277" s="55" t="n">
        <f aca="false">+BR277/$CE$2</f>
        <v>0</v>
      </c>
      <c r="CH277" s="55" t="n">
        <f aca="false">+BS277/$CE$2</f>
        <v>0</v>
      </c>
      <c r="CI277" s="55" t="n">
        <f aca="false">+BT277/$CE$2</f>
        <v>0</v>
      </c>
      <c r="CJ277" s="55" t="n">
        <f aca="false">+BU277/$CE$2</f>
        <v>0</v>
      </c>
      <c r="CK277" s="55" t="n">
        <f aca="false">+BV277/$CE$2</f>
        <v>0</v>
      </c>
      <c r="CL277" s="55" t="n">
        <f aca="false">+BW277/$CE$2</f>
        <v>0</v>
      </c>
      <c r="CM277" s="55" t="n">
        <f aca="false">+BX277/$CE$2</f>
        <v>0</v>
      </c>
      <c r="CN277" s="55" t="n">
        <f aca="false">+BY277/$CE$2</f>
        <v>0</v>
      </c>
      <c r="CO277" s="55" t="n">
        <f aca="false">+BZ277/$CE$2</f>
        <v>0</v>
      </c>
      <c r="CP277" s="55" t="n">
        <f aca="false">+CA277/$CE$2</f>
        <v>0</v>
      </c>
      <c r="CQ277" s="55" t="n">
        <f aca="false">+CB277/$CE$2</f>
        <v>0</v>
      </c>
      <c r="CR277" s="55" t="n">
        <f aca="false">+CC277/$CE$2</f>
        <v>1.65289256198347</v>
      </c>
      <c r="CS277" s="53"/>
      <c r="CT277" s="53"/>
      <c r="CU277" s="56" t="n">
        <f aca="false">+$O277*X277+$P277*BB277+$Q277*(0.9*BB277+$S277)+$R277</f>
        <v>4</v>
      </c>
      <c r="CV277" s="56" t="n">
        <f aca="false">+$O277*Y277+$P277*BC277+$Q277*(0.9*BC277+$S277)+$R277</f>
        <v>0</v>
      </c>
      <c r="CW277" s="56" t="n">
        <f aca="false">+$O277*Z277+$P277*BD277+$Q277*(0.9*BD277+$S277)+$R277</f>
        <v>0</v>
      </c>
      <c r="CX277" s="56" t="n">
        <f aca="false">+$O277*AA277+$P277*BE277+$Q277*(0.9*BE277+$S277)+$R277</f>
        <v>0</v>
      </c>
      <c r="CY277" s="56" t="n">
        <f aca="false">+$O277*AB277+$P277*BF277+$Q277*(0.9*BF277+$S277)+$R277</f>
        <v>0</v>
      </c>
      <c r="CZ277" s="56" t="n">
        <f aca="false">+$O277*AC277+$P277*BG277+$Q277*(0.9*BG277+$S277)+$R277</f>
        <v>0</v>
      </c>
      <c r="DA277" s="56" t="n">
        <f aca="false">+$O277*AD277+$P277*BH277+$Q277*(0.9*BH277+$S277)+$R277</f>
        <v>0</v>
      </c>
      <c r="DB277" s="56" t="n">
        <f aca="false">+$O277*AE277+$P277*BI277+$Q277*(0.9*BI277+$S277)+$R277</f>
        <v>0</v>
      </c>
      <c r="DC277" s="56" t="n">
        <f aca="false">+$O277*AF277+$P277*BJ277+$Q277*(0.9*BJ277+$S277)+$R277</f>
        <v>0</v>
      </c>
      <c r="DD277" s="56" t="n">
        <f aca="false">+$O277*AG277+$P277*BK277+$Q277*(0.9*BK277+$S277)+$R277</f>
        <v>0</v>
      </c>
      <c r="DE277" s="56" t="n">
        <f aca="false">+$O277*AH277+$P277*BL277+$Q277*(0.9*BL277+$S277)+$R277</f>
        <v>0</v>
      </c>
      <c r="DF277" s="56" t="n">
        <f aca="false">+$O277*AI277+$P277*BM277+$Q277*(0.9*BM277+$S277)+$R277</f>
        <v>0</v>
      </c>
      <c r="DG277" s="55" t="n">
        <f aca="false">+SUM(CU277:DF277)</f>
        <v>4</v>
      </c>
      <c r="DH277" s="53"/>
      <c r="DJ277" s="14" t="n">
        <f aca="false">+IF(X277=0,0,$T277)</f>
        <v>30</v>
      </c>
      <c r="DK277" s="14" t="n">
        <f aca="false">+IF(Y277=0,0,$T277)</f>
        <v>0</v>
      </c>
      <c r="DL277" s="14" t="n">
        <f aca="false">+IF(Z277=0,0,$T277)</f>
        <v>0</v>
      </c>
      <c r="DM277" s="14" t="n">
        <f aca="false">+IF(AA277=0,0,$T277)</f>
        <v>0</v>
      </c>
      <c r="DN277" s="14" t="n">
        <f aca="false">+IF(AB277=0,0,$T277)</f>
        <v>0</v>
      </c>
      <c r="DO277" s="14" t="n">
        <f aca="false">+IF(AC277=0,0,$T277)</f>
        <v>0</v>
      </c>
      <c r="DP277" s="14" t="n">
        <f aca="false">+IF(AD277=0,0,$T277)</f>
        <v>0</v>
      </c>
      <c r="DQ277" s="14" t="n">
        <f aca="false">+IF(AE277=0,0,$T277)</f>
        <v>0</v>
      </c>
      <c r="DR277" s="14" t="n">
        <f aca="false">+IF(AF277=0,0,$T277)</f>
        <v>0</v>
      </c>
      <c r="DS277" s="14" t="n">
        <f aca="false">+IF(AG277=0,0,$T277)</f>
        <v>0</v>
      </c>
      <c r="DT277" s="14" t="n">
        <f aca="false">+IF(AH277=0,0,$T277)</f>
        <v>0</v>
      </c>
      <c r="DU277" s="14" t="n">
        <f aca="false">+IF(AI277=0,0,$T277)</f>
        <v>0</v>
      </c>
      <c r="DV277" s="55" t="n">
        <f aca="false">+SUM(DJ277:DU277)</f>
        <v>30</v>
      </c>
      <c r="DY277" s="14" t="n">
        <v>0</v>
      </c>
      <c r="DZ277" s="14" t="n">
        <v>0</v>
      </c>
      <c r="EA277" s="14" t="n">
        <v>0</v>
      </c>
      <c r="EB277" s="14" t="n">
        <v>0</v>
      </c>
      <c r="EC277" s="14" t="n">
        <v>0</v>
      </c>
      <c r="ED277" s="14" t="n">
        <v>0</v>
      </c>
      <c r="EE277" s="14" t="n">
        <v>0</v>
      </c>
      <c r="EF277" s="14" t="n">
        <v>0</v>
      </c>
      <c r="EG277" s="14" t="n">
        <v>0</v>
      </c>
      <c r="EH277" s="14" t="n">
        <v>0</v>
      </c>
      <c r="EI277" s="14" t="n">
        <v>0</v>
      </c>
      <c r="EJ277" s="14" t="n">
        <v>0</v>
      </c>
      <c r="EK277" s="55" t="n">
        <f aca="false">+SUM(DY277:EJ277)</f>
        <v>0</v>
      </c>
      <c r="EO277" s="53" t="n">
        <f aca="false">+CU277+DJ277-DY277/2</f>
        <v>34</v>
      </c>
      <c r="EP277" s="53" t="n">
        <f aca="false">+CV277+DK277-DZ277/2</f>
        <v>0</v>
      </c>
      <c r="EQ277" s="53" t="n">
        <f aca="false">+CW277+DL277-EA277/2</f>
        <v>0</v>
      </c>
      <c r="ER277" s="53" t="n">
        <f aca="false">+CX277+DM277-EB277/2</f>
        <v>0</v>
      </c>
      <c r="ES277" s="53" t="n">
        <f aca="false">+CY277+DN277-EC277/2</f>
        <v>0</v>
      </c>
      <c r="ET277" s="53" t="n">
        <f aca="false">+CZ277+DO277-ED277/2</f>
        <v>0</v>
      </c>
      <c r="EU277" s="53" t="n">
        <f aca="false">+DA277+DP277-EE277/2</f>
        <v>0</v>
      </c>
      <c r="EV277" s="53" t="n">
        <f aca="false">+DB277+DQ277-EF277/2</f>
        <v>0</v>
      </c>
      <c r="EW277" s="53" t="n">
        <f aca="false">+DC277+DR277-EG277/2</f>
        <v>0</v>
      </c>
      <c r="EX277" s="53" t="n">
        <f aca="false">+DD277+DS277-EH277/2</f>
        <v>0</v>
      </c>
      <c r="EY277" s="53" t="n">
        <f aca="false">+DE277+DT277-EI277/2</f>
        <v>0</v>
      </c>
      <c r="EZ277" s="53" t="n">
        <f aca="false">+DF277+DU277-EJ277/2</f>
        <v>0</v>
      </c>
      <c r="FA277" s="55" t="n">
        <f aca="false">+SUM(EO277:EZ277)</f>
        <v>34</v>
      </c>
      <c r="FD277" s="53" t="n">
        <f aca="false">+AM277-EO277-DY277</f>
        <v>166</v>
      </c>
      <c r="FE277" s="53" t="n">
        <f aca="false">+AN277-EP277-DZ277</f>
        <v>0</v>
      </c>
      <c r="FF277" s="53" t="n">
        <f aca="false">+AO277-EQ277-EA277</f>
        <v>0</v>
      </c>
      <c r="FG277" s="53" t="n">
        <f aca="false">+AP277-ER277-EB277</f>
        <v>0</v>
      </c>
      <c r="FH277" s="53" t="n">
        <f aca="false">+AQ277-ES277-EC277</f>
        <v>0</v>
      </c>
      <c r="FI277" s="53" t="n">
        <f aca="false">+AR277-ET277-ED277</f>
        <v>0</v>
      </c>
      <c r="FJ277" s="53" t="n">
        <f aca="false">+AS277-EU277-EE277</f>
        <v>0</v>
      </c>
      <c r="FK277" s="53" t="n">
        <f aca="false">+AT277-EV277-EF277</f>
        <v>0</v>
      </c>
      <c r="FL277" s="53" t="n">
        <f aca="false">+AU277-EW277-EG277</f>
        <v>0</v>
      </c>
      <c r="FM277" s="53" t="n">
        <f aca="false">+AV277-EX277-EH277</f>
        <v>0</v>
      </c>
      <c r="FN277" s="53" t="n">
        <f aca="false">+AW277-EY277-EI277</f>
        <v>0</v>
      </c>
      <c r="FO277" s="53" t="n">
        <f aca="false">+AX277-EZ277-EJ277</f>
        <v>0</v>
      </c>
      <c r="FP277" s="53" t="n">
        <f aca="false">+AY277-FA277</f>
        <v>166</v>
      </c>
    </row>
    <row collapsed="false" customFormat="false" customHeight="true" hidden="false" ht="15" outlineLevel="2" r="278">
      <c r="A278" s="21" t="n">
        <v>12</v>
      </c>
      <c r="B278" s="21" t="s">
        <v>67</v>
      </c>
      <c r="C278" s="21" t="s">
        <v>137</v>
      </c>
      <c r="D278" s="67" t="n">
        <f aca="false">+E278</f>
        <v>16238</v>
      </c>
      <c r="E278" s="69" t="n">
        <v>16238</v>
      </c>
      <c r="F278" s="72" t="s">
        <v>903</v>
      </c>
      <c r="G278" s="21" t="s">
        <v>69</v>
      </c>
      <c r="H278" s="21" t="s">
        <v>69</v>
      </c>
      <c r="I278" s="72" t="s">
        <v>904</v>
      </c>
      <c r="J278" s="72" t="s">
        <v>587</v>
      </c>
      <c r="K278" s="76" t="s">
        <v>587</v>
      </c>
      <c r="L278" s="49" t="s">
        <v>487</v>
      </c>
      <c r="M278" s="50" t="s">
        <v>70</v>
      </c>
      <c r="N278" s="51" t="n">
        <v>0.01</v>
      </c>
      <c r="O278" s="51" t="n">
        <v>0.02</v>
      </c>
      <c r="P278" s="51" t="n">
        <v>0</v>
      </c>
      <c r="Q278" s="51" t="n">
        <v>0</v>
      </c>
      <c r="R278" s="50" t="n">
        <v>0</v>
      </c>
      <c r="S278" s="50" t="n">
        <v>0</v>
      </c>
      <c r="T278" s="50" t="n">
        <v>30</v>
      </c>
      <c r="U278" s="50"/>
      <c r="X278" s="53" t="e">
        <f aca="false">+VLOOKUP($D278,['file:///home/lab/repositories/luckia.facturador/com.luckia.biller.deploy/src/main/resources/bootstrap/info_presencial_2014.xlsx']venta_neta_cons!$a$2:$n$1048576,3,0)</f>
        <v>#VALUE!</v>
      </c>
      <c r="Y278" s="53" t="e">
        <f aca="false">+VLOOKUP($D278,['file:///home/lab/repositories/luckia.facturador/com.luckia.biller.deploy/src/main/resources/bootstrap/info_presencial_2014.xlsx']venta_neta_cons!$a$2:$n$1048576,4,0)</f>
        <v>#VALUE!</v>
      </c>
      <c r="Z278" s="53" t="e">
        <f aca="false">+VLOOKUP($D278,['file:///home/lab/repositories/luckia.facturador/com.luckia.biller.deploy/src/main/resources/bootstrap/info_presencial_2014.xlsx']venta_neta_cons!$a$2:$n$1048576,5,0)</f>
        <v>#VALUE!</v>
      </c>
      <c r="AA278" s="53" t="e">
        <f aca="false">+VLOOKUP($D278,['file:///home/lab/repositories/luckia.facturador/com.luckia.biller.deploy/src/main/resources/bootstrap/info_presencial_2014.xlsx']venta_neta_cons!$a$2:$n$1048576,6,0)</f>
        <v>#VALUE!</v>
      </c>
      <c r="AB278" s="53" t="e">
        <f aca="false">+VLOOKUP($D278,['file:///home/lab/repositories/luckia.facturador/com.luckia.biller.deploy/src/main/resources/bootstrap/info_presencial_2014.xlsx']venta_neta_cons!$a$2:$n$1048576,7,0)</f>
        <v>#VALUE!</v>
      </c>
      <c r="AC278" s="53" t="e">
        <f aca="false">+VLOOKUP($D278,['file:///home/lab/repositories/luckia.facturador/com.luckia.biller.deploy/src/main/resources/bootstrap/info_presencial_2014.xlsx']venta_neta_cons!$a$2:$n$1048576,8,0)</f>
        <v>#VALUE!</v>
      </c>
      <c r="AD278" s="53" t="e">
        <f aca="false">+VLOOKUP($D278,['file:///home/lab/repositories/luckia.facturador/com.luckia.biller.deploy/src/main/resources/bootstrap/info_presencial_2014.xlsx']venta_neta_cons!$a$2:$n$1048576,9,0)</f>
        <v>#VALUE!</v>
      </c>
      <c r="AE278" s="53" t="e">
        <f aca="false">+VLOOKUP($D278,['file:///home/lab/repositories/luckia.facturador/com.luckia.biller.deploy/src/main/resources/bootstrap/info_presencial_2014.xlsx']venta_neta_cons!$a$2:$n$1048576,10,0)</f>
        <v>#VALUE!</v>
      </c>
      <c r="AF278" s="53" t="e">
        <f aca="false">+VLOOKUP($D278,['file:///home/lab/repositories/luckia.facturador/com.luckia.biller.deploy/src/main/resources/bootstrap/info_presencial_2014.xlsx']venta_neta_cons!$a$2:$n$1048576,11,0)</f>
        <v>#VALUE!</v>
      </c>
      <c r="AG278" s="53" t="e">
        <f aca="false">+VLOOKUP($D278,['file:///home/lab/repositories/luckia.facturador/com.luckia.biller.deploy/src/main/resources/bootstrap/info_presencial_2014.xlsx']venta_neta_cons!$a$2:$n$1048576,12,0)</f>
        <v>#VALUE!</v>
      </c>
      <c r="AH278" s="53" t="e">
        <f aca="false">+VLOOKUP($D278,['file:///home/lab/repositories/luckia.facturador/com.luckia.biller.deploy/src/main/resources/bootstrap/info_presencial_2014.xlsx']venta_neta_cons!$a$2:$n$1048576,13,0)</f>
        <v>#VALUE!</v>
      </c>
      <c r="AI278" s="53" t="e">
        <f aca="false">+VLOOKUP($D278,['file:///home/lab/repositories/luckia.facturador/com.luckia.biller.deploy/src/main/resources/bootstrap/info_presencial_2014.xlsx']venta_neta_cons!$a$2:$n$1048576,14,0)</f>
        <v>#VALUE!</v>
      </c>
      <c r="AJ278" s="53" t="n">
        <f aca="false">+SUM(X278:AI278)</f>
        <v>804</v>
      </c>
      <c r="AK278" s="54" t="n">
        <f aca="false">+BB278/X278</f>
        <v>-0.461728855721393</v>
      </c>
      <c r="AL278" s="53"/>
      <c r="AM278" s="53" t="e">
        <f aca="false">+VLOOKUP($D278,['file:///home/lab/repositories/luckia.facturador/com.luckia.biller.deploy/src/main/resources/bootstrap/info_presencial_2014.xlsx']saldo_cons!$a$2:$n$1048576,3,0)</f>
        <v>#VALUE!</v>
      </c>
      <c r="AN278" s="53" t="e">
        <f aca="false">+VLOOKUP($D278,['file:///home/lab/repositories/luckia.facturador/com.luckia.biller.deploy/src/main/resources/bootstrap/info_presencial_2014.xlsx']saldo_cons!$a$2:$n$1048576,4,0)</f>
        <v>#VALUE!</v>
      </c>
      <c r="AO278" s="53" t="e">
        <f aca="false">+VLOOKUP($D278,['file:///home/lab/repositories/luckia.facturador/com.luckia.biller.deploy/src/main/resources/bootstrap/info_presencial_2014.xlsx']saldo_cons!$a$2:$n$1048576,5,0)</f>
        <v>#VALUE!</v>
      </c>
      <c r="AP278" s="53" t="e">
        <f aca="false">+VLOOKUP($D278,['file:///home/lab/repositories/luckia.facturador/com.luckia.biller.deploy/src/main/resources/bootstrap/info_presencial_2014.xlsx']saldo_cons!$a$2:$n$1048576,6,0)</f>
        <v>#VALUE!</v>
      </c>
      <c r="AQ278" s="53" t="e">
        <f aca="false">+VLOOKUP($D278,['file:///home/lab/repositories/luckia.facturador/com.luckia.biller.deploy/src/main/resources/bootstrap/info_presencial_2014.xlsx']saldo_cons!$a$2:$n$1048576,7,0)</f>
        <v>#VALUE!</v>
      </c>
      <c r="AR278" s="53" t="e">
        <f aca="false">+VLOOKUP($D278,['file:///home/lab/repositories/luckia.facturador/com.luckia.biller.deploy/src/main/resources/bootstrap/info_presencial_2014.xlsx']saldo_cons!$a$2:$n$1048576,8,0)</f>
        <v>#VALUE!</v>
      </c>
      <c r="AS278" s="53" t="e">
        <f aca="false">+VLOOKUP($D278,['file:///home/lab/repositories/luckia.facturador/com.luckia.biller.deploy/src/main/resources/bootstrap/info_presencial_2014.xlsx']saldo_cons!$a$2:$n$1048576,9,0)</f>
        <v>#VALUE!</v>
      </c>
      <c r="AT278" s="53" t="e">
        <f aca="false">+VLOOKUP($D278,['file:///home/lab/repositories/luckia.facturador/com.luckia.biller.deploy/src/main/resources/bootstrap/info_presencial_2014.xlsx']saldo_cons!$a$2:$n$1048576,10,0)</f>
        <v>#VALUE!</v>
      </c>
      <c r="AU278" s="53" t="e">
        <f aca="false">+VLOOKUP($D278,['file:///home/lab/repositories/luckia.facturador/com.luckia.biller.deploy/src/main/resources/bootstrap/info_presencial_2014.xlsx']saldo_cons!$a$2:$n$1048576,11,0)</f>
        <v>#VALUE!</v>
      </c>
      <c r="AV278" s="53" t="e">
        <f aca="false">+VLOOKUP($D278,['file:///home/lab/repositories/luckia.facturador/com.luckia.biller.deploy/src/main/resources/bootstrap/info_presencial_2014.xlsx']saldo_cons!$a$2:$n$1048576,12,0)</f>
        <v>#VALUE!</v>
      </c>
      <c r="AW278" s="53" t="e">
        <f aca="false">+VLOOKUP($D278,['file:///home/lab/repositories/luckia.facturador/com.luckia.biller.deploy/src/main/resources/bootstrap/info_presencial_2014.xlsx']saldo_cons!$a$2:$n$1048576,13,0)</f>
        <v>#VALUE!</v>
      </c>
      <c r="AX278" s="53" t="e">
        <f aca="false">+VLOOKUP($D278,['file:///home/lab/repositories/luckia.facturador/com.luckia.biller.deploy/src/main/resources/bootstrap/info_presencial_2014.xlsx']saldo_cons!$a$2:$n$1048576,14,0)</f>
        <v>#VALUE!</v>
      </c>
      <c r="AY278" s="53" t="n">
        <f aca="false">+SUM(AM278:AX278)</f>
        <v>804</v>
      </c>
      <c r="AZ278" s="53"/>
      <c r="BA278" s="53"/>
      <c r="BB278" s="53" t="e">
        <f aca="false">+VLOOKUP($D278,['file:///home/lab/repositories/luckia.facturador/com.luckia.biller.deploy/src/main/resources/bootstrap/info_presencial_2014.xlsx']ggr_cons!$a$2:$n$1048576,3,0)</f>
        <v>#VALUE!</v>
      </c>
      <c r="BC278" s="53" t="e">
        <f aca="false">+VLOOKUP($D278,['file:///home/lab/repositories/luckia.facturador/com.luckia.biller.deploy/src/main/resources/bootstrap/info_presencial_2014.xlsx']ggr_cons!$a$2:$n$1048576,4,0)</f>
        <v>#VALUE!</v>
      </c>
      <c r="BD278" s="53" t="e">
        <f aca="false">+VLOOKUP($D278,['file:///home/lab/repositories/luckia.facturador/com.luckia.biller.deploy/src/main/resources/bootstrap/info_presencial_2014.xlsx']ggr_cons!$a$2:$n$1048576,5,0)</f>
        <v>#VALUE!</v>
      </c>
      <c r="BE278" s="53" t="e">
        <f aca="false">+VLOOKUP($D278,['file:///home/lab/repositories/luckia.facturador/com.luckia.biller.deploy/src/main/resources/bootstrap/info_presencial_2014.xlsx']ggr_cons!$a$2:$n$1048576,6,0)</f>
        <v>#VALUE!</v>
      </c>
      <c r="BF278" s="53" t="e">
        <f aca="false">+VLOOKUP($D278,['file:///home/lab/repositories/luckia.facturador/com.luckia.biller.deploy/src/main/resources/bootstrap/info_presencial_2014.xlsx']ggr_cons!$a$2:$n$1048576,7,0)</f>
        <v>#VALUE!</v>
      </c>
      <c r="BG278" s="53" t="e">
        <f aca="false">+VLOOKUP($D278,['file:///home/lab/repositories/luckia.facturador/com.luckia.biller.deploy/src/main/resources/bootstrap/info_presencial_2014.xlsx']ggr_cons!$a$2:$n$1048576,8,0)</f>
        <v>#VALUE!</v>
      </c>
      <c r="BH278" s="53" t="e">
        <f aca="false">+VLOOKUP($D278,['file:///home/lab/repositories/luckia.facturador/com.luckia.biller.deploy/src/main/resources/bootstrap/info_presencial_2014.xlsx']ggr_cons!$a$2:$n$1048576,9,0)</f>
        <v>#VALUE!</v>
      </c>
      <c r="BI278" s="53" t="e">
        <f aca="false">+VLOOKUP($D278,['file:///home/lab/repositories/luckia.facturador/com.luckia.biller.deploy/src/main/resources/bootstrap/info_presencial_2014.xlsx']ggr_cons!$a$2:$n$1048576,10,0)</f>
        <v>#VALUE!</v>
      </c>
      <c r="BJ278" s="53" t="e">
        <f aca="false">+VLOOKUP($D278,['file:///home/lab/repositories/luckia.facturador/com.luckia.biller.deploy/src/main/resources/bootstrap/info_presencial_2014.xlsx']ggr_cons!$a$2:$n$1048576,11,0)</f>
        <v>#VALUE!</v>
      </c>
      <c r="BK278" s="53" t="e">
        <f aca="false">+VLOOKUP($D278,['file:///home/lab/repositories/luckia.facturador/com.luckia.biller.deploy/src/main/resources/bootstrap/info_presencial_2014.xlsx']ggr_cons!$a$2:$n$1048576,12,0)</f>
        <v>#VALUE!</v>
      </c>
      <c r="BL278" s="53" t="e">
        <f aca="false">+VLOOKUP($D278,['file:///home/lab/repositories/luckia.facturador/com.luckia.biller.deploy/src/main/resources/bootstrap/info_presencial_2014.xlsx']ggr_cons!$a$2:$n$1048576,13,0)</f>
        <v>#VALUE!</v>
      </c>
      <c r="BM278" s="53" t="e">
        <f aca="false">+VLOOKUP($D278,['file:///home/lab/repositories/luckia.facturador/com.luckia.biller.deploy/src/main/resources/bootstrap/info_presencial_2014.xlsx']ggr_cons!$a$2:$n$1048576,14,0)</f>
        <v>#VALUE!</v>
      </c>
      <c r="BN278" s="53" t="n">
        <f aca="false">+SUM(BB278:BM278)</f>
        <v>-371.23</v>
      </c>
      <c r="BO278" s="53"/>
      <c r="BP278" s="53"/>
      <c r="BQ278" s="55" t="n">
        <f aca="false">+$N278*X278</f>
        <v>8.04</v>
      </c>
      <c r="BR278" s="55" t="n">
        <f aca="false">+$N278*Y278</f>
        <v>0</v>
      </c>
      <c r="BS278" s="55" t="n">
        <f aca="false">+$N278*Z278</f>
        <v>0</v>
      </c>
      <c r="BT278" s="55" t="n">
        <f aca="false">+$N278*AA278</f>
        <v>0</v>
      </c>
      <c r="BU278" s="55" t="n">
        <f aca="false">+$N278*AB278</f>
        <v>0</v>
      </c>
      <c r="BV278" s="55" t="n">
        <f aca="false">+$N278*AC278</f>
        <v>0</v>
      </c>
      <c r="BW278" s="55" t="n">
        <f aca="false">+$N278*AD278</f>
        <v>0</v>
      </c>
      <c r="BX278" s="55" t="n">
        <f aca="false">+$N278*AE278</f>
        <v>0</v>
      </c>
      <c r="BY278" s="55" t="n">
        <f aca="false">+$N278*AF278</f>
        <v>0</v>
      </c>
      <c r="BZ278" s="55" t="n">
        <f aca="false">+$N278*AG278</f>
        <v>0</v>
      </c>
      <c r="CA278" s="55" t="n">
        <f aca="false">+$N278*AH278</f>
        <v>0</v>
      </c>
      <c r="CB278" s="55" t="n">
        <f aca="false">+$N278*AI278</f>
        <v>0</v>
      </c>
      <c r="CC278" s="55" t="n">
        <f aca="false">+SUM(BQ278:CB278)</f>
        <v>8.04</v>
      </c>
      <c r="CD278" s="53"/>
      <c r="CE278" s="55"/>
      <c r="CF278" s="55" t="n">
        <f aca="false">+BQ278/$CE$2</f>
        <v>6.64462809917356</v>
      </c>
      <c r="CG278" s="55" t="n">
        <f aca="false">+BR278/$CE$2</f>
        <v>0</v>
      </c>
      <c r="CH278" s="55" t="n">
        <f aca="false">+BS278/$CE$2</f>
        <v>0</v>
      </c>
      <c r="CI278" s="55" t="n">
        <f aca="false">+BT278/$CE$2</f>
        <v>0</v>
      </c>
      <c r="CJ278" s="55" t="n">
        <f aca="false">+BU278/$CE$2</f>
        <v>0</v>
      </c>
      <c r="CK278" s="55" t="n">
        <f aca="false">+BV278/$CE$2</f>
        <v>0</v>
      </c>
      <c r="CL278" s="55" t="n">
        <f aca="false">+BW278/$CE$2</f>
        <v>0</v>
      </c>
      <c r="CM278" s="55" t="n">
        <f aca="false">+BX278/$CE$2</f>
        <v>0</v>
      </c>
      <c r="CN278" s="55" t="n">
        <f aca="false">+BY278/$CE$2</f>
        <v>0</v>
      </c>
      <c r="CO278" s="55" t="n">
        <f aca="false">+BZ278/$CE$2</f>
        <v>0</v>
      </c>
      <c r="CP278" s="55" t="n">
        <f aca="false">+CA278/$CE$2</f>
        <v>0</v>
      </c>
      <c r="CQ278" s="55" t="n">
        <f aca="false">+CB278/$CE$2</f>
        <v>0</v>
      </c>
      <c r="CR278" s="55" t="n">
        <f aca="false">+CC278/$CE$2</f>
        <v>6.64462809917356</v>
      </c>
      <c r="CS278" s="53"/>
      <c r="CT278" s="53"/>
      <c r="CU278" s="56" t="n">
        <f aca="false">+$O278*X278+$P278*BB278+$Q278*(0.9*BB278+$S278)+$R278</f>
        <v>16.08</v>
      </c>
      <c r="CV278" s="56" t="n">
        <f aca="false">+$O278*Y278+$P278*BC278+$Q278*(0.9*BC278+$S278)+$R278</f>
        <v>0</v>
      </c>
      <c r="CW278" s="56" t="n">
        <f aca="false">+$O278*Z278+$P278*BD278+$Q278*(0.9*BD278+$S278)+$R278</f>
        <v>0</v>
      </c>
      <c r="CX278" s="56" t="n">
        <f aca="false">+$O278*AA278+$P278*BE278+$Q278*(0.9*BE278+$S278)+$R278</f>
        <v>0</v>
      </c>
      <c r="CY278" s="56" t="n">
        <f aca="false">+$O278*AB278+$P278*BF278+$Q278*(0.9*BF278+$S278)+$R278</f>
        <v>0</v>
      </c>
      <c r="CZ278" s="56" t="n">
        <f aca="false">+$O278*AC278+$P278*BG278+$Q278*(0.9*BG278+$S278)+$R278</f>
        <v>0</v>
      </c>
      <c r="DA278" s="56" t="n">
        <f aca="false">+$O278*AD278+$P278*BH278+$Q278*(0.9*BH278+$S278)+$R278</f>
        <v>0</v>
      </c>
      <c r="DB278" s="56" t="n">
        <f aca="false">+$O278*AE278+$P278*BI278+$Q278*(0.9*BI278+$S278)+$R278</f>
        <v>0</v>
      </c>
      <c r="DC278" s="56" t="n">
        <f aca="false">+$O278*AF278+$P278*BJ278+$Q278*(0.9*BJ278+$S278)+$R278</f>
        <v>0</v>
      </c>
      <c r="DD278" s="56" t="n">
        <f aca="false">+$O278*AG278+$P278*BK278+$Q278*(0.9*BK278+$S278)+$R278</f>
        <v>0</v>
      </c>
      <c r="DE278" s="56" t="n">
        <f aca="false">+$O278*AH278+$P278*BL278+$Q278*(0.9*BL278+$S278)+$R278</f>
        <v>0</v>
      </c>
      <c r="DF278" s="56" t="n">
        <f aca="false">+$O278*AI278+$P278*BM278+$Q278*(0.9*BM278+$S278)+$R278</f>
        <v>0</v>
      </c>
      <c r="DG278" s="55" t="n">
        <f aca="false">+SUM(CU278:DF278)</f>
        <v>16.08</v>
      </c>
      <c r="DH278" s="53"/>
      <c r="DJ278" s="14" t="n">
        <f aca="false">+IF(X278=0,0,$T278)</f>
        <v>30</v>
      </c>
      <c r="DK278" s="14" t="n">
        <f aca="false">+IF(Y278=0,0,$T278)</f>
        <v>0</v>
      </c>
      <c r="DL278" s="14" t="n">
        <f aca="false">+IF(Z278=0,0,$T278)</f>
        <v>0</v>
      </c>
      <c r="DM278" s="14" t="n">
        <f aca="false">+IF(AA278=0,0,$T278)</f>
        <v>0</v>
      </c>
      <c r="DN278" s="14" t="n">
        <f aca="false">+IF(AB278=0,0,$T278)</f>
        <v>0</v>
      </c>
      <c r="DO278" s="14" t="n">
        <f aca="false">+IF(AC278=0,0,$T278)</f>
        <v>0</v>
      </c>
      <c r="DP278" s="14" t="n">
        <f aca="false">+IF(AD278=0,0,$T278)</f>
        <v>0</v>
      </c>
      <c r="DQ278" s="14" t="n">
        <f aca="false">+IF(AE278=0,0,$T278)</f>
        <v>0</v>
      </c>
      <c r="DR278" s="14" t="n">
        <f aca="false">+IF(AF278=0,0,$T278)</f>
        <v>0</v>
      </c>
      <c r="DS278" s="14" t="n">
        <f aca="false">+IF(AG278=0,0,$T278)</f>
        <v>0</v>
      </c>
      <c r="DT278" s="14" t="n">
        <f aca="false">+IF(AH278=0,0,$T278)</f>
        <v>0</v>
      </c>
      <c r="DU278" s="14" t="n">
        <f aca="false">+IF(AI278=0,0,$T278)</f>
        <v>0</v>
      </c>
      <c r="DV278" s="55" t="n">
        <f aca="false">+SUM(DJ278:DU278)</f>
        <v>30</v>
      </c>
      <c r="DY278" s="14" t="n">
        <v>0</v>
      </c>
      <c r="DZ278" s="14" t="n">
        <v>0</v>
      </c>
      <c r="EA278" s="14" t="n">
        <v>0</v>
      </c>
      <c r="EB278" s="14" t="n">
        <v>0</v>
      </c>
      <c r="EC278" s="14" t="n">
        <v>0</v>
      </c>
      <c r="ED278" s="14" t="n">
        <v>0</v>
      </c>
      <c r="EE278" s="14" t="n">
        <v>0</v>
      </c>
      <c r="EF278" s="14" t="n">
        <v>0</v>
      </c>
      <c r="EG278" s="14" t="n">
        <v>0</v>
      </c>
      <c r="EH278" s="14" t="n">
        <v>0</v>
      </c>
      <c r="EI278" s="14" t="n">
        <v>0</v>
      </c>
      <c r="EJ278" s="14" t="n">
        <v>0</v>
      </c>
      <c r="EK278" s="55" t="n">
        <f aca="false">+SUM(DY278:EJ278)</f>
        <v>0</v>
      </c>
      <c r="EO278" s="53" t="n">
        <f aca="false">+CU278+DJ278-DY278/2</f>
        <v>46.08</v>
      </c>
      <c r="EP278" s="53" t="n">
        <f aca="false">+CV278+DK278-DZ278/2</f>
        <v>0</v>
      </c>
      <c r="EQ278" s="53" t="n">
        <f aca="false">+CW278+DL278-EA278/2</f>
        <v>0</v>
      </c>
      <c r="ER278" s="53" t="n">
        <f aca="false">+CX278+DM278-EB278/2</f>
        <v>0</v>
      </c>
      <c r="ES278" s="53" t="n">
        <f aca="false">+CY278+DN278-EC278/2</f>
        <v>0</v>
      </c>
      <c r="ET278" s="53" t="n">
        <f aca="false">+CZ278+DO278-ED278/2</f>
        <v>0</v>
      </c>
      <c r="EU278" s="53" t="n">
        <f aca="false">+DA278+DP278-EE278/2</f>
        <v>0</v>
      </c>
      <c r="EV278" s="53" t="n">
        <f aca="false">+DB278+DQ278-EF278/2</f>
        <v>0</v>
      </c>
      <c r="EW278" s="53" t="n">
        <f aca="false">+DC278+DR278-EG278/2</f>
        <v>0</v>
      </c>
      <c r="EX278" s="53" t="n">
        <f aca="false">+DD278+DS278-EH278/2</f>
        <v>0</v>
      </c>
      <c r="EY278" s="53" t="n">
        <f aca="false">+DE278+DT278-EI278/2</f>
        <v>0</v>
      </c>
      <c r="EZ278" s="53" t="n">
        <f aca="false">+DF278+DU278-EJ278/2</f>
        <v>0</v>
      </c>
      <c r="FA278" s="55" t="n">
        <f aca="false">+SUM(EO278:EZ278)</f>
        <v>46.08</v>
      </c>
      <c r="FD278" s="53" t="n">
        <f aca="false">+AM278-EO278-DY278</f>
        <v>757.92</v>
      </c>
      <c r="FE278" s="53" t="n">
        <f aca="false">+AN278-EP278-DZ278</f>
        <v>0</v>
      </c>
      <c r="FF278" s="53" t="n">
        <f aca="false">+AO278-EQ278-EA278</f>
        <v>0</v>
      </c>
      <c r="FG278" s="53" t="n">
        <f aca="false">+AP278-ER278-EB278</f>
        <v>0</v>
      </c>
      <c r="FH278" s="53" t="n">
        <f aca="false">+AQ278-ES278-EC278</f>
        <v>0</v>
      </c>
      <c r="FI278" s="53" t="n">
        <f aca="false">+AR278-ET278-ED278</f>
        <v>0</v>
      </c>
      <c r="FJ278" s="53" t="n">
        <f aca="false">+AS278-EU278-EE278</f>
        <v>0</v>
      </c>
      <c r="FK278" s="53" t="n">
        <f aca="false">+AT278-EV278-EF278</f>
        <v>0</v>
      </c>
      <c r="FL278" s="53" t="n">
        <f aca="false">+AU278-EW278-EG278</f>
        <v>0</v>
      </c>
      <c r="FM278" s="53" t="n">
        <f aca="false">+AV278-EX278-EH278</f>
        <v>0</v>
      </c>
      <c r="FN278" s="53" t="n">
        <f aca="false">+AW278-EY278-EI278</f>
        <v>0</v>
      </c>
      <c r="FO278" s="53" t="n">
        <f aca="false">+AX278-EZ278-EJ278</f>
        <v>0</v>
      </c>
      <c r="FP278" s="53" t="n">
        <f aca="false">+AY278-FA278</f>
        <v>757.92</v>
      </c>
    </row>
    <row collapsed="false" customFormat="false" customHeight="true" hidden="false" ht="15" outlineLevel="2" r="279">
      <c r="A279" s="21" t="n">
        <v>12</v>
      </c>
      <c r="B279" s="21" t="s">
        <v>67</v>
      </c>
      <c r="C279" s="21" t="s">
        <v>137</v>
      </c>
      <c r="D279" s="67" t="n">
        <f aca="false">+E279</f>
        <v>16239</v>
      </c>
      <c r="E279" s="69" t="n">
        <v>16239</v>
      </c>
      <c r="F279" s="72" t="s">
        <v>905</v>
      </c>
      <c r="G279" s="21" t="s">
        <v>69</v>
      </c>
      <c r="H279" s="21" t="s">
        <v>69</v>
      </c>
      <c r="I279" s="72" t="s">
        <v>906</v>
      </c>
      <c r="J279" s="72" t="s">
        <v>907</v>
      </c>
      <c r="K279" s="76" t="s">
        <v>587</v>
      </c>
      <c r="L279" s="49" t="s">
        <v>487</v>
      </c>
      <c r="M279" s="50" t="s">
        <v>70</v>
      </c>
      <c r="N279" s="51" t="n">
        <v>0.01</v>
      </c>
      <c r="O279" s="51" t="n">
        <v>0.02</v>
      </c>
      <c r="P279" s="51" t="n">
        <v>0</v>
      </c>
      <c r="Q279" s="51" t="n">
        <v>0</v>
      </c>
      <c r="R279" s="50" t="n">
        <v>0</v>
      </c>
      <c r="S279" s="50" t="n">
        <v>0</v>
      </c>
      <c r="T279" s="50" t="n">
        <v>30</v>
      </c>
      <c r="U279" s="50"/>
      <c r="X279" s="53" t="e">
        <f aca="false">+VLOOKUP($D279,['file:///home/lab/repositories/luckia.facturador/com.luckia.biller.deploy/src/main/resources/bootstrap/info_presencial_2014.xlsx']venta_neta_cons!$a$2:$n$1048576,3,0)</f>
        <v>#VALUE!</v>
      </c>
      <c r="Y279" s="53" t="e">
        <f aca="false">+VLOOKUP($D279,['file:///home/lab/repositories/luckia.facturador/com.luckia.biller.deploy/src/main/resources/bootstrap/info_presencial_2014.xlsx']venta_neta_cons!$a$2:$n$1048576,4,0)</f>
        <v>#VALUE!</v>
      </c>
      <c r="Z279" s="53" t="e">
        <f aca="false">+VLOOKUP($D279,['file:///home/lab/repositories/luckia.facturador/com.luckia.biller.deploy/src/main/resources/bootstrap/info_presencial_2014.xlsx']venta_neta_cons!$a$2:$n$1048576,5,0)</f>
        <v>#VALUE!</v>
      </c>
      <c r="AA279" s="53" t="e">
        <f aca="false">+VLOOKUP($D279,['file:///home/lab/repositories/luckia.facturador/com.luckia.biller.deploy/src/main/resources/bootstrap/info_presencial_2014.xlsx']venta_neta_cons!$a$2:$n$1048576,6,0)</f>
        <v>#VALUE!</v>
      </c>
      <c r="AB279" s="53" t="e">
        <f aca="false">+VLOOKUP($D279,['file:///home/lab/repositories/luckia.facturador/com.luckia.biller.deploy/src/main/resources/bootstrap/info_presencial_2014.xlsx']venta_neta_cons!$a$2:$n$1048576,7,0)</f>
        <v>#VALUE!</v>
      </c>
      <c r="AC279" s="53" t="e">
        <f aca="false">+VLOOKUP($D279,['file:///home/lab/repositories/luckia.facturador/com.luckia.biller.deploy/src/main/resources/bootstrap/info_presencial_2014.xlsx']venta_neta_cons!$a$2:$n$1048576,8,0)</f>
        <v>#VALUE!</v>
      </c>
      <c r="AD279" s="53" t="e">
        <f aca="false">+VLOOKUP($D279,['file:///home/lab/repositories/luckia.facturador/com.luckia.biller.deploy/src/main/resources/bootstrap/info_presencial_2014.xlsx']venta_neta_cons!$a$2:$n$1048576,9,0)</f>
        <v>#VALUE!</v>
      </c>
      <c r="AE279" s="53" t="e">
        <f aca="false">+VLOOKUP($D279,['file:///home/lab/repositories/luckia.facturador/com.luckia.biller.deploy/src/main/resources/bootstrap/info_presencial_2014.xlsx']venta_neta_cons!$a$2:$n$1048576,10,0)</f>
        <v>#VALUE!</v>
      </c>
      <c r="AF279" s="53" t="e">
        <f aca="false">+VLOOKUP($D279,['file:///home/lab/repositories/luckia.facturador/com.luckia.biller.deploy/src/main/resources/bootstrap/info_presencial_2014.xlsx']venta_neta_cons!$a$2:$n$1048576,11,0)</f>
        <v>#VALUE!</v>
      </c>
      <c r="AG279" s="53" t="e">
        <f aca="false">+VLOOKUP($D279,['file:///home/lab/repositories/luckia.facturador/com.luckia.biller.deploy/src/main/resources/bootstrap/info_presencial_2014.xlsx']venta_neta_cons!$a$2:$n$1048576,12,0)</f>
        <v>#VALUE!</v>
      </c>
      <c r="AH279" s="53" t="e">
        <f aca="false">+VLOOKUP($D279,['file:///home/lab/repositories/luckia.facturador/com.luckia.biller.deploy/src/main/resources/bootstrap/info_presencial_2014.xlsx']venta_neta_cons!$a$2:$n$1048576,13,0)</f>
        <v>#VALUE!</v>
      </c>
      <c r="AI279" s="53" t="e">
        <f aca="false">+VLOOKUP($D279,['file:///home/lab/repositories/luckia.facturador/com.luckia.biller.deploy/src/main/resources/bootstrap/info_presencial_2014.xlsx']venta_neta_cons!$a$2:$n$1048576,14,0)</f>
        <v>#VALUE!</v>
      </c>
      <c r="AJ279" s="53" t="n">
        <f aca="false">+SUM(X279:AI279)</f>
        <v>354</v>
      </c>
      <c r="AK279" s="54" t="n">
        <f aca="false">+BB279/X279</f>
        <v>0.604519774011299</v>
      </c>
      <c r="AL279" s="53"/>
      <c r="AM279" s="53" t="e">
        <f aca="false">+VLOOKUP($D279,['file:///home/lab/repositories/luckia.facturador/com.luckia.biller.deploy/src/main/resources/bootstrap/info_presencial_2014.xlsx']saldo_cons!$a$2:$n$1048576,3,0)</f>
        <v>#VALUE!</v>
      </c>
      <c r="AN279" s="53" t="e">
        <f aca="false">+VLOOKUP($D279,['file:///home/lab/repositories/luckia.facturador/com.luckia.biller.deploy/src/main/resources/bootstrap/info_presencial_2014.xlsx']saldo_cons!$a$2:$n$1048576,4,0)</f>
        <v>#VALUE!</v>
      </c>
      <c r="AO279" s="53" t="e">
        <f aca="false">+VLOOKUP($D279,['file:///home/lab/repositories/luckia.facturador/com.luckia.biller.deploy/src/main/resources/bootstrap/info_presencial_2014.xlsx']saldo_cons!$a$2:$n$1048576,5,0)</f>
        <v>#VALUE!</v>
      </c>
      <c r="AP279" s="53" t="e">
        <f aca="false">+VLOOKUP($D279,['file:///home/lab/repositories/luckia.facturador/com.luckia.biller.deploy/src/main/resources/bootstrap/info_presencial_2014.xlsx']saldo_cons!$a$2:$n$1048576,6,0)</f>
        <v>#VALUE!</v>
      </c>
      <c r="AQ279" s="53" t="e">
        <f aca="false">+VLOOKUP($D279,['file:///home/lab/repositories/luckia.facturador/com.luckia.biller.deploy/src/main/resources/bootstrap/info_presencial_2014.xlsx']saldo_cons!$a$2:$n$1048576,7,0)</f>
        <v>#VALUE!</v>
      </c>
      <c r="AR279" s="53" t="e">
        <f aca="false">+VLOOKUP($D279,['file:///home/lab/repositories/luckia.facturador/com.luckia.biller.deploy/src/main/resources/bootstrap/info_presencial_2014.xlsx']saldo_cons!$a$2:$n$1048576,8,0)</f>
        <v>#VALUE!</v>
      </c>
      <c r="AS279" s="53" t="e">
        <f aca="false">+VLOOKUP($D279,['file:///home/lab/repositories/luckia.facturador/com.luckia.biller.deploy/src/main/resources/bootstrap/info_presencial_2014.xlsx']saldo_cons!$a$2:$n$1048576,9,0)</f>
        <v>#VALUE!</v>
      </c>
      <c r="AT279" s="53" t="e">
        <f aca="false">+VLOOKUP($D279,['file:///home/lab/repositories/luckia.facturador/com.luckia.biller.deploy/src/main/resources/bootstrap/info_presencial_2014.xlsx']saldo_cons!$a$2:$n$1048576,10,0)</f>
        <v>#VALUE!</v>
      </c>
      <c r="AU279" s="53" t="e">
        <f aca="false">+VLOOKUP($D279,['file:///home/lab/repositories/luckia.facturador/com.luckia.biller.deploy/src/main/resources/bootstrap/info_presencial_2014.xlsx']saldo_cons!$a$2:$n$1048576,11,0)</f>
        <v>#VALUE!</v>
      </c>
      <c r="AV279" s="53" t="e">
        <f aca="false">+VLOOKUP($D279,['file:///home/lab/repositories/luckia.facturador/com.luckia.biller.deploy/src/main/resources/bootstrap/info_presencial_2014.xlsx']saldo_cons!$a$2:$n$1048576,12,0)</f>
        <v>#VALUE!</v>
      </c>
      <c r="AW279" s="53" t="e">
        <f aca="false">+VLOOKUP($D279,['file:///home/lab/repositories/luckia.facturador/com.luckia.biller.deploy/src/main/resources/bootstrap/info_presencial_2014.xlsx']saldo_cons!$a$2:$n$1048576,13,0)</f>
        <v>#VALUE!</v>
      </c>
      <c r="AX279" s="53" t="e">
        <f aca="false">+VLOOKUP($D279,['file:///home/lab/repositories/luckia.facturador/com.luckia.biller.deploy/src/main/resources/bootstrap/info_presencial_2014.xlsx']saldo_cons!$a$2:$n$1048576,14,0)</f>
        <v>#VALUE!</v>
      </c>
      <c r="AY279" s="53" t="n">
        <f aca="false">+SUM(AM279:AX279)</f>
        <v>354</v>
      </c>
      <c r="AZ279" s="53"/>
      <c r="BA279" s="53"/>
      <c r="BB279" s="53" t="e">
        <f aca="false">+VLOOKUP($D279,['file:///home/lab/repositories/luckia.facturador/com.luckia.biller.deploy/src/main/resources/bootstrap/info_presencial_2014.xlsx']ggr_cons!$a$2:$n$1048576,3,0)</f>
        <v>#VALUE!</v>
      </c>
      <c r="BC279" s="53" t="e">
        <f aca="false">+VLOOKUP($D279,['file:///home/lab/repositories/luckia.facturador/com.luckia.biller.deploy/src/main/resources/bootstrap/info_presencial_2014.xlsx']ggr_cons!$a$2:$n$1048576,4,0)</f>
        <v>#VALUE!</v>
      </c>
      <c r="BD279" s="53" t="e">
        <f aca="false">+VLOOKUP($D279,['file:///home/lab/repositories/luckia.facturador/com.luckia.biller.deploy/src/main/resources/bootstrap/info_presencial_2014.xlsx']ggr_cons!$a$2:$n$1048576,5,0)</f>
        <v>#VALUE!</v>
      </c>
      <c r="BE279" s="53" t="e">
        <f aca="false">+VLOOKUP($D279,['file:///home/lab/repositories/luckia.facturador/com.luckia.biller.deploy/src/main/resources/bootstrap/info_presencial_2014.xlsx']ggr_cons!$a$2:$n$1048576,6,0)</f>
        <v>#VALUE!</v>
      </c>
      <c r="BF279" s="53" t="e">
        <f aca="false">+VLOOKUP($D279,['file:///home/lab/repositories/luckia.facturador/com.luckia.biller.deploy/src/main/resources/bootstrap/info_presencial_2014.xlsx']ggr_cons!$a$2:$n$1048576,7,0)</f>
        <v>#VALUE!</v>
      </c>
      <c r="BG279" s="53" t="e">
        <f aca="false">+VLOOKUP($D279,['file:///home/lab/repositories/luckia.facturador/com.luckia.biller.deploy/src/main/resources/bootstrap/info_presencial_2014.xlsx']ggr_cons!$a$2:$n$1048576,8,0)</f>
        <v>#VALUE!</v>
      </c>
      <c r="BH279" s="53" t="e">
        <f aca="false">+VLOOKUP($D279,['file:///home/lab/repositories/luckia.facturador/com.luckia.biller.deploy/src/main/resources/bootstrap/info_presencial_2014.xlsx']ggr_cons!$a$2:$n$1048576,9,0)</f>
        <v>#VALUE!</v>
      </c>
      <c r="BI279" s="53" t="e">
        <f aca="false">+VLOOKUP($D279,['file:///home/lab/repositories/luckia.facturador/com.luckia.biller.deploy/src/main/resources/bootstrap/info_presencial_2014.xlsx']ggr_cons!$a$2:$n$1048576,10,0)</f>
        <v>#VALUE!</v>
      </c>
      <c r="BJ279" s="53" t="e">
        <f aca="false">+VLOOKUP($D279,['file:///home/lab/repositories/luckia.facturador/com.luckia.biller.deploy/src/main/resources/bootstrap/info_presencial_2014.xlsx']ggr_cons!$a$2:$n$1048576,11,0)</f>
        <v>#VALUE!</v>
      </c>
      <c r="BK279" s="53" t="e">
        <f aca="false">+VLOOKUP($D279,['file:///home/lab/repositories/luckia.facturador/com.luckia.biller.deploy/src/main/resources/bootstrap/info_presencial_2014.xlsx']ggr_cons!$a$2:$n$1048576,12,0)</f>
        <v>#VALUE!</v>
      </c>
      <c r="BL279" s="53" t="e">
        <f aca="false">+VLOOKUP($D279,['file:///home/lab/repositories/luckia.facturador/com.luckia.biller.deploy/src/main/resources/bootstrap/info_presencial_2014.xlsx']ggr_cons!$a$2:$n$1048576,13,0)</f>
        <v>#VALUE!</v>
      </c>
      <c r="BM279" s="53" t="e">
        <f aca="false">+VLOOKUP($D279,['file:///home/lab/repositories/luckia.facturador/com.luckia.biller.deploy/src/main/resources/bootstrap/info_presencial_2014.xlsx']ggr_cons!$a$2:$n$1048576,14,0)</f>
        <v>#VALUE!</v>
      </c>
      <c r="BN279" s="53" t="n">
        <f aca="false">+SUM(BB279:BM279)</f>
        <v>214</v>
      </c>
      <c r="BO279" s="53"/>
      <c r="BP279" s="53"/>
      <c r="BQ279" s="55" t="n">
        <f aca="false">+$N279*X279</f>
        <v>3.54</v>
      </c>
      <c r="BR279" s="55" t="n">
        <f aca="false">+$N279*Y279</f>
        <v>0</v>
      </c>
      <c r="BS279" s="55" t="n">
        <f aca="false">+$N279*Z279</f>
        <v>0</v>
      </c>
      <c r="BT279" s="55" t="n">
        <f aca="false">+$N279*AA279</f>
        <v>0</v>
      </c>
      <c r="BU279" s="55" t="n">
        <f aca="false">+$N279*AB279</f>
        <v>0</v>
      </c>
      <c r="BV279" s="55" t="n">
        <f aca="false">+$N279*AC279</f>
        <v>0</v>
      </c>
      <c r="BW279" s="55" t="n">
        <f aca="false">+$N279*AD279</f>
        <v>0</v>
      </c>
      <c r="BX279" s="55" t="n">
        <f aca="false">+$N279*AE279</f>
        <v>0</v>
      </c>
      <c r="BY279" s="55" t="n">
        <f aca="false">+$N279*AF279</f>
        <v>0</v>
      </c>
      <c r="BZ279" s="55" t="n">
        <f aca="false">+$N279*AG279</f>
        <v>0</v>
      </c>
      <c r="CA279" s="55" t="n">
        <f aca="false">+$N279*AH279</f>
        <v>0</v>
      </c>
      <c r="CB279" s="55" t="n">
        <f aca="false">+$N279*AI279</f>
        <v>0</v>
      </c>
      <c r="CC279" s="55" t="n">
        <f aca="false">+SUM(BQ279:CB279)</f>
        <v>3.54</v>
      </c>
      <c r="CD279" s="53"/>
      <c r="CE279" s="55"/>
      <c r="CF279" s="55" t="n">
        <f aca="false">+BQ279/$CE$2</f>
        <v>2.92561983471074</v>
      </c>
      <c r="CG279" s="55" t="n">
        <f aca="false">+BR279/$CE$2</f>
        <v>0</v>
      </c>
      <c r="CH279" s="55" t="n">
        <f aca="false">+BS279/$CE$2</f>
        <v>0</v>
      </c>
      <c r="CI279" s="55" t="n">
        <f aca="false">+BT279/$CE$2</f>
        <v>0</v>
      </c>
      <c r="CJ279" s="55" t="n">
        <f aca="false">+BU279/$CE$2</f>
        <v>0</v>
      </c>
      <c r="CK279" s="55" t="n">
        <f aca="false">+BV279/$CE$2</f>
        <v>0</v>
      </c>
      <c r="CL279" s="55" t="n">
        <f aca="false">+BW279/$CE$2</f>
        <v>0</v>
      </c>
      <c r="CM279" s="55" t="n">
        <f aca="false">+BX279/$CE$2</f>
        <v>0</v>
      </c>
      <c r="CN279" s="55" t="n">
        <f aca="false">+BY279/$CE$2</f>
        <v>0</v>
      </c>
      <c r="CO279" s="55" t="n">
        <f aca="false">+BZ279/$CE$2</f>
        <v>0</v>
      </c>
      <c r="CP279" s="55" t="n">
        <f aca="false">+CA279/$CE$2</f>
        <v>0</v>
      </c>
      <c r="CQ279" s="55" t="n">
        <f aca="false">+CB279/$CE$2</f>
        <v>0</v>
      </c>
      <c r="CR279" s="55" t="n">
        <f aca="false">+CC279/$CE$2</f>
        <v>2.92561983471074</v>
      </c>
      <c r="CS279" s="53"/>
      <c r="CT279" s="53"/>
      <c r="CU279" s="56" t="n">
        <f aca="false">+$O279*X279+$P279*BB279+$Q279*(0.9*BB279+$S279)+$R279</f>
        <v>7.08</v>
      </c>
      <c r="CV279" s="56" t="n">
        <f aca="false">+$O279*Y279+$P279*BC279+$Q279*(0.9*BC279+$S279)+$R279</f>
        <v>0</v>
      </c>
      <c r="CW279" s="56" t="n">
        <f aca="false">+$O279*Z279+$P279*BD279+$Q279*(0.9*BD279+$S279)+$R279</f>
        <v>0</v>
      </c>
      <c r="CX279" s="56" t="n">
        <f aca="false">+$O279*AA279+$P279*BE279+$Q279*(0.9*BE279+$S279)+$R279</f>
        <v>0</v>
      </c>
      <c r="CY279" s="56" t="n">
        <f aca="false">+$O279*AB279+$P279*BF279+$Q279*(0.9*BF279+$S279)+$R279</f>
        <v>0</v>
      </c>
      <c r="CZ279" s="56" t="n">
        <f aca="false">+$O279*AC279+$P279*BG279+$Q279*(0.9*BG279+$S279)+$R279</f>
        <v>0</v>
      </c>
      <c r="DA279" s="56" t="n">
        <f aca="false">+$O279*AD279+$P279*BH279+$Q279*(0.9*BH279+$S279)+$R279</f>
        <v>0</v>
      </c>
      <c r="DB279" s="56" t="n">
        <f aca="false">+$O279*AE279+$P279*BI279+$Q279*(0.9*BI279+$S279)+$R279</f>
        <v>0</v>
      </c>
      <c r="DC279" s="56" t="n">
        <f aca="false">+$O279*AF279+$P279*BJ279+$Q279*(0.9*BJ279+$S279)+$R279</f>
        <v>0</v>
      </c>
      <c r="DD279" s="56" t="n">
        <f aca="false">+$O279*AG279+$P279*BK279+$Q279*(0.9*BK279+$S279)+$R279</f>
        <v>0</v>
      </c>
      <c r="DE279" s="56" t="n">
        <f aca="false">+$O279*AH279+$P279*BL279+$Q279*(0.9*BL279+$S279)+$R279</f>
        <v>0</v>
      </c>
      <c r="DF279" s="56" t="n">
        <f aca="false">+$O279*AI279+$P279*BM279+$Q279*(0.9*BM279+$S279)+$R279</f>
        <v>0</v>
      </c>
      <c r="DG279" s="55" t="n">
        <f aca="false">+SUM(CU279:DF279)</f>
        <v>7.08</v>
      </c>
      <c r="DH279" s="53"/>
      <c r="DJ279" s="14" t="n">
        <f aca="false">+IF(X279=0,0,$T279)</f>
        <v>30</v>
      </c>
      <c r="DK279" s="14" t="n">
        <f aca="false">+IF(Y279=0,0,$T279)</f>
        <v>0</v>
      </c>
      <c r="DL279" s="14" t="n">
        <f aca="false">+IF(Z279=0,0,$T279)</f>
        <v>0</v>
      </c>
      <c r="DM279" s="14" t="n">
        <f aca="false">+IF(AA279=0,0,$T279)</f>
        <v>0</v>
      </c>
      <c r="DN279" s="14" t="n">
        <f aca="false">+IF(AB279=0,0,$T279)</f>
        <v>0</v>
      </c>
      <c r="DO279" s="14" t="n">
        <f aca="false">+IF(AC279=0,0,$T279)</f>
        <v>0</v>
      </c>
      <c r="DP279" s="14" t="n">
        <f aca="false">+IF(AD279=0,0,$T279)</f>
        <v>0</v>
      </c>
      <c r="DQ279" s="14" t="n">
        <f aca="false">+IF(AE279=0,0,$T279)</f>
        <v>0</v>
      </c>
      <c r="DR279" s="14" t="n">
        <f aca="false">+IF(AF279=0,0,$T279)</f>
        <v>0</v>
      </c>
      <c r="DS279" s="14" t="n">
        <f aca="false">+IF(AG279=0,0,$T279)</f>
        <v>0</v>
      </c>
      <c r="DT279" s="14" t="n">
        <f aca="false">+IF(AH279=0,0,$T279)</f>
        <v>0</v>
      </c>
      <c r="DU279" s="14" t="n">
        <f aca="false">+IF(AI279=0,0,$T279)</f>
        <v>0</v>
      </c>
      <c r="DV279" s="55" t="n">
        <f aca="false">+SUM(DJ279:DU279)</f>
        <v>30</v>
      </c>
      <c r="DY279" s="14" t="n">
        <v>0</v>
      </c>
      <c r="DZ279" s="14" t="n">
        <v>0</v>
      </c>
      <c r="EA279" s="14" t="n">
        <v>0</v>
      </c>
      <c r="EB279" s="14" t="n">
        <v>0</v>
      </c>
      <c r="EC279" s="14" t="n">
        <v>0</v>
      </c>
      <c r="ED279" s="14" t="n">
        <v>0</v>
      </c>
      <c r="EE279" s="14" t="n">
        <v>0</v>
      </c>
      <c r="EF279" s="14" t="n">
        <v>0</v>
      </c>
      <c r="EG279" s="14" t="n">
        <v>0</v>
      </c>
      <c r="EH279" s="14" t="n">
        <v>0</v>
      </c>
      <c r="EI279" s="14" t="n">
        <v>0</v>
      </c>
      <c r="EJ279" s="14" t="n">
        <v>0</v>
      </c>
      <c r="EK279" s="55" t="n">
        <f aca="false">+SUM(DY279:EJ279)</f>
        <v>0</v>
      </c>
      <c r="EO279" s="53" t="n">
        <f aca="false">+CU279+DJ279-DY279/2</f>
        <v>37.08</v>
      </c>
      <c r="EP279" s="53" t="n">
        <f aca="false">+CV279+DK279-DZ279/2</f>
        <v>0</v>
      </c>
      <c r="EQ279" s="53" t="n">
        <f aca="false">+CW279+DL279-EA279/2</f>
        <v>0</v>
      </c>
      <c r="ER279" s="53" t="n">
        <f aca="false">+CX279+DM279-EB279/2</f>
        <v>0</v>
      </c>
      <c r="ES279" s="53" t="n">
        <f aca="false">+CY279+DN279-EC279/2</f>
        <v>0</v>
      </c>
      <c r="ET279" s="53" t="n">
        <f aca="false">+CZ279+DO279-ED279/2</f>
        <v>0</v>
      </c>
      <c r="EU279" s="53" t="n">
        <f aca="false">+DA279+DP279-EE279/2</f>
        <v>0</v>
      </c>
      <c r="EV279" s="53" t="n">
        <f aca="false">+DB279+DQ279-EF279/2</f>
        <v>0</v>
      </c>
      <c r="EW279" s="53" t="n">
        <f aca="false">+DC279+DR279-EG279/2</f>
        <v>0</v>
      </c>
      <c r="EX279" s="53" t="n">
        <f aca="false">+DD279+DS279-EH279/2</f>
        <v>0</v>
      </c>
      <c r="EY279" s="53" t="n">
        <f aca="false">+DE279+DT279-EI279/2</f>
        <v>0</v>
      </c>
      <c r="EZ279" s="53" t="n">
        <f aca="false">+DF279+DU279-EJ279/2</f>
        <v>0</v>
      </c>
      <c r="FA279" s="55" t="n">
        <f aca="false">+SUM(EO279:EZ279)</f>
        <v>37.08</v>
      </c>
      <c r="FD279" s="53" t="n">
        <f aca="false">+AM279-EO279-DY279</f>
        <v>316.92</v>
      </c>
      <c r="FE279" s="53" t="n">
        <f aca="false">+AN279-EP279-DZ279</f>
        <v>0</v>
      </c>
      <c r="FF279" s="53" t="n">
        <f aca="false">+AO279-EQ279-EA279</f>
        <v>0</v>
      </c>
      <c r="FG279" s="53" t="n">
        <f aca="false">+AP279-ER279-EB279</f>
        <v>0</v>
      </c>
      <c r="FH279" s="53" t="n">
        <f aca="false">+AQ279-ES279-EC279</f>
        <v>0</v>
      </c>
      <c r="FI279" s="53" t="n">
        <f aca="false">+AR279-ET279-ED279</f>
        <v>0</v>
      </c>
      <c r="FJ279" s="53" t="n">
        <f aca="false">+AS279-EU279-EE279</f>
        <v>0</v>
      </c>
      <c r="FK279" s="53" t="n">
        <f aca="false">+AT279-EV279-EF279</f>
        <v>0</v>
      </c>
      <c r="FL279" s="53" t="n">
        <f aca="false">+AU279-EW279-EG279</f>
        <v>0</v>
      </c>
      <c r="FM279" s="53" t="n">
        <f aca="false">+AV279-EX279-EH279</f>
        <v>0</v>
      </c>
      <c r="FN279" s="53" t="n">
        <f aca="false">+AW279-EY279-EI279</f>
        <v>0</v>
      </c>
      <c r="FO279" s="53" t="n">
        <f aca="false">+AX279-EZ279-EJ279</f>
        <v>0</v>
      </c>
      <c r="FP279" s="53" t="n">
        <f aca="false">+AY279-FA279</f>
        <v>316.92</v>
      </c>
    </row>
    <row collapsed="false" customFormat="false" customHeight="true" hidden="false" ht="15" outlineLevel="2" r="280">
      <c r="A280" s="21" t="n">
        <v>12</v>
      </c>
      <c r="B280" s="21" t="s">
        <v>67</v>
      </c>
      <c r="C280" s="21" t="s">
        <v>137</v>
      </c>
      <c r="D280" s="67" t="n">
        <f aca="false">+E280</f>
        <v>16240</v>
      </c>
      <c r="E280" s="69" t="n">
        <v>16240</v>
      </c>
      <c r="F280" s="72" t="s">
        <v>908</v>
      </c>
      <c r="G280" s="21" t="s">
        <v>69</v>
      </c>
      <c r="H280" s="21" t="s">
        <v>69</v>
      </c>
      <c r="I280" s="72" t="s">
        <v>909</v>
      </c>
      <c r="J280" s="72" t="s">
        <v>910</v>
      </c>
      <c r="K280" s="76" t="s">
        <v>587</v>
      </c>
      <c r="L280" s="49" t="s">
        <v>487</v>
      </c>
      <c r="M280" s="50" t="s">
        <v>70</v>
      </c>
      <c r="N280" s="51" t="n">
        <v>0.01</v>
      </c>
      <c r="O280" s="51" t="n">
        <v>0.02</v>
      </c>
      <c r="P280" s="51" t="n">
        <v>0</v>
      </c>
      <c r="Q280" s="51" t="n">
        <v>0</v>
      </c>
      <c r="R280" s="50" t="n">
        <v>0</v>
      </c>
      <c r="S280" s="50" t="n">
        <v>0</v>
      </c>
      <c r="T280" s="50" t="n">
        <v>30</v>
      </c>
      <c r="U280" s="50"/>
      <c r="X280" s="53" t="e">
        <f aca="false">+VLOOKUP($D280,['file:///home/lab/repositories/luckia.facturador/com.luckia.biller.deploy/src/main/resources/bootstrap/info_presencial_2014.xlsx']venta_neta_cons!$a$2:$n$1048576,3,0)</f>
        <v>#VALUE!</v>
      </c>
      <c r="Y280" s="53" t="e">
        <f aca="false">+VLOOKUP($D280,['file:///home/lab/repositories/luckia.facturador/com.luckia.biller.deploy/src/main/resources/bootstrap/info_presencial_2014.xlsx']venta_neta_cons!$a$2:$n$1048576,4,0)</f>
        <v>#VALUE!</v>
      </c>
      <c r="Z280" s="53" t="e">
        <f aca="false">+VLOOKUP($D280,['file:///home/lab/repositories/luckia.facturador/com.luckia.biller.deploy/src/main/resources/bootstrap/info_presencial_2014.xlsx']venta_neta_cons!$a$2:$n$1048576,5,0)</f>
        <v>#VALUE!</v>
      </c>
      <c r="AA280" s="53" t="e">
        <f aca="false">+VLOOKUP($D280,['file:///home/lab/repositories/luckia.facturador/com.luckia.biller.deploy/src/main/resources/bootstrap/info_presencial_2014.xlsx']venta_neta_cons!$a$2:$n$1048576,6,0)</f>
        <v>#VALUE!</v>
      </c>
      <c r="AB280" s="53" t="e">
        <f aca="false">+VLOOKUP($D280,['file:///home/lab/repositories/luckia.facturador/com.luckia.biller.deploy/src/main/resources/bootstrap/info_presencial_2014.xlsx']venta_neta_cons!$a$2:$n$1048576,7,0)</f>
        <v>#VALUE!</v>
      </c>
      <c r="AC280" s="53" t="e">
        <f aca="false">+VLOOKUP($D280,['file:///home/lab/repositories/luckia.facturador/com.luckia.biller.deploy/src/main/resources/bootstrap/info_presencial_2014.xlsx']venta_neta_cons!$a$2:$n$1048576,8,0)</f>
        <v>#VALUE!</v>
      </c>
      <c r="AD280" s="53" t="e">
        <f aca="false">+VLOOKUP($D280,['file:///home/lab/repositories/luckia.facturador/com.luckia.biller.deploy/src/main/resources/bootstrap/info_presencial_2014.xlsx']venta_neta_cons!$a$2:$n$1048576,9,0)</f>
        <v>#VALUE!</v>
      </c>
      <c r="AE280" s="53" t="e">
        <f aca="false">+VLOOKUP($D280,['file:///home/lab/repositories/luckia.facturador/com.luckia.biller.deploy/src/main/resources/bootstrap/info_presencial_2014.xlsx']venta_neta_cons!$a$2:$n$1048576,10,0)</f>
        <v>#VALUE!</v>
      </c>
      <c r="AF280" s="53" t="e">
        <f aca="false">+VLOOKUP($D280,['file:///home/lab/repositories/luckia.facturador/com.luckia.biller.deploy/src/main/resources/bootstrap/info_presencial_2014.xlsx']venta_neta_cons!$a$2:$n$1048576,11,0)</f>
        <v>#VALUE!</v>
      </c>
      <c r="AG280" s="53" t="e">
        <f aca="false">+VLOOKUP($D280,['file:///home/lab/repositories/luckia.facturador/com.luckia.biller.deploy/src/main/resources/bootstrap/info_presencial_2014.xlsx']venta_neta_cons!$a$2:$n$1048576,12,0)</f>
        <v>#VALUE!</v>
      </c>
      <c r="AH280" s="53" t="e">
        <f aca="false">+VLOOKUP($D280,['file:///home/lab/repositories/luckia.facturador/com.luckia.biller.deploy/src/main/resources/bootstrap/info_presencial_2014.xlsx']venta_neta_cons!$a$2:$n$1048576,13,0)</f>
        <v>#VALUE!</v>
      </c>
      <c r="AI280" s="53" t="e">
        <f aca="false">+VLOOKUP($D280,['file:///home/lab/repositories/luckia.facturador/com.luckia.biller.deploy/src/main/resources/bootstrap/info_presencial_2014.xlsx']venta_neta_cons!$a$2:$n$1048576,14,0)</f>
        <v>#VALUE!</v>
      </c>
      <c r="AJ280" s="53" t="n">
        <f aca="false">+SUM(X280:AI280)</f>
        <v>401</v>
      </c>
      <c r="AK280" s="54" t="n">
        <f aca="false">+BB280/X280</f>
        <v>0.783117206982544</v>
      </c>
      <c r="AL280" s="53"/>
      <c r="AM280" s="53" t="e">
        <f aca="false">+VLOOKUP($D280,['file:///home/lab/repositories/luckia.facturador/com.luckia.biller.deploy/src/main/resources/bootstrap/info_presencial_2014.xlsx']saldo_cons!$a$2:$n$1048576,3,0)</f>
        <v>#VALUE!</v>
      </c>
      <c r="AN280" s="53" t="e">
        <f aca="false">+VLOOKUP($D280,['file:///home/lab/repositories/luckia.facturador/com.luckia.biller.deploy/src/main/resources/bootstrap/info_presencial_2014.xlsx']saldo_cons!$a$2:$n$1048576,4,0)</f>
        <v>#VALUE!</v>
      </c>
      <c r="AO280" s="53" t="e">
        <f aca="false">+VLOOKUP($D280,['file:///home/lab/repositories/luckia.facturador/com.luckia.biller.deploy/src/main/resources/bootstrap/info_presencial_2014.xlsx']saldo_cons!$a$2:$n$1048576,5,0)</f>
        <v>#VALUE!</v>
      </c>
      <c r="AP280" s="53" t="e">
        <f aca="false">+VLOOKUP($D280,['file:///home/lab/repositories/luckia.facturador/com.luckia.biller.deploy/src/main/resources/bootstrap/info_presencial_2014.xlsx']saldo_cons!$a$2:$n$1048576,6,0)</f>
        <v>#VALUE!</v>
      </c>
      <c r="AQ280" s="53" t="e">
        <f aca="false">+VLOOKUP($D280,['file:///home/lab/repositories/luckia.facturador/com.luckia.biller.deploy/src/main/resources/bootstrap/info_presencial_2014.xlsx']saldo_cons!$a$2:$n$1048576,7,0)</f>
        <v>#VALUE!</v>
      </c>
      <c r="AR280" s="53" t="e">
        <f aca="false">+VLOOKUP($D280,['file:///home/lab/repositories/luckia.facturador/com.luckia.biller.deploy/src/main/resources/bootstrap/info_presencial_2014.xlsx']saldo_cons!$a$2:$n$1048576,8,0)</f>
        <v>#VALUE!</v>
      </c>
      <c r="AS280" s="53" t="e">
        <f aca="false">+VLOOKUP($D280,['file:///home/lab/repositories/luckia.facturador/com.luckia.biller.deploy/src/main/resources/bootstrap/info_presencial_2014.xlsx']saldo_cons!$a$2:$n$1048576,9,0)</f>
        <v>#VALUE!</v>
      </c>
      <c r="AT280" s="53" t="e">
        <f aca="false">+VLOOKUP($D280,['file:///home/lab/repositories/luckia.facturador/com.luckia.biller.deploy/src/main/resources/bootstrap/info_presencial_2014.xlsx']saldo_cons!$a$2:$n$1048576,10,0)</f>
        <v>#VALUE!</v>
      </c>
      <c r="AU280" s="53" t="e">
        <f aca="false">+VLOOKUP($D280,['file:///home/lab/repositories/luckia.facturador/com.luckia.biller.deploy/src/main/resources/bootstrap/info_presencial_2014.xlsx']saldo_cons!$a$2:$n$1048576,11,0)</f>
        <v>#VALUE!</v>
      </c>
      <c r="AV280" s="53" t="e">
        <f aca="false">+VLOOKUP($D280,['file:///home/lab/repositories/luckia.facturador/com.luckia.biller.deploy/src/main/resources/bootstrap/info_presencial_2014.xlsx']saldo_cons!$a$2:$n$1048576,12,0)</f>
        <v>#VALUE!</v>
      </c>
      <c r="AW280" s="53" t="e">
        <f aca="false">+VLOOKUP($D280,['file:///home/lab/repositories/luckia.facturador/com.luckia.biller.deploy/src/main/resources/bootstrap/info_presencial_2014.xlsx']saldo_cons!$a$2:$n$1048576,13,0)</f>
        <v>#VALUE!</v>
      </c>
      <c r="AX280" s="53" t="e">
        <f aca="false">+VLOOKUP($D280,['file:///home/lab/repositories/luckia.facturador/com.luckia.biller.deploy/src/main/resources/bootstrap/info_presencial_2014.xlsx']saldo_cons!$a$2:$n$1048576,14,0)</f>
        <v>#VALUE!</v>
      </c>
      <c r="AY280" s="53" t="n">
        <f aca="false">+SUM(AM280:AX280)</f>
        <v>401</v>
      </c>
      <c r="AZ280" s="53"/>
      <c r="BA280" s="53"/>
      <c r="BB280" s="53" t="e">
        <f aca="false">+VLOOKUP($D280,['file:///home/lab/repositories/luckia.facturador/com.luckia.biller.deploy/src/main/resources/bootstrap/info_presencial_2014.xlsx']ggr_cons!$a$2:$n$1048576,3,0)</f>
        <v>#VALUE!</v>
      </c>
      <c r="BC280" s="53" t="e">
        <f aca="false">+VLOOKUP($D280,['file:///home/lab/repositories/luckia.facturador/com.luckia.biller.deploy/src/main/resources/bootstrap/info_presencial_2014.xlsx']ggr_cons!$a$2:$n$1048576,4,0)</f>
        <v>#VALUE!</v>
      </c>
      <c r="BD280" s="53" t="e">
        <f aca="false">+VLOOKUP($D280,['file:///home/lab/repositories/luckia.facturador/com.luckia.biller.deploy/src/main/resources/bootstrap/info_presencial_2014.xlsx']ggr_cons!$a$2:$n$1048576,5,0)</f>
        <v>#VALUE!</v>
      </c>
      <c r="BE280" s="53" t="e">
        <f aca="false">+VLOOKUP($D280,['file:///home/lab/repositories/luckia.facturador/com.luckia.biller.deploy/src/main/resources/bootstrap/info_presencial_2014.xlsx']ggr_cons!$a$2:$n$1048576,6,0)</f>
        <v>#VALUE!</v>
      </c>
      <c r="BF280" s="53" t="e">
        <f aca="false">+VLOOKUP($D280,['file:///home/lab/repositories/luckia.facturador/com.luckia.biller.deploy/src/main/resources/bootstrap/info_presencial_2014.xlsx']ggr_cons!$a$2:$n$1048576,7,0)</f>
        <v>#VALUE!</v>
      </c>
      <c r="BG280" s="53" t="e">
        <f aca="false">+VLOOKUP($D280,['file:///home/lab/repositories/luckia.facturador/com.luckia.biller.deploy/src/main/resources/bootstrap/info_presencial_2014.xlsx']ggr_cons!$a$2:$n$1048576,8,0)</f>
        <v>#VALUE!</v>
      </c>
      <c r="BH280" s="53" t="e">
        <f aca="false">+VLOOKUP($D280,['file:///home/lab/repositories/luckia.facturador/com.luckia.biller.deploy/src/main/resources/bootstrap/info_presencial_2014.xlsx']ggr_cons!$a$2:$n$1048576,9,0)</f>
        <v>#VALUE!</v>
      </c>
      <c r="BI280" s="53" t="e">
        <f aca="false">+VLOOKUP($D280,['file:///home/lab/repositories/luckia.facturador/com.luckia.biller.deploy/src/main/resources/bootstrap/info_presencial_2014.xlsx']ggr_cons!$a$2:$n$1048576,10,0)</f>
        <v>#VALUE!</v>
      </c>
      <c r="BJ280" s="53" t="e">
        <f aca="false">+VLOOKUP($D280,['file:///home/lab/repositories/luckia.facturador/com.luckia.biller.deploy/src/main/resources/bootstrap/info_presencial_2014.xlsx']ggr_cons!$a$2:$n$1048576,11,0)</f>
        <v>#VALUE!</v>
      </c>
      <c r="BK280" s="53" t="e">
        <f aca="false">+VLOOKUP($D280,['file:///home/lab/repositories/luckia.facturador/com.luckia.biller.deploy/src/main/resources/bootstrap/info_presencial_2014.xlsx']ggr_cons!$a$2:$n$1048576,12,0)</f>
        <v>#VALUE!</v>
      </c>
      <c r="BL280" s="53" t="e">
        <f aca="false">+VLOOKUP($D280,['file:///home/lab/repositories/luckia.facturador/com.luckia.biller.deploy/src/main/resources/bootstrap/info_presencial_2014.xlsx']ggr_cons!$a$2:$n$1048576,13,0)</f>
        <v>#VALUE!</v>
      </c>
      <c r="BM280" s="53" t="e">
        <f aca="false">+VLOOKUP($D280,['file:///home/lab/repositories/luckia.facturador/com.luckia.biller.deploy/src/main/resources/bootstrap/info_presencial_2014.xlsx']ggr_cons!$a$2:$n$1048576,14,0)</f>
        <v>#VALUE!</v>
      </c>
      <c r="BN280" s="53" t="n">
        <f aca="false">+SUM(BB280:BM280)</f>
        <v>314.03</v>
      </c>
      <c r="BO280" s="53"/>
      <c r="BP280" s="53"/>
      <c r="BQ280" s="55" t="n">
        <f aca="false">+$N280*X280</f>
        <v>4.01</v>
      </c>
      <c r="BR280" s="55" t="n">
        <f aca="false">+$N280*Y280</f>
        <v>0</v>
      </c>
      <c r="BS280" s="55" t="n">
        <f aca="false">+$N280*Z280</f>
        <v>0</v>
      </c>
      <c r="BT280" s="55" t="n">
        <f aca="false">+$N280*AA280</f>
        <v>0</v>
      </c>
      <c r="BU280" s="55" t="n">
        <f aca="false">+$N280*AB280</f>
        <v>0</v>
      </c>
      <c r="BV280" s="55" t="n">
        <f aca="false">+$N280*AC280</f>
        <v>0</v>
      </c>
      <c r="BW280" s="55" t="n">
        <f aca="false">+$N280*AD280</f>
        <v>0</v>
      </c>
      <c r="BX280" s="55" t="n">
        <f aca="false">+$N280*AE280</f>
        <v>0</v>
      </c>
      <c r="BY280" s="55" t="n">
        <f aca="false">+$N280*AF280</f>
        <v>0</v>
      </c>
      <c r="BZ280" s="55" t="n">
        <f aca="false">+$N280*AG280</f>
        <v>0</v>
      </c>
      <c r="CA280" s="55" t="n">
        <f aca="false">+$N280*AH280</f>
        <v>0</v>
      </c>
      <c r="CB280" s="55" t="n">
        <f aca="false">+$N280*AI280</f>
        <v>0</v>
      </c>
      <c r="CC280" s="55" t="n">
        <f aca="false">+SUM(BQ280:CB280)</f>
        <v>4.01</v>
      </c>
      <c r="CD280" s="53"/>
      <c r="CE280" s="55"/>
      <c r="CF280" s="55" t="n">
        <f aca="false">+BQ280/$CE$2</f>
        <v>3.31404958677686</v>
      </c>
      <c r="CG280" s="55" t="n">
        <f aca="false">+BR280/$CE$2</f>
        <v>0</v>
      </c>
      <c r="CH280" s="55" t="n">
        <f aca="false">+BS280/$CE$2</f>
        <v>0</v>
      </c>
      <c r="CI280" s="55" t="n">
        <f aca="false">+BT280/$CE$2</f>
        <v>0</v>
      </c>
      <c r="CJ280" s="55" t="n">
        <f aca="false">+BU280/$CE$2</f>
        <v>0</v>
      </c>
      <c r="CK280" s="55" t="n">
        <f aca="false">+BV280/$CE$2</f>
        <v>0</v>
      </c>
      <c r="CL280" s="55" t="n">
        <f aca="false">+BW280/$CE$2</f>
        <v>0</v>
      </c>
      <c r="CM280" s="55" t="n">
        <f aca="false">+BX280/$CE$2</f>
        <v>0</v>
      </c>
      <c r="CN280" s="55" t="n">
        <f aca="false">+BY280/$CE$2</f>
        <v>0</v>
      </c>
      <c r="CO280" s="55" t="n">
        <f aca="false">+BZ280/$CE$2</f>
        <v>0</v>
      </c>
      <c r="CP280" s="55" t="n">
        <f aca="false">+CA280/$CE$2</f>
        <v>0</v>
      </c>
      <c r="CQ280" s="55" t="n">
        <f aca="false">+CB280/$CE$2</f>
        <v>0</v>
      </c>
      <c r="CR280" s="55" t="n">
        <f aca="false">+CC280/$CE$2</f>
        <v>3.31404958677686</v>
      </c>
      <c r="CS280" s="53"/>
      <c r="CT280" s="53"/>
      <c r="CU280" s="56" t="n">
        <f aca="false">+$O280*X280+$P280*BB280+$Q280*(0.9*BB280+$S280)+$R280</f>
        <v>8.02</v>
      </c>
      <c r="CV280" s="56" t="n">
        <f aca="false">+$O280*Y280+$P280*BC280+$Q280*(0.9*BC280+$S280)+$R280</f>
        <v>0</v>
      </c>
      <c r="CW280" s="56" t="n">
        <f aca="false">+$O280*Z280+$P280*BD280+$Q280*(0.9*BD280+$S280)+$R280</f>
        <v>0</v>
      </c>
      <c r="CX280" s="56" t="n">
        <f aca="false">+$O280*AA280+$P280*BE280+$Q280*(0.9*BE280+$S280)+$R280</f>
        <v>0</v>
      </c>
      <c r="CY280" s="56" t="n">
        <f aca="false">+$O280*AB280+$P280*BF280+$Q280*(0.9*BF280+$S280)+$R280</f>
        <v>0</v>
      </c>
      <c r="CZ280" s="56" t="n">
        <f aca="false">+$O280*AC280+$P280*BG280+$Q280*(0.9*BG280+$S280)+$R280</f>
        <v>0</v>
      </c>
      <c r="DA280" s="56" t="n">
        <f aca="false">+$O280*AD280+$P280*BH280+$Q280*(0.9*BH280+$S280)+$R280</f>
        <v>0</v>
      </c>
      <c r="DB280" s="56" t="n">
        <f aca="false">+$O280*AE280+$P280*BI280+$Q280*(0.9*BI280+$S280)+$R280</f>
        <v>0</v>
      </c>
      <c r="DC280" s="56" t="n">
        <f aca="false">+$O280*AF280+$P280*BJ280+$Q280*(0.9*BJ280+$S280)+$R280</f>
        <v>0</v>
      </c>
      <c r="DD280" s="56" t="n">
        <f aca="false">+$O280*AG280+$P280*BK280+$Q280*(0.9*BK280+$S280)+$R280</f>
        <v>0</v>
      </c>
      <c r="DE280" s="56" t="n">
        <f aca="false">+$O280*AH280+$P280*BL280+$Q280*(0.9*BL280+$S280)+$R280</f>
        <v>0</v>
      </c>
      <c r="DF280" s="56" t="n">
        <f aca="false">+$O280*AI280+$P280*BM280+$Q280*(0.9*BM280+$S280)+$R280</f>
        <v>0</v>
      </c>
      <c r="DG280" s="55" t="n">
        <f aca="false">+SUM(CU280:DF280)</f>
        <v>8.02</v>
      </c>
      <c r="DH280" s="53"/>
      <c r="DJ280" s="14" t="n">
        <f aca="false">+IF(X280=0,0,$T280)</f>
        <v>30</v>
      </c>
      <c r="DK280" s="14" t="n">
        <f aca="false">+IF(Y280=0,0,$T280)</f>
        <v>0</v>
      </c>
      <c r="DL280" s="14" t="n">
        <f aca="false">+IF(Z280=0,0,$T280)</f>
        <v>0</v>
      </c>
      <c r="DM280" s="14" t="n">
        <f aca="false">+IF(AA280=0,0,$T280)</f>
        <v>0</v>
      </c>
      <c r="DN280" s="14" t="n">
        <f aca="false">+IF(AB280=0,0,$T280)</f>
        <v>0</v>
      </c>
      <c r="DO280" s="14" t="n">
        <f aca="false">+IF(AC280=0,0,$T280)</f>
        <v>0</v>
      </c>
      <c r="DP280" s="14" t="n">
        <f aca="false">+IF(AD280=0,0,$T280)</f>
        <v>0</v>
      </c>
      <c r="DQ280" s="14" t="n">
        <f aca="false">+IF(AE280=0,0,$T280)</f>
        <v>0</v>
      </c>
      <c r="DR280" s="14" t="n">
        <f aca="false">+IF(AF280=0,0,$T280)</f>
        <v>0</v>
      </c>
      <c r="DS280" s="14" t="n">
        <f aca="false">+IF(AG280=0,0,$T280)</f>
        <v>0</v>
      </c>
      <c r="DT280" s="14" t="n">
        <f aca="false">+IF(AH280=0,0,$T280)</f>
        <v>0</v>
      </c>
      <c r="DU280" s="14" t="n">
        <f aca="false">+IF(AI280=0,0,$T280)</f>
        <v>0</v>
      </c>
      <c r="DV280" s="55" t="n">
        <f aca="false">+SUM(DJ280:DU280)</f>
        <v>30</v>
      </c>
      <c r="DY280" s="14" t="n">
        <v>0</v>
      </c>
      <c r="DZ280" s="14" t="n">
        <v>0</v>
      </c>
      <c r="EA280" s="14" t="n">
        <v>0</v>
      </c>
      <c r="EB280" s="14" t="n">
        <v>0</v>
      </c>
      <c r="EC280" s="14" t="n">
        <v>0</v>
      </c>
      <c r="ED280" s="14" t="n">
        <v>0</v>
      </c>
      <c r="EE280" s="14" t="n">
        <v>0</v>
      </c>
      <c r="EF280" s="14" t="n">
        <v>0</v>
      </c>
      <c r="EG280" s="14" t="n">
        <v>0</v>
      </c>
      <c r="EH280" s="14" t="n">
        <v>0</v>
      </c>
      <c r="EI280" s="14" t="n">
        <v>0</v>
      </c>
      <c r="EJ280" s="14" t="n">
        <v>0</v>
      </c>
      <c r="EK280" s="55" t="n">
        <f aca="false">+SUM(DY280:EJ280)</f>
        <v>0</v>
      </c>
      <c r="EO280" s="53" t="n">
        <f aca="false">+CU280+DJ280-DY280/2</f>
        <v>38.02</v>
      </c>
      <c r="EP280" s="53" t="n">
        <f aca="false">+CV280+DK280-DZ280/2</f>
        <v>0</v>
      </c>
      <c r="EQ280" s="53" t="n">
        <f aca="false">+CW280+DL280-EA280/2</f>
        <v>0</v>
      </c>
      <c r="ER280" s="53" t="n">
        <f aca="false">+CX280+DM280-EB280/2</f>
        <v>0</v>
      </c>
      <c r="ES280" s="53" t="n">
        <f aca="false">+CY280+DN280-EC280/2</f>
        <v>0</v>
      </c>
      <c r="ET280" s="53" t="n">
        <f aca="false">+CZ280+DO280-ED280/2</f>
        <v>0</v>
      </c>
      <c r="EU280" s="53" t="n">
        <f aca="false">+DA280+DP280-EE280/2</f>
        <v>0</v>
      </c>
      <c r="EV280" s="53" t="n">
        <f aca="false">+DB280+DQ280-EF280/2</f>
        <v>0</v>
      </c>
      <c r="EW280" s="53" t="n">
        <f aca="false">+DC280+DR280-EG280/2</f>
        <v>0</v>
      </c>
      <c r="EX280" s="53" t="n">
        <f aca="false">+DD280+DS280-EH280/2</f>
        <v>0</v>
      </c>
      <c r="EY280" s="53" t="n">
        <f aca="false">+DE280+DT280-EI280/2</f>
        <v>0</v>
      </c>
      <c r="EZ280" s="53" t="n">
        <f aca="false">+DF280+DU280-EJ280/2</f>
        <v>0</v>
      </c>
      <c r="FA280" s="55" t="n">
        <f aca="false">+SUM(EO280:EZ280)</f>
        <v>38.02</v>
      </c>
      <c r="FD280" s="53" t="n">
        <f aca="false">+AM280-EO280-DY280</f>
        <v>362.98</v>
      </c>
      <c r="FE280" s="53" t="n">
        <f aca="false">+AN280-EP280-DZ280</f>
        <v>0</v>
      </c>
      <c r="FF280" s="53" t="n">
        <f aca="false">+AO280-EQ280-EA280</f>
        <v>0</v>
      </c>
      <c r="FG280" s="53" t="n">
        <f aca="false">+AP280-ER280-EB280</f>
        <v>0</v>
      </c>
      <c r="FH280" s="53" t="n">
        <f aca="false">+AQ280-ES280-EC280</f>
        <v>0</v>
      </c>
      <c r="FI280" s="53" t="n">
        <f aca="false">+AR280-ET280-ED280</f>
        <v>0</v>
      </c>
      <c r="FJ280" s="53" t="n">
        <f aca="false">+AS280-EU280-EE280</f>
        <v>0</v>
      </c>
      <c r="FK280" s="53" t="n">
        <f aca="false">+AT280-EV280-EF280</f>
        <v>0</v>
      </c>
      <c r="FL280" s="53" t="n">
        <f aca="false">+AU280-EW280-EG280</f>
        <v>0</v>
      </c>
      <c r="FM280" s="53" t="n">
        <f aca="false">+AV280-EX280-EH280</f>
        <v>0</v>
      </c>
      <c r="FN280" s="53" t="n">
        <f aca="false">+AW280-EY280-EI280</f>
        <v>0</v>
      </c>
      <c r="FO280" s="53" t="n">
        <f aca="false">+AX280-EZ280-EJ280</f>
        <v>0</v>
      </c>
      <c r="FP280" s="53" t="n">
        <f aca="false">+AY280-FA280</f>
        <v>362.98</v>
      </c>
    </row>
    <row collapsed="false" customFormat="false" customHeight="true" hidden="false" ht="15" outlineLevel="2" r="281">
      <c r="A281" s="21" t="n">
        <v>12</v>
      </c>
      <c r="B281" s="21" t="s">
        <v>67</v>
      </c>
      <c r="C281" s="21" t="s">
        <v>137</v>
      </c>
      <c r="D281" s="67" t="n">
        <f aca="false">+E281</f>
        <v>16241</v>
      </c>
      <c r="E281" s="69" t="n">
        <v>16241</v>
      </c>
      <c r="F281" s="72" t="s">
        <v>911</v>
      </c>
      <c r="G281" s="21" t="s">
        <v>69</v>
      </c>
      <c r="H281" s="21" t="s">
        <v>69</v>
      </c>
      <c r="I281" s="72" t="s">
        <v>912</v>
      </c>
      <c r="J281" s="72" t="s">
        <v>913</v>
      </c>
      <c r="K281" s="76" t="s">
        <v>587</v>
      </c>
      <c r="L281" s="49" t="s">
        <v>487</v>
      </c>
      <c r="M281" s="50" t="s">
        <v>70</v>
      </c>
      <c r="N281" s="51" t="n">
        <v>0.01</v>
      </c>
      <c r="O281" s="51" t="n">
        <v>0.02</v>
      </c>
      <c r="P281" s="51" t="n">
        <v>0</v>
      </c>
      <c r="Q281" s="51" t="n">
        <v>0</v>
      </c>
      <c r="R281" s="50" t="n">
        <v>0</v>
      </c>
      <c r="S281" s="50" t="n">
        <v>0</v>
      </c>
      <c r="T281" s="50" t="n">
        <v>30</v>
      </c>
      <c r="U281" s="50"/>
      <c r="X281" s="53" t="e">
        <f aca="false">+VLOOKUP($D281,['file:///home/lab/repositories/luckia.facturador/com.luckia.biller.deploy/src/main/resources/bootstrap/info_presencial_2014.xlsx']venta_neta_cons!$a$2:$n$1048576,3,0)</f>
        <v>#VALUE!</v>
      </c>
      <c r="Y281" s="53" t="e">
        <f aca="false">+VLOOKUP($D281,['file:///home/lab/repositories/luckia.facturador/com.luckia.biller.deploy/src/main/resources/bootstrap/info_presencial_2014.xlsx']venta_neta_cons!$a$2:$n$1048576,4,0)</f>
        <v>#VALUE!</v>
      </c>
      <c r="Z281" s="53" t="e">
        <f aca="false">+VLOOKUP($D281,['file:///home/lab/repositories/luckia.facturador/com.luckia.biller.deploy/src/main/resources/bootstrap/info_presencial_2014.xlsx']venta_neta_cons!$a$2:$n$1048576,5,0)</f>
        <v>#VALUE!</v>
      </c>
      <c r="AA281" s="53" t="e">
        <f aca="false">+VLOOKUP($D281,['file:///home/lab/repositories/luckia.facturador/com.luckia.biller.deploy/src/main/resources/bootstrap/info_presencial_2014.xlsx']venta_neta_cons!$a$2:$n$1048576,6,0)</f>
        <v>#VALUE!</v>
      </c>
      <c r="AB281" s="53" t="e">
        <f aca="false">+VLOOKUP($D281,['file:///home/lab/repositories/luckia.facturador/com.luckia.biller.deploy/src/main/resources/bootstrap/info_presencial_2014.xlsx']venta_neta_cons!$a$2:$n$1048576,7,0)</f>
        <v>#VALUE!</v>
      </c>
      <c r="AC281" s="53" t="e">
        <f aca="false">+VLOOKUP($D281,['file:///home/lab/repositories/luckia.facturador/com.luckia.biller.deploy/src/main/resources/bootstrap/info_presencial_2014.xlsx']venta_neta_cons!$a$2:$n$1048576,8,0)</f>
        <v>#VALUE!</v>
      </c>
      <c r="AD281" s="53" t="e">
        <f aca="false">+VLOOKUP($D281,['file:///home/lab/repositories/luckia.facturador/com.luckia.biller.deploy/src/main/resources/bootstrap/info_presencial_2014.xlsx']venta_neta_cons!$a$2:$n$1048576,9,0)</f>
        <v>#VALUE!</v>
      </c>
      <c r="AE281" s="53" t="e">
        <f aca="false">+VLOOKUP($D281,['file:///home/lab/repositories/luckia.facturador/com.luckia.biller.deploy/src/main/resources/bootstrap/info_presencial_2014.xlsx']venta_neta_cons!$a$2:$n$1048576,10,0)</f>
        <v>#VALUE!</v>
      </c>
      <c r="AF281" s="53" t="e">
        <f aca="false">+VLOOKUP($D281,['file:///home/lab/repositories/luckia.facturador/com.luckia.biller.deploy/src/main/resources/bootstrap/info_presencial_2014.xlsx']venta_neta_cons!$a$2:$n$1048576,11,0)</f>
        <v>#VALUE!</v>
      </c>
      <c r="AG281" s="53" t="e">
        <f aca="false">+VLOOKUP($D281,['file:///home/lab/repositories/luckia.facturador/com.luckia.biller.deploy/src/main/resources/bootstrap/info_presencial_2014.xlsx']venta_neta_cons!$a$2:$n$1048576,12,0)</f>
        <v>#VALUE!</v>
      </c>
      <c r="AH281" s="53" t="e">
        <f aca="false">+VLOOKUP($D281,['file:///home/lab/repositories/luckia.facturador/com.luckia.biller.deploy/src/main/resources/bootstrap/info_presencial_2014.xlsx']venta_neta_cons!$a$2:$n$1048576,13,0)</f>
        <v>#VALUE!</v>
      </c>
      <c r="AI281" s="53" t="e">
        <f aca="false">+VLOOKUP($D281,['file:///home/lab/repositories/luckia.facturador/com.luckia.biller.deploy/src/main/resources/bootstrap/info_presencial_2014.xlsx']venta_neta_cons!$a$2:$n$1048576,14,0)</f>
        <v>#VALUE!</v>
      </c>
      <c r="AJ281" s="53" t="n">
        <f aca="false">+SUM(X281:AI281)</f>
        <v>2062</v>
      </c>
      <c r="AK281" s="54" t="n">
        <f aca="false">+BB281/X281</f>
        <v>-0.0567313288069835</v>
      </c>
      <c r="AL281" s="53"/>
      <c r="AM281" s="53" t="e">
        <f aca="false">+VLOOKUP($D281,['file:///home/lab/repositories/luckia.facturador/com.luckia.biller.deploy/src/main/resources/bootstrap/info_presencial_2014.xlsx']saldo_cons!$a$2:$n$1048576,3,0)</f>
        <v>#VALUE!</v>
      </c>
      <c r="AN281" s="53" t="e">
        <f aca="false">+VLOOKUP($D281,['file:///home/lab/repositories/luckia.facturador/com.luckia.biller.deploy/src/main/resources/bootstrap/info_presencial_2014.xlsx']saldo_cons!$a$2:$n$1048576,4,0)</f>
        <v>#VALUE!</v>
      </c>
      <c r="AO281" s="53" t="e">
        <f aca="false">+VLOOKUP($D281,['file:///home/lab/repositories/luckia.facturador/com.luckia.biller.deploy/src/main/resources/bootstrap/info_presencial_2014.xlsx']saldo_cons!$a$2:$n$1048576,5,0)</f>
        <v>#VALUE!</v>
      </c>
      <c r="AP281" s="53" t="e">
        <f aca="false">+VLOOKUP($D281,['file:///home/lab/repositories/luckia.facturador/com.luckia.biller.deploy/src/main/resources/bootstrap/info_presencial_2014.xlsx']saldo_cons!$a$2:$n$1048576,6,0)</f>
        <v>#VALUE!</v>
      </c>
      <c r="AQ281" s="53" t="e">
        <f aca="false">+VLOOKUP($D281,['file:///home/lab/repositories/luckia.facturador/com.luckia.biller.deploy/src/main/resources/bootstrap/info_presencial_2014.xlsx']saldo_cons!$a$2:$n$1048576,7,0)</f>
        <v>#VALUE!</v>
      </c>
      <c r="AR281" s="53" t="e">
        <f aca="false">+VLOOKUP($D281,['file:///home/lab/repositories/luckia.facturador/com.luckia.biller.deploy/src/main/resources/bootstrap/info_presencial_2014.xlsx']saldo_cons!$a$2:$n$1048576,8,0)</f>
        <v>#VALUE!</v>
      </c>
      <c r="AS281" s="53" t="e">
        <f aca="false">+VLOOKUP($D281,['file:///home/lab/repositories/luckia.facturador/com.luckia.biller.deploy/src/main/resources/bootstrap/info_presencial_2014.xlsx']saldo_cons!$a$2:$n$1048576,9,0)</f>
        <v>#VALUE!</v>
      </c>
      <c r="AT281" s="53" t="e">
        <f aca="false">+VLOOKUP($D281,['file:///home/lab/repositories/luckia.facturador/com.luckia.biller.deploy/src/main/resources/bootstrap/info_presencial_2014.xlsx']saldo_cons!$a$2:$n$1048576,10,0)</f>
        <v>#VALUE!</v>
      </c>
      <c r="AU281" s="53" t="e">
        <f aca="false">+VLOOKUP($D281,['file:///home/lab/repositories/luckia.facturador/com.luckia.biller.deploy/src/main/resources/bootstrap/info_presencial_2014.xlsx']saldo_cons!$a$2:$n$1048576,11,0)</f>
        <v>#VALUE!</v>
      </c>
      <c r="AV281" s="53" t="e">
        <f aca="false">+VLOOKUP($D281,['file:///home/lab/repositories/luckia.facturador/com.luckia.biller.deploy/src/main/resources/bootstrap/info_presencial_2014.xlsx']saldo_cons!$a$2:$n$1048576,12,0)</f>
        <v>#VALUE!</v>
      </c>
      <c r="AW281" s="53" t="e">
        <f aca="false">+VLOOKUP($D281,['file:///home/lab/repositories/luckia.facturador/com.luckia.biller.deploy/src/main/resources/bootstrap/info_presencial_2014.xlsx']saldo_cons!$a$2:$n$1048576,13,0)</f>
        <v>#VALUE!</v>
      </c>
      <c r="AX281" s="53" t="e">
        <f aca="false">+VLOOKUP($D281,['file:///home/lab/repositories/luckia.facturador/com.luckia.biller.deploy/src/main/resources/bootstrap/info_presencial_2014.xlsx']saldo_cons!$a$2:$n$1048576,14,0)</f>
        <v>#VALUE!</v>
      </c>
      <c r="AY281" s="53" t="n">
        <f aca="false">+SUM(AM281:AX281)</f>
        <v>2062</v>
      </c>
      <c r="AZ281" s="53"/>
      <c r="BA281" s="53"/>
      <c r="BB281" s="53" t="e">
        <f aca="false">+VLOOKUP($D281,['file:///home/lab/repositories/luckia.facturador/com.luckia.biller.deploy/src/main/resources/bootstrap/info_presencial_2014.xlsx']ggr_cons!$a$2:$n$1048576,3,0)</f>
        <v>#VALUE!</v>
      </c>
      <c r="BC281" s="53" t="e">
        <f aca="false">+VLOOKUP($D281,['file:///home/lab/repositories/luckia.facturador/com.luckia.biller.deploy/src/main/resources/bootstrap/info_presencial_2014.xlsx']ggr_cons!$a$2:$n$1048576,4,0)</f>
        <v>#VALUE!</v>
      </c>
      <c r="BD281" s="53" t="e">
        <f aca="false">+VLOOKUP($D281,['file:///home/lab/repositories/luckia.facturador/com.luckia.biller.deploy/src/main/resources/bootstrap/info_presencial_2014.xlsx']ggr_cons!$a$2:$n$1048576,5,0)</f>
        <v>#VALUE!</v>
      </c>
      <c r="BE281" s="53" t="e">
        <f aca="false">+VLOOKUP($D281,['file:///home/lab/repositories/luckia.facturador/com.luckia.biller.deploy/src/main/resources/bootstrap/info_presencial_2014.xlsx']ggr_cons!$a$2:$n$1048576,6,0)</f>
        <v>#VALUE!</v>
      </c>
      <c r="BF281" s="53" t="e">
        <f aca="false">+VLOOKUP($D281,['file:///home/lab/repositories/luckia.facturador/com.luckia.biller.deploy/src/main/resources/bootstrap/info_presencial_2014.xlsx']ggr_cons!$a$2:$n$1048576,7,0)</f>
        <v>#VALUE!</v>
      </c>
      <c r="BG281" s="53" t="e">
        <f aca="false">+VLOOKUP($D281,['file:///home/lab/repositories/luckia.facturador/com.luckia.biller.deploy/src/main/resources/bootstrap/info_presencial_2014.xlsx']ggr_cons!$a$2:$n$1048576,8,0)</f>
        <v>#VALUE!</v>
      </c>
      <c r="BH281" s="53" t="e">
        <f aca="false">+VLOOKUP($D281,['file:///home/lab/repositories/luckia.facturador/com.luckia.biller.deploy/src/main/resources/bootstrap/info_presencial_2014.xlsx']ggr_cons!$a$2:$n$1048576,9,0)</f>
        <v>#VALUE!</v>
      </c>
      <c r="BI281" s="53" t="e">
        <f aca="false">+VLOOKUP($D281,['file:///home/lab/repositories/luckia.facturador/com.luckia.biller.deploy/src/main/resources/bootstrap/info_presencial_2014.xlsx']ggr_cons!$a$2:$n$1048576,10,0)</f>
        <v>#VALUE!</v>
      </c>
      <c r="BJ281" s="53" t="e">
        <f aca="false">+VLOOKUP($D281,['file:///home/lab/repositories/luckia.facturador/com.luckia.biller.deploy/src/main/resources/bootstrap/info_presencial_2014.xlsx']ggr_cons!$a$2:$n$1048576,11,0)</f>
        <v>#VALUE!</v>
      </c>
      <c r="BK281" s="53" t="e">
        <f aca="false">+VLOOKUP($D281,['file:///home/lab/repositories/luckia.facturador/com.luckia.biller.deploy/src/main/resources/bootstrap/info_presencial_2014.xlsx']ggr_cons!$a$2:$n$1048576,12,0)</f>
        <v>#VALUE!</v>
      </c>
      <c r="BL281" s="53" t="e">
        <f aca="false">+VLOOKUP($D281,['file:///home/lab/repositories/luckia.facturador/com.luckia.biller.deploy/src/main/resources/bootstrap/info_presencial_2014.xlsx']ggr_cons!$a$2:$n$1048576,13,0)</f>
        <v>#VALUE!</v>
      </c>
      <c r="BM281" s="53" t="e">
        <f aca="false">+VLOOKUP($D281,['file:///home/lab/repositories/luckia.facturador/com.luckia.biller.deploy/src/main/resources/bootstrap/info_presencial_2014.xlsx']ggr_cons!$a$2:$n$1048576,14,0)</f>
        <v>#VALUE!</v>
      </c>
      <c r="BN281" s="53" t="n">
        <f aca="false">+SUM(BB281:BM281)</f>
        <v>-116.98</v>
      </c>
      <c r="BO281" s="53"/>
      <c r="BP281" s="53"/>
      <c r="BQ281" s="55" t="n">
        <f aca="false">+$N281*X281</f>
        <v>20.62</v>
      </c>
      <c r="BR281" s="55" t="n">
        <f aca="false">+$N281*Y281</f>
        <v>0</v>
      </c>
      <c r="BS281" s="55" t="n">
        <f aca="false">+$N281*Z281</f>
        <v>0</v>
      </c>
      <c r="BT281" s="55" t="n">
        <f aca="false">+$N281*AA281</f>
        <v>0</v>
      </c>
      <c r="BU281" s="55" t="n">
        <f aca="false">+$N281*AB281</f>
        <v>0</v>
      </c>
      <c r="BV281" s="55" t="n">
        <f aca="false">+$N281*AC281</f>
        <v>0</v>
      </c>
      <c r="BW281" s="55" t="n">
        <f aca="false">+$N281*AD281</f>
        <v>0</v>
      </c>
      <c r="BX281" s="55" t="n">
        <f aca="false">+$N281*AE281</f>
        <v>0</v>
      </c>
      <c r="BY281" s="55" t="n">
        <f aca="false">+$N281*AF281</f>
        <v>0</v>
      </c>
      <c r="BZ281" s="55" t="n">
        <f aca="false">+$N281*AG281</f>
        <v>0</v>
      </c>
      <c r="CA281" s="55" t="n">
        <f aca="false">+$N281*AH281</f>
        <v>0</v>
      </c>
      <c r="CB281" s="55" t="n">
        <f aca="false">+$N281*AI281</f>
        <v>0</v>
      </c>
      <c r="CC281" s="55" t="n">
        <f aca="false">+SUM(BQ281:CB281)</f>
        <v>20.62</v>
      </c>
      <c r="CD281" s="53"/>
      <c r="CE281" s="55"/>
      <c r="CF281" s="55" t="n">
        <f aca="false">+BQ281/$CE$2</f>
        <v>17.0413223140496</v>
      </c>
      <c r="CG281" s="55" t="n">
        <f aca="false">+BR281/$CE$2</f>
        <v>0</v>
      </c>
      <c r="CH281" s="55" t="n">
        <f aca="false">+BS281/$CE$2</f>
        <v>0</v>
      </c>
      <c r="CI281" s="55" t="n">
        <f aca="false">+BT281/$CE$2</f>
        <v>0</v>
      </c>
      <c r="CJ281" s="55" t="n">
        <f aca="false">+BU281/$CE$2</f>
        <v>0</v>
      </c>
      <c r="CK281" s="55" t="n">
        <f aca="false">+BV281/$CE$2</f>
        <v>0</v>
      </c>
      <c r="CL281" s="55" t="n">
        <f aca="false">+BW281/$CE$2</f>
        <v>0</v>
      </c>
      <c r="CM281" s="55" t="n">
        <f aca="false">+BX281/$CE$2</f>
        <v>0</v>
      </c>
      <c r="CN281" s="55" t="n">
        <f aca="false">+BY281/$CE$2</f>
        <v>0</v>
      </c>
      <c r="CO281" s="55" t="n">
        <f aca="false">+BZ281/$CE$2</f>
        <v>0</v>
      </c>
      <c r="CP281" s="55" t="n">
        <f aca="false">+CA281/$CE$2</f>
        <v>0</v>
      </c>
      <c r="CQ281" s="55" t="n">
        <f aca="false">+CB281/$CE$2</f>
        <v>0</v>
      </c>
      <c r="CR281" s="55" t="n">
        <f aca="false">+CC281/$CE$2</f>
        <v>17.0413223140496</v>
      </c>
      <c r="CS281" s="53"/>
      <c r="CT281" s="53"/>
      <c r="CU281" s="56" t="n">
        <f aca="false">+$O281*X281+$P281*BB281+$Q281*(0.9*BB281+$S281)+$R281</f>
        <v>41.24</v>
      </c>
      <c r="CV281" s="56" t="n">
        <f aca="false">+$O281*Y281+$P281*BC281+$Q281*(0.9*BC281+$S281)+$R281</f>
        <v>0</v>
      </c>
      <c r="CW281" s="56" t="n">
        <f aca="false">+$O281*Z281+$P281*BD281+$Q281*(0.9*BD281+$S281)+$R281</f>
        <v>0</v>
      </c>
      <c r="CX281" s="56" t="n">
        <f aca="false">+$O281*AA281+$P281*BE281+$Q281*(0.9*BE281+$S281)+$R281</f>
        <v>0</v>
      </c>
      <c r="CY281" s="56" t="n">
        <f aca="false">+$O281*AB281+$P281*BF281+$Q281*(0.9*BF281+$S281)+$R281</f>
        <v>0</v>
      </c>
      <c r="CZ281" s="56" t="n">
        <f aca="false">+$O281*AC281+$P281*BG281+$Q281*(0.9*BG281+$S281)+$R281</f>
        <v>0</v>
      </c>
      <c r="DA281" s="56" t="n">
        <f aca="false">+$O281*AD281+$P281*BH281+$Q281*(0.9*BH281+$S281)+$R281</f>
        <v>0</v>
      </c>
      <c r="DB281" s="56" t="n">
        <f aca="false">+$O281*AE281+$P281*BI281+$Q281*(0.9*BI281+$S281)+$R281</f>
        <v>0</v>
      </c>
      <c r="DC281" s="56" t="n">
        <f aca="false">+$O281*AF281+$P281*BJ281+$Q281*(0.9*BJ281+$S281)+$R281</f>
        <v>0</v>
      </c>
      <c r="DD281" s="56" t="n">
        <f aca="false">+$O281*AG281+$P281*BK281+$Q281*(0.9*BK281+$S281)+$R281</f>
        <v>0</v>
      </c>
      <c r="DE281" s="56" t="n">
        <f aca="false">+$O281*AH281+$P281*BL281+$Q281*(0.9*BL281+$S281)+$R281</f>
        <v>0</v>
      </c>
      <c r="DF281" s="56" t="n">
        <f aca="false">+$O281*AI281+$P281*BM281+$Q281*(0.9*BM281+$S281)+$R281</f>
        <v>0</v>
      </c>
      <c r="DG281" s="55" t="n">
        <f aca="false">+SUM(CU281:DF281)</f>
        <v>41.24</v>
      </c>
      <c r="DH281" s="53"/>
      <c r="DJ281" s="14" t="n">
        <f aca="false">+IF(X281=0,0,$T281)</f>
        <v>30</v>
      </c>
      <c r="DK281" s="14" t="n">
        <f aca="false">+IF(Y281=0,0,$T281)</f>
        <v>0</v>
      </c>
      <c r="DL281" s="14" t="n">
        <f aca="false">+IF(Z281=0,0,$T281)</f>
        <v>0</v>
      </c>
      <c r="DM281" s="14" t="n">
        <f aca="false">+IF(AA281=0,0,$T281)</f>
        <v>0</v>
      </c>
      <c r="DN281" s="14" t="n">
        <f aca="false">+IF(AB281=0,0,$T281)</f>
        <v>0</v>
      </c>
      <c r="DO281" s="14" t="n">
        <f aca="false">+IF(AC281=0,0,$T281)</f>
        <v>0</v>
      </c>
      <c r="DP281" s="14" t="n">
        <f aca="false">+IF(AD281=0,0,$T281)</f>
        <v>0</v>
      </c>
      <c r="DQ281" s="14" t="n">
        <f aca="false">+IF(AE281=0,0,$T281)</f>
        <v>0</v>
      </c>
      <c r="DR281" s="14" t="n">
        <f aca="false">+IF(AF281=0,0,$T281)</f>
        <v>0</v>
      </c>
      <c r="DS281" s="14" t="n">
        <f aca="false">+IF(AG281=0,0,$T281)</f>
        <v>0</v>
      </c>
      <c r="DT281" s="14" t="n">
        <f aca="false">+IF(AH281=0,0,$T281)</f>
        <v>0</v>
      </c>
      <c r="DU281" s="14" t="n">
        <f aca="false">+IF(AI281=0,0,$T281)</f>
        <v>0</v>
      </c>
      <c r="DV281" s="55" t="n">
        <f aca="false">+SUM(DJ281:DU281)</f>
        <v>30</v>
      </c>
      <c r="DY281" s="14" t="n">
        <v>0</v>
      </c>
      <c r="DZ281" s="14" t="n">
        <v>0</v>
      </c>
      <c r="EA281" s="14" t="n">
        <v>0</v>
      </c>
      <c r="EB281" s="14" t="n">
        <v>0</v>
      </c>
      <c r="EC281" s="14" t="n">
        <v>0</v>
      </c>
      <c r="ED281" s="14" t="n">
        <v>0</v>
      </c>
      <c r="EE281" s="14" t="n">
        <v>0</v>
      </c>
      <c r="EF281" s="14" t="n">
        <v>0</v>
      </c>
      <c r="EG281" s="14" t="n">
        <v>0</v>
      </c>
      <c r="EH281" s="14" t="n">
        <v>0</v>
      </c>
      <c r="EI281" s="14" t="n">
        <v>0</v>
      </c>
      <c r="EJ281" s="14" t="n">
        <v>0</v>
      </c>
      <c r="EK281" s="55" t="n">
        <f aca="false">+SUM(DY281:EJ281)</f>
        <v>0</v>
      </c>
      <c r="EO281" s="53" t="n">
        <f aca="false">+CU281+DJ281-DY281/2</f>
        <v>71.24</v>
      </c>
      <c r="EP281" s="53" t="n">
        <f aca="false">+CV281+DK281-DZ281/2</f>
        <v>0</v>
      </c>
      <c r="EQ281" s="53" t="n">
        <f aca="false">+CW281+DL281-EA281/2</f>
        <v>0</v>
      </c>
      <c r="ER281" s="53" t="n">
        <f aca="false">+CX281+DM281-EB281/2</f>
        <v>0</v>
      </c>
      <c r="ES281" s="53" t="n">
        <f aca="false">+CY281+DN281-EC281/2</f>
        <v>0</v>
      </c>
      <c r="ET281" s="53" t="n">
        <f aca="false">+CZ281+DO281-ED281/2</f>
        <v>0</v>
      </c>
      <c r="EU281" s="53" t="n">
        <f aca="false">+DA281+DP281-EE281/2</f>
        <v>0</v>
      </c>
      <c r="EV281" s="53" t="n">
        <f aca="false">+DB281+DQ281-EF281/2</f>
        <v>0</v>
      </c>
      <c r="EW281" s="53" t="n">
        <f aca="false">+DC281+DR281-EG281/2</f>
        <v>0</v>
      </c>
      <c r="EX281" s="53" t="n">
        <f aca="false">+DD281+DS281-EH281/2</f>
        <v>0</v>
      </c>
      <c r="EY281" s="53" t="n">
        <f aca="false">+DE281+DT281-EI281/2</f>
        <v>0</v>
      </c>
      <c r="EZ281" s="53" t="n">
        <f aca="false">+DF281+DU281-EJ281/2</f>
        <v>0</v>
      </c>
      <c r="FA281" s="55" t="n">
        <f aca="false">+SUM(EO281:EZ281)</f>
        <v>71.24</v>
      </c>
      <c r="FD281" s="53" t="n">
        <f aca="false">+AM281-EO281-DY281</f>
        <v>1990.76</v>
      </c>
      <c r="FE281" s="53" t="n">
        <f aca="false">+AN281-EP281-DZ281</f>
        <v>0</v>
      </c>
      <c r="FF281" s="53" t="n">
        <f aca="false">+AO281-EQ281-EA281</f>
        <v>0</v>
      </c>
      <c r="FG281" s="53" t="n">
        <f aca="false">+AP281-ER281-EB281</f>
        <v>0</v>
      </c>
      <c r="FH281" s="53" t="n">
        <f aca="false">+AQ281-ES281-EC281</f>
        <v>0</v>
      </c>
      <c r="FI281" s="53" t="n">
        <f aca="false">+AR281-ET281-ED281</f>
        <v>0</v>
      </c>
      <c r="FJ281" s="53" t="n">
        <f aca="false">+AS281-EU281-EE281</f>
        <v>0</v>
      </c>
      <c r="FK281" s="53" t="n">
        <f aca="false">+AT281-EV281-EF281</f>
        <v>0</v>
      </c>
      <c r="FL281" s="53" t="n">
        <f aca="false">+AU281-EW281-EG281</f>
        <v>0</v>
      </c>
      <c r="FM281" s="53" t="n">
        <f aca="false">+AV281-EX281-EH281</f>
        <v>0</v>
      </c>
      <c r="FN281" s="53" t="n">
        <f aca="false">+AW281-EY281-EI281</f>
        <v>0</v>
      </c>
      <c r="FO281" s="53" t="n">
        <f aca="false">+AX281-EZ281-EJ281</f>
        <v>0</v>
      </c>
      <c r="FP281" s="53" t="n">
        <f aca="false">+AY281-FA281</f>
        <v>1990.76</v>
      </c>
    </row>
    <row collapsed="false" customFormat="false" customHeight="true" hidden="false" ht="15" outlineLevel="2" r="282">
      <c r="A282" s="21" t="n">
        <v>12</v>
      </c>
      <c r="B282" s="21" t="s">
        <v>67</v>
      </c>
      <c r="C282" s="21" t="s">
        <v>137</v>
      </c>
      <c r="D282" s="67" t="n">
        <f aca="false">+E282</f>
        <v>16242</v>
      </c>
      <c r="E282" s="69" t="n">
        <v>16242</v>
      </c>
      <c r="F282" s="76" t="s">
        <v>914</v>
      </c>
      <c r="G282" s="21" t="s">
        <v>69</v>
      </c>
      <c r="H282" s="21" t="s">
        <v>69</v>
      </c>
      <c r="I282" s="72" t="s">
        <v>915</v>
      </c>
      <c r="J282" s="72" t="s">
        <v>916</v>
      </c>
      <c r="K282" s="76" t="s">
        <v>587</v>
      </c>
      <c r="L282" s="49" t="s">
        <v>487</v>
      </c>
      <c r="M282" s="50" t="s">
        <v>70</v>
      </c>
      <c r="N282" s="51" t="n">
        <v>0.01</v>
      </c>
      <c r="O282" s="51" t="n">
        <v>0.02</v>
      </c>
      <c r="P282" s="51" t="n">
        <v>0</v>
      </c>
      <c r="Q282" s="51" t="n">
        <v>0</v>
      </c>
      <c r="R282" s="50" t="n">
        <v>0</v>
      </c>
      <c r="S282" s="50" t="n">
        <v>0</v>
      </c>
      <c r="T282" s="50" t="n">
        <v>30</v>
      </c>
      <c r="U282" s="50"/>
      <c r="X282" s="53" t="e">
        <f aca="false">+VLOOKUP($D282,['file:///home/lab/repositories/luckia.facturador/com.luckia.biller.deploy/src/main/resources/bootstrap/info_presencial_2014.xlsx']venta_neta_cons!$a$2:$n$1048576,3,0)</f>
        <v>#VALUE!</v>
      </c>
      <c r="Y282" s="53" t="e">
        <f aca="false">+VLOOKUP($D282,['file:///home/lab/repositories/luckia.facturador/com.luckia.biller.deploy/src/main/resources/bootstrap/info_presencial_2014.xlsx']venta_neta_cons!$a$2:$n$1048576,4,0)</f>
        <v>#VALUE!</v>
      </c>
      <c r="Z282" s="53" t="e">
        <f aca="false">+VLOOKUP($D282,['file:///home/lab/repositories/luckia.facturador/com.luckia.biller.deploy/src/main/resources/bootstrap/info_presencial_2014.xlsx']venta_neta_cons!$a$2:$n$1048576,5,0)</f>
        <v>#VALUE!</v>
      </c>
      <c r="AA282" s="53" t="e">
        <f aca="false">+VLOOKUP($D282,['file:///home/lab/repositories/luckia.facturador/com.luckia.biller.deploy/src/main/resources/bootstrap/info_presencial_2014.xlsx']venta_neta_cons!$a$2:$n$1048576,6,0)</f>
        <v>#VALUE!</v>
      </c>
      <c r="AB282" s="53" t="e">
        <f aca="false">+VLOOKUP($D282,['file:///home/lab/repositories/luckia.facturador/com.luckia.biller.deploy/src/main/resources/bootstrap/info_presencial_2014.xlsx']venta_neta_cons!$a$2:$n$1048576,7,0)</f>
        <v>#VALUE!</v>
      </c>
      <c r="AC282" s="53" t="e">
        <f aca="false">+VLOOKUP($D282,['file:///home/lab/repositories/luckia.facturador/com.luckia.biller.deploy/src/main/resources/bootstrap/info_presencial_2014.xlsx']venta_neta_cons!$a$2:$n$1048576,8,0)</f>
        <v>#VALUE!</v>
      </c>
      <c r="AD282" s="53" t="e">
        <f aca="false">+VLOOKUP($D282,['file:///home/lab/repositories/luckia.facturador/com.luckia.biller.deploy/src/main/resources/bootstrap/info_presencial_2014.xlsx']venta_neta_cons!$a$2:$n$1048576,9,0)</f>
        <v>#VALUE!</v>
      </c>
      <c r="AE282" s="53" t="e">
        <f aca="false">+VLOOKUP($D282,['file:///home/lab/repositories/luckia.facturador/com.luckia.biller.deploy/src/main/resources/bootstrap/info_presencial_2014.xlsx']venta_neta_cons!$a$2:$n$1048576,10,0)</f>
        <v>#VALUE!</v>
      </c>
      <c r="AF282" s="53" t="e">
        <f aca="false">+VLOOKUP($D282,['file:///home/lab/repositories/luckia.facturador/com.luckia.biller.deploy/src/main/resources/bootstrap/info_presencial_2014.xlsx']venta_neta_cons!$a$2:$n$1048576,11,0)</f>
        <v>#VALUE!</v>
      </c>
      <c r="AG282" s="53" t="e">
        <f aca="false">+VLOOKUP($D282,['file:///home/lab/repositories/luckia.facturador/com.luckia.biller.deploy/src/main/resources/bootstrap/info_presencial_2014.xlsx']venta_neta_cons!$a$2:$n$1048576,12,0)</f>
        <v>#VALUE!</v>
      </c>
      <c r="AH282" s="53" t="e">
        <f aca="false">+VLOOKUP($D282,['file:///home/lab/repositories/luckia.facturador/com.luckia.biller.deploy/src/main/resources/bootstrap/info_presencial_2014.xlsx']venta_neta_cons!$a$2:$n$1048576,13,0)</f>
        <v>#VALUE!</v>
      </c>
      <c r="AI282" s="53" t="e">
        <f aca="false">+VLOOKUP($D282,['file:///home/lab/repositories/luckia.facturador/com.luckia.biller.deploy/src/main/resources/bootstrap/info_presencial_2014.xlsx']venta_neta_cons!$a$2:$n$1048576,14,0)</f>
        <v>#VALUE!</v>
      </c>
      <c r="AJ282" s="53" t="n">
        <f aca="false">+SUM(X282:AI282)</f>
        <v>720</v>
      </c>
      <c r="AK282" s="54" t="n">
        <f aca="false">+BB282/X282</f>
        <v>0.423986111111111</v>
      </c>
      <c r="AL282" s="53"/>
      <c r="AM282" s="53" t="e">
        <f aca="false">+VLOOKUP($D282,['file:///home/lab/repositories/luckia.facturador/com.luckia.biller.deploy/src/main/resources/bootstrap/info_presencial_2014.xlsx']saldo_cons!$a$2:$n$1048576,3,0)</f>
        <v>#VALUE!</v>
      </c>
      <c r="AN282" s="53" t="e">
        <f aca="false">+VLOOKUP($D282,['file:///home/lab/repositories/luckia.facturador/com.luckia.biller.deploy/src/main/resources/bootstrap/info_presencial_2014.xlsx']saldo_cons!$a$2:$n$1048576,4,0)</f>
        <v>#VALUE!</v>
      </c>
      <c r="AO282" s="53" t="e">
        <f aca="false">+VLOOKUP($D282,['file:///home/lab/repositories/luckia.facturador/com.luckia.biller.deploy/src/main/resources/bootstrap/info_presencial_2014.xlsx']saldo_cons!$a$2:$n$1048576,5,0)</f>
        <v>#VALUE!</v>
      </c>
      <c r="AP282" s="53" t="e">
        <f aca="false">+VLOOKUP($D282,['file:///home/lab/repositories/luckia.facturador/com.luckia.biller.deploy/src/main/resources/bootstrap/info_presencial_2014.xlsx']saldo_cons!$a$2:$n$1048576,6,0)</f>
        <v>#VALUE!</v>
      </c>
      <c r="AQ282" s="53" t="e">
        <f aca="false">+VLOOKUP($D282,['file:///home/lab/repositories/luckia.facturador/com.luckia.biller.deploy/src/main/resources/bootstrap/info_presencial_2014.xlsx']saldo_cons!$a$2:$n$1048576,7,0)</f>
        <v>#VALUE!</v>
      </c>
      <c r="AR282" s="53" t="e">
        <f aca="false">+VLOOKUP($D282,['file:///home/lab/repositories/luckia.facturador/com.luckia.biller.deploy/src/main/resources/bootstrap/info_presencial_2014.xlsx']saldo_cons!$a$2:$n$1048576,8,0)</f>
        <v>#VALUE!</v>
      </c>
      <c r="AS282" s="53" t="e">
        <f aca="false">+VLOOKUP($D282,['file:///home/lab/repositories/luckia.facturador/com.luckia.biller.deploy/src/main/resources/bootstrap/info_presencial_2014.xlsx']saldo_cons!$a$2:$n$1048576,9,0)</f>
        <v>#VALUE!</v>
      </c>
      <c r="AT282" s="53" t="e">
        <f aca="false">+VLOOKUP($D282,['file:///home/lab/repositories/luckia.facturador/com.luckia.biller.deploy/src/main/resources/bootstrap/info_presencial_2014.xlsx']saldo_cons!$a$2:$n$1048576,10,0)</f>
        <v>#VALUE!</v>
      </c>
      <c r="AU282" s="53" t="e">
        <f aca="false">+VLOOKUP($D282,['file:///home/lab/repositories/luckia.facturador/com.luckia.biller.deploy/src/main/resources/bootstrap/info_presencial_2014.xlsx']saldo_cons!$a$2:$n$1048576,11,0)</f>
        <v>#VALUE!</v>
      </c>
      <c r="AV282" s="53" t="e">
        <f aca="false">+VLOOKUP($D282,['file:///home/lab/repositories/luckia.facturador/com.luckia.biller.deploy/src/main/resources/bootstrap/info_presencial_2014.xlsx']saldo_cons!$a$2:$n$1048576,12,0)</f>
        <v>#VALUE!</v>
      </c>
      <c r="AW282" s="53" t="e">
        <f aca="false">+VLOOKUP($D282,['file:///home/lab/repositories/luckia.facturador/com.luckia.biller.deploy/src/main/resources/bootstrap/info_presencial_2014.xlsx']saldo_cons!$a$2:$n$1048576,13,0)</f>
        <v>#VALUE!</v>
      </c>
      <c r="AX282" s="53" t="e">
        <f aca="false">+VLOOKUP($D282,['file:///home/lab/repositories/luckia.facturador/com.luckia.biller.deploy/src/main/resources/bootstrap/info_presencial_2014.xlsx']saldo_cons!$a$2:$n$1048576,14,0)</f>
        <v>#VALUE!</v>
      </c>
      <c r="AY282" s="53" t="n">
        <f aca="false">+SUM(AM282:AX282)</f>
        <v>720</v>
      </c>
      <c r="AZ282" s="53"/>
      <c r="BA282" s="53"/>
      <c r="BB282" s="53" t="e">
        <f aca="false">+VLOOKUP($D282,['file:///home/lab/repositories/luckia.facturador/com.luckia.biller.deploy/src/main/resources/bootstrap/info_presencial_2014.xlsx']ggr_cons!$a$2:$n$1048576,3,0)</f>
        <v>#VALUE!</v>
      </c>
      <c r="BC282" s="53" t="e">
        <f aca="false">+VLOOKUP($D282,['file:///home/lab/repositories/luckia.facturador/com.luckia.biller.deploy/src/main/resources/bootstrap/info_presencial_2014.xlsx']ggr_cons!$a$2:$n$1048576,4,0)</f>
        <v>#VALUE!</v>
      </c>
      <c r="BD282" s="53" t="e">
        <f aca="false">+VLOOKUP($D282,['file:///home/lab/repositories/luckia.facturador/com.luckia.biller.deploy/src/main/resources/bootstrap/info_presencial_2014.xlsx']ggr_cons!$a$2:$n$1048576,5,0)</f>
        <v>#VALUE!</v>
      </c>
      <c r="BE282" s="53" t="e">
        <f aca="false">+VLOOKUP($D282,['file:///home/lab/repositories/luckia.facturador/com.luckia.biller.deploy/src/main/resources/bootstrap/info_presencial_2014.xlsx']ggr_cons!$a$2:$n$1048576,6,0)</f>
        <v>#VALUE!</v>
      </c>
      <c r="BF282" s="53" t="e">
        <f aca="false">+VLOOKUP($D282,['file:///home/lab/repositories/luckia.facturador/com.luckia.biller.deploy/src/main/resources/bootstrap/info_presencial_2014.xlsx']ggr_cons!$a$2:$n$1048576,7,0)</f>
        <v>#VALUE!</v>
      </c>
      <c r="BG282" s="53" t="e">
        <f aca="false">+VLOOKUP($D282,['file:///home/lab/repositories/luckia.facturador/com.luckia.biller.deploy/src/main/resources/bootstrap/info_presencial_2014.xlsx']ggr_cons!$a$2:$n$1048576,8,0)</f>
        <v>#VALUE!</v>
      </c>
      <c r="BH282" s="53" t="e">
        <f aca="false">+VLOOKUP($D282,['file:///home/lab/repositories/luckia.facturador/com.luckia.biller.deploy/src/main/resources/bootstrap/info_presencial_2014.xlsx']ggr_cons!$a$2:$n$1048576,9,0)</f>
        <v>#VALUE!</v>
      </c>
      <c r="BI282" s="53" t="e">
        <f aca="false">+VLOOKUP($D282,['file:///home/lab/repositories/luckia.facturador/com.luckia.biller.deploy/src/main/resources/bootstrap/info_presencial_2014.xlsx']ggr_cons!$a$2:$n$1048576,10,0)</f>
        <v>#VALUE!</v>
      </c>
      <c r="BJ282" s="53" t="e">
        <f aca="false">+VLOOKUP($D282,['file:///home/lab/repositories/luckia.facturador/com.luckia.biller.deploy/src/main/resources/bootstrap/info_presencial_2014.xlsx']ggr_cons!$a$2:$n$1048576,11,0)</f>
        <v>#VALUE!</v>
      </c>
      <c r="BK282" s="53" t="e">
        <f aca="false">+VLOOKUP($D282,['file:///home/lab/repositories/luckia.facturador/com.luckia.biller.deploy/src/main/resources/bootstrap/info_presencial_2014.xlsx']ggr_cons!$a$2:$n$1048576,12,0)</f>
        <v>#VALUE!</v>
      </c>
      <c r="BL282" s="53" t="e">
        <f aca="false">+VLOOKUP($D282,['file:///home/lab/repositories/luckia.facturador/com.luckia.biller.deploy/src/main/resources/bootstrap/info_presencial_2014.xlsx']ggr_cons!$a$2:$n$1048576,13,0)</f>
        <v>#VALUE!</v>
      </c>
      <c r="BM282" s="53" t="e">
        <f aca="false">+VLOOKUP($D282,['file:///home/lab/repositories/luckia.facturador/com.luckia.biller.deploy/src/main/resources/bootstrap/info_presencial_2014.xlsx']ggr_cons!$a$2:$n$1048576,14,0)</f>
        <v>#VALUE!</v>
      </c>
      <c r="BN282" s="53" t="n">
        <f aca="false">+SUM(BB282:BM282)</f>
        <v>305.27</v>
      </c>
      <c r="BO282" s="53"/>
      <c r="BP282" s="53"/>
      <c r="BQ282" s="55" t="n">
        <f aca="false">+$N282*X282</f>
        <v>7.2</v>
      </c>
      <c r="BR282" s="55" t="n">
        <f aca="false">+$N282*Y282</f>
        <v>0</v>
      </c>
      <c r="BS282" s="55" t="n">
        <f aca="false">+$N282*Z282</f>
        <v>0</v>
      </c>
      <c r="BT282" s="55" t="n">
        <f aca="false">+$N282*AA282</f>
        <v>0</v>
      </c>
      <c r="BU282" s="55" t="n">
        <f aca="false">+$N282*AB282</f>
        <v>0</v>
      </c>
      <c r="BV282" s="55" t="n">
        <f aca="false">+$N282*AC282</f>
        <v>0</v>
      </c>
      <c r="BW282" s="55" t="n">
        <f aca="false">+$N282*AD282</f>
        <v>0</v>
      </c>
      <c r="BX282" s="55" t="n">
        <f aca="false">+$N282*AE282</f>
        <v>0</v>
      </c>
      <c r="BY282" s="55" t="n">
        <f aca="false">+$N282*AF282</f>
        <v>0</v>
      </c>
      <c r="BZ282" s="55" t="n">
        <f aca="false">+$N282*AG282</f>
        <v>0</v>
      </c>
      <c r="CA282" s="55" t="n">
        <f aca="false">+$N282*AH282</f>
        <v>0</v>
      </c>
      <c r="CB282" s="55" t="n">
        <f aca="false">+$N282*AI282</f>
        <v>0</v>
      </c>
      <c r="CC282" s="55" t="n">
        <f aca="false">+SUM(BQ282:CB282)</f>
        <v>7.2</v>
      </c>
      <c r="CD282" s="53"/>
      <c r="CE282" s="55"/>
      <c r="CF282" s="55" t="n">
        <f aca="false">+BQ282/$CE$2</f>
        <v>5.9504132231405</v>
      </c>
      <c r="CG282" s="55" t="n">
        <f aca="false">+BR282/$CE$2</f>
        <v>0</v>
      </c>
      <c r="CH282" s="55" t="n">
        <f aca="false">+BS282/$CE$2</f>
        <v>0</v>
      </c>
      <c r="CI282" s="55" t="n">
        <f aca="false">+BT282/$CE$2</f>
        <v>0</v>
      </c>
      <c r="CJ282" s="55" t="n">
        <f aca="false">+BU282/$CE$2</f>
        <v>0</v>
      </c>
      <c r="CK282" s="55" t="n">
        <f aca="false">+BV282/$CE$2</f>
        <v>0</v>
      </c>
      <c r="CL282" s="55" t="n">
        <f aca="false">+BW282/$CE$2</f>
        <v>0</v>
      </c>
      <c r="CM282" s="55" t="n">
        <f aca="false">+BX282/$CE$2</f>
        <v>0</v>
      </c>
      <c r="CN282" s="55" t="n">
        <f aca="false">+BY282/$CE$2</f>
        <v>0</v>
      </c>
      <c r="CO282" s="55" t="n">
        <f aca="false">+BZ282/$CE$2</f>
        <v>0</v>
      </c>
      <c r="CP282" s="55" t="n">
        <f aca="false">+CA282/$CE$2</f>
        <v>0</v>
      </c>
      <c r="CQ282" s="55" t="n">
        <f aca="false">+CB282/$CE$2</f>
        <v>0</v>
      </c>
      <c r="CR282" s="55" t="n">
        <f aca="false">+CC282/$CE$2</f>
        <v>5.9504132231405</v>
      </c>
      <c r="CS282" s="53"/>
      <c r="CT282" s="53"/>
      <c r="CU282" s="56" t="n">
        <f aca="false">+$O282*X282+$P282*BB282+$Q282*(0.9*BB282+$S282)+$R282</f>
        <v>14.4</v>
      </c>
      <c r="CV282" s="56" t="n">
        <f aca="false">+$O282*Y282+$P282*BC282+$Q282*(0.9*BC282+$S282)+$R282</f>
        <v>0</v>
      </c>
      <c r="CW282" s="56" t="n">
        <f aca="false">+$O282*Z282+$P282*BD282+$Q282*(0.9*BD282+$S282)+$R282</f>
        <v>0</v>
      </c>
      <c r="CX282" s="56" t="n">
        <f aca="false">+$O282*AA282+$P282*BE282+$Q282*(0.9*BE282+$S282)+$R282</f>
        <v>0</v>
      </c>
      <c r="CY282" s="56" t="n">
        <f aca="false">+$O282*AB282+$P282*BF282+$Q282*(0.9*BF282+$S282)+$R282</f>
        <v>0</v>
      </c>
      <c r="CZ282" s="56" t="n">
        <f aca="false">+$O282*AC282+$P282*BG282+$Q282*(0.9*BG282+$S282)+$R282</f>
        <v>0</v>
      </c>
      <c r="DA282" s="56" t="n">
        <f aca="false">+$O282*AD282+$P282*BH282+$Q282*(0.9*BH282+$S282)+$R282</f>
        <v>0</v>
      </c>
      <c r="DB282" s="56" t="n">
        <f aca="false">+$O282*AE282+$P282*BI282+$Q282*(0.9*BI282+$S282)+$R282</f>
        <v>0</v>
      </c>
      <c r="DC282" s="56" t="n">
        <f aca="false">+$O282*AF282+$P282*BJ282+$Q282*(0.9*BJ282+$S282)+$R282</f>
        <v>0</v>
      </c>
      <c r="DD282" s="56" t="n">
        <f aca="false">+$O282*AG282+$P282*BK282+$Q282*(0.9*BK282+$S282)+$R282</f>
        <v>0</v>
      </c>
      <c r="DE282" s="56" t="n">
        <f aca="false">+$O282*AH282+$P282*BL282+$Q282*(0.9*BL282+$S282)+$R282</f>
        <v>0</v>
      </c>
      <c r="DF282" s="56" t="n">
        <f aca="false">+$O282*AI282+$P282*BM282+$Q282*(0.9*BM282+$S282)+$R282</f>
        <v>0</v>
      </c>
      <c r="DG282" s="55" t="n">
        <f aca="false">+SUM(CU282:DF282)</f>
        <v>14.4</v>
      </c>
      <c r="DH282" s="53"/>
      <c r="DJ282" s="14" t="n">
        <f aca="false">+IF(X282=0,0,$T282)</f>
        <v>30</v>
      </c>
      <c r="DK282" s="14" t="n">
        <f aca="false">+IF(Y282=0,0,$T282)</f>
        <v>0</v>
      </c>
      <c r="DL282" s="14" t="n">
        <f aca="false">+IF(Z282=0,0,$T282)</f>
        <v>0</v>
      </c>
      <c r="DM282" s="14" t="n">
        <f aca="false">+IF(AA282=0,0,$T282)</f>
        <v>0</v>
      </c>
      <c r="DN282" s="14" t="n">
        <f aca="false">+IF(AB282=0,0,$T282)</f>
        <v>0</v>
      </c>
      <c r="DO282" s="14" t="n">
        <f aca="false">+IF(AC282=0,0,$T282)</f>
        <v>0</v>
      </c>
      <c r="DP282" s="14" t="n">
        <f aca="false">+IF(AD282=0,0,$T282)</f>
        <v>0</v>
      </c>
      <c r="DQ282" s="14" t="n">
        <f aca="false">+IF(AE282=0,0,$T282)</f>
        <v>0</v>
      </c>
      <c r="DR282" s="14" t="n">
        <f aca="false">+IF(AF282=0,0,$T282)</f>
        <v>0</v>
      </c>
      <c r="DS282" s="14" t="n">
        <f aca="false">+IF(AG282=0,0,$T282)</f>
        <v>0</v>
      </c>
      <c r="DT282" s="14" t="n">
        <f aca="false">+IF(AH282=0,0,$T282)</f>
        <v>0</v>
      </c>
      <c r="DU282" s="14" t="n">
        <f aca="false">+IF(AI282=0,0,$T282)</f>
        <v>0</v>
      </c>
      <c r="DV282" s="55" t="n">
        <f aca="false">+SUM(DJ282:DU282)</f>
        <v>30</v>
      </c>
      <c r="DY282" s="14" t="n">
        <v>0</v>
      </c>
      <c r="DZ282" s="14" t="n">
        <v>0</v>
      </c>
      <c r="EA282" s="14" t="n">
        <v>0</v>
      </c>
      <c r="EB282" s="14" t="n">
        <v>0</v>
      </c>
      <c r="EC282" s="14" t="n">
        <v>0</v>
      </c>
      <c r="ED282" s="14" t="n">
        <v>0</v>
      </c>
      <c r="EE282" s="14" t="n">
        <v>0</v>
      </c>
      <c r="EF282" s="14" t="n">
        <v>0</v>
      </c>
      <c r="EG282" s="14" t="n">
        <v>0</v>
      </c>
      <c r="EH282" s="14" t="n">
        <v>0</v>
      </c>
      <c r="EI282" s="14" t="n">
        <v>0</v>
      </c>
      <c r="EJ282" s="14" t="n">
        <v>0</v>
      </c>
      <c r="EK282" s="55" t="n">
        <f aca="false">+SUM(DY282:EJ282)</f>
        <v>0</v>
      </c>
      <c r="EO282" s="53" t="n">
        <f aca="false">+CU282+DJ282-DY282/2</f>
        <v>44.4</v>
      </c>
      <c r="EP282" s="53" t="n">
        <f aca="false">+CV282+DK282-DZ282/2</f>
        <v>0</v>
      </c>
      <c r="EQ282" s="53" t="n">
        <f aca="false">+CW282+DL282-EA282/2</f>
        <v>0</v>
      </c>
      <c r="ER282" s="53" t="n">
        <f aca="false">+CX282+DM282-EB282/2</f>
        <v>0</v>
      </c>
      <c r="ES282" s="53" t="n">
        <f aca="false">+CY282+DN282-EC282/2</f>
        <v>0</v>
      </c>
      <c r="ET282" s="53" t="n">
        <f aca="false">+CZ282+DO282-ED282/2</f>
        <v>0</v>
      </c>
      <c r="EU282" s="53" t="n">
        <f aca="false">+DA282+DP282-EE282/2</f>
        <v>0</v>
      </c>
      <c r="EV282" s="53" t="n">
        <f aca="false">+DB282+DQ282-EF282/2</f>
        <v>0</v>
      </c>
      <c r="EW282" s="53" t="n">
        <f aca="false">+DC282+DR282-EG282/2</f>
        <v>0</v>
      </c>
      <c r="EX282" s="53" t="n">
        <f aca="false">+DD282+DS282-EH282/2</f>
        <v>0</v>
      </c>
      <c r="EY282" s="53" t="n">
        <f aca="false">+DE282+DT282-EI282/2</f>
        <v>0</v>
      </c>
      <c r="EZ282" s="53" t="n">
        <f aca="false">+DF282+DU282-EJ282/2</f>
        <v>0</v>
      </c>
      <c r="FA282" s="55" t="n">
        <f aca="false">+SUM(EO282:EZ282)</f>
        <v>44.4</v>
      </c>
      <c r="FD282" s="53" t="n">
        <f aca="false">+AM282-EO282-DY282</f>
        <v>675.6</v>
      </c>
      <c r="FE282" s="53" t="n">
        <f aca="false">+AN282-EP282-DZ282</f>
        <v>0</v>
      </c>
      <c r="FF282" s="53" t="n">
        <f aca="false">+AO282-EQ282-EA282</f>
        <v>0</v>
      </c>
      <c r="FG282" s="53" t="n">
        <f aca="false">+AP282-ER282-EB282</f>
        <v>0</v>
      </c>
      <c r="FH282" s="53" t="n">
        <f aca="false">+AQ282-ES282-EC282</f>
        <v>0</v>
      </c>
      <c r="FI282" s="53" t="n">
        <f aca="false">+AR282-ET282-ED282</f>
        <v>0</v>
      </c>
      <c r="FJ282" s="53" t="n">
        <f aca="false">+AS282-EU282-EE282</f>
        <v>0</v>
      </c>
      <c r="FK282" s="53" t="n">
        <f aca="false">+AT282-EV282-EF282</f>
        <v>0</v>
      </c>
      <c r="FL282" s="53" t="n">
        <f aca="false">+AU282-EW282-EG282</f>
        <v>0</v>
      </c>
      <c r="FM282" s="53" t="n">
        <f aca="false">+AV282-EX282-EH282</f>
        <v>0</v>
      </c>
      <c r="FN282" s="53" t="n">
        <f aca="false">+AW282-EY282-EI282</f>
        <v>0</v>
      </c>
      <c r="FO282" s="53" t="n">
        <f aca="false">+AX282-EZ282-EJ282</f>
        <v>0</v>
      </c>
      <c r="FP282" s="53" t="n">
        <f aca="false">+AY282-FA282</f>
        <v>675.6</v>
      </c>
    </row>
    <row collapsed="false" customFormat="false" customHeight="true" hidden="false" ht="15" outlineLevel="2" r="283">
      <c r="A283" s="21" t="n">
        <v>12</v>
      </c>
      <c r="B283" s="21" t="s">
        <v>67</v>
      </c>
      <c r="C283" s="21" t="s">
        <v>137</v>
      </c>
      <c r="D283" s="67" t="n">
        <f aca="false">+E283</f>
        <v>16246</v>
      </c>
      <c r="E283" s="69" t="n">
        <v>16246</v>
      </c>
      <c r="F283" s="72" t="s">
        <v>917</v>
      </c>
      <c r="G283" s="21" t="s">
        <v>69</v>
      </c>
      <c r="H283" s="21" t="s">
        <v>69</v>
      </c>
      <c r="I283" s="76" t="s">
        <v>918</v>
      </c>
      <c r="J283" s="76" t="s">
        <v>526</v>
      </c>
      <c r="K283" s="76" t="s">
        <v>486</v>
      </c>
      <c r="L283" s="49" t="s">
        <v>487</v>
      </c>
      <c r="M283" s="50" t="s">
        <v>70</v>
      </c>
      <c r="N283" s="51" t="n">
        <v>0.01</v>
      </c>
      <c r="O283" s="51" t="n">
        <v>0.02</v>
      </c>
      <c r="P283" s="51" t="n">
        <v>0</v>
      </c>
      <c r="Q283" s="51" t="n">
        <v>0</v>
      </c>
      <c r="R283" s="50" t="n">
        <v>0</v>
      </c>
      <c r="S283" s="50" t="n">
        <v>0</v>
      </c>
      <c r="T283" s="50" t="n">
        <v>30</v>
      </c>
      <c r="U283" s="50"/>
      <c r="X283" s="53" t="e">
        <f aca="false">+VLOOKUP($D283,['file:///home/lab/repositories/luckia.facturador/com.luckia.biller.deploy/src/main/resources/bootstrap/info_presencial_2014.xlsx']venta_neta_cons!$a$2:$n$1048576,3,0)</f>
        <v>#VALUE!</v>
      </c>
      <c r="Y283" s="53" t="e">
        <f aca="false">+VLOOKUP($D283,['file:///home/lab/repositories/luckia.facturador/com.luckia.biller.deploy/src/main/resources/bootstrap/info_presencial_2014.xlsx']venta_neta_cons!$a$2:$n$1048576,4,0)</f>
        <v>#VALUE!</v>
      </c>
      <c r="Z283" s="53" t="e">
        <f aca="false">+VLOOKUP($D283,['file:///home/lab/repositories/luckia.facturador/com.luckia.biller.deploy/src/main/resources/bootstrap/info_presencial_2014.xlsx']venta_neta_cons!$a$2:$n$1048576,5,0)</f>
        <v>#VALUE!</v>
      </c>
      <c r="AA283" s="53" t="e">
        <f aca="false">+VLOOKUP($D283,['file:///home/lab/repositories/luckia.facturador/com.luckia.biller.deploy/src/main/resources/bootstrap/info_presencial_2014.xlsx']venta_neta_cons!$a$2:$n$1048576,6,0)</f>
        <v>#VALUE!</v>
      </c>
      <c r="AB283" s="53" t="e">
        <f aca="false">+VLOOKUP($D283,['file:///home/lab/repositories/luckia.facturador/com.luckia.biller.deploy/src/main/resources/bootstrap/info_presencial_2014.xlsx']venta_neta_cons!$a$2:$n$1048576,7,0)</f>
        <v>#VALUE!</v>
      </c>
      <c r="AC283" s="53" t="e">
        <f aca="false">+VLOOKUP($D283,['file:///home/lab/repositories/luckia.facturador/com.luckia.biller.deploy/src/main/resources/bootstrap/info_presencial_2014.xlsx']venta_neta_cons!$a$2:$n$1048576,8,0)</f>
        <v>#VALUE!</v>
      </c>
      <c r="AD283" s="53" t="e">
        <f aca="false">+VLOOKUP($D283,['file:///home/lab/repositories/luckia.facturador/com.luckia.biller.deploy/src/main/resources/bootstrap/info_presencial_2014.xlsx']venta_neta_cons!$a$2:$n$1048576,9,0)</f>
        <v>#VALUE!</v>
      </c>
      <c r="AE283" s="53" t="e">
        <f aca="false">+VLOOKUP($D283,['file:///home/lab/repositories/luckia.facturador/com.luckia.biller.deploy/src/main/resources/bootstrap/info_presencial_2014.xlsx']venta_neta_cons!$a$2:$n$1048576,10,0)</f>
        <v>#VALUE!</v>
      </c>
      <c r="AF283" s="53" t="e">
        <f aca="false">+VLOOKUP($D283,['file:///home/lab/repositories/luckia.facturador/com.luckia.biller.deploy/src/main/resources/bootstrap/info_presencial_2014.xlsx']venta_neta_cons!$a$2:$n$1048576,11,0)</f>
        <v>#VALUE!</v>
      </c>
      <c r="AG283" s="53" t="e">
        <f aca="false">+VLOOKUP($D283,['file:///home/lab/repositories/luckia.facturador/com.luckia.biller.deploy/src/main/resources/bootstrap/info_presencial_2014.xlsx']venta_neta_cons!$a$2:$n$1048576,12,0)</f>
        <v>#VALUE!</v>
      </c>
      <c r="AH283" s="53" t="e">
        <f aca="false">+VLOOKUP($D283,['file:///home/lab/repositories/luckia.facturador/com.luckia.biller.deploy/src/main/resources/bootstrap/info_presencial_2014.xlsx']venta_neta_cons!$a$2:$n$1048576,13,0)</f>
        <v>#VALUE!</v>
      </c>
      <c r="AI283" s="53" t="e">
        <f aca="false">+VLOOKUP($D283,['file:///home/lab/repositories/luckia.facturador/com.luckia.biller.deploy/src/main/resources/bootstrap/info_presencial_2014.xlsx']venta_neta_cons!$a$2:$n$1048576,14,0)</f>
        <v>#VALUE!</v>
      </c>
      <c r="AJ283" s="53" t="n">
        <f aca="false">+SUM(X283:AI283)</f>
        <v>2561</v>
      </c>
      <c r="AK283" s="54" t="n">
        <f aca="false">+BB283/X283</f>
        <v>0.244888715345568</v>
      </c>
      <c r="AL283" s="53"/>
      <c r="AM283" s="53" t="e">
        <f aca="false">+VLOOKUP($D283,['file:///home/lab/repositories/luckia.facturador/com.luckia.biller.deploy/src/main/resources/bootstrap/info_presencial_2014.xlsx']saldo_cons!$a$2:$n$1048576,3,0)</f>
        <v>#VALUE!</v>
      </c>
      <c r="AN283" s="53" t="e">
        <f aca="false">+VLOOKUP($D283,['file:///home/lab/repositories/luckia.facturador/com.luckia.biller.deploy/src/main/resources/bootstrap/info_presencial_2014.xlsx']saldo_cons!$a$2:$n$1048576,4,0)</f>
        <v>#VALUE!</v>
      </c>
      <c r="AO283" s="53" t="e">
        <f aca="false">+VLOOKUP($D283,['file:///home/lab/repositories/luckia.facturador/com.luckia.biller.deploy/src/main/resources/bootstrap/info_presencial_2014.xlsx']saldo_cons!$a$2:$n$1048576,5,0)</f>
        <v>#VALUE!</v>
      </c>
      <c r="AP283" s="53" t="e">
        <f aca="false">+VLOOKUP($D283,['file:///home/lab/repositories/luckia.facturador/com.luckia.biller.deploy/src/main/resources/bootstrap/info_presencial_2014.xlsx']saldo_cons!$a$2:$n$1048576,6,0)</f>
        <v>#VALUE!</v>
      </c>
      <c r="AQ283" s="53" t="e">
        <f aca="false">+VLOOKUP($D283,['file:///home/lab/repositories/luckia.facturador/com.luckia.biller.deploy/src/main/resources/bootstrap/info_presencial_2014.xlsx']saldo_cons!$a$2:$n$1048576,7,0)</f>
        <v>#VALUE!</v>
      </c>
      <c r="AR283" s="53" t="e">
        <f aca="false">+VLOOKUP($D283,['file:///home/lab/repositories/luckia.facturador/com.luckia.biller.deploy/src/main/resources/bootstrap/info_presencial_2014.xlsx']saldo_cons!$a$2:$n$1048576,8,0)</f>
        <v>#VALUE!</v>
      </c>
      <c r="AS283" s="53" t="e">
        <f aca="false">+VLOOKUP($D283,['file:///home/lab/repositories/luckia.facturador/com.luckia.biller.deploy/src/main/resources/bootstrap/info_presencial_2014.xlsx']saldo_cons!$a$2:$n$1048576,9,0)</f>
        <v>#VALUE!</v>
      </c>
      <c r="AT283" s="53" t="e">
        <f aca="false">+VLOOKUP($D283,['file:///home/lab/repositories/luckia.facturador/com.luckia.biller.deploy/src/main/resources/bootstrap/info_presencial_2014.xlsx']saldo_cons!$a$2:$n$1048576,10,0)</f>
        <v>#VALUE!</v>
      </c>
      <c r="AU283" s="53" t="e">
        <f aca="false">+VLOOKUP($D283,['file:///home/lab/repositories/luckia.facturador/com.luckia.biller.deploy/src/main/resources/bootstrap/info_presencial_2014.xlsx']saldo_cons!$a$2:$n$1048576,11,0)</f>
        <v>#VALUE!</v>
      </c>
      <c r="AV283" s="53" t="e">
        <f aca="false">+VLOOKUP($D283,['file:///home/lab/repositories/luckia.facturador/com.luckia.biller.deploy/src/main/resources/bootstrap/info_presencial_2014.xlsx']saldo_cons!$a$2:$n$1048576,12,0)</f>
        <v>#VALUE!</v>
      </c>
      <c r="AW283" s="53" t="e">
        <f aca="false">+VLOOKUP($D283,['file:///home/lab/repositories/luckia.facturador/com.luckia.biller.deploy/src/main/resources/bootstrap/info_presencial_2014.xlsx']saldo_cons!$a$2:$n$1048576,13,0)</f>
        <v>#VALUE!</v>
      </c>
      <c r="AX283" s="53" t="e">
        <f aca="false">+VLOOKUP($D283,['file:///home/lab/repositories/luckia.facturador/com.luckia.biller.deploy/src/main/resources/bootstrap/info_presencial_2014.xlsx']saldo_cons!$a$2:$n$1048576,14,0)</f>
        <v>#VALUE!</v>
      </c>
      <c r="AY283" s="53" t="n">
        <f aca="false">+SUM(AM283:AX283)</f>
        <v>2561</v>
      </c>
      <c r="AZ283" s="53"/>
      <c r="BA283" s="53"/>
      <c r="BB283" s="53" t="e">
        <f aca="false">+VLOOKUP($D283,['file:///home/lab/repositories/luckia.facturador/com.luckia.biller.deploy/src/main/resources/bootstrap/info_presencial_2014.xlsx']ggr_cons!$a$2:$n$1048576,3,0)</f>
        <v>#VALUE!</v>
      </c>
      <c r="BC283" s="53" t="e">
        <f aca="false">+VLOOKUP($D283,['file:///home/lab/repositories/luckia.facturador/com.luckia.biller.deploy/src/main/resources/bootstrap/info_presencial_2014.xlsx']ggr_cons!$a$2:$n$1048576,4,0)</f>
        <v>#VALUE!</v>
      </c>
      <c r="BD283" s="53" t="e">
        <f aca="false">+VLOOKUP($D283,['file:///home/lab/repositories/luckia.facturador/com.luckia.biller.deploy/src/main/resources/bootstrap/info_presencial_2014.xlsx']ggr_cons!$a$2:$n$1048576,5,0)</f>
        <v>#VALUE!</v>
      </c>
      <c r="BE283" s="53" t="e">
        <f aca="false">+VLOOKUP($D283,['file:///home/lab/repositories/luckia.facturador/com.luckia.biller.deploy/src/main/resources/bootstrap/info_presencial_2014.xlsx']ggr_cons!$a$2:$n$1048576,6,0)</f>
        <v>#VALUE!</v>
      </c>
      <c r="BF283" s="53" t="e">
        <f aca="false">+VLOOKUP($D283,['file:///home/lab/repositories/luckia.facturador/com.luckia.biller.deploy/src/main/resources/bootstrap/info_presencial_2014.xlsx']ggr_cons!$a$2:$n$1048576,7,0)</f>
        <v>#VALUE!</v>
      </c>
      <c r="BG283" s="53" t="e">
        <f aca="false">+VLOOKUP($D283,['file:///home/lab/repositories/luckia.facturador/com.luckia.biller.deploy/src/main/resources/bootstrap/info_presencial_2014.xlsx']ggr_cons!$a$2:$n$1048576,8,0)</f>
        <v>#VALUE!</v>
      </c>
      <c r="BH283" s="53" t="e">
        <f aca="false">+VLOOKUP($D283,['file:///home/lab/repositories/luckia.facturador/com.luckia.biller.deploy/src/main/resources/bootstrap/info_presencial_2014.xlsx']ggr_cons!$a$2:$n$1048576,9,0)</f>
        <v>#VALUE!</v>
      </c>
      <c r="BI283" s="53" t="e">
        <f aca="false">+VLOOKUP($D283,['file:///home/lab/repositories/luckia.facturador/com.luckia.biller.deploy/src/main/resources/bootstrap/info_presencial_2014.xlsx']ggr_cons!$a$2:$n$1048576,10,0)</f>
        <v>#VALUE!</v>
      </c>
      <c r="BJ283" s="53" t="e">
        <f aca="false">+VLOOKUP($D283,['file:///home/lab/repositories/luckia.facturador/com.luckia.biller.deploy/src/main/resources/bootstrap/info_presencial_2014.xlsx']ggr_cons!$a$2:$n$1048576,11,0)</f>
        <v>#VALUE!</v>
      </c>
      <c r="BK283" s="53" t="e">
        <f aca="false">+VLOOKUP($D283,['file:///home/lab/repositories/luckia.facturador/com.luckia.biller.deploy/src/main/resources/bootstrap/info_presencial_2014.xlsx']ggr_cons!$a$2:$n$1048576,12,0)</f>
        <v>#VALUE!</v>
      </c>
      <c r="BL283" s="53" t="e">
        <f aca="false">+VLOOKUP($D283,['file:///home/lab/repositories/luckia.facturador/com.luckia.biller.deploy/src/main/resources/bootstrap/info_presencial_2014.xlsx']ggr_cons!$a$2:$n$1048576,13,0)</f>
        <v>#VALUE!</v>
      </c>
      <c r="BM283" s="53" t="e">
        <f aca="false">+VLOOKUP($D283,['file:///home/lab/repositories/luckia.facturador/com.luckia.biller.deploy/src/main/resources/bootstrap/info_presencial_2014.xlsx']ggr_cons!$a$2:$n$1048576,14,0)</f>
        <v>#VALUE!</v>
      </c>
      <c r="BN283" s="53" t="n">
        <f aca="false">+SUM(BB283:BM283)</f>
        <v>627.16</v>
      </c>
      <c r="BO283" s="53"/>
      <c r="BP283" s="53"/>
      <c r="BQ283" s="55" t="n">
        <f aca="false">+$N283*X283</f>
        <v>25.61</v>
      </c>
      <c r="BR283" s="55" t="n">
        <f aca="false">+$N283*Y283</f>
        <v>0</v>
      </c>
      <c r="BS283" s="55" t="n">
        <f aca="false">+$N283*Z283</f>
        <v>0</v>
      </c>
      <c r="BT283" s="55" t="n">
        <f aca="false">+$N283*AA283</f>
        <v>0</v>
      </c>
      <c r="BU283" s="55" t="n">
        <f aca="false">+$N283*AB283</f>
        <v>0</v>
      </c>
      <c r="BV283" s="55" t="n">
        <f aca="false">+$N283*AC283</f>
        <v>0</v>
      </c>
      <c r="BW283" s="55" t="n">
        <f aca="false">+$N283*AD283</f>
        <v>0</v>
      </c>
      <c r="BX283" s="55" t="n">
        <f aca="false">+$N283*AE283</f>
        <v>0</v>
      </c>
      <c r="BY283" s="55" t="n">
        <f aca="false">+$N283*AF283</f>
        <v>0</v>
      </c>
      <c r="BZ283" s="55" t="n">
        <f aca="false">+$N283*AG283</f>
        <v>0</v>
      </c>
      <c r="CA283" s="55" t="n">
        <f aca="false">+$N283*AH283</f>
        <v>0</v>
      </c>
      <c r="CB283" s="55" t="n">
        <f aca="false">+$N283*AI283</f>
        <v>0</v>
      </c>
      <c r="CC283" s="55" t="n">
        <f aca="false">+SUM(BQ283:CB283)</f>
        <v>25.61</v>
      </c>
      <c r="CD283" s="53"/>
      <c r="CE283" s="55"/>
      <c r="CF283" s="55" t="n">
        <f aca="false">+BQ283/$CE$2</f>
        <v>21.1652892561983</v>
      </c>
      <c r="CG283" s="55" t="n">
        <f aca="false">+BR283/$CE$2</f>
        <v>0</v>
      </c>
      <c r="CH283" s="55" t="n">
        <f aca="false">+BS283/$CE$2</f>
        <v>0</v>
      </c>
      <c r="CI283" s="55" t="n">
        <f aca="false">+BT283/$CE$2</f>
        <v>0</v>
      </c>
      <c r="CJ283" s="55" t="n">
        <f aca="false">+BU283/$CE$2</f>
        <v>0</v>
      </c>
      <c r="CK283" s="55" t="n">
        <f aca="false">+BV283/$CE$2</f>
        <v>0</v>
      </c>
      <c r="CL283" s="55" t="n">
        <f aca="false">+BW283/$CE$2</f>
        <v>0</v>
      </c>
      <c r="CM283" s="55" t="n">
        <f aca="false">+BX283/$CE$2</f>
        <v>0</v>
      </c>
      <c r="CN283" s="55" t="n">
        <f aca="false">+BY283/$CE$2</f>
        <v>0</v>
      </c>
      <c r="CO283" s="55" t="n">
        <f aca="false">+BZ283/$CE$2</f>
        <v>0</v>
      </c>
      <c r="CP283" s="55" t="n">
        <f aca="false">+CA283/$CE$2</f>
        <v>0</v>
      </c>
      <c r="CQ283" s="55" t="n">
        <f aca="false">+CB283/$CE$2</f>
        <v>0</v>
      </c>
      <c r="CR283" s="55" t="n">
        <f aca="false">+CC283/$CE$2</f>
        <v>21.1652892561983</v>
      </c>
      <c r="CS283" s="53"/>
      <c r="CT283" s="53"/>
      <c r="CU283" s="56" t="n">
        <f aca="false">+$O283*X283+$P283*BB283+$Q283*(0.9*BB283+$S283)+$R283</f>
        <v>51.22</v>
      </c>
      <c r="CV283" s="56" t="n">
        <f aca="false">+$O283*Y283+$P283*BC283+$Q283*(0.9*BC283+$S283)+$R283</f>
        <v>0</v>
      </c>
      <c r="CW283" s="56" t="n">
        <f aca="false">+$O283*Z283+$P283*BD283+$Q283*(0.9*BD283+$S283)+$R283</f>
        <v>0</v>
      </c>
      <c r="CX283" s="56" t="n">
        <f aca="false">+$O283*AA283+$P283*BE283+$Q283*(0.9*BE283+$S283)+$R283</f>
        <v>0</v>
      </c>
      <c r="CY283" s="56" t="n">
        <f aca="false">+$O283*AB283+$P283*BF283+$Q283*(0.9*BF283+$S283)+$R283</f>
        <v>0</v>
      </c>
      <c r="CZ283" s="56" t="n">
        <f aca="false">+$O283*AC283+$P283*BG283+$Q283*(0.9*BG283+$S283)+$R283</f>
        <v>0</v>
      </c>
      <c r="DA283" s="56" t="n">
        <f aca="false">+$O283*AD283+$P283*BH283+$Q283*(0.9*BH283+$S283)+$R283</f>
        <v>0</v>
      </c>
      <c r="DB283" s="56" t="n">
        <f aca="false">+$O283*AE283+$P283*BI283+$Q283*(0.9*BI283+$S283)+$R283</f>
        <v>0</v>
      </c>
      <c r="DC283" s="56" t="n">
        <f aca="false">+$O283*AF283+$P283*BJ283+$Q283*(0.9*BJ283+$S283)+$R283</f>
        <v>0</v>
      </c>
      <c r="DD283" s="56" t="n">
        <f aca="false">+$O283*AG283+$P283*BK283+$Q283*(0.9*BK283+$S283)+$R283</f>
        <v>0</v>
      </c>
      <c r="DE283" s="56" t="n">
        <f aca="false">+$O283*AH283+$P283*BL283+$Q283*(0.9*BL283+$S283)+$R283</f>
        <v>0</v>
      </c>
      <c r="DF283" s="56" t="n">
        <f aca="false">+$O283*AI283+$P283*BM283+$Q283*(0.9*BM283+$S283)+$R283</f>
        <v>0</v>
      </c>
      <c r="DG283" s="55" t="n">
        <f aca="false">+SUM(CU283:DF283)</f>
        <v>51.22</v>
      </c>
      <c r="DH283" s="53"/>
      <c r="DJ283" s="14" t="n">
        <f aca="false">+IF(X283=0,0,$T283)</f>
        <v>30</v>
      </c>
      <c r="DK283" s="14" t="n">
        <f aca="false">+IF(Y283=0,0,$T283)</f>
        <v>0</v>
      </c>
      <c r="DL283" s="14" t="n">
        <f aca="false">+IF(Z283=0,0,$T283)</f>
        <v>0</v>
      </c>
      <c r="DM283" s="14" t="n">
        <f aca="false">+IF(AA283=0,0,$T283)</f>
        <v>0</v>
      </c>
      <c r="DN283" s="14" t="n">
        <f aca="false">+IF(AB283=0,0,$T283)</f>
        <v>0</v>
      </c>
      <c r="DO283" s="14" t="n">
        <f aca="false">+IF(AC283=0,0,$T283)</f>
        <v>0</v>
      </c>
      <c r="DP283" s="14" t="n">
        <f aca="false">+IF(AD283=0,0,$T283)</f>
        <v>0</v>
      </c>
      <c r="DQ283" s="14" t="n">
        <f aca="false">+IF(AE283=0,0,$T283)</f>
        <v>0</v>
      </c>
      <c r="DR283" s="14" t="n">
        <f aca="false">+IF(AF283=0,0,$T283)</f>
        <v>0</v>
      </c>
      <c r="DS283" s="14" t="n">
        <f aca="false">+IF(AG283=0,0,$T283)</f>
        <v>0</v>
      </c>
      <c r="DT283" s="14" t="n">
        <f aca="false">+IF(AH283=0,0,$T283)</f>
        <v>0</v>
      </c>
      <c r="DU283" s="14" t="n">
        <f aca="false">+IF(AI283=0,0,$T283)</f>
        <v>0</v>
      </c>
      <c r="DV283" s="55" t="n">
        <f aca="false">+SUM(DJ283:DU283)</f>
        <v>30</v>
      </c>
      <c r="DY283" s="14" t="n">
        <v>0</v>
      </c>
      <c r="DZ283" s="14" t="n">
        <v>0</v>
      </c>
      <c r="EA283" s="14" t="n">
        <v>0</v>
      </c>
      <c r="EB283" s="14" t="n">
        <v>0</v>
      </c>
      <c r="EC283" s="14" t="n">
        <v>0</v>
      </c>
      <c r="ED283" s="14" t="n">
        <v>0</v>
      </c>
      <c r="EE283" s="14" t="n">
        <v>0</v>
      </c>
      <c r="EF283" s="14" t="n">
        <v>0</v>
      </c>
      <c r="EG283" s="14" t="n">
        <v>0</v>
      </c>
      <c r="EH283" s="14" t="n">
        <v>0</v>
      </c>
      <c r="EI283" s="14" t="n">
        <v>0</v>
      </c>
      <c r="EJ283" s="14" t="n">
        <v>0</v>
      </c>
      <c r="EK283" s="55" t="n">
        <f aca="false">+SUM(DY283:EJ283)</f>
        <v>0</v>
      </c>
      <c r="EO283" s="53" t="n">
        <f aca="false">+CU283+DJ283-DY283/2</f>
        <v>81.22</v>
      </c>
      <c r="EP283" s="53" t="n">
        <f aca="false">+CV283+DK283-DZ283/2</f>
        <v>0</v>
      </c>
      <c r="EQ283" s="53" t="n">
        <f aca="false">+CW283+DL283-EA283/2</f>
        <v>0</v>
      </c>
      <c r="ER283" s="53" t="n">
        <f aca="false">+CX283+DM283-EB283/2</f>
        <v>0</v>
      </c>
      <c r="ES283" s="53" t="n">
        <f aca="false">+CY283+DN283-EC283/2</f>
        <v>0</v>
      </c>
      <c r="ET283" s="53" t="n">
        <f aca="false">+CZ283+DO283-ED283/2</f>
        <v>0</v>
      </c>
      <c r="EU283" s="53" t="n">
        <f aca="false">+DA283+DP283-EE283/2</f>
        <v>0</v>
      </c>
      <c r="EV283" s="53" t="n">
        <f aca="false">+DB283+DQ283-EF283/2</f>
        <v>0</v>
      </c>
      <c r="EW283" s="53" t="n">
        <f aca="false">+DC283+DR283-EG283/2</f>
        <v>0</v>
      </c>
      <c r="EX283" s="53" t="n">
        <f aca="false">+DD283+DS283-EH283/2</f>
        <v>0</v>
      </c>
      <c r="EY283" s="53" t="n">
        <f aca="false">+DE283+DT283-EI283/2</f>
        <v>0</v>
      </c>
      <c r="EZ283" s="53" t="n">
        <f aca="false">+DF283+DU283-EJ283/2</f>
        <v>0</v>
      </c>
      <c r="FA283" s="55" t="n">
        <f aca="false">+SUM(EO283:EZ283)</f>
        <v>81.22</v>
      </c>
      <c r="FD283" s="53" t="n">
        <f aca="false">+AM283-EO283-DY283</f>
        <v>2479.78</v>
      </c>
      <c r="FE283" s="53" t="n">
        <f aca="false">+AN283-EP283-DZ283</f>
        <v>0</v>
      </c>
      <c r="FF283" s="53" t="n">
        <f aca="false">+AO283-EQ283-EA283</f>
        <v>0</v>
      </c>
      <c r="FG283" s="53" t="n">
        <f aca="false">+AP283-ER283-EB283</f>
        <v>0</v>
      </c>
      <c r="FH283" s="53" t="n">
        <f aca="false">+AQ283-ES283-EC283</f>
        <v>0</v>
      </c>
      <c r="FI283" s="53" t="n">
        <f aca="false">+AR283-ET283-ED283</f>
        <v>0</v>
      </c>
      <c r="FJ283" s="53" t="n">
        <f aca="false">+AS283-EU283-EE283</f>
        <v>0</v>
      </c>
      <c r="FK283" s="53" t="n">
        <f aca="false">+AT283-EV283-EF283</f>
        <v>0</v>
      </c>
      <c r="FL283" s="53" t="n">
        <f aca="false">+AU283-EW283-EG283</f>
        <v>0</v>
      </c>
      <c r="FM283" s="53" t="n">
        <f aca="false">+AV283-EX283-EH283</f>
        <v>0</v>
      </c>
      <c r="FN283" s="53" t="n">
        <f aca="false">+AW283-EY283-EI283</f>
        <v>0</v>
      </c>
      <c r="FO283" s="53" t="n">
        <f aca="false">+AX283-EZ283-EJ283</f>
        <v>0</v>
      </c>
      <c r="FP283" s="53" t="n">
        <f aca="false">+AY283-FA283</f>
        <v>2479.78</v>
      </c>
    </row>
    <row collapsed="false" customFormat="false" customHeight="true" hidden="false" ht="15" outlineLevel="2" r="284">
      <c r="A284" s="21" t="n">
        <v>12</v>
      </c>
      <c r="B284" s="21" t="s">
        <v>67</v>
      </c>
      <c r="C284" s="21" t="s">
        <v>137</v>
      </c>
      <c r="D284" s="67" t="n">
        <f aca="false">+E284</f>
        <v>16247</v>
      </c>
      <c r="E284" s="69" t="n">
        <v>16247</v>
      </c>
      <c r="F284" s="72" t="s">
        <v>919</v>
      </c>
      <c r="G284" s="21" t="s">
        <v>69</v>
      </c>
      <c r="H284" s="21" t="s">
        <v>69</v>
      </c>
      <c r="I284" s="72" t="s">
        <v>920</v>
      </c>
      <c r="J284" s="76" t="s">
        <v>486</v>
      </c>
      <c r="K284" s="76" t="s">
        <v>486</v>
      </c>
      <c r="L284" s="49" t="s">
        <v>487</v>
      </c>
      <c r="M284" s="50" t="s">
        <v>70</v>
      </c>
      <c r="N284" s="51" t="n">
        <v>0.01</v>
      </c>
      <c r="O284" s="51" t="n">
        <v>0.02</v>
      </c>
      <c r="P284" s="51" t="n">
        <v>0</v>
      </c>
      <c r="Q284" s="51" t="n">
        <v>0</v>
      </c>
      <c r="R284" s="50" t="n">
        <v>0</v>
      </c>
      <c r="S284" s="50" t="n">
        <v>0</v>
      </c>
      <c r="T284" s="50" t="n">
        <v>30</v>
      </c>
      <c r="U284" s="50"/>
      <c r="X284" s="53" t="e">
        <f aca="false">+VLOOKUP($D284,['file:///home/lab/repositories/luckia.facturador/com.luckia.biller.deploy/src/main/resources/bootstrap/info_presencial_2014.xlsx']venta_neta_cons!$a$2:$n$1048576,3,0)</f>
        <v>#VALUE!</v>
      </c>
      <c r="Y284" s="53" t="e">
        <f aca="false">+VLOOKUP($D284,['file:///home/lab/repositories/luckia.facturador/com.luckia.biller.deploy/src/main/resources/bootstrap/info_presencial_2014.xlsx']venta_neta_cons!$a$2:$n$1048576,4,0)</f>
        <v>#VALUE!</v>
      </c>
      <c r="Z284" s="53" t="e">
        <f aca="false">+VLOOKUP($D284,['file:///home/lab/repositories/luckia.facturador/com.luckia.biller.deploy/src/main/resources/bootstrap/info_presencial_2014.xlsx']venta_neta_cons!$a$2:$n$1048576,5,0)</f>
        <v>#VALUE!</v>
      </c>
      <c r="AA284" s="53" t="e">
        <f aca="false">+VLOOKUP($D284,['file:///home/lab/repositories/luckia.facturador/com.luckia.biller.deploy/src/main/resources/bootstrap/info_presencial_2014.xlsx']venta_neta_cons!$a$2:$n$1048576,6,0)</f>
        <v>#VALUE!</v>
      </c>
      <c r="AB284" s="53" t="e">
        <f aca="false">+VLOOKUP($D284,['file:///home/lab/repositories/luckia.facturador/com.luckia.biller.deploy/src/main/resources/bootstrap/info_presencial_2014.xlsx']venta_neta_cons!$a$2:$n$1048576,7,0)</f>
        <v>#VALUE!</v>
      </c>
      <c r="AC284" s="53" t="e">
        <f aca="false">+VLOOKUP($D284,['file:///home/lab/repositories/luckia.facturador/com.luckia.biller.deploy/src/main/resources/bootstrap/info_presencial_2014.xlsx']venta_neta_cons!$a$2:$n$1048576,8,0)</f>
        <v>#VALUE!</v>
      </c>
      <c r="AD284" s="53" t="e">
        <f aca="false">+VLOOKUP($D284,['file:///home/lab/repositories/luckia.facturador/com.luckia.biller.deploy/src/main/resources/bootstrap/info_presencial_2014.xlsx']venta_neta_cons!$a$2:$n$1048576,9,0)</f>
        <v>#VALUE!</v>
      </c>
      <c r="AE284" s="53" t="e">
        <f aca="false">+VLOOKUP($D284,['file:///home/lab/repositories/luckia.facturador/com.luckia.biller.deploy/src/main/resources/bootstrap/info_presencial_2014.xlsx']venta_neta_cons!$a$2:$n$1048576,10,0)</f>
        <v>#VALUE!</v>
      </c>
      <c r="AF284" s="53" t="e">
        <f aca="false">+VLOOKUP($D284,['file:///home/lab/repositories/luckia.facturador/com.luckia.biller.deploy/src/main/resources/bootstrap/info_presencial_2014.xlsx']venta_neta_cons!$a$2:$n$1048576,11,0)</f>
        <v>#VALUE!</v>
      </c>
      <c r="AG284" s="53" t="e">
        <f aca="false">+VLOOKUP($D284,['file:///home/lab/repositories/luckia.facturador/com.luckia.biller.deploy/src/main/resources/bootstrap/info_presencial_2014.xlsx']venta_neta_cons!$a$2:$n$1048576,12,0)</f>
        <v>#VALUE!</v>
      </c>
      <c r="AH284" s="53" t="e">
        <f aca="false">+VLOOKUP($D284,['file:///home/lab/repositories/luckia.facturador/com.luckia.biller.deploy/src/main/resources/bootstrap/info_presencial_2014.xlsx']venta_neta_cons!$a$2:$n$1048576,13,0)</f>
        <v>#VALUE!</v>
      </c>
      <c r="AI284" s="53" t="e">
        <f aca="false">+VLOOKUP($D284,['file:///home/lab/repositories/luckia.facturador/com.luckia.biller.deploy/src/main/resources/bootstrap/info_presencial_2014.xlsx']venta_neta_cons!$a$2:$n$1048576,14,0)</f>
        <v>#VALUE!</v>
      </c>
      <c r="AJ284" s="53" t="n">
        <f aca="false">+SUM(X284:AI284)</f>
        <v>1714</v>
      </c>
      <c r="AK284" s="54" t="n">
        <f aca="false">+BB284/X284</f>
        <v>0.293226371061844</v>
      </c>
      <c r="AL284" s="53"/>
      <c r="AM284" s="53" t="e">
        <f aca="false">+VLOOKUP($D284,['file:///home/lab/repositories/luckia.facturador/com.luckia.biller.deploy/src/main/resources/bootstrap/info_presencial_2014.xlsx']saldo_cons!$a$2:$n$1048576,3,0)</f>
        <v>#VALUE!</v>
      </c>
      <c r="AN284" s="53" t="e">
        <f aca="false">+VLOOKUP($D284,['file:///home/lab/repositories/luckia.facturador/com.luckia.biller.deploy/src/main/resources/bootstrap/info_presencial_2014.xlsx']saldo_cons!$a$2:$n$1048576,4,0)</f>
        <v>#VALUE!</v>
      </c>
      <c r="AO284" s="53" t="e">
        <f aca="false">+VLOOKUP($D284,['file:///home/lab/repositories/luckia.facturador/com.luckia.biller.deploy/src/main/resources/bootstrap/info_presencial_2014.xlsx']saldo_cons!$a$2:$n$1048576,5,0)</f>
        <v>#VALUE!</v>
      </c>
      <c r="AP284" s="53" t="e">
        <f aca="false">+VLOOKUP($D284,['file:///home/lab/repositories/luckia.facturador/com.luckia.biller.deploy/src/main/resources/bootstrap/info_presencial_2014.xlsx']saldo_cons!$a$2:$n$1048576,6,0)</f>
        <v>#VALUE!</v>
      </c>
      <c r="AQ284" s="53" t="e">
        <f aca="false">+VLOOKUP($D284,['file:///home/lab/repositories/luckia.facturador/com.luckia.biller.deploy/src/main/resources/bootstrap/info_presencial_2014.xlsx']saldo_cons!$a$2:$n$1048576,7,0)</f>
        <v>#VALUE!</v>
      </c>
      <c r="AR284" s="53" t="e">
        <f aca="false">+VLOOKUP($D284,['file:///home/lab/repositories/luckia.facturador/com.luckia.biller.deploy/src/main/resources/bootstrap/info_presencial_2014.xlsx']saldo_cons!$a$2:$n$1048576,8,0)</f>
        <v>#VALUE!</v>
      </c>
      <c r="AS284" s="53" t="e">
        <f aca="false">+VLOOKUP($D284,['file:///home/lab/repositories/luckia.facturador/com.luckia.biller.deploy/src/main/resources/bootstrap/info_presencial_2014.xlsx']saldo_cons!$a$2:$n$1048576,9,0)</f>
        <v>#VALUE!</v>
      </c>
      <c r="AT284" s="53" t="e">
        <f aca="false">+VLOOKUP($D284,['file:///home/lab/repositories/luckia.facturador/com.luckia.biller.deploy/src/main/resources/bootstrap/info_presencial_2014.xlsx']saldo_cons!$a$2:$n$1048576,10,0)</f>
        <v>#VALUE!</v>
      </c>
      <c r="AU284" s="53" t="e">
        <f aca="false">+VLOOKUP($D284,['file:///home/lab/repositories/luckia.facturador/com.luckia.biller.deploy/src/main/resources/bootstrap/info_presencial_2014.xlsx']saldo_cons!$a$2:$n$1048576,11,0)</f>
        <v>#VALUE!</v>
      </c>
      <c r="AV284" s="53" t="e">
        <f aca="false">+VLOOKUP($D284,['file:///home/lab/repositories/luckia.facturador/com.luckia.biller.deploy/src/main/resources/bootstrap/info_presencial_2014.xlsx']saldo_cons!$a$2:$n$1048576,12,0)</f>
        <v>#VALUE!</v>
      </c>
      <c r="AW284" s="53" t="e">
        <f aca="false">+VLOOKUP($D284,['file:///home/lab/repositories/luckia.facturador/com.luckia.biller.deploy/src/main/resources/bootstrap/info_presencial_2014.xlsx']saldo_cons!$a$2:$n$1048576,13,0)</f>
        <v>#VALUE!</v>
      </c>
      <c r="AX284" s="53" t="e">
        <f aca="false">+VLOOKUP($D284,['file:///home/lab/repositories/luckia.facturador/com.luckia.biller.deploy/src/main/resources/bootstrap/info_presencial_2014.xlsx']saldo_cons!$a$2:$n$1048576,14,0)</f>
        <v>#VALUE!</v>
      </c>
      <c r="AY284" s="53" t="n">
        <f aca="false">+SUM(AM284:AX284)</f>
        <v>1714</v>
      </c>
      <c r="AZ284" s="53"/>
      <c r="BA284" s="53"/>
      <c r="BB284" s="53" t="e">
        <f aca="false">+VLOOKUP($D284,['file:///home/lab/repositories/luckia.facturador/com.luckia.biller.deploy/src/main/resources/bootstrap/info_presencial_2014.xlsx']ggr_cons!$a$2:$n$1048576,3,0)</f>
        <v>#VALUE!</v>
      </c>
      <c r="BC284" s="53" t="e">
        <f aca="false">+VLOOKUP($D284,['file:///home/lab/repositories/luckia.facturador/com.luckia.biller.deploy/src/main/resources/bootstrap/info_presencial_2014.xlsx']ggr_cons!$a$2:$n$1048576,4,0)</f>
        <v>#VALUE!</v>
      </c>
      <c r="BD284" s="53" t="e">
        <f aca="false">+VLOOKUP($D284,['file:///home/lab/repositories/luckia.facturador/com.luckia.biller.deploy/src/main/resources/bootstrap/info_presencial_2014.xlsx']ggr_cons!$a$2:$n$1048576,5,0)</f>
        <v>#VALUE!</v>
      </c>
      <c r="BE284" s="53" t="e">
        <f aca="false">+VLOOKUP($D284,['file:///home/lab/repositories/luckia.facturador/com.luckia.biller.deploy/src/main/resources/bootstrap/info_presencial_2014.xlsx']ggr_cons!$a$2:$n$1048576,6,0)</f>
        <v>#VALUE!</v>
      </c>
      <c r="BF284" s="53" t="e">
        <f aca="false">+VLOOKUP($D284,['file:///home/lab/repositories/luckia.facturador/com.luckia.biller.deploy/src/main/resources/bootstrap/info_presencial_2014.xlsx']ggr_cons!$a$2:$n$1048576,7,0)</f>
        <v>#VALUE!</v>
      </c>
      <c r="BG284" s="53" t="e">
        <f aca="false">+VLOOKUP($D284,['file:///home/lab/repositories/luckia.facturador/com.luckia.biller.deploy/src/main/resources/bootstrap/info_presencial_2014.xlsx']ggr_cons!$a$2:$n$1048576,8,0)</f>
        <v>#VALUE!</v>
      </c>
      <c r="BH284" s="53" t="e">
        <f aca="false">+VLOOKUP($D284,['file:///home/lab/repositories/luckia.facturador/com.luckia.biller.deploy/src/main/resources/bootstrap/info_presencial_2014.xlsx']ggr_cons!$a$2:$n$1048576,9,0)</f>
        <v>#VALUE!</v>
      </c>
      <c r="BI284" s="53" t="e">
        <f aca="false">+VLOOKUP($D284,['file:///home/lab/repositories/luckia.facturador/com.luckia.biller.deploy/src/main/resources/bootstrap/info_presencial_2014.xlsx']ggr_cons!$a$2:$n$1048576,10,0)</f>
        <v>#VALUE!</v>
      </c>
      <c r="BJ284" s="53" t="e">
        <f aca="false">+VLOOKUP($D284,['file:///home/lab/repositories/luckia.facturador/com.luckia.biller.deploy/src/main/resources/bootstrap/info_presencial_2014.xlsx']ggr_cons!$a$2:$n$1048576,11,0)</f>
        <v>#VALUE!</v>
      </c>
      <c r="BK284" s="53" t="e">
        <f aca="false">+VLOOKUP($D284,['file:///home/lab/repositories/luckia.facturador/com.luckia.biller.deploy/src/main/resources/bootstrap/info_presencial_2014.xlsx']ggr_cons!$a$2:$n$1048576,12,0)</f>
        <v>#VALUE!</v>
      </c>
      <c r="BL284" s="53" t="e">
        <f aca="false">+VLOOKUP($D284,['file:///home/lab/repositories/luckia.facturador/com.luckia.biller.deploy/src/main/resources/bootstrap/info_presencial_2014.xlsx']ggr_cons!$a$2:$n$1048576,13,0)</f>
        <v>#VALUE!</v>
      </c>
      <c r="BM284" s="53" t="e">
        <f aca="false">+VLOOKUP($D284,['file:///home/lab/repositories/luckia.facturador/com.luckia.biller.deploy/src/main/resources/bootstrap/info_presencial_2014.xlsx']ggr_cons!$a$2:$n$1048576,14,0)</f>
        <v>#VALUE!</v>
      </c>
      <c r="BN284" s="53" t="n">
        <f aca="false">+SUM(BB284:BM284)</f>
        <v>502.59</v>
      </c>
      <c r="BO284" s="53"/>
      <c r="BP284" s="53"/>
      <c r="BQ284" s="55" t="n">
        <f aca="false">+$N284*X284</f>
        <v>17.14</v>
      </c>
      <c r="BR284" s="55" t="n">
        <f aca="false">+$N284*Y284</f>
        <v>0</v>
      </c>
      <c r="BS284" s="55" t="n">
        <f aca="false">+$N284*Z284</f>
        <v>0</v>
      </c>
      <c r="BT284" s="55" t="n">
        <f aca="false">+$N284*AA284</f>
        <v>0</v>
      </c>
      <c r="BU284" s="55" t="n">
        <f aca="false">+$N284*AB284</f>
        <v>0</v>
      </c>
      <c r="BV284" s="55" t="n">
        <f aca="false">+$N284*AC284</f>
        <v>0</v>
      </c>
      <c r="BW284" s="55" t="n">
        <f aca="false">+$N284*AD284</f>
        <v>0</v>
      </c>
      <c r="BX284" s="55" t="n">
        <f aca="false">+$N284*AE284</f>
        <v>0</v>
      </c>
      <c r="BY284" s="55" t="n">
        <f aca="false">+$N284*AF284</f>
        <v>0</v>
      </c>
      <c r="BZ284" s="55" t="n">
        <f aca="false">+$N284*AG284</f>
        <v>0</v>
      </c>
      <c r="CA284" s="55" t="n">
        <f aca="false">+$N284*AH284</f>
        <v>0</v>
      </c>
      <c r="CB284" s="55" t="n">
        <f aca="false">+$N284*AI284</f>
        <v>0</v>
      </c>
      <c r="CC284" s="55" t="n">
        <f aca="false">+SUM(BQ284:CB284)</f>
        <v>17.14</v>
      </c>
      <c r="CD284" s="53"/>
      <c r="CE284" s="55"/>
      <c r="CF284" s="55" t="n">
        <f aca="false">+BQ284/$CE$2</f>
        <v>14.1652892561983</v>
      </c>
      <c r="CG284" s="55" t="n">
        <f aca="false">+BR284/$CE$2</f>
        <v>0</v>
      </c>
      <c r="CH284" s="55" t="n">
        <f aca="false">+BS284/$CE$2</f>
        <v>0</v>
      </c>
      <c r="CI284" s="55" t="n">
        <f aca="false">+BT284/$CE$2</f>
        <v>0</v>
      </c>
      <c r="CJ284" s="55" t="n">
        <f aca="false">+BU284/$CE$2</f>
        <v>0</v>
      </c>
      <c r="CK284" s="55" t="n">
        <f aca="false">+BV284/$CE$2</f>
        <v>0</v>
      </c>
      <c r="CL284" s="55" t="n">
        <f aca="false">+BW284/$CE$2</f>
        <v>0</v>
      </c>
      <c r="CM284" s="55" t="n">
        <f aca="false">+BX284/$CE$2</f>
        <v>0</v>
      </c>
      <c r="CN284" s="55" t="n">
        <f aca="false">+BY284/$CE$2</f>
        <v>0</v>
      </c>
      <c r="CO284" s="55" t="n">
        <f aca="false">+BZ284/$CE$2</f>
        <v>0</v>
      </c>
      <c r="CP284" s="55" t="n">
        <f aca="false">+CA284/$CE$2</f>
        <v>0</v>
      </c>
      <c r="CQ284" s="55" t="n">
        <f aca="false">+CB284/$CE$2</f>
        <v>0</v>
      </c>
      <c r="CR284" s="55" t="n">
        <f aca="false">+CC284/$CE$2</f>
        <v>14.1652892561983</v>
      </c>
      <c r="CS284" s="53"/>
      <c r="CT284" s="53"/>
      <c r="CU284" s="56" t="n">
        <f aca="false">+$O284*X284+$P284*BB284+$Q284*(0.9*BB284+$S284)+$R284</f>
        <v>34.28</v>
      </c>
      <c r="CV284" s="56" t="n">
        <f aca="false">+$O284*Y284+$P284*BC284+$Q284*(0.9*BC284+$S284)+$R284</f>
        <v>0</v>
      </c>
      <c r="CW284" s="56" t="n">
        <f aca="false">+$O284*Z284+$P284*BD284+$Q284*(0.9*BD284+$S284)+$R284</f>
        <v>0</v>
      </c>
      <c r="CX284" s="56" t="n">
        <f aca="false">+$O284*AA284+$P284*BE284+$Q284*(0.9*BE284+$S284)+$R284</f>
        <v>0</v>
      </c>
      <c r="CY284" s="56" t="n">
        <f aca="false">+$O284*AB284+$P284*BF284+$Q284*(0.9*BF284+$S284)+$R284</f>
        <v>0</v>
      </c>
      <c r="CZ284" s="56" t="n">
        <f aca="false">+$O284*AC284+$P284*BG284+$Q284*(0.9*BG284+$S284)+$R284</f>
        <v>0</v>
      </c>
      <c r="DA284" s="56" t="n">
        <f aca="false">+$O284*AD284+$P284*BH284+$Q284*(0.9*BH284+$S284)+$R284</f>
        <v>0</v>
      </c>
      <c r="DB284" s="56" t="n">
        <f aca="false">+$O284*AE284+$P284*BI284+$Q284*(0.9*BI284+$S284)+$R284</f>
        <v>0</v>
      </c>
      <c r="DC284" s="56" t="n">
        <f aca="false">+$O284*AF284+$P284*BJ284+$Q284*(0.9*BJ284+$S284)+$R284</f>
        <v>0</v>
      </c>
      <c r="DD284" s="56" t="n">
        <f aca="false">+$O284*AG284+$P284*BK284+$Q284*(0.9*BK284+$S284)+$R284</f>
        <v>0</v>
      </c>
      <c r="DE284" s="56" t="n">
        <f aca="false">+$O284*AH284+$P284*BL284+$Q284*(0.9*BL284+$S284)+$R284</f>
        <v>0</v>
      </c>
      <c r="DF284" s="56" t="n">
        <f aca="false">+$O284*AI284+$P284*BM284+$Q284*(0.9*BM284+$S284)+$R284</f>
        <v>0</v>
      </c>
      <c r="DG284" s="55" t="n">
        <f aca="false">+SUM(CU284:DF284)</f>
        <v>34.28</v>
      </c>
      <c r="DH284" s="53"/>
      <c r="DJ284" s="14" t="n">
        <f aca="false">+IF(X284=0,0,$T284)</f>
        <v>30</v>
      </c>
      <c r="DK284" s="14" t="n">
        <f aca="false">+IF(Y284=0,0,$T284)</f>
        <v>0</v>
      </c>
      <c r="DL284" s="14" t="n">
        <f aca="false">+IF(Z284=0,0,$T284)</f>
        <v>0</v>
      </c>
      <c r="DM284" s="14" t="n">
        <f aca="false">+IF(AA284=0,0,$T284)</f>
        <v>0</v>
      </c>
      <c r="DN284" s="14" t="n">
        <f aca="false">+IF(AB284=0,0,$T284)</f>
        <v>0</v>
      </c>
      <c r="DO284" s="14" t="n">
        <f aca="false">+IF(AC284=0,0,$T284)</f>
        <v>0</v>
      </c>
      <c r="DP284" s="14" t="n">
        <f aca="false">+IF(AD284=0,0,$T284)</f>
        <v>0</v>
      </c>
      <c r="DQ284" s="14" t="n">
        <f aca="false">+IF(AE284=0,0,$T284)</f>
        <v>0</v>
      </c>
      <c r="DR284" s="14" t="n">
        <f aca="false">+IF(AF284=0,0,$T284)</f>
        <v>0</v>
      </c>
      <c r="DS284" s="14" t="n">
        <f aca="false">+IF(AG284=0,0,$T284)</f>
        <v>0</v>
      </c>
      <c r="DT284" s="14" t="n">
        <f aca="false">+IF(AH284=0,0,$T284)</f>
        <v>0</v>
      </c>
      <c r="DU284" s="14" t="n">
        <f aca="false">+IF(AI284=0,0,$T284)</f>
        <v>0</v>
      </c>
      <c r="DV284" s="55" t="n">
        <f aca="false">+SUM(DJ284:DU284)</f>
        <v>30</v>
      </c>
      <c r="DY284" s="14" t="n">
        <v>0</v>
      </c>
      <c r="DZ284" s="14" t="n">
        <v>0</v>
      </c>
      <c r="EA284" s="14" t="n">
        <v>0</v>
      </c>
      <c r="EB284" s="14" t="n">
        <v>0</v>
      </c>
      <c r="EC284" s="14" t="n">
        <v>0</v>
      </c>
      <c r="ED284" s="14" t="n">
        <v>0</v>
      </c>
      <c r="EE284" s="14" t="n">
        <v>0</v>
      </c>
      <c r="EF284" s="14" t="n">
        <v>0</v>
      </c>
      <c r="EG284" s="14" t="n">
        <v>0</v>
      </c>
      <c r="EH284" s="14" t="n">
        <v>0</v>
      </c>
      <c r="EI284" s="14" t="n">
        <v>0</v>
      </c>
      <c r="EJ284" s="14" t="n">
        <v>0</v>
      </c>
      <c r="EK284" s="55" t="n">
        <f aca="false">+SUM(DY284:EJ284)</f>
        <v>0</v>
      </c>
      <c r="EO284" s="53" t="n">
        <f aca="false">+CU284+DJ284-DY284/2</f>
        <v>64.28</v>
      </c>
      <c r="EP284" s="53" t="n">
        <f aca="false">+CV284+DK284-DZ284/2</f>
        <v>0</v>
      </c>
      <c r="EQ284" s="53" t="n">
        <f aca="false">+CW284+DL284-EA284/2</f>
        <v>0</v>
      </c>
      <c r="ER284" s="53" t="n">
        <f aca="false">+CX284+DM284-EB284/2</f>
        <v>0</v>
      </c>
      <c r="ES284" s="53" t="n">
        <f aca="false">+CY284+DN284-EC284/2</f>
        <v>0</v>
      </c>
      <c r="ET284" s="53" t="n">
        <f aca="false">+CZ284+DO284-ED284/2</f>
        <v>0</v>
      </c>
      <c r="EU284" s="53" t="n">
        <f aca="false">+DA284+DP284-EE284/2</f>
        <v>0</v>
      </c>
      <c r="EV284" s="53" t="n">
        <f aca="false">+DB284+DQ284-EF284/2</f>
        <v>0</v>
      </c>
      <c r="EW284" s="53" t="n">
        <f aca="false">+DC284+DR284-EG284/2</f>
        <v>0</v>
      </c>
      <c r="EX284" s="53" t="n">
        <f aca="false">+DD284+DS284-EH284/2</f>
        <v>0</v>
      </c>
      <c r="EY284" s="53" t="n">
        <f aca="false">+DE284+DT284-EI284/2</f>
        <v>0</v>
      </c>
      <c r="EZ284" s="53" t="n">
        <f aca="false">+DF284+DU284-EJ284/2</f>
        <v>0</v>
      </c>
      <c r="FA284" s="55" t="n">
        <f aca="false">+SUM(EO284:EZ284)</f>
        <v>64.28</v>
      </c>
      <c r="FD284" s="53" t="n">
        <f aca="false">+AM284-EO284-DY284</f>
        <v>1649.72</v>
      </c>
      <c r="FE284" s="53" t="n">
        <f aca="false">+AN284-EP284-DZ284</f>
        <v>0</v>
      </c>
      <c r="FF284" s="53" t="n">
        <f aca="false">+AO284-EQ284-EA284</f>
        <v>0</v>
      </c>
      <c r="FG284" s="53" t="n">
        <f aca="false">+AP284-ER284-EB284</f>
        <v>0</v>
      </c>
      <c r="FH284" s="53" t="n">
        <f aca="false">+AQ284-ES284-EC284</f>
        <v>0</v>
      </c>
      <c r="FI284" s="53" t="n">
        <f aca="false">+AR284-ET284-ED284</f>
        <v>0</v>
      </c>
      <c r="FJ284" s="53" t="n">
        <f aca="false">+AS284-EU284-EE284</f>
        <v>0</v>
      </c>
      <c r="FK284" s="53" t="n">
        <f aca="false">+AT284-EV284-EF284</f>
        <v>0</v>
      </c>
      <c r="FL284" s="53" t="n">
        <f aca="false">+AU284-EW284-EG284</f>
        <v>0</v>
      </c>
      <c r="FM284" s="53" t="n">
        <f aca="false">+AV284-EX284-EH284</f>
        <v>0</v>
      </c>
      <c r="FN284" s="53" t="n">
        <f aca="false">+AW284-EY284-EI284</f>
        <v>0</v>
      </c>
      <c r="FO284" s="53" t="n">
        <f aca="false">+AX284-EZ284-EJ284</f>
        <v>0</v>
      </c>
      <c r="FP284" s="53" t="n">
        <f aca="false">+AY284-FA284</f>
        <v>1649.72</v>
      </c>
    </row>
    <row collapsed="false" customFormat="false" customHeight="true" hidden="false" ht="15" outlineLevel="2" r="285">
      <c r="A285" s="21" t="n">
        <v>12</v>
      </c>
      <c r="B285" s="21" t="s">
        <v>67</v>
      </c>
      <c r="C285" s="21" t="s">
        <v>137</v>
      </c>
      <c r="D285" s="67" t="n">
        <f aca="false">+E285</f>
        <v>16248</v>
      </c>
      <c r="E285" s="69" t="n">
        <v>16248</v>
      </c>
      <c r="F285" s="72" t="s">
        <v>921</v>
      </c>
      <c r="G285" s="21" t="s">
        <v>69</v>
      </c>
      <c r="H285" s="21" t="s">
        <v>69</v>
      </c>
      <c r="I285" s="72" t="s">
        <v>922</v>
      </c>
      <c r="J285" s="76" t="s">
        <v>486</v>
      </c>
      <c r="K285" s="76" t="s">
        <v>486</v>
      </c>
      <c r="L285" s="49" t="s">
        <v>487</v>
      </c>
      <c r="M285" s="50" t="s">
        <v>70</v>
      </c>
      <c r="N285" s="51" t="n">
        <v>0.01</v>
      </c>
      <c r="O285" s="51" t="n">
        <v>0.02</v>
      </c>
      <c r="P285" s="51" t="n">
        <v>0</v>
      </c>
      <c r="Q285" s="51" t="n">
        <v>0</v>
      </c>
      <c r="R285" s="50" t="n">
        <v>0</v>
      </c>
      <c r="S285" s="50" t="n">
        <v>0</v>
      </c>
      <c r="T285" s="50" t="n">
        <v>30</v>
      </c>
      <c r="U285" s="50"/>
      <c r="X285" s="53" t="e">
        <f aca="false">+VLOOKUP($D285,['file:///home/lab/repositories/luckia.facturador/com.luckia.biller.deploy/src/main/resources/bootstrap/info_presencial_2014.xlsx']venta_neta_cons!$a$2:$n$1048576,3,0)</f>
        <v>#VALUE!</v>
      </c>
      <c r="Y285" s="53" t="e">
        <f aca="false">+VLOOKUP($D285,['file:///home/lab/repositories/luckia.facturador/com.luckia.biller.deploy/src/main/resources/bootstrap/info_presencial_2014.xlsx']venta_neta_cons!$a$2:$n$1048576,4,0)</f>
        <v>#VALUE!</v>
      </c>
      <c r="Z285" s="53" t="e">
        <f aca="false">+VLOOKUP($D285,['file:///home/lab/repositories/luckia.facturador/com.luckia.biller.deploy/src/main/resources/bootstrap/info_presencial_2014.xlsx']venta_neta_cons!$a$2:$n$1048576,5,0)</f>
        <v>#VALUE!</v>
      </c>
      <c r="AA285" s="53" t="e">
        <f aca="false">+VLOOKUP($D285,['file:///home/lab/repositories/luckia.facturador/com.luckia.biller.deploy/src/main/resources/bootstrap/info_presencial_2014.xlsx']venta_neta_cons!$a$2:$n$1048576,6,0)</f>
        <v>#VALUE!</v>
      </c>
      <c r="AB285" s="53" t="e">
        <f aca="false">+VLOOKUP($D285,['file:///home/lab/repositories/luckia.facturador/com.luckia.biller.deploy/src/main/resources/bootstrap/info_presencial_2014.xlsx']venta_neta_cons!$a$2:$n$1048576,7,0)</f>
        <v>#VALUE!</v>
      </c>
      <c r="AC285" s="53" t="e">
        <f aca="false">+VLOOKUP($D285,['file:///home/lab/repositories/luckia.facturador/com.luckia.biller.deploy/src/main/resources/bootstrap/info_presencial_2014.xlsx']venta_neta_cons!$a$2:$n$1048576,8,0)</f>
        <v>#VALUE!</v>
      </c>
      <c r="AD285" s="53" t="e">
        <f aca="false">+VLOOKUP($D285,['file:///home/lab/repositories/luckia.facturador/com.luckia.biller.deploy/src/main/resources/bootstrap/info_presencial_2014.xlsx']venta_neta_cons!$a$2:$n$1048576,9,0)</f>
        <v>#VALUE!</v>
      </c>
      <c r="AE285" s="53" t="e">
        <f aca="false">+VLOOKUP($D285,['file:///home/lab/repositories/luckia.facturador/com.luckia.biller.deploy/src/main/resources/bootstrap/info_presencial_2014.xlsx']venta_neta_cons!$a$2:$n$1048576,10,0)</f>
        <v>#VALUE!</v>
      </c>
      <c r="AF285" s="53" t="e">
        <f aca="false">+VLOOKUP($D285,['file:///home/lab/repositories/luckia.facturador/com.luckia.biller.deploy/src/main/resources/bootstrap/info_presencial_2014.xlsx']venta_neta_cons!$a$2:$n$1048576,11,0)</f>
        <v>#VALUE!</v>
      </c>
      <c r="AG285" s="53" t="e">
        <f aca="false">+VLOOKUP($D285,['file:///home/lab/repositories/luckia.facturador/com.luckia.biller.deploy/src/main/resources/bootstrap/info_presencial_2014.xlsx']venta_neta_cons!$a$2:$n$1048576,12,0)</f>
        <v>#VALUE!</v>
      </c>
      <c r="AH285" s="53" t="e">
        <f aca="false">+VLOOKUP($D285,['file:///home/lab/repositories/luckia.facturador/com.luckia.biller.deploy/src/main/resources/bootstrap/info_presencial_2014.xlsx']venta_neta_cons!$a$2:$n$1048576,13,0)</f>
        <v>#VALUE!</v>
      </c>
      <c r="AI285" s="53" t="e">
        <f aca="false">+VLOOKUP($D285,['file:///home/lab/repositories/luckia.facturador/com.luckia.biller.deploy/src/main/resources/bootstrap/info_presencial_2014.xlsx']venta_neta_cons!$a$2:$n$1048576,14,0)</f>
        <v>#VALUE!</v>
      </c>
      <c r="AJ285" s="53" t="n">
        <f aca="false">+SUM(X285:AI285)</f>
        <v>1471</v>
      </c>
      <c r="AK285" s="54" t="n">
        <f aca="false">+BB285/X285</f>
        <v>0.574140040788579</v>
      </c>
      <c r="AL285" s="53"/>
      <c r="AM285" s="53" t="e">
        <f aca="false">+VLOOKUP($D285,['file:///home/lab/repositories/luckia.facturador/com.luckia.biller.deploy/src/main/resources/bootstrap/info_presencial_2014.xlsx']saldo_cons!$a$2:$n$1048576,3,0)</f>
        <v>#VALUE!</v>
      </c>
      <c r="AN285" s="53" t="e">
        <f aca="false">+VLOOKUP($D285,['file:///home/lab/repositories/luckia.facturador/com.luckia.biller.deploy/src/main/resources/bootstrap/info_presencial_2014.xlsx']saldo_cons!$a$2:$n$1048576,4,0)</f>
        <v>#VALUE!</v>
      </c>
      <c r="AO285" s="53" t="e">
        <f aca="false">+VLOOKUP($D285,['file:///home/lab/repositories/luckia.facturador/com.luckia.biller.deploy/src/main/resources/bootstrap/info_presencial_2014.xlsx']saldo_cons!$a$2:$n$1048576,5,0)</f>
        <v>#VALUE!</v>
      </c>
      <c r="AP285" s="53" t="e">
        <f aca="false">+VLOOKUP($D285,['file:///home/lab/repositories/luckia.facturador/com.luckia.biller.deploy/src/main/resources/bootstrap/info_presencial_2014.xlsx']saldo_cons!$a$2:$n$1048576,6,0)</f>
        <v>#VALUE!</v>
      </c>
      <c r="AQ285" s="53" t="e">
        <f aca="false">+VLOOKUP($D285,['file:///home/lab/repositories/luckia.facturador/com.luckia.biller.deploy/src/main/resources/bootstrap/info_presencial_2014.xlsx']saldo_cons!$a$2:$n$1048576,7,0)</f>
        <v>#VALUE!</v>
      </c>
      <c r="AR285" s="53" t="e">
        <f aca="false">+VLOOKUP($D285,['file:///home/lab/repositories/luckia.facturador/com.luckia.biller.deploy/src/main/resources/bootstrap/info_presencial_2014.xlsx']saldo_cons!$a$2:$n$1048576,8,0)</f>
        <v>#VALUE!</v>
      </c>
      <c r="AS285" s="53" t="e">
        <f aca="false">+VLOOKUP($D285,['file:///home/lab/repositories/luckia.facturador/com.luckia.biller.deploy/src/main/resources/bootstrap/info_presencial_2014.xlsx']saldo_cons!$a$2:$n$1048576,9,0)</f>
        <v>#VALUE!</v>
      </c>
      <c r="AT285" s="53" t="e">
        <f aca="false">+VLOOKUP($D285,['file:///home/lab/repositories/luckia.facturador/com.luckia.biller.deploy/src/main/resources/bootstrap/info_presencial_2014.xlsx']saldo_cons!$a$2:$n$1048576,10,0)</f>
        <v>#VALUE!</v>
      </c>
      <c r="AU285" s="53" t="e">
        <f aca="false">+VLOOKUP($D285,['file:///home/lab/repositories/luckia.facturador/com.luckia.biller.deploy/src/main/resources/bootstrap/info_presencial_2014.xlsx']saldo_cons!$a$2:$n$1048576,11,0)</f>
        <v>#VALUE!</v>
      </c>
      <c r="AV285" s="53" t="e">
        <f aca="false">+VLOOKUP($D285,['file:///home/lab/repositories/luckia.facturador/com.luckia.biller.deploy/src/main/resources/bootstrap/info_presencial_2014.xlsx']saldo_cons!$a$2:$n$1048576,12,0)</f>
        <v>#VALUE!</v>
      </c>
      <c r="AW285" s="53" t="e">
        <f aca="false">+VLOOKUP($D285,['file:///home/lab/repositories/luckia.facturador/com.luckia.biller.deploy/src/main/resources/bootstrap/info_presencial_2014.xlsx']saldo_cons!$a$2:$n$1048576,13,0)</f>
        <v>#VALUE!</v>
      </c>
      <c r="AX285" s="53" t="e">
        <f aca="false">+VLOOKUP($D285,['file:///home/lab/repositories/luckia.facturador/com.luckia.biller.deploy/src/main/resources/bootstrap/info_presencial_2014.xlsx']saldo_cons!$a$2:$n$1048576,14,0)</f>
        <v>#VALUE!</v>
      </c>
      <c r="AY285" s="53" t="n">
        <f aca="false">+SUM(AM285:AX285)</f>
        <v>1471</v>
      </c>
      <c r="AZ285" s="53"/>
      <c r="BA285" s="53"/>
      <c r="BB285" s="53" t="e">
        <f aca="false">+VLOOKUP($D285,['file:///home/lab/repositories/luckia.facturador/com.luckia.biller.deploy/src/main/resources/bootstrap/info_presencial_2014.xlsx']ggr_cons!$a$2:$n$1048576,3,0)</f>
        <v>#VALUE!</v>
      </c>
      <c r="BC285" s="53" t="e">
        <f aca="false">+VLOOKUP($D285,['file:///home/lab/repositories/luckia.facturador/com.luckia.biller.deploy/src/main/resources/bootstrap/info_presencial_2014.xlsx']ggr_cons!$a$2:$n$1048576,4,0)</f>
        <v>#VALUE!</v>
      </c>
      <c r="BD285" s="53" t="e">
        <f aca="false">+VLOOKUP($D285,['file:///home/lab/repositories/luckia.facturador/com.luckia.biller.deploy/src/main/resources/bootstrap/info_presencial_2014.xlsx']ggr_cons!$a$2:$n$1048576,5,0)</f>
        <v>#VALUE!</v>
      </c>
      <c r="BE285" s="53" t="e">
        <f aca="false">+VLOOKUP($D285,['file:///home/lab/repositories/luckia.facturador/com.luckia.biller.deploy/src/main/resources/bootstrap/info_presencial_2014.xlsx']ggr_cons!$a$2:$n$1048576,6,0)</f>
        <v>#VALUE!</v>
      </c>
      <c r="BF285" s="53" t="e">
        <f aca="false">+VLOOKUP($D285,['file:///home/lab/repositories/luckia.facturador/com.luckia.biller.deploy/src/main/resources/bootstrap/info_presencial_2014.xlsx']ggr_cons!$a$2:$n$1048576,7,0)</f>
        <v>#VALUE!</v>
      </c>
      <c r="BG285" s="53" t="e">
        <f aca="false">+VLOOKUP($D285,['file:///home/lab/repositories/luckia.facturador/com.luckia.biller.deploy/src/main/resources/bootstrap/info_presencial_2014.xlsx']ggr_cons!$a$2:$n$1048576,8,0)</f>
        <v>#VALUE!</v>
      </c>
      <c r="BH285" s="53" t="e">
        <f aca="false">+VLOOKUP($D285,['file:///home/lab/repositories/luckia.facturador/com.luckia.biller.deploy/src/main/resources/bootstrap/info_presencial_2014.xlsx']ggr_cons!$a$2:$n$1048576,9,0)</f>
        <v>#VALUE!</v>
      </c>
      <c r="BI285" s="53" t="e">
        <f aca="false">+VLOOKUP($D285,['file:///home/lab/repositories/luckia.facturador/com.luckia.biller.deploy/src/main/resources/bootstrap/info_presencial_2014.xlsx']ggr_cons!$a$2:$n$1048576,10,0)</f>
        <v>#VALUE!</v>
      </c>
      <c r="BJ285" s="53" t="e">
        <f aca="false">+VLOOKUP($D285,['file:///home/lab/repositories/luckia.facturador/com.luckia.biller.deploy/src/main/resources/bootstrap/info_presencial_2014.xlsx']ggr_cons!$a$2:$n$1048576,11,0)</f>
        <v>#VALUE!</v>
      </c>
      <c r="BK285" s="53" t="e">
        <f aca="false">+VLOOKUP($D285,['file:///home/lab/repositories/luckia.facturador/com.luckia.biller.deploy/src/main/resources/bootstrap/info_presencial_2014.xlsx']ggr_cons!$a$2:$n$1048576,12,0)</f>
        <v>#VALUE!</v>
      </c>
      <c r="BL285" s="53" t="e">
        <f aca="false">+VLOOKUP($D285,['file:///home/lab/repositories/luckia.facturador/com.luckia.biller.deploy/src/main/resources/bootstrap/info_presencial_2014.xlsx']ggr_cons!$a$2:$n$1048576,13,0)</f>
        <v>#VALUE!</v>
      </c>
      <c r="BM285" s="53" t="e">
        <f aca="false">+VLOOKUP($D285,['file:///home/lab/repositories/luckia.facturador/com.luckia.biller.deploy/src/main/resources/bootstrap/info_presencial_2014.xlsx']ggr_cons!$a$2:$n$1048576,14,0)</f>
        <v>#VALUE!</v>
      </c>
      <c r="BN285" s="53" t="n">
        <f aca="false">+SUM(BB285:BM285)</f>
        <v>844.56</v>
      </c>
      <c r="BO285" s="53"/>
      <c r="BP285" s="53"/>
      <c r="BQ285" s="55" t="n">
        <f aca="false">+$N285*X285</f>
        <v>14.71</v>
      </c>
      <c r="BR285" s="55" t="n">
        <f aca="false">+$N285*Y285</f>
        <v>0</v>
      </c>
      <c r="BS285" s="55" t="n">
        <f aca="false">+$N285*Z285</f>
        <v>0</v>
      </c>
      <c r="BT285" s="55" t="n">
        <f aca="false">+$N285*AA285</f>
        <v>0</v>
      </c>
      <c r="BU285" s="55" t="n">
        <f aca="false">+$N285*AB285</f>
        <v>0</v>
      </c>
      <c r="BV285" s="55" t="n">
        <f aca="false">+$N285*AC285</f>
        <v>0</v>
      </c>
      <c r="BW285" s="55" t="n">
        <f aca="false">+$N285*AD285</f>
        <v>0</v>
      </c>
      <c r="BX285" s="55" t="n">
        <f aca="false">+$N285*AE285</f>
        <v>0</v>
      </c>
      <c r="BY285" s="55" t="n">
        <f aca="false">+$N285*AF285</f>
        <v>0</v>
      </c>
      <c r="BZ285" s="55" t="n">
        <f aca="false">+$N285*AG285</f>
        <v>0</v>
      </c>
      <c r="CA285" s="55" t="n">
        <f aca="false">+$N285*AH285</f>
        <v>0</v>
      </c>
      <c r="CB285" s="55" t="n">
        <f aca="false">+$N285*AI285</f>
        <v>0</v>
      </c>
      <c r="CC285" s="55" t="n">
        <f aca="false">+SUM(BQ285:CB285)</f>
        <v>14.71</v>
      </c>
      <c r="CD285" s="53"/>
      <c r="CE285" s="55"/>
      <c r="CF285" s="55" t="n">
        <f aca="false">+BQ285/$CE$2</f>
        <v>12.1570247933884</v>
      </c>
      <c r="CG285" s="55" t="n">
        <f aca="false">+BR285/$CE$2</f>
        <v>0</v>
      </c>
      <c r="CH285" s="55" t="n">
        <f aca="false">+BS285/$CE$2</f>
        <v>0</v>
      </c>
      <c r="CI285" s="55" t="n">
        <f aca="false">+BT285/$CE$2</f>
        <v>0</v>
      </c>
      <c r="CJ285" s="55" t="n">
        <f aca="false">+BU285/$CE$2</f>
        <v>0</v>
      </c>
      <c r="CK285" s="55" t="n">
        <f aca="false">+BV285/$CE$2</f>
        <v>0</v>
      </c>
      <c r="CL285" s="55" t="n">
        <f aca="false">+BW285/$CE$2</f>
        <v>0</v>
      </c>
      <c r="CM285" s="55" t="n">
        <f aca="false">+BX285/$CE$2</f>
        <v>0</v>
      </c>
      <c r="CN285" s="55" t="n">
        <f aca="false">+BY285/$CE$2</f>
        <v>0</v>
      </c>
      <c r="CO285" s="55" t="n">
        <f aca="false">+BZ285/$CE$2</f>
        <v>0</v>
      </c>
      <c r="CP285" s="55" t="n">
        <f aca="false">+CA285/$CE$2</f>
        <v>0</v>
      </c>
      <c r="CQ285" s="55" t="n">
        <f aca="false">+CB285/$CE$2</f>
        <v>0</v>
      </c>
      <c r="CR285" s="55" t="n">
        <f aca="false">+CC285/$CE$2</f>
        <v>12.1570247933884</v>
      </c>
      <c r="CS285" s="53"/>
      <c r="CT285" s="53"/>
      <c r="CU285" s="56" t="n">
        <f aca="false">+$O285*X285+$P285*BB285+$Q285*(0.9*BB285+$S285)+$R285</f>
        <v>29.42</v>
      </c>
      <c r="CV285" s="56" t="n">
        <f aca="false">+$O285*Y285+$P285*BC285+$Q285*(0.9*BC285+$S285)+$R285</f>
        <v>0</v>
      </c>
      <c r="CW285" s="56" t="n">
        <f aca="false">+$O285*Z285+$P285*BD285+$Q285*(0.9*BD285+$S285)+$R285</f>
        <v>0</v>
      </c>
      <c r="CX285" s="56" t="n">
        <f aca="false">+$O285*AA285+$P285*BE285+$Q285*(0.9*BE285+$S285)+$R285</f>
        <v>0</v>
      </c>
      <c r="CY285" s="56" t="n">
        <f aca="false">+$O285*AB285+$P285*BF285+$Q285*(0.9*BF285+$S285)+$R285</f>
        <v>0</v>
      </c>
      <c r="CZ285" s="56" t="n">
        <f aca="false">+$O285*AC285+$P285*BG285+$Q285*(0.9*BG285+$S285)+$R285</f>
        <v>0</v>
      </c>
      <c r="DA285" s="56" t="n">
        <f aca="false">+$O285*AD285+$P285*BH285+$Q285*(0.9*BH285+$S285)+$R285</f>
        <v>0</v>
      </c>
      <c r="DB285" s="56" t="n">
        <f aca="false">+$O285*AE285+$P285*BI285+$Q285*(0.9*BI285+$S285)+$R285</f>
        <v>0</v>
      </c>
      <c r="DC285" s="56" t="n">
        <f aca="false">+$O285*AF285+$P285*BJ285+$Q285*(0.9*BJ285+$S285)+$R285</f>
        <v>0</v>
      </c>
      <c r="DD285" s="56" t="n">
        <f aca="false">+$O285*AG285+$P285*BK285+$Q285*(0.9*BK285+$S285)+$R285</f>
        <v>0</v>
      </c>
      <c r="DE285" s="56" t="n">
        <f aca="false">+$O285*AH285+$P285*BL285+$Q285*(0.9*BL285+$S285)+$R285</f>
        <v>0</v>
      </c>
      <c r="DF285" s="56" t="n">
        <f aca="false">+$O285*AI285+$P285*BM285+$Q285*(0.9*BM285+$S285)+$R285</f>
        <v>0</v>
      </c>
      <c r="DG285" s="55" t="n">
        <f aca="false">+SUM(CU285:DF285)</f>
        <v>29.42</v>
      </c>
      <c r="DH285" s="53"/>
      <c r="DJ285" s="14" t="n">
        <f aca="false">+IF(X285=0,0,$T285)</f>
        <v>30</v>
      </c>
      <c r="DK285" s="14" t="n">
        <f aca="false">+IF(Y285=0,0,$T285)</f>
        <v>0</v>
      </c>
      <c r="DL285" s="14" t="n">
        <f aca="false">+IF(Z285=0,0,$T285)</f>
        <v>0</v>
      </c>
      <c r="DM285" s="14" t="n">
        <f aca="false">+IF(AA285=0,0,$T285)</f>
        <v>0</v>
      </c>
      <c r="DN285" s="14" t="n">
        <f aca="false">+IF(AB285=0,0,$T285)</f>
        <v>0</v>
      </c>
      <c r="DO285" s="14" t="n">
        <f aca="false">+IF(AC285=0,0,$T285)</f>
        <v>0</v>
      </c>
      <c r="DP285" s="14" t="n">
        <f aca="false">+IF(AD285=0,0,$T285)</f>
        <v>0</v>
      </c>
      <c r="DQ285" s="14" t="n">
        <f aca="false">+IF(AE285=0,0,$T285)</f>
        <v>0</v>
      </c>
      <c r="DR285" s="14" t="n">
        <f aca="false">+IF(AF285=0,0,$T285)</f>
        <v>0</v>
      </c>
      <c r="DS285" s="14" t="n">
        <f aca="false">+IF(AG285=0,0,$T285)</f>
        <v>0</v>
      </c>
      <c r="DT285" s="14" t="n">
        <f aca="false">+IF(AH285=0,0,$T285)</f>
        <v>0</v>
      </c>
      <c r="DU285" s="14" t="n">
        <f aca="false">+IF(AI285=0,0,$T285)</f>
        <v>0</v>
      </c>
      <c r="DV285" s="55" t="n">
        <f aca="false">+SUM(DJ285:DU285)</f>
        <v>30</v>
      </c>
      <c r="DY285" s="14" t="n">
        <v>0</v>
      </c>
      <c r="DZ285" s="14" t="n">
        <v>0</v>
      </c>
      <c r="EA285" s="14" t="n">
        <v>0</v>
      </c>
      <c r="EB285" s="14" t="n">
        <v>0</v>
      </c>
      <c r="EC285" s="14" t="n">
        <v>0</v>
      </c>
      <c r="ED285" s="14" t="n">
        <v>0</v>
      </c>
      <c r="EE285" s="14" t="n">
        <v>0</v>
      </c>
      <c r="EF285" s="14" t="n">
        <v>0</v>
      </c>
      <c r="EG285" s="14" t="n">
        <v>0</v>
      </c>
      <c r="EH285" s="14" t="n">
        <v>0</v>
      </c>
      <c r="EI285" s="14" t="n">
        <v>0</v>
      </c>
      <c r="EJ285" s="14" t="n">
        <v>0</v>
      </c>
      <c r="EK285" s="55" t="n">
        <f aca="false">+SUM(DY285:EJ285)</f>
        <v>0</v>
      </c>
      <c r="EO285" s="53" t="n">
        <f aca="false">+CU285+DJ285-DY285/2</f>
        <v>59.42</v>
      </c>
      <c r="EP285" s="53" t="n">
        <f aca="false">+CV285+DK285-DZ285/2</f>
        <v>0</v>
      </c>
      <c r="EQ285" s="53" t="n">
        <f aca="false">+CW285+DL285-EA285/2</f>
        <v>0</v>
      </c>
      <c r="ER285" s="53" t="n">
        <f aca="false">+CX285+DM285-EB285/2</f>
        <v>0</v>
      </c>
      <c r="ES285" s="53" t="n">
        <f aca="false">+CY285+DN285-EC285/2</f>
        <v>0</v>
      </c>
      <c r="ET285" s="53" t="n">
        <f aca="false">+CZ285+DO285-ED285/2</f>
        <v>0</v>
      </c>
      <c r="EU285" s="53" t="n">
        <f aca="false">+DA285+DP285-EE285/2</f>
        <v>0</v>
      </c>
      <c r="EV285" s="53" t="n">
        <f aca="false">+DB285+DQ285-EF285/2</f>
        <v>0</v>
      </c>
      <c r="EW285" s="53" t="n">
        <f aca="false">+DC285+DR285-EG285/2</f>
        <v>0</v>
      </c>
      <c r="EX285" s="53" t="n">
        <f aca="false">+DD285+DS285-EH285/2</f>
        <v>0</v>
      </c>
      <c r="EY285" s="53" t="n">
        <f aca="false">+DE285+DT285-EI285/2</f>
        <v>0</v>
      </c>
      <c r="EZ285" s="53" t="n">
        <f aca="false">+DF285+DU285-EJ285/2</f>
        <v>0</v>
      </c>
      <c r="FA285" s="55" t="n">
        <f aca="false">+SUM(EO285:EZ285)</f>
        <v>59.42</v>
      </c>
      <c r="FD285" s="53" t="n">
        <f aca="false">+AM285-EO285-DY285</f>
        <v>1411.58</v>
      </c>
      <c r="FE285" s="53" t="n">
        <f aca="false">+AN285-EP285-DZ285</f>
        <v>0</v>
      </c>
      <c r="FF285" s="53" t="n">
        <f aca="false">+AO285-EQ285-EA285</f>
        <v>0</v>
      </c>
      <c r="FG285" s="53" t="n">
        <f aca="false">+AP285-ER285-EB285</f>
        <v>0</v>
      </c>
      <c r="FH285" s="53" t="n">
        <f aca="false">+AQ285-ES285-EC285</f>
        <v>0</v>
      </c>
      <c r="FI285" s="53" t="n">
        <f aca="false">+AR285-ET285-ED285</f>
        <v>0</v>
      </c>
      <c r="FJ285" s="53" t="n">
        <f aca="false">+AS285-EU285-EE285</f>
        <v>0</v>
      </c>
      <c r="FK285" s="53" t="n">
        <f aca="false">+AT285-EV285-EF285</f>
        <v>0</v>
      </c>
      <c r="FL285" s="53" t="n">
        <f aca="false">+AU285-EW285-EG285</f>
        <v>0</v>
      </c>
      <c r="FM285" s="53" t="n">
        <f aca="false">+AV285-EX285-EH285</f>
        <v>0</v>
      </c>
      <c r="FN285" s="53" t="n">
        <f aca="false">+AW285-EY285-EI285</f>
        <v>0</v>
      </c>
      <c r="FO285" s="53" t="n">
        <f aca="false">+AX285-EZ285-EJ285</f>
        <v>0</v>
      </c>
      <c r="FP285" s="53" t="n">
        <f aca="false">+AY285-FA285</f>
        <v>1411.58</v>
      </c>
    </row>
    <row collapsed="false" customFormat="false" customHeight="true" hidden="false" ht="15" outlineLevel="2" r="286">
      <c r="A286" s="21" t="n">
        <v>12</v>
      </c>
      <c r="B286" s="21" t="s">
        <v>67</v>
      </c>
      <c r="C286" s="21" t="s">
        <v>137</v>
      </c>
      <c r="D286" s="67" t="n">
        <f aca="false">+E286</f>
        <v>16250</v>
      </c>
      <c r="E286" s="69" t="n">
        <v>16250</v>
      </c>
      <c r="F286" s="76" t="s">
        <v>923</v>
      </c>
      <c r="G286" s="21" t="s">
        <v>69</v>
      </c>
      <c r="H286" s="21" t="s">
        <v>69</v>
      </c>
      <c r="I286" s="72" t="s">
        <v>924</v>
      </c>
      <c r="J286" s="76" t="s">
        <v>486</v>
      </c>
      <c r="K286" s="76" t="s">
        <v>486</v>
      </c>
      <c r="L286" s="49" t="s">
        <v>487</v>
      </c>
      <c r="M286" s="50" t="s">
        <v>70</v>
      </c>
      <c r="N286" s="51" t="n">
        <v>0.01</v>
      </c>
      <c r="O286" s="51" t="n">
        <v>0.02</v>
      </c>
      <c r="P286" s="51" t="n">
        <v>0</v>
      </c>
      <c r="Q286" s="51" t="n">
        <v>0</v>
      </c>
      <c r="R286" s="50" t="n">
        <v>0</v>
      </c>
      <c r="S286" s="50" t="n">
        <v>0</v>
      </c>
      <c r="T286" s="50" t="n">
        <v>30</v>
      </c>
      <c r="U286" s="50"/>
      <c r="X286" s="53" t="e">
        <f aca="false">+VLOOKUP($D286,['file:///home/lab/repositories/luckia.facturador/com.luckia.biller.deploy/src/main/resources/bootstrap/info_presencial_2014.xlsx']venta_neta_cons!$a$2:$n$1048576,3,0)</f>
        <v>#VALUE!</v>
      </c>
      <c r="Y286" s="53" t="e">
        <f aca="false">+VLOOKUP($D286,['file:///home/lab/repositories/luckia.facturador/com.luckia.biller.deploy/src/main/resources/bootstrap/info_presencial_2014.xlsx']venta_neta_cons!$a$2:$n$1048576,4,0)</f>
        <v>#VALUE!</v>
      </c>
      <c r="Z286" s="53" t="e">
        <f aca="false">+VLOOKUP($D286,['file:///home/lab/repositories/luckia.facturador/com.luckia.biller.deploy/src/main/resources/bootstrap/info_presencial_2014.xlsx']venta_neta_cons!$a$2:$n$1048576,5,0)</f>
        <v>#VALUE!</v>
      </c>
      <c r="AA286" s="53" t="e">
        <f aca="false">+VLOOKUP($D286,['file:///home/lab/repositories/luckia.facturador/com.luckia.biller.deploy/src/main/resources/bootstrap/info_presencial_2014.xlsx']venta_neta_cons!$a$2:$n$1048576,6,0)</f>
        <v>#VALUE!</v>
      </c>
      <c r="AB286" s="53" t="e">
        <f aca="false">+VLOOKUP($D286,['file:///home/lab/repositories/luckia.facturador/com.luckia.biller.deploy/src/main/resources/bootstrap/info_presencial_2014.xlsx']venta_neta_cons!$a$2:$n$1048576,7,0)</f>
        <v>#VALUE!</v>
      </c>
      <c r="AC286" s="53" t="e">
        <f aca="false">+VLOOKUP($D286,['file:///home/lab/repositories/luckia.facturador/com.luckia.biller.deploy/src/main/resources/bootstrap/info_presencial_2014.xlsx']venta_neta_cons!$a$2:$n$1048576,8,0)</f>
        <v>#VALUE!</v>
      </c>
      <c r="AD286" s="53" t="e">
        <f aca="false">+VLOOKUP($D286,['file:///home/lab/repositories/luckia.facturador/com.luckia.biller.deploy/src/main/resources/bootstrap/info_presencial_2014.xlsx']venta_neta_cons!$a$2:$n$1048576,9,0)</f>
        <v>#VALUE!</v>
      </c>
      <c r="AE286" s="53" t="e">
        <f aca="false">+VLOOKUP($D286,['file:///home/lab/repositories/luckia.facturador/com.luckia.biller.deploy/src/main/resources/bootstrap/info_presencial_2014.xlsx']venta_neta_cons!$a$2:$n$1048576,10,0)</f>
        <v>#VALUE!</v>
      </c>
      <c r="AF286" s="53" t="e">
        <f aca="false">+VLOOKUP($D286,['file:///home/lab/repositories/luckia.facturador/com.luckia.biller.deploy/src/main/resources/bootstrap/info_presencial_2014.xlsx']venta_neta_cons!$a$2:$n$1048576,11,0)</f>
        <v>#VALUE!</v>
      </c>
      <c r="AG286" s="53" t="e">
        <f aca="false">+VLOOKUP($D286,['file:///home/lab/repositories/luckia.facturador/com.luckia.biller.deploy/src/main/resources/bootstrap/info_presencial_2014.xlsx']venta_neta_cons!$a$2:$n$1048576,12,0)</f>
        <v>#VALUE!</v>
      </c>
      <c r="AH286" s="53" t="e">
        <f aca="false">+VLOOKUP($D286,['file:///home/lab/repositories/luckia.facturador/com.luckia.biller.deploy/src/main/resources/bootstrap/info_presencial_2014.xlsx']venta_neta_cons!$a$2:$n$1048576,13,0)</f>
        <v>#VALUE!</v>
      </c>
      <c r="AI286" s="53" t="e">
        <f aca="false">+VLOOKUP($D286,['file:///home/lab/repositories/luckia.facturador/com.luckia.biller.deploy/src/main/resources/bootstrap/info_presencial_2014.xlsx']venta_neta_cons!$a$2:$n$1048576,14,0)</f>
        <v>#VALUE!</v>
      </c>
      <c r="AJ286" s="53" t="n">
        <f aca="false">+SUM(X286:AI286)</f>
        <v>5405</v>
      </c>
      <c r="AK286" s="54" t="n">
        <f aca="false">+BB286/X286</f>
        <v>0.0866512488436634</v>
      </c>
      <c r="AL286" s="53"/>
      <c r="AM286" s="53" t="e">
        <f aca="false">+VLOOKUP($D286,['file:///home/lab/repositories/luckia.facturador/com.luckia.biller.deploy/src/main/resources/bootstrap/info_presencial_2014.xlsx']saldo_cons!$a$2:$n$1048576,3,0)</f>
        <v>#VALUE!</v>
      </c>
      <c r="AN286" s="53" t="e">
        <f aca="false">+VLOOKUP($D286,['file:///home/lab/repositories/luckia.facturador/com.luckia.biller.deploy/src/main/resources/bootstrap/info_presencial_2014.xlsx']saldo_cons!$a$2:$n$1048576,4,0)</f>
        <v>#VALUE!</v>
      </c>
      <c r="AO286" s="53" t="e">
        <f aca="false">+VLOOKUP($D286,['file:///home/lab/repositories/luckia.facturador/com.luckia.biller.deploy/src/main/resources/bootstrap/info_presencial_2014.xlsx']saldo_cons!$a$2:$n$1048576,5,0)</f>
        <v>#VALUE!</v>
      </c>
      <c r="AP286" s="53" t="e">
        <f aca="false">+VLOOKUP($D286,['file:///home/lab/repositories/luckia.facturador/com.luckia.biller.deploy/src/main/resources/bootstrap/info_presencial_2014.xlsx']saldo_cons!$a$2:$n$1048576,6,0)</f>
        <v>#VALUE!</v>
      </c>
      <c r="AQ286" s="53" t="e">
        <f aca="false">+VLOOKUP($D286,['file:///home/lab/repositories/luckia.facturador/com.luckia.biller.deploy/src/main/resources/bootstrap/info_presencial_2014.xlsx']saldo_cons!$a$2:$n$1048576,7,0)</f>
        <v>#VALUE!</v>
      </c>
      <c r="AR286" s="53" t="e">
        <f aca="false">+VLOOKUP($D286,['file:///home/lab/repositories/luckia.facturador/com.luckia.biller.deploy/src/main/resources/bootstrap/info_presencial_2014.xlsx']saldo_cons!$a$2:$n$1048576,8,0)</f>
        <v>#VALUE!</v>
      </c>
      <c r="AS286" s="53" t="e">
        <f aca="false">+VLOOKUP($D286,['file:///home/lab/repositories/luckia.facturador/com.luckia.biller.deploy/src/main/resources/bootstrap/info_presencial_2014.xlsx']saldo_cons!$a$2:$n$1048576,9,0)</f>
        <v>#VALUE!</v>
      </c>
      <c r="AT286" s="53" t="e">
        <f aca="false">+VLOOKUP($D286,['file:///home/lab/repositories/luckia.facturador/com.luckia.biller.deploy/src/main/resources/bootstrap/info_presencial_2014.xlsx']saldo_cons!$a$2:$n$1048576,10,0)</f>
        <v>#VALUE!</v>
      </c>
      <c r="AU286" s="53" t="e">
        <f aca="false">+VLOOKUP($D286,['file:///home/lab/repositories/luckia.facturador/com.luckia.biller.deploy/src/main/resources/bootstrap/info_presencial_2014.xlsx']saldo_cons!$a$2:$n$1048576,11,0)</f>
        <v>#VALUE!</v>
      </c>
      <c r="AV286" s="53" t="e">
        <f aca="false">+VLOOKUP($D286,['file:///home/lab/repositories/luckia.facturador/com.luckia.biller.deploy/src/main/resources/bootstrap/info_presencial_2014.xlsx']saldo_cons!$a$2:$n$1048576,12,0)</f>
        <v>#VALUE!</v>
      </c>
      <c r="AW286" s="53" t="e">
        <f aca="false">+VLOOKUP($D286,['file:///home/lab/repositories/luckia.facturador/com.luckia.biller.deploy/src/main/resources/bootstrap/info_presencial_2014.xlsx']saldo_cons!$a$2:$n$1048576,13,0)</f>
        <v>#VALUE!</v>
      </c>
      <c r="AX286" s="53" t="e">
        <f aca="false">+VLOOKUP($D286,['file:///home/lab/repositories/luckia.facturador/com.luckia.biller.deploy/src/main/resources/bootstrap/info_presencial_2014.xlsx']saldo_cons!$a$2:$n$1048576,14,0)</f>
        <v>#VALUE!</v>
      </c>
      <c r="AY286" s="53" t="n">
        <f aca="false">+SUM(AM286:AX286)</f>
        <v>5405</v>
      </c>
      <c r="AZ286" s="53"/>
      <c r="BA286" s="53"/>
      <c r="BB286" s="53" t="e">
        <f aca="false">+VLOOKUP($D286,['file:///home/lab/repositories/luckia.facturador/com.luckia.biller.deploy/src/main/resources/bootstrap/info_presencial_2014.xlsx']ggr_cons!$a$2:$n$1048576,3,0)</f>
        <v>#VALUE!</v>
      </c>
      <c r="BC286" s="53" t="e">
        <f aca="false">+VLOOKUP($D286,['file:///home/lab/repositories/luckia.facturador/com.luckia.biller.deploy/src/main/resources/bootstrap/info_presencial_2014.xlsx']ggr_cons!$a$2:$n$1048576,4,0)</f>
        <v>#VALUE!</v>
      </c>
      <c r="BD286" s="53" t="e">
        <f aca="false">+VLOOKUP($D286,['file:///home/lab/repositories/luckia.facturador/com.luckia.biller.deploy/src/main/resources/bootstrap/info_presencial_2014.xlsx']ggr_cons!$a$2:$n$1048576,5,0)</f>
        <v>#VALUE!</v>
      </c>
      <c r="BE286" s="53" t="e">
        <f aca="false">+VLOOKUP($D286,['file:///home/lab/repositories/luckia.facturador/com.luckia.biller.deploy/src/main/resources/bootstrap/info_presencial_2014.xlsx']ggr_cons!$a$2:$n$1048576,6,0)</f>
        <v>#VALUE!</v>
      </c>
      <c r="BF286" s="53" t="e">
        <f aca="false">+VLOOKUP($D286,['file:///home/lab/repositories/luckia.facturador/com.luckia.biller.deploy/src/main/resources/bootstrap/info_presencial_2014.xlsx']ggr_cons!$a$2:$n$1048576,7,0)</f>
        <v>#VALUE!</v>
      </c>
      <c r="BG286" s="53" t="e">
        <f aca="false">+VLOOKUP($D286,['file:///home/lab/repositories/luckia.facturador/com.luckia.biller.deploy/src/main/resources/bootstrap/info_presencial_2014.xlsx']ggr_cons!$a$2:$n$1048576,8,0)</f>
        <v>#VALUE!</v>
      </c>
      <c r="BH286" s="53" t="e">
        <f aca="false">+VLOOKUP($D286,['file:///home/lab/repositories/luckia.facturador/com.luckia.biller.deploy/src/main/resources/bootstrap/info_presencial_2014.xlsx']ggr_cons!$a$2:$n$1048576,9,0)</f>
        <v>#VALUE!</v>
      </c>
      <c r="BI286" s="53" t="e">
        <f aca="false">+VLOOKUP($D286,['file:///home/lab/repositories/luckia.facturador/com.luckia.biller.deploy/src/main/resources/bootstrap/info_presencial_2014.xlsx']ggr_cons!$a$2:$n$1048576,10,0)</f>
        <v>#VALUE!</v>
      </c>
      <c r="BJ286" s="53" t="e">
        <f aca="false">+VLOOKUP($D286,['file:///home/lab/repositories/luckia.facturador/com.luckia.biller.deploy/src/main/resources/bootstrap/info_presencial_2014.xlsx']ggr_cons!$a$2:$n$1048576,11,0)</f>
        <v>#VALUE!</v>
      </c>
      <c r="BK286" s="53" t="e">
        <f aca="false">+VLOOKUP($D286,['file:///home/lab/repositories/luckia.facturador/com.luckia.biller.deploy/src/main/resources/bootstrap/info_presencial_2014.xlsx']ggr_cons!$a$2:$n$1048576,12,0)</f>
        <v>#VALUE!</v>
      </c>
      <c r="BL286" s="53" t="e">
        <f aca="false">+VLOOKUP($D286,['file:///home/lab/repositories/luckia.facturador/com.luckia.biller.deploy/src/main/resources/bootstrap/info_presencial_2014.xlsx']ggr_cons!$a$2:$n$1048576,13,0)</f>
        <v>#VALUE!</v>
      </c>
      <c r="BM286" s="53" t="e">
        <f aca="false">+VLOOKUP($D286,['file:///home/lab/repositories/luckia.facturador/com.luckia.biller.deploy/src/main/resources/bootstrap/info_presencial_2014.xlsx']ggr_cons!$a$2:$n$1048576,14,0)</f>
        <v>#VALUE!</v>
      </c>
      <c r="BN286" s="53" t="n">
        <f aca="false">+SUM(BB286:BM286)</f>
        <v>468.35</v>
      </c>
      <c r="BO286" s="53"/>
      <c r="BP286" s="53"/>
      <c r="BQ286" s="55" t="n">
        <f aca="false">+$N286*X286</f>
        <v>54.05</v>
      </c>
      <c r="BR286" s="55" t="n">
        <f aca="false">+$N286*Y286</f>
        <v>0</v>
      </c>
      <c r="BS286" s="55" t="n">
        <f aca="false">+$N286*Z286</f>
        <v>0</v>
      </c>
      <c r="BT286" s="55" t="n">
        <f aca="false">+$N286*AA286</f>
        <v>0</v>
      </c>
      <c r="BU286" s="55" t="n">
        <f aca="false">+$N286*AB286</f>
        <v>0</v>
      </c>
      <c r="BV286" s="55" t="n">
        <f aca="false">+$N286*AC286</f>
        <v>0</v>
      </c>
      <c r="BW286" s="55" t="n">
        <f aca="false">+$N286*AD286</f>
        <v>0</v>
      </c>
      <c r="BX286" s="55" t="n">
        <f aca="false">+$N286*AE286</f>
        <v>0</v>
      </c>
      <c r="BY286" s="55" t="n">
        <f aca="false">+$N286*AF286</f>
        <v>0</v>
      </c>
      <c r="BZ286" s="55" t="n">
        <f aca="false">+$N286*AG286</f>
        <v>0</v>
      </c>
      <c r="CA286" s="55" t="n">
        <f aca="false">+$N286*AH286</f>
        <v>0</v>
      </c>
      <c r="CB286" s="55" t="n">
        <f aca="false">+$N286*AI286</f>
        <v>0</v>
      </c>
      <c r="CC286" s="55" t="n">
        <f aca="false">+SUM(BQ286:CB286)</f>
        <v>54.05</v>
      </c>
      <c r="CD286" s="53"/>
      <c r="CE286" s="55"/>
      <c r="CF286" s="55" t="n">
        <f aca="false">+BQ286/$CE$2</f>
        <v>44.6694214876033</v>
      </c>
      <c r="CG286" s="55" t="n">
        <f aca="false">+BR286/$CE$2</f>
        <v>0</v>
      </c>
      <c r="CH286" s="55" t="n">
        <f aca="false">+BS286/$CE$2</f>
        <v>0</v>
      </c>
      <c r="CI286" s="55" t="n">
        <f aca="false">+BT286/$CE$2</f>
        <v>0</v>
      </c>
      <c r="CJ286" s="55" t="n">
        <f aca="false">+BU286/$CE$2</f>
        <v>0</v>
      </c>
      <c r="CK286" s="55" t="n">
        <f aca="false">+BV286/$CE$2</f>
        <v>0</v>
      </c>
      <c r="CL286" s="55" t="n">
        <f aca="false">+BW286/$CE$2</f>
        <v>0</v>
      </c>
      <c r="CM286" s="55" t="n">
        <f aca="false">+BX286/$CE$2</f>
        <v>0</v>
      </c>
      <c r="CN286" s="55" t="n">
        <f aca="false">+BY286/$CE$2</f>
        <v>0</v>
      </c>
      <c r="CO286" s="55" t="n">
        <f aca="false">+BZ286/$CE$2</f>
        <v>0</v>
      </c>
      <c r="CP286" s="55" t="n">
        <f aca="false">+CA286/$CE$2</f>
        <v>0</v>
      </c>
      <c r="CQ286" s="55" t="n">
        <f aca="false">+CB286/$CE$2</f>
        <v>0</v>
      </c>
      <c r="CR286" s="55" t="n">
        <f aca="false">+CC286/$CE$2</f>
        <v>44.6694214876033</v>
      </c>
      <c r="CS286" s="53"/>
      <c r="CT286" s="53"/>
      <c r="CU286" s="56" t="n">
        <f aca="false">+$O286*X286+$P286*BB286+$Q286*(0.9*BB286+$S286)+$R286</f>
        <v>108.1</v>
      </c>
      <c r="CV286" s="56" t="n">
        <f aca="false">+$O286*Y286+$P286*BC286+$Q286*(0.9*BC286+$S286)+$R286</f>
        <v>0</v>
      </c>
      <c r="CW286" s="56" t="n">
        <f aca="false">+$O286*Z286+$P286*BD286+$Q286*(0.9*BD286+$S286)+$R286</f>
        <v>0</v>
      </c>
      <c r="CX286" s="56" t="n">
        <f aca="false">+$O286*AA286+$P286*BE286+$Q286*(0.9*BE286+$S286)+$R286</f>
        <v>0</v>
      </c>
      <c r="CY286" s="56" t="n">
        <f aca="false">+$O286*AB286+$P286*BF286+$Q286*(0.9*BF286+$S286)+$R286</f>
        <v>0</v>
      </c>
      <c r="CZ286" s="56" t="n">
        <f aca="false">+$O286*AC286+$P286*BG286+$Q286*(0.9*BG286+$S286)+$R286</f>
        <v>0</v>
      </c>
      <c r="DA286" s="56" t="n">
        <f aca="false">+$O286*AD286+$P286*BH286+$Q286*(0.9*BH286+$S286)+$R286</f>
        <v>0</v>
      </c>
      <c r="DB286" s="56" t="n">
        <f aca="false">+$O286*AE286+$P286*BI286+$Q286*(0.9*BI286+$S286)+$R286</f>
        <v>0</v>
      </c>
      <c r="DC286" s="56" t="n">
        <f aca="false">+$O286*AF286+$P286*BJ286+$Q286*(0.9*BJ286+$S286)+$R286</f>
        <v>0</v>
      </c>
      <c r="DD286" s="56" t="n">
        <f aca="false">+$O286*AG286+$P286*BK286+$Q286*(0.9*BK286+$S286)+$R286</f>
        <v>0</v>
      </c>
      <c r="DE286" s="56" t="n">
        <f aca="false">+$O286*AH286+$P286*BL286+$Q286*(0.9*BL286+$S286)+$R286</f>
        <v>0</v>
      </c>
      <c r="DF286" s="56" t="n">
        <f aca="false">+$O286*AI286+$P286*BM286+$Q286*(0.9*BM286+$S286)+$R286</f>
        <v>0</v>
      </c>
      <c r="DG286" s="55" t="n">
        <f aca="false">+SUM(CU286:DF286)</f>
        <v>108.1</v>
      </c>
      <c r="DH286" s="53"/>
      <c r="DJ286" s="14" t="n">
        <f aca="false">+IF(X286=0,0,$T286)</f>
        <v>30</v>
      </c>
      <c r="DK286" s="14" t="n">
        <f aca="false">+IF(Y286=0,0,$T286)</f>
        <v>0</v>
      </c>
      <c r="DL286" s="14" t="n">
        <f aca="false">+IF(Z286=0,0,$T286)</f>
        <v>0</v>
      </c>
      <c r="DM286" s="14" t="n">
        <f aca="false">+IF(AA286=0,0,$T286)</f>
        <v>0</v>
      </c>
      <c r="DN286" s="14" t="n">
        <f aca="false">+IF(AB286=0,0,$T286)</f>
        <v>0</v>
      </c>
      <c r="DO286" s="14" t="n">
        <f aca="false">+IF(AC286=0,0,$T286)</f>
        <v>0</v>
      </c>
      <c r="DP286" s="14" t="n">
        <f aca="false">+IF(AD286=0,0,$T286)</f>
        <v>0</v>
      </c>
      <c r="DQ286" s="14" t="n">
        <f aca="false">+IF(AE286=0,0,$T286)</f>
        <v>0</v>
      </c>
      <c r="DR286" s="14" t="n">
        <f aca="false">+IF(AF286=0,0,$T286)</f>
        <v>0</v>
      </c>
      <c r="DS286" s="14" t="n">
        <f aca="false">+IF(AG286=0,0,$T286)</f>
        <v>0</v>
      </c>
      <c r="DT286" s="14" t="n">
        <f aca="false">+IF(AH286=0,0,$T286)</f>
        <v>0</v>
      </c>
      <c r="DU286" s="14" t="n">
        <f aca="false">+IF(AI286=0,0,$T286)</f>
        <v>0</v>
      </c>
      <c r="DV286" s="55" t="n">
        <f aca="false">+SUM(DJ286:DU286)</f>
        <v>30</v>
      </c>
      <c r="DY286" s="14" t="n">
        <v>0</v>
      </c>
      <c r="DZ286" s="14" t="n">
        <v>0</v>
      </c>
      <c r="EA286" s="14" t="n">
        <v>0</v>
      </c>
      <c r="EB286" s="14" t="n">
        <v>0</v>
      </c>
      <c r="EC286" s="14" t="n">
        <v>0</v>
      </c>
      <c r="ED286" s="14" t="n">
        <v>0</v>
      </c>
      <c r="EE286" s="14" t="n">
        <v>0</v>
      </c>
      <c r="EF286" s="14" t="n">
        <v>0</v>
      </c>
      <c r="EG286" s="14" t="n">
        <v>0</v>
      </c>
      <c r="EH286" s="14" t="n">
        <v>0</v>
      </c>
      <c r="EI286" s="14" t="n">
        <v>0</v>
      </c>
      <c r="EJ286" s="14" t="n">
        <v>0</v>
      </c>
      <c r="EK286" s="55" t="n">
        <f aca="false">+SUM(DY286:EJ286)</f>
        <v>0</v>
      </c>
      <c r="EO286" s="53" t="n">
        <f aca="false">+CU286+DJ286-DY286/2</f>
        <v>138.1</v>
      </c>
      <c r="EP286" s="53" t="n">
        <f aca="false">+CV286+DK286-DZ286/2</f>
        <v>0</v>
      </c>
      <c r="EQ286" s="53" t="n">
        <f aca="false">+CW286+DL286-EA286/2</f>
        <v>0</v>
      </c>
      <c r="ER286" s="53" t="n">
        <f aca="false">+CX286+DM286-EB286/2</f>
        <v>0</v>
      </c>
      <c r="ES286" s="53" t="n">
        <f aca="false">+CY286+DN286-EC286/2</f>
        <v>0</v>
      </c>
      <c r="ET286" s="53" t="n">
        <f aca="false">+CZ286+DO286-ED286/2</f>
        <v>0</v>
      </c>
      <c r="EU286" s="53" t="n">
        <f aca="false">+DA286+DP286-EE286/2</f>
        <v>0</v>
      </c>
      <c r="EV286" s="53" t="n">
        <f aca="false">+DB286+DQ286-EF286/2</f>
        <v>0</v>
      </c>
      <c r="EW286" s="53" t="n">
        <f aca="false">+DC286+DR286-EG286/2</f>
        <v>0</v>
      </c>
      <c r="EX286" s="53" t="n">
        <f aca="false">+DD286+DS286-EH286/2</f>
        <v>0</v>
      </c>
      <c r="EY286" s="53" t="n">
        <f aca="false">+DE286+DT286-EI286/2</f>
        <v>0</v>
      </c>
      <c r="EZ286" s="53" t="n">
        <f aca="false">+DF286+DU286-EJ286/2</f>
        <v>0</v>
      </c>
      <c r="FA286" s="55" t="n">
        <f aca="false">+SUM(EO286:EZ286)</f>
        <v>138.1</v>
      </c>
      <c r="FD286" s="53" t="n">
        <f aca="false">+AM286-EO286-DY286</f>
        <v>5266.9</v>
      </c>
      <c r="FE286" s="53" t="n">
        <f aca="false">+AN286-EP286-DZ286</f>
        <v>0</v>
      </c>
      <c r="FF286" s="53" t="n">
        <f aca="false">+AO286-EQ286-EA286</f>
        <v>0</v>
      </c>
      <c r="FG286" s="53" t="n">
        <f aca="false">+AP286-ER286-EB286</f>
        <v>0</v>
      </c>
      <c r="FH286" s="53" t="n">
        <f aca="false">+AQ286-ES286-EC286</f>
        <v>0</v>
      </c>
      <c r="FI286" s="53" t="n">
        <f aca="false">+AR286-ET286-ED286</f>
        <v>0</v>
      </c>
      <c r="FJ286" s="53" t="n">
        <f aca="false">+AS286-EU286-EE286</f>
        <v>0</v>
      </c>
      <c r="FK286" s="53" t="n">
        <f aca="false">+AT286-EV286-EF286</f>
        <v>0</v>
      </c>
      <c r="FL286" s="53" t="n">
        <f aca="false">+AU286-EW286-EG286</f>
        <v>0</v>
      </c>
      <c r="FM286" s="53" t="n">
        <f aca="false">+AV286-EX286-EH286</f>
        <v>0</v>
      </c>
      <c r="FN286" s="53" t="n">
        <f aca="false">+AW286-EY286-EI286</f>
        <v>0</v>
      </c>
      <c r="FO286" s="53" t="n">
        <f aca="false">+AX286-EZ286-EJ286</f>
        <v>0</v>
      </c>
      <c r="FP286" s="53" t="n">
        <f aca="false">+AY286-FA286</f>
        <v>5266.9</v>
      </c>
    </row>
    <row collapsed="false" customFormat="false" customHeight="true" hidden="false" ht="15" outlineLevel="2" r="287">
      <c r="A287" s="21" t="n">
        <v>12</v>
      </c>
      <c r="B287" s="21" t="s">
        <v>67</v>
      </c>
      <c r="C287" s="21" t="s">
        <v>137</v>
      </c>
      <c r="D287" s="67" t="n">
        <f aca="false">+E287</f>
        <v>16253</v>
      </c>
      <c r="E287" s="69" t="n">
        <v>16253</v>
      </c>
      <c r="F287" s="72" t="s">
        <v>925</v>
      </c>
      <c r="G287" s="21" t="s">
        <v>69</v>
      </c>
      <c r="H287" s="21" t="s">
        <v>69</v>
      </c>
      <c r="I287" s="76" t="s">
        <v>926</v>
      </c>
      <c r="J287" s="76" t="s">
        <v>927</v>
      </c>
      <c r="K287" s="76" t="s">
        <v>486</v>
      </c>
      <c r="L287" s="49" t="s">
        <v>487</v>
      </c>
      <c r="M287" s="50" t="s">
        <v>70</v>
      </c>
      <c r="N287" s="51" t="n">
        <v>0.01</v>
      </c>
      <c r="O287" s="51" t="n">
        <v>0.02</v>
      </c>
      <c r="P287" s="51" t="n">
        <v>0</v>
      </c>
      <c r="Q287" s="51" t="n">
        <v>0</v>
      </c>
      <c r="R287" s="50" t="n">
        <v>0</v>
      </c>
      <c r="S287" s="50" t="n">
        <v>0</v>
      </c>
      <c r="T287" s="50" t="n">
        <v>30</v>
      </c>
      <c r="U287" s="50"/>
      <c r="X287" s="53" t="e">
        <f aca="false">+VLOOKUP($D287,['file:///home/lab/repositories/luckia.facturador/com.luckia.biller.deploy/src/main/resources/bootstrap/info_presencial_2014.xlsx']venta_neta_cons!$a$2:$n$1048576,3,0)</f>
        <v>#VALUE!</v>
      </c>
      <c r="Y287" s="53" t="e">
        <f aca="false">+VLOOKUP($D287,['file:///home/lab/repositories/luckia.facturador/com.luckia.biller.deploy/src/main/resources/bootstrap/info_presencial_2014.xlsx']venta_neta_cons!$a$2:$n$1048576,4,0)</f>
        <v>#VALUE!</v>
      </c>
      <c r="Z287" s="53" t="e">
        <f aca="false">+VLOOKUP($D287,['file:///home/lab/repositories/luckia.facturador/com.luckia.biller.deploy/src/main/resources/bootstrap/info_presencial_2014.xlsx']venta_neta_cons!$a$2:$n$1048576,5,0)</f>
        <v>#VALUE!</v>
      </c>
      <c r="AA287" s="53" t="e">
        <f aca="false">+VLOOKUP($D287,['file:///home/lab/repositories/luckia.facturador/com.luckia.biller.deploy/src/main/resources/bootstrap/info_presencial_2014.xlsx']venta_neta_cons!$a$2:$n$1048576,6,0)</f>
        <v>#VALUE!</v>
      </c>
      <c r="AB287" s="53" t="e">
        <f aca="false">+VLOOKUP($D287,['file:///home/lab/repositories/luckia.facturador/com.luckia.biller.deploy/src/main/resources/bootstrap/info_presencial_2014.xlsx']venta_neta_cons!$a$2:$n$1048576,7,0)</f>
        <v>#VALUE!</v>
      </c>
      <c r="AC287" s="53" t="e">
        <f aca="false">+VLOOKUP($D287,['file:///home/lab/repositories/luckia.facturador/com.luckia.biller.deploy/src/main/resources/bootstrap/info_presencial_2014.xlsx']venta_neta_cons!$a$2:$n$1048576,8,0)</f>
        <v>#VALUE!</v>
      </c>
      <c r="AD287" s="53" t="e">
        <f aca="false">+VLOOKUP($D287,['file:///home/lab/repositories/luckia.facturador/com.luckia.biller.deploy/src/main/resources/bootstrap/info_presencial_2014.xlsx']venta_neta_cons!$a$2:$n$1048576,9,0)</f>
        <v>#VALUE!</v>
      </c>
      <c r="AE287" s="53" t="e">
        <f aca="false">+VLOOKUP($D287,['file:///home/lab/repositories/luckia.facturador/com.luckia.biller.deploy/src/main/resources/bootstrap/info_presencial_2014.xlsx']venta_neta_cons!$a$2:$n$1048576,10,0)</f>
        <v>#VALUE!</v>
      </c>
      <c r="AF287" s="53" t="e">
        <f aca="false">+VLOOKUP($D287,['file:///home/lab/repositories/luckia.facturador/com.luckia.biller.deploy/src/main/resources/bootstrap/info_presencial_2014.xlsx']venta_neta_cons!$a$2:$n$1048576,11,0)</f>
        <v>#VALUE!</v>
      </c>
      <c r="AG287" s="53" t="e">
        <f aca="false">+VLOOKUP($D287,['file:///home/lab/repositories/luckia.facturador/com.luckia.biller.deploy/src/main/resources/bootstrap/info_presencial_2014.xlsx']venta_neta_cons!$a$2:$n$1048576,12,0)</f>
        <v>#VALUE!</v>
      </c>
      <c r="AH287" s="53" t="e">
        <f aca="false">+VLOOKUP($D287,['file:///home/lab/repositories/luckia.facturador/com.luckia.biller.deploy/src/main/resources/bootstrap/info_presencial_2014.xlsx']venta_neta_cons!$a$2:$n$1048576,13,0)</f>
        <v>#VALUE!</v>
      </c>
      <c r="AI287" s="53" t="e">
        <f aca="false">+VLOOKUP($D287,['file:///home/lab/repositories/luckia.facturador/com.luckia.biller.deploy/src/main/resources/bootstrap/info_presencial_2014.xlsx']venta_neta_cons!$a$2:$n$1048576,14,0)</f>
        <v>#VALUE!</v>
      </c>
      <c r="AJ287" s="53" t="n">
        <f aca="false">+SUM(X287:AI287)</f>
        <v>0</v>
      </c>
      <c r="AK287" s="54" t="e">
        <f aca="false">+BB287/X287</f>
        <v>#VALUE!</v>
      </c>
      <c r="AL287" s="53"/>
      <c r="AM287" s="53" t="e">
        <f aca="false">+VLOOKUP($D287,['file:///home/lab/repositories/luckia.facturador/com.luckia.biller.deploy/src/main/resources/bootstrap/info_presencial_2014.xlsx']saldo_cons!$a$2:$n$1048576,3,0)</f>
        <v>#VALUE!</v>
      </c>
      <c r="AN287" s="53" t="e">
        <f aca="false">+VLOOKUP($D287,['file:///home/lab/repositories/luckia.facturador/com.luckia.biller.deploy/src/main/resources/bootstrap/info_presencial_2014.xlsx']saldo_cons!$a$2:$n$1048576,4,0)</f>
        <v>#VALUE!</v>
      </c>
      <c r="AO287" s="53" t="e">
        <f aca="false">+VLOOKUP($D287,['file:///home/lab/repositories/luckia.facturador/com.luckia.biller.deploy/src/main/resources/bootstrap/info_presencial_2014.xlsx']saldo_cons!$a$2:$n$1048576,5,0)</f>
        <v>#VALUE!</v>
      </c>
      <c r="AP287" s="53" t="e">
        <f aca="false">+VLOOKUP($D287,['file:///home/lab/repositories/luckia.facturador/com.luckia.biller.deploy/src/main/resources/bootstrap/info_presencial_2014.xlsx']saldo_cons!$a$2:$n$1048576,6,0)</f>
        <v>#VALUE!</v>
      </c>
      <c r="AQ287" s="53" t="e">
        <f aca="false">+VLOOKUP($D287,['file:///home/lab/repositories/luckia.facturador/com.luckia.biller.deploy/src/main/resources/bootstrap/info_presencial_2014.xlsx']saldo_cons!$a$2:$n$1048576,7,0)</f>
        <v>#VALUE!</v>
      </c>
      <c r="AR287" s="53" t="e">
        <f aca="false">+VLOOKUP($D287,['file:///home/lab/repositories/luckia.facturador/com.luckia.biller.deploy/src/main/resources/bootstrap/info_presencial_2014.xlsx']saldo_cons!$a$2:$n$1048576,8,0)</f>
        <v>#VALUE!</v>
      </c>
      <c r="AS287" s="53" t="e">
        <f aca="false">+VLOOKUP($D287,['file:///home/lab/repositories/luckia.facturador/com.luckia.biller.deploy/src/main/resources/bootstrap/info_presencial_2014.xlsx']saldo_cons!$a$2:$n$1048576,9,0)</f>
        <v>#VALUE!</v>
      </c>
      <c r="AT287" s="53" t="e">
        <f aca="false">+VLOOKUP($D287,['file:///home/lab/repositories/luckia.facturador/com.luckia.biller.deploy/src/main/resources/bootstrap/info_presencial_2014.xlsx']saldo_cons!$a$2:$n$1048576,10,0)</f>
        <v>#VALUE!</v>
      </c>
      <c r="AU287" s="53" t="e">
        <f aca="false">+VLOOKUP($D287,['file:///home/lab/repositories/luckia.facturador/com.luckia.biller.deploy/src/main/resources/bootstrap/info_presencial_2014.xlsx']saldo_cons!$a$2:$n$1048576,11,0)</f>
        <v>#VALUE!</v>
      </c>
      <c r="AV287" s="53" t="e">
        <f aca="false">+VLOOKUP($D287,['file:///home/lab/repositories/luckia.facturador/com.luckia.biller.deploy/src/main/resources/bootstrap/info_presencial_2014.xlsx']saldo_cons!$a$2:$n$1048576,12,0)</f>
        <v>#VALUE!</v>
      </c>
      <c r="AW287" s="53" t="e">
        <f aca="false">+VLOOKUP($D287,['file:///home/lab/repositories/luckia.facturador/com.luckia.biller.deploy/src/main/resources/bootstrap/info_presencial_2014.xlsx']saldo_cons!$a$2:$n$1048576,13,0)</f>
        <v>#VALUE!</v>
      </c>
      <c r="AX287" s="53" t="e">
        <f aca="false">+VLOOKUP($D287,['file:///home/lab/repositories/luckia.facturador/com.luckia.biller.deploy/src/main/resources/bootstrap/info_presencial_2014.xlsx']saldo_cons!$a$2:$n$1048576,14,0)</f>
        <v>#VALUE!</v>
      </c>
      <c r="AY287" s="53" t="n">
        <f aca="false">+SUM(AM287:AX287)</f>
        <v>0</v>
      </c>
      <c r="AZ287" s="53"/>
      <c r="BA287" s="53"/>
      <c r="BB287" s="53" t="e">
        <f aca="false">+VLOOKUP($D287,['file:///home/lab/repositories/luckia.facturador/com.luckia.biller.deploy/src/main/resources/bootstrap/info_presencial_2014.xlsx']ggr_cons!$a$2:$n$1048576,3,0)</f>
        <v>#VALUE!</v>
      </c>
      <c r="BC287" s="53" t="e">
        <f aca="false">+VLOOKUP($D287,['file:///home/lab/repositories/luckia.facturador/com.luckia.biller.deploy/src/main/resources/bootstrap/info_presencial_2014.xlsx']ggr_cons!$a$2:$n$1048576,4,0)</f>
        <v>#VALUE!</v>
      </c>
      <c r="BD287" s="53" t="e">
        <f aca="false">+VLOOKUP($D287,['file:///home/lab/repositories/luckia.facturador/com.luckia.biller.deploy/src/main/resources/bootstrap/info_presencial_2014.xlsx']ggr_cons!$a$2:$n$1048576,5,0)</f>
        <v>#VALUE!</v>
      </c>
      <c r="BE287" s="53" t="e">
        <f aca="false">+VLOOKUP($D287,['file:///home/lab/repositories/luckia.facturador/com.luckia.biller.deploy/src/main/resources/bootstrap/info_presencial_2014.xlsx']ggr_cons!$a$2:$n$1048576,6,0)</f>
        <v>#VALUE!</v>
      </c>
      <c r="BF287" s="53" t="e">
        <f aca="false">+VLOOKUP($D287,['file:///home/lab/repositories/luckia.facturador/com.luckia.biller.deploy/src/main/resources/bootstrap/info_presencial_2014.xlsx']ggr_cons!$a$2:$n$1048576,7,0)</f>
        <v>#VALUE!</v>
      </c>
      <c r="BG287" s="53" t="e">
        <f aca="false">+VLOOKUP($D287,['file:///home/lab/repositories/luckia.facturador/com.luckia.biller.deploy/src/main/resources/bootstrap/info_presencial_2014.xlsx']ggr_cons!$a$2:$n$1048576,8,0)</f>
        <v>#VALUE!</v>
      </c>
      <c r="BH287" s="53" t="e">
        <f aca="false">+VLOOKUP($D287,['file:///home/lab/repositories/luckia.facturador/com.luckia.biller.deploy/src/main/resources/bootstrap/info_presencial_2014.xlsx']ggr_cons!$a$2:$n$1048576,9,0)</f>
        <v>#VALUE!</v>
      </c>
      <c r="BI287" s="53" t="e">
        <f aca="false">+VLOOKUP($D287,['file:///home/lab/repositories/luckia.facturador/com.luckia.biller.deploy/src/main/resources/bootstrap/info_presencial_2014.xlsx']ggr_cons!$a$2:$n$1048576,10,0)</f>
        <v>#VALUE!</v>
      </c>
      <c r="BJ287" s="53" t="e">
        <f aca="false">+VLOOKUP($D287,['file:///home/lab/repositories/luckia.facturador/com.luckia.biller.deploy/src/main/resources/bootstrap/info_presencial_2014.xlsx']ggr_cons!$a$2:$n$1048576,11,0)</f>
        <v>#VALUE!</v>
      </c>
      <c r="BK287" s="53" t="e">
        <f aca="false">+VLOOKUP($D287,['file:///home/lab/repositories/luckia.facturador/com.luckia.biller.deploy/src/main/resources/bootstrap/info_presencial_2014.xlsx']ggr_cons!$a$2:$n$1048576,12,0)</f>
        <v>#VALUE!</v>
      </c>
      <c r="BL287" s="53" t="e">
        <f aca="false">+VLOOKUP($D287,['file:///home/lab/repositories/luckia.facturador/com.luckia.biller.deploy/src/main/resources/bootstrap/info_presencial_2014.xlsx']ggr_cons!$a$2:$n$1048576,13,0)</f>
        <v>#VALUE!</v>
      </c>
      <c r="BM287" s="53" t="e">
        <f aca="false">+VLOOKUP($D287,['file:///home/lab/repositories/luckia.facturador/com.luckia.biller.deploy/src/main/resources/bootstrap/info_presencial_2014.xlsx']ggr_cons!$a$2:$n$1048576,14,0)</f>
        <v>#VALUE!</v>
      </c>
      <c r="BN287" s="53" t="n">
        <f aca="false">+SUM(BB287:BM287)</f>
        <v>0</v>
      </c>
      <c r="BO287" s="53"/>
      <c r="BP287" s="53"/>
      <c r="BQ287" s="55" t="n">
        <f aca="false">+$N287*X287</f>
        <v>0</v>
      </c>
      <c r="BR287" s="55" t="n">
        <f aca="false">+$N287*Y287</f>
        <v>0</v>
      </c>
      <c r="BS287" s="55" t="n">
        <f aca="false">+$N287*Z287</f>
        <v>0</v>
      </c>
      <c r="BT287" s="55" t="n">
        <f aca="false">+$N287*AA287</f>
        <v>0</v>
      </c>
      <c r="BU287" s="55" t="n">
        <f aca="false">+$N287*AB287</f>
        <v>0</v>
      </c>
      <c r="BV287" s="55" t="n">
        <f aca="false">+$N287*AC287</f>
        <v>0</v>
      </c>
      <c r="BW287" s="55" t="n">
        <f aca="false">+$N287*AD287</f>
        <v>0</v>
      </c>
      <c r="BX287" s="55" t="n">
        <f aca="false">+$N287*AE287</f>
        <v>0</v>
      </c>
      <c r="BY287" s="55" t="n">
        <f aca="false">+$N287*AF287</f>
        <v>0</v>
      </c>
      <c r="BZ287" s="55" t="n">
        <f aca="false">+$N287*AG287</f>
        <v>0</v>
      </c>
      <c r="CA287" s="55" t="n">
        <f aca="false">+$N287*AH287</f>
        <v>0</v>
      </c>
      <c r="CB287" s="55" t="n">
        <f aca="false">+$N287*AI287</f>
        <v>0</v>
      </c>
      <c r="CC287" s="55" t="n">
        <f aca="false">+SUM(BQ287:CB287)</f>
        <v>0</v>
      </c>
      <c r="CD287" s="53"/>
      <c r="CE287" s="55"/>
      <c r="CF287" s="55" t="n">
        <f aca="false">+BQ287/$CE$2</f>
        <v>0</v>
      </c>
      <c r="CG287" s="55" t="n">
        <f aca="false">+BR287/$CE$2</f>
        <v>0</v>
      </c>
      <c r="CH287" s="55" t="n">
        <f aca="false">+BS287/$CE$2</f>
        <v>0</v>
      </c>
      <c r="CI287" s="55" t="n">
        <f aca="false">+BT287/$CE$2</f>
        <v>0</v>
      </c>
      <c r="CJ287" s="55" t="n">
        <f aca="false">+BU287/$CE$2</f>
        <v>0</v>
      </c>
      <c r="CK287" s="55" t="n">
        <f aca="false">+BV287/$CE$2</f>
        <v>0</v>
      </c>
      <c r="CL287" s="55" t="n">
        <f aca="false">+BW287/$CE$2</f>
        <v>0</v>
      </c>
      <c r="CM287" s="55" t="n">
        <f aca="false">+BX287/$CE$2</f>
        <v>0</v>
      </c>
      <c r="CN287" s="55" t="n">
        <f aca="false">+BY287/$CE$2</f>
        <v>0</v>
      </c>
      <c r="CO287" s="55" t="n">
        <f aca="false">+BZ287/$CE$2</f>
        <v>0</v>
      </c>
      <c r="CP287" s="55" t="n">
        <f aca="false">+CA287/$CE$2</f>
        <v>0</v>
      </c>
      <c r="CQ287" s="55" t="n">
        <f aca="false">+CB287/$CE$2</f>
        <v>0</v>
      </c>
      <c r="CR287" s="55" t="n">
        <f aca="false">+CC287/$CE$2</f>
        <v>0</v>
      </c>
      <c r="CS287" s="53"/>
      <c r="CT287" s="53"/>
      <c r="CU287" s="56" t="n">
        <f aca="false">+$O287*X287+$P287*BB287+$Q287*(0.9*BB287+$S287)+$R287</f>
        <v>0</v>
      </c>
      <c r="CV287" s="56" t="n">
        <f aca="false">+$O287*Y287+$P287*BC287+$Q287*(0.9*BC287+$S287)+$R287</f>
        <v>0</v>
      </c>
      <c r="CW287" s="56" t="n">
        <f aca="false">+$O287*Z287+$P287*BD287+$Q287*(0.9*BD287+$S287)+$R287</f>
        <v>0</v>
      </c>
      <c r="CX287" s="56" t="n">
        <f aca="false">+$O287*AA287+$P287*BE287+$Q287*(0.9*BE287+$S287)+$R287</f>
        <v>0</v>
      </c>
      <c r="CY287" s="56" t="n">
        <f aca="false">+$O287*AB287+$P287*BF287+$Q287*(0.9*BF287+$S287)+$R287</f>
        <v>0</v>
      </c>
      <c r="CZ287" s="56" t="n">
        <f aca="false">+$O287*AC287+$P287*BG287+$Q287*(0.9*BG287+$S287)+$R287</f>
        <v>0</v>
      </c>
      <c r="DA287" s="56" t="n">
        <f aca="false">+$O287*AD287+$P287*BH287+$Q287*(0.9*BH287+$S287)+$R287</f>
        <v>0</v>
      </c>
      <c r="DB287" s="56" t="n">
        <f aca="false">+$O287*AE287+$P287*BI287+$Q287*(0.9*BI287+$S287)+$R287</f>
        <v>0</v>
      </c>
      <c r="DC287" s="56" t="n">
        <f aca="false">+$O287*AF287+$P287*BJ287+$Q287*(0.9*BJ287+$S287)+$R287</f>
        <v>0</v>
      </c>
      <c r="DD287" s="56" t="n">
        <f aca="false">+$O287*AG287+$P287*BK287+$Q287*(0.9*BK287+$S287)+$R287</f>
        <v>0</v>
      </c>
      <c r="DE287" s="56" t="n">
        <f aca="false">+$O287*AH287+$P287*BL287+$Q287*(0.9*BL287+$S287)+$R287</f>
        <v>0</v>
      </c>
      <c r="DF287" s="56" t="n">
        <f aca="false">+$O287*AI287+$P287*BM287+$Q287*(0.9*BM287+$S287)+$R287</f>
        <v>0</v>
      </c>
      <c r="DG287" s="55" t="n">
        <f aca="false">+SUM(CU287:DF287)</f>
        <v>0</v>
      </c>
      <c r="DH287" s="53"/>
      <c r="DJ287" s="14" t="n">
        <f aca="false">+IF(X287=0,0,$T287)</f>
        <v>0</v>
      </c>
      <c r="DK287" s="14" t="n">
        <f aca="false">+IF(Y287=0,0,$T287)</f>
        <v>0</v>
      </c>
      <c r="DL287" s="14" t="n">
        <f aca="false">+IF(Z287=0,0,$T287)</f>
        <v>0</v>
      </c>
      <c r="DM287" s="14" t="n">
        <f aca="false">+IF(AA287=0,0,$T287)</f>
        <v>0</v>
      </c>
      <c r="DN287" s="14" t="n">
        <f aca="false">+IF(AB287=0,0,$T287)</f>
        <v>0</v>
      </c>
      <c r="DO287" s="14" t="n">
        <f aca="false">+IF(AC287=0,0,$T287)</f>
        <v>0</v>
      </c>
      <c r="DP287" s="14" t="n">
        <f aca="false">+IF(AD287=0,0,$T287)</f>
        <v>0</v>
      </c>
      <c r="DQ287" s="14" t="n">
        <f aca="false">+IF(AE287=0,0,$T287)</f>
        <v>0</v>
      </c>
      <c r="DR287" s="14" t="n">
        <f aca="false">+IF(AF287=0,0,$T287)</f>
        <v>0</v>
      </c>
      <c r="DS287" s="14" t="n">
        <f aca="false">+IF(AG287=0,0,$T287)</f>
        <v>0</v>
      </c>
      <c r="DT287" s="14" t="n">
        <f aca="false">+IF(AH287=0,0,$T287)</f>
        <v>0</v>
      </c>
      <c r="DU287" s="14" t="n">
        <f aca="false">+IF(AI287=0,0,$T287)</f>
        <v>0</v>
      </c>
      <c r="DV287" s="55" t="n">
        <f aca="false">+SUM(DJ287:DU287)</f>
        <v>0</v>
      </c>
      <c r="DY287" s="14" t="n">
        <v>0</v>
      </c>
      <c r="DZ287" s="14" t="n">
        <v>0</v>
      </c>
      <c r="EA287" s="14" t="n">
        <v>0</v>
      </c>
      <c r="EB287" s="14" t="n">
        <v>0</v>
      </c>
      <c r="EC287" s="14" t="n">
        <v>0</v>
      </c>
      <c r="ED287" s="14" t="n">
        <v>0</v>
      </c>
      <c r="EE287" s="14" t="n">
        <v>0</v>
      </c>
      <c r="EF287" s="14" t="n">
        <v>0</v>
      </c>
      <c r="EG287" s="14" t="n">
        <v>0</v>
      </c>
      <c r="EH287" s="14" t="n">
        <v>0</v>
      </c>
      <c r="EI287" s="14" t="n">
        <v>0</v>
      </c>
      <c r="EJ287" s="14" t="n">
        <v>0</v>
      </c>
      <c r="EK287" s="55" t="n">
        <f aca="false">+SUM(DY287:EJ287)</f>
        <v>0</v>
      </c>
      <c r="EO287" s="53" t="n">
        <f aca="false">+CU287+DJ287-DY287/2</f>
        <v>0</v>
      </c>
      <c r="EP287" s="53" t="n">
        <f aca="false">+CV287+DK287-DZ287/2</f>
        <v>0</v>
      </c>
      <c r="EQ287" s="53" t="n">
        <f aca="false">+CW287+DL287-EA287/2</f>
        <v>0</v>
      </c>
      <c r="ER287" s="53" t="n">
        <f aca="false">+CX287+DM287-EB287/2</f>
        <v>0</v>
      </c>
      <c r="ES287" s="53" t="n">
        <f aca="false">+CY287+DN287-EC287/2</f>
        <v>0</v>
      </c>
      <c r="ET287" s="53" t="n">
        <f aca="false">+CZ287+DO287-ED287/2</f>
        <v>0</v>
      </c>
      <c r="EU287" s="53" t="n">
        <f aca="false">+DA287+DP287-EE287/2</f>
        <v>0</v>
      </c>
      <c r="EV287" s="53" t="n">
        <f aca="false">+DB287+DQ287-EF287/2</f>
        <v>0</v>
      </c>
      <c r="EW287" s="53" t="n">
        <f aca="false">+DC287+DR287-EG287/2</f>
        <v>0</v>
      </c>
      <c r="EX287" s="53" t="n">
        <f aca="false">+DD287+DS287-EH287/2</f>
        <v>0</v>
      </c>
      <c r="EY287" s="53" t="n">
        <f aca="false">+DE287+DT287-EI287/2</f>
        <v>0</v>
      </c>
      <c r="EZ287" s="53" t="n">
        <f aca="false">+DF287+DU287-EJ287/2</f>
        <v>0</v>
      </c>
      <c r="FA287" s="55" t="n">
        <f aca="false">+SUM(EO287:EZ287)</f>
        <v>0</v>
      </c>
      <c r="FD287" s="53" t="n">
        <f aca="false">+AM287-EO287-DY287</f>
        <v>0</v>
      </c>
      <c r="FE287" s="53" t="n">
        <f aca="false">+AN287-EP287-DZ287</f>
        <v>0</v>
      </c>
      <c r="FF287" s="53" t="n">
        <f aca="false">+AO287-EQ287-EA287</f>
        <v>0</v>
      </c>
      <c r="FG287" s="53" t="n">
        <f aca="false">+AP287-ER287-EB287</f>
        <v>0</v>
      </c>
      <c r="FH287" s="53" t="n">
        <f aca="false">+AQ287-ES287-EC287</f>
        <v>0</v>
      </c>
      <c r="FI287" s="53" t="n">
        <f aca="false">+AR287-ET287-ED287</f>
        <v>0</v>
      </c>
      <c r="FJ287" s="53" t="n">
        <f aca="false">+AS287-EU287-EE287</f>
        <v>0</v>
      </c>
      <c r="FK287" s="53" t="n">
        <f aca="false">+AT287-EV287-EF287</f>
        <v>0</v>
      </c>
      <c r="FL287" s="53" t="n">
        <f aca="false">+AU287-EW287-EG287</f>
        <v>0</v>
      </c>
      <c r="FM287" s="53" t="n">
        <f aca="false">+AV287-EX287-EH287</f>
        <v>0</v>
      </c>
      <c r="FN287" s="53" t="n">
        <f aca="false">+AW287-EY287-EI287</f>
        <v>0</v>
      </c>
      <c r="FO287" s="53" t="n">
        <f aca="false">+AX287-EZ287-EJ287</f>
        <v>0</v>
      </c>
      <c r="FP287" s="53" t="n">
        <f aca="false">+AY287-FA287</f>
        <v>0</v>
      </c>
    </row>
    <row collapsed="false" customFormat="false" customHeight="true" hidden="false" ht="15" outlineLevel="2" r="288">
      <c r="A288" s="21" t="n">
        <v>12</v>
      </c>
      <c r="B288" s="21" t="s">
        <v>67</v>
      </c>
      <c r="C288" s="21" t="s">
        <v>137</v>
      </c>
      <c r="D288" s="67" t="n">
        <f aca="false">+E288</f>
        <v>16254</v>
      </c>
      <c r="E288" s="69" t="n">
        <v>16254</v>
      </c>
      <c r="F288" s="76" t="s">
        <v>928</v>
      </c>
      <c r="G288" s="21" t="s">
        <v>69</v>
      </c>
      <c r="H288" s="21" t="s">
        <v>69</v>
      </c>
      <c r="I288" s="72" t="s">
        <v>929</v>
      </c>
      <c r="J288" s="72" t="s">
        <v>587</v>
      </c>
      <c r="K288" s="72" t="s">
        <v>587</v>
      </c>
      <c r="L288" s="49" t="s">
        <v>487</v>
      </c>
      <c r="M288" s="50" t="s">
        <v>70</v>
      </c>
      <c r="N288" s="51" t="n">
        <v>0.01</v>
      </c>
      <c r="O288" s="51" t="n">
        <v>0.02</v>
      </c>
      <c r="P288" s="51" t="n">
        <v>0</v>
      </c>
      <c r="Q288" s="51" t="n">
        <v>0</v>
      </c>
      <c r="R288" s="50" t="n">
        <v>0</v>
      </c>
      <c r="S288" s="50" t="n">
        <v>0</v>
      </c>
      <c r="T288" s="50" t="n">
        <v>30</v>
      </c>
      <c r="U288" s="50"/>
      <c r="X288" s="53" t="e">
        <f aca="false">+VLOOKUP($D288,['file:///home/lab/repositories/luckia.facturador/com.luckia.biller.deploy/src/main/resources/bootstrap/info_presencial_2014.xlsx']venta_neta_cons!$a$2:$n$1048576,3,0)</f>
        <v>#VALUE!</v>
      </c>
      <c r="Y288" s="53" t="e">
        <f aca="false">+VLOOKUP($D288,['file:///home/lab/repositories/luckia.facturador/com.luckia.biller.deploy/src/main/resources/bootstrap/info_presencial_2014.xlsx']venta_neta_cons!$a$2:$n$1048576,4,0)</f>
        <v>#VALUE!</v>
      </c>
      <c r="Z288" s="53" t="e">
        <f aca="false">+VLOOKUP($D288,['file:///home/lab/repositories/luckia.facturador/com.luckia.biller.deploy/src/main/resources/bootstrap/info_presencial_2014.xlsx']venta_neta_cons!$a$2:$n$1048576,5,0)</f>
        <v>#VALUE!</v>
      </c>
      <c r="AA288" s="53" t="e">
        <f aca="false">+VLOOKUP($D288,['file:///home/lab/repositories/luckia.facturador/com.luckia.biller.deploy/src/main/resources/bootstrap/info_presencial_2014.xlsx']venta_neta_cons!$a$2:$n$1048576,6,0)</f>
        <v>#VALUE!</v>
      </c>
      <c r="AB288" s="53" t="e">
        <f aca="false">+VLOOKUP($D288,['file:///home/lab/repositories/luckia.facturador/com.luckia.biller.deploy/src/main/resources/bootstrap/info_presencial_2014.xlsx']venta_neta_cons!$a$2:$n$1048576,7,0)</f>
        <v>#VALUE!</v>
      </c>
      <c r="AC288" s="53" t="e">
        <f aca="false">+VLOOKUP($D288,['file:///home/lab/repositories/luckia.facturador/com.luckia.biller.deploy/src/main/resources/bootstrap/info_presencial_2014.xlsx']venta_neta_cons!$a$2:$n$1048576,8,0)</f>
        <v>#VALUE!</v>
      </c>
      <c r="AD288" s="53" t="e">
        <f aca="false">+VLOOKUP($D288,['file:///home/lab/repositories/luckia.facturador/com.luckia.biller.deploy/src/main/resources/bootstrap/info_presencial_2014.xlsx']venta_neta_cons!$a$2:$n$1048576,9,0)</f>
        <v>#VALUE!</v>
      </c>
      <c r="AE288" s="53" t="e">
        <f aca="false">+VLOOKUP($D288,['file:///home/lab/repositories/luckia.facturador/com.luckia.biller.deploy/src/main/resources/bootstrap/info_presencial_2014.xlsx']venta_neta_cons!$a$2:$n$1048576,10,0)</f>
        <v>#VALUE!</v>
      </c>
      <c r="AF288" s="53" t="e">
        <f aca="false">+VLOOKUP($D288,['file:///home/lab/repositories/luckia.facturador/com.luckia.biller.deploy/src/main/resources/bootstrap/info_presencial_2014.xlsx']venta_neta_cons!$a$2:$n$1048576,11,0)</f>
        <v>#VALUE!</v>
      </c>
      <c r="AG288" s="53" t="e">
        <f aca="false">+VLOOKUP($D288,['file:///home/lab/repositories/luckia.facturador/com.luckia.biller.deploy/src/main/resources/bootstrap/info_presencial_2014.xlsx']venta_neta_cons!$a$2:$n$1048576,12,0)</f>
        <v>#VALUE!</v>
      </c>
      <c r="AH288" s="53" t="e">
        <f aca="false">+VLOOKUP($D288,['file:///home/lab/repositories/luckia.facturador/com.luckia.biller.deploy/src/main/resources/bootstrap/info_presencial_2014.xlsx']venta_neta_cons!$a$2:$n$1048576,13,0)</f>
        <v>#VALUE!</v>
      </c>
      <c r="AI288" s="53" t="e">
        <f aca="false">+VLOOKUP($D288,['file:///home/lab/repositories/luckia.facturador/com.luckia.biller.deploy/src/main/resources/bootstrap/info_presencial_2014.xlsx']venta_neta_cons!$a$2:$n$1048576,14,0)</f>
        <v>#VALUE!</v>
      </c>
      <c r="AJ288" s="53" t="n">
        <f aca="false">+SUM(X288:AI288)</f>
        <v>1154</v>
      </c>
      <c r="AK288" s="54" t="n">
        <f aca="false">+BB288/X288</f>
        <v>0.323587521663778</v>
      </c>
      <c r="AL288" s="53"/>
      <c r="AM288" s="53" t="e">
        <f aca="false">+VLOOKUP($D288,['file:///home/lab/repositories/luckia.facturador/com.luckia.biller.deploy/src/main/resources/bootstrap/info_presencial_2014.xlsx']saldo_cons!$a$2:$n$1048576,3,0)</f>
        <v>#VALUE!</v>
      </c>
      <c r="AN288" s="53" t="e">
        <f aca="false">+VLOOKUP($D288,['file:///home/lab/repositories/luckia.facturador/com.luckia.biller.deploy/src/main/resources/bootstrap/info_presencial_2014.xlsx']saldo_cons!$a$2:$n$1048576,4,0)</f>
        <v>#VALUE!</v>
      </c>
      <c r="AO288" s="53" t="e">
        <f aca="false">+VLOOKUP($D288,['file:///home/lab/repositories/luckia.facturador/com.luckia.biller.deploy/src/main/resources/bootstrap/info_presencial_2014.xlsx']saldo_cons!$a$2:$n$1048576,5,0)</f>
        <v>#VALUE!</v>
      </c>
      <c r="AP288" s="53" t="e">
        <f aca="false">+VLOOKUP($D288,['file:///home/lab/repositories/luckia.facturador/com.luckia.biller.deploy/src/main/resources/bootstrap/info_presencial_2014.xlsx']saldo_cons!$a$2:$n$1048576,6,0)</f>
        <v>#VALUE!</v>
      </c>
      <c r="AQ288" s="53" t="e">
        <f aca="false">+VLOOKUP($D288,['file:///home/lab/repositories/luckia.facturador/com.luckia.biller.deploy/src/main/resources/bootstrap/info_presencial_2014.xlsx']saldo_cons!$a$2:$n$1048576,7,0)</f>
        <v>#VALUE!</v>
      </c>
      <c r="AR288" s="53" t="e">
        <f aca="false">+VLOOKUP($D288,['file:///home/lab/repositories/luckia.facturador/com.luckia.biller.deploy/src/main/resources/bootstrap/info_presencial_2014.xlsx']saldo_cons!$a$2:$n$1048576,8,0)</f>
        <v>#VALUE!</v>
      </c>
      <c r="AS288" s="53" t="e">
        <f aca="false">+VLOOKUP($D288,['file:///home/lab/repositories/luckia.facturador/com.luckia.biller.deploy/src/main/resources/bootstrap/info_presencial_2014.xlsx']saldo_cons!$a$2:$n$1048576,9,0)</f>
        <v>#VALUE!</v>
      </c>
      <c r="AT288" s="53" t="e">
        <f aca="false">+VLOOKUP($D288,['file:///home/lab/repositories/luckia.facturador/com.luckia.biller.deploy/src/main/resources/bootstrap/info_presencial_2014.xlsx']saldo_cons!$a$2:$n$1048576,10,0)</f>
        <v>#VALUE!</v>
      </c>
      <c r="AU288" s="53" t="e">
        <f aca="false">+VLOOKUP($D288,['file:///home/lab/repositories/luckia.facturador/com.luckia.biller.deploy/src/main/resources/bootstrap/info_presencial_2014.xlsx']saldo_cons!$a$2:$n$1048576,11,0)</f>
        <v>#VALUE!</v>
      </c>
      <c r="AV288" s="53" t="e">
        <f aca="false">+VLOOKUP($D288,['file:///home/lab/repositories/luckia.facturador/com.luckia.biller.deploy/src/main/resources/bootstrap/info_presencial_2014.xlsx']saldo_cons!$a$2:$n$1048576,12,0)</f>
        <v>#VALUE!</v>
      </c>
      <c r="AW288" s="53" t="e">
        <f aca="false">+VLOOKUP($D288,['file:///home/lab/repositories/luckia.facturador/com.luckia.biller.deploy/src/main/resources/bootstrap/info_presencial_2014.xlsx']saldo_cons!$a$2:$n$1048576,13,0)</f>
        <v>#VALUE!</v>
      </c>
      <c r="AX288" s="53" t="e">
        <f aca="false">+VLOOKUP($D288,['file:///home/lab/repositories/luckia.facturador/com.luckia.biller.deploy/src/main/resources/bootstrap/info_presencial_2014.xlsx']saldo_cons!$a$2:$n$1048576,14,0)</f>
        <v>#VALUE!</v>
      </c>
      <c r="AY288" s="53" t="n">
        <f aca="false">+SUM(AM288:AX288)</f>
        <v>1154</v>
      </c>
      <c r="AZ288" s="53"/>
      <c r="BA288" s="53"/>
      <c r="BB288" s="53" t="e">
        <f aca="false">+VLOOKUP($D288,['file:///home/lab/repositories/luckia.facturador/com.luckia.biller.deploy/src/main/resources/bootstrap/info_presencial_2014.xlsx']ggr_cons!$a$2:$n$1048576,3,0)</f>
        <v>#VALUE!</v>
      </c>
      <c r="BC288" s="53" t="e">
        <f aca="false">+VLOOKUP($D288,['file:///home/lab/repositories/luckia.facturador/com.luckia.biller.deploy/src/main/resources/bootstrap/info_presencial_2014.xlsx']ggr_cons!$a$2:$n$1048576,4,0)</f>
        <v>#VALUE!</v>
      </c>
      <c r="BD288" s="53" t="e">
        <f aca="false">+VLOOKUP($D288,['file:///home/lab/repositories/luckia.facturador/com.luckia.biller.deploy/src/main/resources/bootstrap/info_presencial_2014.xlsx']ggr_cons!$a$2:$n$1048576,5,0)</f>
        <v>#VALUE!</v>
      </c>
      <c r="BE288" s="53" t="e">
        <f aca="false">+VLOOKUP($D288,['file:///home/lab/repositories/luckia.facturador/com.luckia.biller.deploy/src/main/resources/bootstrap/info_presencial_2014.xlsx']ggr_cons!$a$2:$n$1048576,6,0)</f>
        <v>#VALUE!</v>
      </c>
      <c r="BF288" s="53" t="e">
        <f aca="false">+VLOOKUP($D288,['file:///home/lab/repositories/luckia.facturador/com.luckia.biller.deploy/src/main/resources/bootstrap/info_presencial_2014.xlsx']ggr_cons!$a$2:$n$1048576,7,0)</f>
        <v>#VALUE!</v>
      </c>
      <c r="BG288" s="53" t="e">
        <f aca="false">+VLOOKUP($D288,['file:///home/lab/repositories/luckia.facturador/com.luckia.biller.deploy/src/main/resources/bootstrap/info_presencial_2014.xlsx']ggr_cons!$a$2:$n$1048576,8,0)</f>
        <v>#VALUE!</v>
      </c>
      <c r="BH288" s="53" t="e">
        <f aca="false">+VLOOKUP($D288,['file:///home/lab/repositories/luckia.facturador/com.luckia.biller.deploy/src/main/resources/bootstrap/info_presencial_2014.xlsx']ggr_cons!$a$2:$n$1048576,9,0)</f>
        <v>#VALUE!</v>
      </c>
      <c r="BI288" s="53" t="e">
        <f aca="false">+VLOOKUP($D288,['file:///home/lab/repositories/luckia.facturador/com.luckia.biller.deploy/src/main/resources/bootstrap/info_presencial_2014.xlsx']ggr_cons!$a$2:$n$1048576,10,0)</f>
        <v>#VALUE!</v>
      </c>
      <c r="BJ288" s="53" t="e">
        <f aca="false">+VLOOKUP($D288,['file:///home/lab/repositories/luckia.facturador/com.luckia.biller.deploy/src/main/resources/bootstrap/info_presencial_2014.xlsx']ggr_cons!$a$2:$n$1048576,11,0)</f>
        <v>#VALUE!</v>
      </c>
      <c r="BK288" s="53" t="e">
        <f aca="false">+VLOOKUP($D288,['file:///home/lab/repositories/luckia.facturador/com.luckia.biller.deploy/src/main/resources/bootstrap/info_presencial_2014.xlsx']ggr_cons!$a$2:$n$1048576,12,0)</f>
        <v>#VALUE!</v>
      </c>
      <c r="BL288" s="53" t="e">
        <f aca="false">+VLOOKUP($D288,['file:///home/lab/repositories/luckia.facturador/com.luckia.biller.deploy/src/main/resources/bootstrap/info_presencial_2014.xlsx']ggr_cons!$a$2:$n$1048576,13,0)</f>
        <v>#VALUE!</v>
      </c>
      <c r="BM288" s="53" t="e">
        <f aca="false">+VLOOKUP($D288,['file:///home/lab/repositories/luckia.facturador/com.luckia.biller.deploy/src/main/resources/bootstrap/info_presencial_2014.xlsx']ggr_cons!$a$2:$n$1048576,14,0)</f>
        <v>#VALUE!</v>
      </c>
      <c r="BN288" s="53" t="n">
        <f aca="false">+SUM(BB288:BM288)</f>
        <v>373.42</v>
      </c>
      <c r="BO288" s="53"/>
      <c r="BP288" s="53"/>
      <c r="BQ288" s="55" t="n">
        <f aca="false">+$N288*X288</f>
        <v>11.54</v>
      </c>
      <c r="BR288" s="55" t="n">
        <f aca="false">+$N288*Y288</f>
        <v>0</v>
      </c>
      <c r="BS288" s="55" t="n">
        <f aca="false">+$N288*Z288</f>
        <v>0</v>
      </c>
      <c r="BT288" s="55" t="n">
        <f aca="false">+$N288*AA288</f>
        <v>0</v>
      </c>
      <c r="BU288" s="55" t="n">
        <f aca="false">+$N288*AB288</f>
        <v>0</v>
      </c>
      <c r="BV288" s="55" t="n">
        <f aca="false">+$N288*AC288</f>
        <v>0</v>
      </c>
      <c r="BW288" s="55" t="n">
        <f aca="false">+$N288*AD288</f>
        <v>0</v>
      </c>
      <c r="BX288" s="55" t="n">
        <f aca="false">+$N288*AE288</f>
        <v>0</v>
      </c>
      <c r="BY288" s="55" t="n">
        <f aca="false">+$N288*AF288</f>
        <v>0</v>
      </c>
      <c r="BZ288" s="55" t="n">
        <f aca="false">+$N288*AG288</f>
        <v>0</v>
      </c>
      <c r="CA288" s="55" t="n">
        <f aca="false">+$N288*AH288</f>
        <v>0</v>
      </c>
      <c r="CB288" s="55" t="n">
        <f aca="false">+$N288*AI288</f>
        <v>0</v>
      </c>
      <c r="CC288" s="55" t="n">
        <f aca="false">+SUM(BQ288:CB288)</f>
        <v>11.54</v>
      </c>
      <c r="CD288" s="53"/>
      <c r="CE288" s="55"/>
      <c r="CF288" s="55" t="n">
        <f aca="false">+BQ288/$CE$2</f>
        <v>9.53719008264463</v>
      </c>
      <c r="CG288" s="55" t="n">
        <f aca="false">+BR288/$CE$2</f>
        <v>0</v>
      </c>
      <c r="CH288" s="55" t="n">
        <f aca="false">+BS288/$CE$2</f>
        <v>0</v>
      </c>
      <c r="CI288" s="55" t="n">
        <f aca="false">+BT288/$CE$2</f>
        <v>0</v>
      </c>
      <c r="CJ288" s="55" t="n">
        <f aca="false">+BU288/$CE$2</f>
        <v>0</v>
      </c>
      <c r="CK288" s="55" t="n">
        <f aca="false">+BV288/$CE$2</f>
        <v>0</v>
      </c>
      <c r="CL288" s="55" t="n">
        <f aca="false">+BW288/$CE$2</f>
        <v>0</v>
      </c>
      <c r="CM288" s="55" t="n">
        <f aca="false">+BX288/$CE$2</f>
        <v>0</v>
      </c>
      <c r="CN288" s="55" t="n">
        <f aca="false">+BY288/$CE$2</f>
        <v>0</v>
      </c>
      <c r="CO288" s="55" t="n">
        <f aca="false">+BZ288/$CE$2</f>
        <v>0</v>
      </c>
      <c r="CP288" s="55" t="n">
        <f aca="false">+CA288/$CE$2</f>
        <v>0</v>
      </c>
      <c r="CQ288" s="55" t="n">
        <f aca="false">+CB288/$CE$2</f>
        <v>0</v>
      </c>
      <c r="CR288" s="55" t="n">
        <f aca="false">+CC288/$CE$2</f>
        <v>9.53719008264463</v>
      </c>
      <c r="CS288" s="53"/>
      <c r="CT288" s="53"/>
      <c r="CU288" s="56" t="n">
        <f aca="false">+$O288*X288+$P288*BB288+$Q288*(0.9*BB288+$S288)+$R288</f>
        <v>23.08</v>
      </c>
      <c r="CV288" s="56" t="n">
        <f aca="false">+$O288*Y288+$P288*BC288+$Q288*(0.9*BC288+$S288)+$R288</f>
        <v>0</v>
      </c>
      <c r="CW288" s="56" t="n">
        <f aca="false">+$O288*Z288+$P288*BD288+$Q288*(0.9*BD288+$S288)+$R288</f>
        <v>0</v>
      </c>
      <c r="CX288" s="56" t="n">
        <f aca="false">+$O288*AA288+$P288*BE288+$Q288*(0.9*BE288+$S288)+$R288</f>
        <v>0</v>
      </c>
      <c r="CY288" s="56" t="n">
        <f aca="false">+$O288*AB288+$P288*BF288+$Q288*(0.9*BF288+$S288)+$R288</f>
        <v>0</v>
      </c>
      <c r="CZ288" s="56" t="n">
        <f aca="false">+$O288*AC288+$P288*BG288+$Q288*(0.9*BG288+$S288)+$R288</f>
        <v>0</v>
      </c>
      <c r="DA288" s="56" t="n">
        <f aca="false">+$O288*AD288+$P288*BH288+$Q288*(0.9*BH288+$S288)+$R288</f>
        <v>0</v>
      </c>
      <c r="DB288" s="56" t="n">
        <f aca="false">+$O288*AE288+$P288*BI288+$Q288*(0.9*BI288+$S288)+$R288</f>
        <v>0</v>
      </c>
      <c r="DC288" s="56" t="n">
        <f aca="false">+$O288*AF288+$P288*BJ288+$Q288*(0.9*BJ288+$S288)+$R288</f>
        <v>0</v>
      </c>
      <c r="DD288" s="56" t="n">
        <f aca="false">+$O288*AG288+$P288*BK288+$Q288*(0.9*BK288+$S288)+$R288</f>
        <v>0</v>
      </c>
      <c r="DE288" s="56" t="n">
        <f aca="false">+$O288*AH288+$P288*BL288+$Q288*(0.9*BL288+$S288)+$R288</f>
        <v>0</v>
      </c>
      <c r="DF288" s="56" t="n">
        <f aca="false">+$O288*AI288+$P288*BM288+$Q288*(0.9*BM288+$S288)+$R288</f>
        <v>0</v>
      </c>
      <c r="DG288" s="55" t="n">
        <f aca="false">+SUM(CU288:DF288)</f>
        <v>23.08</v>
      </c>
      <c r="DH288" s="53"/>
      <c r="DJ288" s="14" t="n">
        <f aca="false">+IF(X288=0,0,$T288)</f>
        <v>30</v>
      </c>
      <c r="DK288" s="14" t="n">
        <f aca="false">+IF(Y288=0,0,$T288)</f>
        <v>0</v>
      </c>
      <c r="DL288" s="14" t="n">
        <f aca="false">+IF(Z288=0,0,$T288)</f>
        <v>0</v>
      </c>
      <c r="DM288" s="14" t="n">
        <f aca="false">+IF(AA288=0,0,$T288)</f>
        <v>0</v>
      </c>
      <c r="DN288" s="14" t="n">
        <f aca="false">+IF(AB288=0,0,$T288)</f>
        <v>0</v>
      </c>
      <c r="DO288" s="14" t="n">
        <f aca="false">+IF(AC288=0,0,$T288)</f>
        <v>0</v>
      </c>
      <c r="DP288" s="14" t="n">
        <f aca="false">+IF(AD288=0,0,$T288)</f>
        <v>0</v>
      </c>
      <c r="DQ288" s="14" t="n">
        <f aca="false">+IF(AE288=0,0,$T288)</f>
        <v>0</v>
      </c>
      <c r="DR288" s="14" t="n">
        <f aca="false">+IF(AF288=0,0,$T288)</f>
        <v>0</v>
      </c>
      <c r="DS288" s="14" t="n">
        <f aca="false">+IF(AG288=0,0,$T288)</f>
        <v>0</v>
      </c>
      <c r="DT288" s="14" t="n">
        <f aca="false">+IF(AH288=0,0,$T288)</f>
        <v>0</v>
      </c>
      <c r="DU288" s="14" t="n">
        <f aca="false">+IF(AI288=0,0,$T288)</f>
        <v>0</v>
      </c>
      <c r="DV288" s="55" t="n">
        <f aca="false">+SUM(DJ288:DU288)</f>
        <v>30</v>
      </c>
      <c r="DY288" s="14" t="n">
        <v>0</v>
      </c>
      <c r="DZ288" s="14" t="n">
        <v>0</v>
      </c>
      <c r="EA288" s="14" t="n">
        <v>0</v>
      </c>
      <c r="EB288" s="14" t="n">
        <v>0</v>
      </c>
      <c r="EC288" s="14" t="n">
        <v>0</v>
      </c>
      <c r="ED288" s="14" t="n">
        <v>0</v>
      </c>
      <c r="EE288" s="14" t="n">
        <v>0</v>
      </c>
      <c r="EF288" s="14" t="n">
        <v>0</v>
      </c>
      <c r="EG288" s="14" t="n">
        <v>0</v>
      </c>
      <c r="EH288" s="14" t="n">
        <v>0</v>
      </c>
      <c r="EI288" s="14" t="n">
        <v>0</v>
      </c>
      <c r="EJ288" s="14" t="n">
        <v>0</v>
      </c>
      <c r="EK288" s="55" t="n">
        <f aca="false">+SUM(DY288:EJ288)</f>
        <v>0</v>
      </c>
      <c r="EO288" s="53" t="n">
        <f aca="false">+CU288+DJ288-DY288/2</f>
        <v>53.08</v>
      </c>
      <c r="EP288" s="53" t="n">
        <f aca="false">+CV288+DK288-DZ288/2</f>
        <v>0</v>
      </c>
      <c r="EQ288" s="53" t="n">
        <f aca="false">+CW288+DL288-EA288/2</f>
        <v>0</v>
      </c>
      <c r="ER288" s="53" t="n">
        <f aca="false">+CX288+DM288-EB288/2</f>
        <v>0</v>
      </c>
      <c r="ES288" s="53" t="n">
        <f aca="false">+CY288+DN288-EC288/2</f>
        <v>0</v>
      </c>
      <c r="ET288" s="53" t="n">
        <f aca="false">+CZ288+DO288-ED288/2</f>
        <v>0</v>
      </c>
      <c r="EU288" s="53" t="n">
        <f aca="false">+DA288+DP288-EE288/2</f>
        <v>0</v>
      </c>
      <c r="EV288" s="53" t="n">
        <f aca="false">+DB288+DQ288-EF288/2</f>
        <v>0</v>
      </c>
      <c r="EW288" s="53" t="n">
        <f aca="false">+DC288+DR288-EG288/2</f>
        <v>0</v>
      </c>
      <c r="EX288" s="53" t="n">
        <f aca="false">+DD288+DS288-EH288/2</f>
        <v>0</v>
      </c>
      <c r="EY288" s="53" t="n">
        <f aca="false">+DE288+DT288-EI288/2</f>
        <v>0</v>
      </c>
      <c r="EZ288" s="53" t="n">
        <f aca="false">+DF288+DU288-EJ288/2</f>
        <v>0</v>
      </c>
      <c r="FA288" s="55" t="n">
        <f aca="false">+SUM(EO288:EZ288)</f>
        <v>53.08</v>
      </c>
      <c r="FD288" s="53" t="n">
        <f aca="false">+AM288-EO288-DY288</f>
        <v>1100.92</v>
      </c>
      <c r="FE288" s="53" t="n">
        <f aca="false">+AN288-EP288-DZ288</f>
        <v>0</v>
      </c>
      <c r="FF288" s="53" t="n">
        <f aca="false">+AO288-EQ288-EA288</f>
        <v>0</v>
      </c>
      <c r="FG288" s="53" t="n">
        <f aca="false">+AP288-ER288-EB288</f>
        <v>0</v>
      </c>
      <c r="FH288" s="53" t="n">
        <f aca="false">+AQ288-ES288-EC288</f>
        <v>0</v>
      </c>
      <c r="FI288" s="53" t="n">
        <f aca="false">+AR288-ET288-ED288</f>
        <v>0</v>
      </c>
      <c r="FJ288" s="53" t="n">
        <f aca="false">+AS288-EU288-EE288</f>
        <v>0</v>
      </c>
      <c r="FK288" s="53" t="n">
        <f aca="false">+AT288-EV288-EF288</f>
        <v>0</v>
      </c>
      <c r="FL288" s="53" t="n">
        <f aca="false">+AU288-EW288-EG288</f>
        <v>0</v>
      </c>
      <c r="FM288" s="53" t="n">
        <f aca="false">+AV288-EX288-EH288</f>
        <v>0</v>
      </c>
      <c r="FN288" s="53" t="n">
        <f aca="false">+AW288-EY288-EI288</f>
        <v>0</v>
      </c>
      <c r="FO288" s="53" t="n">
        <f aca="false">+AX288-EZ288-EJ288</f>
        <v>0</v>
      </c>
      <c r="FP288" s="53" t="n">
        <f aca="false">+AY288-FA288</f>
        <v>1100.92</v>
      </c>
    </row>
    <row collapsed="false" customFormat="false" customHeight="true" hidden="false" ht="15" outlineLevel="2" r="289">
      <c r="A289" s="21" t="n">
        <v>12</v>
      </c>
      <c r="B289" s="21" t="s">
        <v>67</v>
      </c>
      <c r="C289" s="21" t="s">
        <v>137</v>
      </c>
      <c r="D289" s="67" t="n">
        <f aca="false">+E289</f>
        <v>16255</v>
      </c>
      <c r="E289" s="69" t="n">
        <v>16255</v>
      </c>
      <c r="F289" s="76" t="s">
        <v>930</v>
      </c>
      <c r="G289" s="21" t="s">
        <v>69</v>
      </c>
      <c r="H289" s="21" t="s">
        <v>69</v>
      </c>
      <c r="I289" s="72" t="s">
        <v>931</v>
      </c>
      <c r="J289" s="76" t="s">
        <v>74</v>
      </c>
      <c r="K289" s="76" t="s">
        <v>75</v>
      </c>
      <c r="L289" s="49" t="s">
        <v>487</v>
      </c>
      <c r="M289" s="50" t="s">
        <v>70</v>
      </c>
      <c r="N289" s="51" t="n">
        <v>0.01</v>
      </c>
      <c r="O289" s="51" t="n">
        <v>0.02</v>
      </c>
      <c r="P289" s="51" t="n">
        <v>0</v>
      </c>
      <c r="Q289" s="51" t="n">
        <v>0</v>
      </c>
      <c r="R289" s="50" t="n">
        <v>0</v>
      </c>
      <c r="S289" s="50" t="n">
        <v>0</v>
      </c>
      <c r="T289" s="50" t="n">
        <v>30</v>
      </c>
      <c r="U289" s="50"/>
      <c r="X289" s="53" t="e">
        <f aca="false">+VLOOKUP($D289,['file:///home/lab/repositories/luckia.facturador/com.luckia.biller.deploy/src/main/resources/bootstrap/info_presencial_2014.xlsx']venta_neta_cons!$a$2:$n$1048576,3,0)</f>
        <v>#VALUE!</v>
      </c>
      <c r="Y289" s="53" t="e">
        <f aca="false">+VLOOKUP($D289,['file:///home/lab/repositories/luckia.facturador/com.luckia.biller.deploy/src/main/resources/bootstrap/info_presencial_2014.xlsx']venta_neta_cons!$a$2:$n$1048576,4,0)</f>
        <v>#VALUE!</v>
      </c>
      <c r="Z289" s="53" t="e">
        <f aca="false">+VLOOKUP($D289,['file:///home/lab/repositories/luckia.facturador/com.luckia.biller.deploy/src/main/resources/bootstrap/info_presencial_2014.xlsx']venta_neta_cons!$a$2:$n$1048576,5,0)</f>
        <v>#VALUE!</v>
      </c>
      <c r="AA289" s="53" t="e">
        <f aca="false">+VLOOKUP($D289,['file:///home/lab/repositories/luckia.facturador/com.luckia.biller.deploy/src/main/resources/bootstrap/info_presencial_2014.xlsx']venta_neta_cons!$a$2:$n$1048576,6,0)</f>
        <v>#VALUE!</v>
      </c>
      <c r="AB289" s="53" t="e">
        <f aca="false">+VLOOKUP($D289,['file:///home/lab/repositories/luckia.facturador/com.luckia.biller.deploy/src/main/resources/bootstrap/info_presencial_2014.xlsx']venta_neta_cons!$a$2:$n$1048576,7,0)</f>
        <v>#VALUE!</v>
      </c>
      <c r="AC289" s="53" t="e">
        <f aca="false">+VLOOKUP($D289,['file:///home/lab/repositories/luckia.facturador/com.luckia.biller.deploy/src/main/resources/bootstrap/info_presencial_2014.xlsx']venta_neta_cons!$a$2:$n$1048576,8,0)</f>
        <v>#VALUE!</v>
      </c>
      <c r="AD289" s="53" t="e">
        <f aca="false">+VLOOKUP($D289,['file:///home/lab/repositories/luckia.facturador/com.luckia.biller.deploy/src/main/resources/bootstrap/info_presencial_2014.xlsx']venta_neta_cons!$a$2:$n$1048576,9,0)</f>
        <v>#VALUE!</v>
      </c>
      <c r="AE289" s="53" t="e">
        <f aca="false">+VLOOKUP($D289,['file:///home/lab/repositories/luckia.facturador/com.luckia.biller.deploy/src/main/resources/bootstrap/info_presencial_2014.xlsx']venta_neta_cons!$a$2:$n$1048576,10,0)</f>
        <v>#VALUE!</v>
      </c>
      <c r="AF289" s="53" t="e">
        <f aca="false">+VLOOKUP($D289,['file:///home/lab/repositories/luckia.facturador/com.luckia.biller.deploy/src/main/resources/bootstrap/info_presencial_2014.xlsx']venta_neta_cons!$a$2:$n$1048576,11,0)</f>
        <v>#VALUE!</v>
      </c>
      <c r="AG289" s="53" t="e">
        <f aca="false">+VLOOKUP($D289,['file:///home/lab/repositories/luckia.facturador/com.luckia.biller.deploy/src/main/resources/bootstrap/info_presencial_2014.xlsx']venta_neta_cons!$a$2:$n$1048576,12,0)</f>
        <v>#VALUE!</v>
      </c>
      <c r="AH289" s="53" t="e">
        <f aca="false">+VLOOKUP($D289,['file:///home/lab/repositories/luckia.facturador/com.luckia.biller.deploy/src/main/resources/bootstrap/info_presencial_2014.xlsx']venta_neta_cons!$a$2:$n$1048576,13,0)</f>
        <v>#VALUE!</v>
      </c>
      <c r="AI289" s="53" t="e">
        <f aca="false">+VLOOKUP($D289,['file:///home/lab/repositories/luckia.facturador/com.luckia.biller.deploy/src/main/resources/bootstrap/info_presencial_2014.xlsx']venta_neta_cons!$a$2:$n$1048576,14,0)</f>
        <v>#VALUE!</v>
      </c>
      <c r="AJ289" s="53" t="n">
        <f aca="false">+SUM(X289:AI289)</f>
        <v>586</v>
      </c>
      <c r="AK289" s="54" t="n">
        <f aca="false">+BB289/X289</f>
        <v>0.263993174061433</v>
      </c>
      <c r="AL289" s="53"/>
      <c r="AM289" s="53" t="e">
        <f aca="false">+VLOOKUP($D289,['file:///home/lab/repositories/luckia.facturador/com.luckia.biller.deploy/src/main/resources/bootstrap/info_presencial_2014.xlsx']saldo_cons!$a$2:$n$1048576,3,0)</f>
        <v>#VALUE!</v>
      </c>
      <c r="AN289" s="53" t="e">
        <f aca="false">+VLOOKUP($D289,['file:///home/lab/repositories/luckia.facturador/com.luckia.biller.deploy/src/main/resources/bootstrap/info_presencial_2014.xlsx']saldo_cons!$a$2:$n$1048576,4,0)</f>
        <v>#VALUE!</v>
      </c>
      <c r="AO289" s="53" t="e">
        <f aca="false">+VLOOKUP($D289,['file:///home/lab/repositories/luckia.facturador/com.luckia.biller.deploy/src/main/resources/bootstrap/info_presencial_2014.xlsx']saldo_cons!$a$2:$n$1048576,5,0)</f>
        <v>#VALUE!</v>
      </c>
      <c r="AP289" s="53" t="e">
        <f aca="false">+VLOOKUP($D289,['file:///home/lab/repositories/luckia.facturador/com.luckia.biller.deploy/src/main/resources/bootstrap/info_presencial_2014.xlsx']saldo_cons!$a$2:$n$1048576,6,0)</f>
        <v>#VALUE!</v>
      </c>
      <c r="AQ289" s="53" t="e">
        <f aca="false">+VLOOKUP($D289,['file:///home/lab/repositories/luckia.facturador/com.luckia.biller.deploy/src/main/resources/bootstrap/info_presencial_2014.xlsx']saldo_cons!$a$2:$n$1048576,7,0)</f>
        <v>#VALUE!</v>
      </c>
      <c r="AR289" s="53" t="e">
        <f aca="false">+VLOOKUP($D289,['file:///home/lab/repositories/luckia.facturador/com.luckia.biller.deploy/src/main/resources/bootstrap/info_presencial_2014.xlsx']saldo_cons!$a$2:$n$1048576,8,0)</f>
        <v>#VALUE!</v>
      </c>
      <c r="AS289" s="53" t="e">
        <f aca="false">+VLOOKUP($D289,['file:///home/lab/repositories/luckia.facturador/com.luckia.biller.deploy/src/main/resources/bootstrap/info_presencial_2014.xlsx']saldo_cons!$a$2:$n$1048576,9,0)</f>
        <v>#VALUE!</v>
      </c>
      <c r="AT289" s="53" t="e">
        <f aca="false">+VLOOKUP($D289,['file:///home/lab/repositories/luckia.facturador/com.luckia.biller.deploy/src/main/resources/bootstrap/info_presencial_2014.xlsx']saldo_cons!$a$2:$n$1048576,10,0)</f>
        <v>#VALUE!</v>
      </c>
      <c r="AU289" s="53" t="e">
        <f aca="false">+VLOOKUP($D289,['file:///home/lab/repositories/luckia.facturador/com.luckia.biller.deploy/src/main/resources/bootstrap/info_presencial_2014.xlsx']saldo_cons!$a$2:$n$1048576,11,0)</f>
        <v>#VALUE!</v>
      </c>
      <c r="AV289" s="53" t="e">
        <f aca="false">+VLOOKUP($D289,['file:///home/lab/repositories/luckia.facturador/com.luckia.biller.deploy/src/main/resources/bootstrap/info_presencial_2014.xlsx']saldo_cons!$a$2:$n$1048576,12,0)</f>
        <v>#VALUE!</v>
      </c>
      <c r="AW289" s="53" t="e">
        <f aca="false">+VLOOKUP($D289,['file:///home/lab/repositories/luckia.facturador/com.luckia.biller.deploy/src/main/resources/bootstrap/info_presencial_2014.xlsx']saldo_cons!$a$2:$n$1048576,13,0)</f>
        <v>#VALUE!</v>
      </c>
      <c r="AX289" s="53" t="e">
        <f aca="false">+VLOOKUP($D289,['file:///home/lab/repositories/luckia.facturador/com.luckia.biller.deploy/src/main/resources/bootstrap/info_presencial_2014.xlsx']saldo_cons!$a$2:$n$1048576,14,0)</f>
        <v>#VALUE!</v>
      </c>
      <c r="AY289" s="53" t="n">
        <f aca="false">+SUM(AM289:AX289)</f>
        <v>586</v>
      </c>
      <c r="AZ289" s="53"/>
      <c r="BA289" s="53"/>
      <c r="BB289" s="53" t="e">
        <f aca="false">+VLOOKUP($D289,['file:///home/lab/repositories/luckia.facturador/com.luckia.biller.deploy/src/main/resources/bootstrap/info_presencial_2014.xlsx']ggr_cons!$a$2:$n$1048576,3,0)</f>
        <v>#VALUE!</v>
      </c>
      <c r="BC289" s="53" t="e">
        <f aca="false">+VLOOKUP($D289,['file:///home/lab/repositories/luckia.facturador/com.luckia.biller.deploy/src/main/resources/bootstrap/info_presencial_2014.xlsx']ggr_cons!$a$2:$n$1048576,4,0)</f>
        <v>#VALUE!</v>
      </c>
      <c r="BD289" s="53" t="e">
        <f aca="false">+VLOOKUP($D289,['file:///home/lab/repositories/luckia.facturador/com.luckia.biller.deploy/src/main/resources/bootstrap/info_presencial_2014.xlsx']ggr_cons!$a$2:$n$1048576,5,0)</f>
        <v>#VALUE!</v>
      </c>
      <c r="BE289" s="53" t="e">
        <f aca="false">+VLOOKUP($D289,['file:///home/lab/repositories/luckia.facturador/com.luckia.biller.deploy/src/main/resources/bootstrap/info_presencial_2014.xlsx']ggr_cons!$a$2:$n$1048576,6,0)</f>
        <v>#VALUE!</v>
      </c>
      <c r="BF289" s="53" t="e">
        <f aca="false">+VLOOKUP($D289,['file:///home/lab/repositories/luckia.facturador/com.luckia.biller.deploy/src/main/resources/bootstrap/info_presencial_2014.xlsx']ggr_cons!$a$2:$n$1048576,7,0)</f>
        <v>#VALUE!</v>
      </c>
      <c r="BG289" s="53" t="e">
        <f aca="false">+VLOOKUP($D289,['file:///home/lab/repositories/luckia.facturador/com.luckia.biller.deploy/src/main/resources/bootstrap/info_presencial_2014.xlsx']ggr_cons!$a$2:$n$1048576,8,0)</f>
        <v>#VALUE!</v>
      </c>
      <c r="BH289" s="53" t="e">
        <f aca="false">+VLOOKUP($D289,['file:///home/lab/repositories/luckia.facturador/com.luckia.biller.deploy/src/main/resources/bootstrap/info_presencial_2014.xlsx']ggr_cons!$a$2:$n$1048576,9,0)</f>
        <v>#VALUE!</v>
      </c>
      <c r="BI289" s="53" t="e">
        <f aca="false">+VLOOKUP($D289,['file:///home/lab/repositories/luckia.facturador/com.luckia.biller.deploy/src/main/resources/bootstrap/info_presencial_2014.xlsx']ggr_cons!$a$2:$n$1048576,10,0)</f>
        <v>#VALUE!</v>
      </c>
      <c r="BJ289" s="53" t="e">
        <f aca="false">+VLOOKUP($D289,['file:///home/lab/repositories/luckia.facturador/com.luckia.biller.deploy/src/main/resources/bootstrap/info_presencial_2014.xlsx']ggr_cons!$a$2:$n$1048576,11,0)</f>
        <v>#VALUE!</v>
      </c>
      <c r="BK289" s="53" t="e">
        <f aca="false">+VLOOKUP($D289,['file:///home/lab/repositories/luckia.facturador/com.luckia.biller.deploy/src/main/resources/bootstrap/info_presencial_2014.xlsx']ggr_cons!$a$2:$n$1048576,12,0)</f>
        <v>#VALUE!</v>
      </c>
      <c r="BL289" s="53" t="e">
        <f aca="false">+VLOOKUP($D289,['file:///home/lab/repositories/luckia.facturador/com.luckia.biller.deploy/src/main/resources/bootstrap/info_presencial_2014.xlsx']ggr_cons!$a$2:$n$1048576,13,0)</f>
        <v>#VALUE!</v>
      </c>
      <c r="BM289" s="53" t="e">
        <f aca="false">+VLOOKUP($D289,['file:///home/lab/repositories/luckia.facturador/com.luckia.biller.deploy/src/main/resources/bootstrap/info_presencial_2014.xlsx']ggr_cons!$a$2:$n$1048576,14,0)</f>
        <v>#VALUE!</v>
      </c>
      <c r="BN289" s="53" t="n">
        <f aca="false">+SUM(BB289:BM289)</f>
        <v>154.7</v>
      </c>
      <c r="BO289" s="53"/>
      <c r="BP289" s="53"/>
      <c r="BQ289" s="55" t="n">
        <f aca="false">+$N289*X289</f>
        <v>5.86</v>
      </c>
      <c r="BR289" s="55" t="n">
        <f aca="false">+$N289*Y289</f>
        <v>0</v>
      </c>
      <c r="BS289" s="55" t="n">
        <f aca="false">+$N289*Z289</f>
        <v>0</v>
      </c>
      <c r="BT289" s="55" t="n">
        <f aca="false">+$N289*AA289</f>
        <v>0</v>
      </c>
      <c r="BU289" s="55" t="n">
        <f aca="false">+$N289*AB289</f>
        <v>0</v>
      </c>
      <c r="BV289" s="55" t="n">
        <f aca="false">+$N289*AC289</f>
        <v>0</v>
      </c>
      <c r="BW289" s="55" t="n">
        <f aca="false">+$N289*AD289</f>
        <v>0</v>
      </c>
      <c r="BX289" s="55" t="n">
        <f aca="false">+$N289*AE289</f>
        <v>0</v>
      </c>
      <c r="BY289" s="55" t="n">
        <f aca="false">+$N289*AF289</f>
        <v>0</v>
      </c>
      <c r="BZ289" s="55" t="n">
        <f aca="false">+$N289*AG289</f>
        <v>0</v>
      </c>
      <c r="CA289" s="55" t="n">
        <f aca="false">+$N289*AH289</f>
        <v>0</v>
      </c>
      <c r="CB289" s="55" t="n">
        <f aca="false">+$N289*AI289</f>
        <v>0</v>
      </c>
      <c r="CC289" s="55" t="n">
        <f aca="false">+SUM(BQ289:CB289)</f>
        <v>5.86</v>
      </c>
      <c r="CD289" s="53"/>
      <c r="CE289" s="55"/>
      <c r="CF289" s="55" t="n">
        <f aca="false">+BQ289/$CE$2</f>
        <v>4.84297520661157</v>
      </c>
      <c r="CG289" s="55" t="n">
        <f aca="false">+BR289/$CE$2</f>
        <v>0</v>
      </c>
      <c r="CH289" s="55" t="n">
        <f aca="false">+BS289/$CE$2</f>
        <v>0</v>
      </c>
      <c r="CI289" s="55" t="n">
        <f aca="false">+BT289/$CE$2</f>
        <v>0</v>
      </c>
      <c r="CJ289" s="55" t="n">
        <f aca="false">+BU289/$CE$2</f>
        <v>0</v>
      </c>
      <c r="CK289" s="55" t="n">
        <f aca="false">+BV289/$CE$2</f>
        <v>0</v>
      </c>
      <c r="CL289" s="55" t="n">
        <f aca="false">+BW289/$CE$2</f>
        <v>0</v>
      </c>
      <c r="CM289" s="55" t="n">
        <f aca="false">+BX289/$CE$2</f>
        <v>0</v>
      </c>
      <c r="CN289" s="55" t="n">
        <f aca="false">+BY289/$CE$2</f>
        <v>0</v>
      </c>
      <c r="CO289" s="55" t="n">
        <f aca="false">+BZ289/$CE$2</f>
        <v>0</v>
      </c>
      <c r="CP289" s="55" t="n">
        <f aca="false">+CA289/$CE$2</f>
        <v>0</v>
      </c>
      <c r="CQ289" s="55" t="n">
        <f aca="false">+CB289/$CE$2</f>
        <v>0</v>
      </c>
      <c r="CR289" s="55" t="n">
        <f aca="false">+CC289/$CE$2</f>
        <v>4.84297520661157</v>
      </c>
      <c r="CS289" s="53"/>
      <c r="CT289" s="53"/>
      <c r="CU289" s="56" t="n">
        <f aca="false">+$O289*X289+$P289*BB289+$Q289*(0.9*BB289+$S289)+$R289</f>
        <v>11.72</v>
      </c>
      <c r="CV289" s="56" t="n">
        <f aca="false">+$O289*Y289+$P289*BC289+$Q289*(0.9*BC289+$S289)+$R289</f>
        <v>0</v>
      </c>
      <c r="CW289" s="56" t="n">
        <f aca="false">+$O289*Z289+$P289*BD289+$Q289*(0.9*BD289+$S289)+$R289</f>
        <v>0</v>
      </c>
      <c r="CX289" s="56" t="n">
        <f aca="false">+$O289*AA289+$P289*BE289+$Q289*(0.9*BE289+$S289)+$R289</f>
        <v>0</v>
      </c>
      <c r="CY289" s="56" t="n">
        <f aca="false">+$O289*AB289+$P289*BF289+$Q289*(0.9*BF289+$S289)+$R289</f>
        <v>0</v>
      </c>
      <c r="CZ289" s="56" t="n">
        <f aca="false">+$O289*AC289+$P289*BG289+$Q289*(0.9*BG289+$S289)+$R289</f>
        <v>0</v>
      </c>
      <c r="DA289" s="56" t="n">
        <f aca="false">+$O289*AD289+$P289*BH289+$Q289*(0.9*BH289+$S289)+$R289</f>
        <v>0</v>
      </c>
      <c r="DB289" s="56" t="n">
        <f aca="false">+$O289*AE289+$P289*BI289+$Q289*(0.9*BI289+$S289)+$R289</f>
        <v>0</v>
      </c>
      <c r="DC289" s="56" t="n">
        <f aca="false">+$O289*AF289+$P289*BJ289+$Q289*(0.9*BJ289+$S289)+$R289</f>
        <v>0</v>
      </c>
      <c r="DD289" s="56" t="n">
        <f aca="false">+$O289*AG289+$P289*BK289+$Q289*(0.9*BK289+$S289)+$R289</f>
        <v>0</v>
      </c>
      <c r="DE289" s="56" t="n">
        <f aca="false">+$O289*AH289+$P289*BL289+$Q289*(0.9*BL289+$S289)+$R289</f>
        <v>0</v>
      </c>
      <c r="DF289" s="56" t="n">
        <f aca="false">+$O289*AI289+$P289*BM289+$Q289*(0.9*BM289+$S289)+$R289</f>
        <v>0</v>
      </c>
      <c r="DG289" s="55" t="n">
        <f aca="false">+SUM(CU289:DF289)</f>
        <v>11.72</v>
      </c>
      <c r="DH289" s="53"/>
      <c r="DJ289" s="14" t="n">
        <f aca="false">+IF(X289=0,0,$T289)</f>
        <v>30</v>
      </c>
      <c r="DK289" s="14" t="n">
        <f aca="false">+IF(Y289=0,0,$T289)</f>
        <v>0</v>
      </c>
      <c r="DL289" s="14" t="n">
        <f aca="false">+IF(Z289=0,0,$T289)</f>
        <v>0</v>
      </c>
      <c r="DM289" s="14" t="n">
        <f aca="false">+IF(AA289=0,0,$T289)</f>
        <v>0</v>
      </c>
      <c r="DN289" s="14" t="n">
        <f aca="false">+IF(AB289=0,0,$T289)</f>
        <v>0</v>
      </c>
      <c r="DO289" s="14" t="n">
        <f aca="false">+IF(AC289=0,0,$T289)</f>
        <v>0</v>
      </c>
      <c r="DP289" s="14" t="n">
        <f aca="false">+IF(AD289=0,0,$T289)</f>
        <v>0</v>
      </c>
      <c r="DQ289" s="14" t="n">
        <f aca="false">+IF(AE289=0,0,$T289)</f>
        <v>0</v>
      </c>
      <c r="DR289" s="14" t="n">
        <f aca="false">+IF(AF289=0,0,$T289)</f>
        <v>0</v>
      </c>
      <c r="DS289" s="14" t="n">
        <f aca="false">+IF(AG289=0,0,$T289)</f>
        <v>0</v>
      </c>
      <c r="DT289" s="14" t="n">
        <f aca="false">+IF(AH289=0,0,$T289)</f>
        <v>0</v>
      </c>
      <c r="DU289" s="14" t="n">
        <f aca="false">+IF(AI289=0,0,$T289)</f>
        <v>0</v>
      </c>
      <c r="DV289" s="55" t="n">
        <f aca="false">+SUM(DJ289:DU289)</f>
        <v>30</v>
      </c>
      <c r="DY289" s="14" t="n">
        <v>0</v>
      </c>
      <c r="DZ289" s="14" t="n">
        <v>0</v>
      </c>
      <c r="EA289" s="14" t="n">
        <v>0</v>
      </c>
      <c r="EB289" s="14" t="n">
        <v>0</v>
      </c>
      <c r="EC289" s="14" t="n">
        <v>0</v>
      </c>
      <c r="ED289" s="14" t="n">
        <v>0</v>
      </c>
      <c r="EE289" s="14" t="n">
        <v>0</v>
      </c>
      <c r="EF289" s="14" t="n">
        <v>0</v>
      </c>
      <c r="EG289" s="14" t="n">
        <v>0</v>
      </c>
      <c r="EH289" s="14" t="n">
        <v>0</v>
      </c>
      <c r="EI289" s="14" t="n">
        <v>0</v>
      </c>
      <c r="EJ289" s="14" t="n">
        <v>0</v>
      </c>
      <c r="EK289" s="55" t="n">
        <f aca="false">+SUM(DY289:EJ289)</f>
        <v>0</v>
      </c>
      <c r="EO289" s="53" t="n">
        <f aca="false">+CU289+DJ289-DY289/2</f>
        <v>41.72</v>
      </c>
      <c r="EP289" s="53" t="n">
        <f aca="false">+CV289+DK289-DZ289/2</f>
        <v>0</v>
      </c>
      <c r="EQ289" s="53" t="n">
        <f aca="false">+CW289+DL289-EA289/2</f>
        <v>0</v>
      </c>
      <c r="ER289" s="53" t="n">
        <f aca="false">+CX289+DM289-EB289/2</f>
        <v>0</v>
      </c>
      <c r="ES289" s="53" t="n">
        <f aca="false">+CY289+DN289-EC289/2</f>
        <v>0</v>
      </c>
      <c r="ET289" s="53" t="n">
        <f aca="false">+CZ289+DO289-ED289/2</f>
        <v>0</v>
      </c>
      <c r="EU289" s="53" t="n">
        <f aca="false">+DA289+DP289-EE289/2</f>
        <v>0</v>
      </c>
      <c r="EV289" s="53" t="n">
        <f aca="false">+DB289+DQ289-EF289/2</f>
        <v>0</v>
      </c>
      <c r="EW289" s="53" t="n">
        <f aca="false">+DC289+DR289-EG289/2</f>
        <v>0</v>
      </c>
      <c r="EX289" s="53" t="n">
        <f aca="false">+DD289+DS289-EH289/2</f>
        <v>0</v>
      </c>
      <c r="EY289" s="53" t="n">
        <f aca="false">+DE289+DT289-EI289/2</f>
        <v>0</v>
      </c>
      <c r="EZ289" s="53" t="n">
        <f aca="false">+DF289+DU289-EJ289/2</f>
        <v>0</v>
      </c>
      <c r="FA289" s="55" t="n">
        <f aca="false">+SUM(EO289:EZ289)</f>
        <v>41.72</v>
      </c>
      <c r="FD289" s="53" t="n">
        <f aca="false">+AM289-EO289-DY289</f>
        <v>544.28</v>
      </c>
      <c r="FE289" s="53" t="n">
        <f aca="false">+AN289-EP289-DZ289</f>
        <v>0</v>
      </c>
      <c r="FF289" s="53" t="n">
        <f aca="false">+AO289-EQ289-EA289</f>
        <v>0</v>
      </c>
      <c r="FG289" s="53" t="n">
        <f aca="false">+AP289-ER289-EB289</f>
        <v>0</v>
      </c>
      <c r="FH289" s="53" t="n">
        <f aca="false">+AQ289-ES289-EC289</f>
        <v>0</v>
      </c>
      <c r="FI289" s="53" t="n">
        <f aca="false">+AR289-ET289-ED289</f>
        <v>0</v>
      </c>
      <c r="FJ289" s="53" t="n">
        <f aca="false">+AS289-EU289-EE289</f>
        <v>0</v>
      </c>
      <c r="FK289" s="53" t="n">
        <f aca="false">+AT289-EV289-EF289</f>
        <v>0</v>
      </c>
      <c r="FL289" s="53" t="n">
        <f aca="false">+AU289-EW289-EG289</f>
        <v>0</v>
      </c>
      <c r="FM289" s="53" t="n">
        <f aca="false">+AV289-EX289-EH289</f>
        <v>0</v>
      </c>
      <c r="FN289" s="53" t="n">
        <f aca="false">+AW289-EY289-EI289</f>
        <v>0</v>
      </c>
      <c r="FO289" s="53" t="n">
        <f aca="false">+AX289-EZ289-EJ289</f>
        <v>0</v>
      </c>
      <c r="FP289" s="53" t="n">
        <f aca="false">+AY289-FA289</f>
        <v>544.28</v>
      </c>
    </row>
    <row collapsed="false" customFormat="false" customHeight="true" hidden="false" ht="15" outlineLevel="2" r="290">
      <c r="A290" s="21" t="n">
        <v>12</v>
      </c>
      <c r="B290" s="21" t="s">
        <v>67</v>
      </c>
      <c r="C290" s="21" t="s">
        <v>137</v>
      </c>
      <c r="D290" s="67" t="n">
        <f aca="false">+E290</f>
        <v>16256</v>
      </c>
      <c r="E290" s="69" t="n">
        <v>16256</v>
      </c>
      <c r="F290" s="76" t="s">
        <v>932</v>
      </c>
      <c r="G290" s="21" t="s">
        <v>69</v>
      </c>
      <c r="H290" s="21" t="s">
        <v>69</v>
      </c>
      <c r="I290" s="76" t="s">
        <v>933</v>
      </c>
      <c r="J290" s="76" t="s">
        <v>74</v>
      </c>
      <c r="K290" s="76" t="s">
        <v>75</v>
      </c>
      <c r="L290" s="49" t="s">
        <v>487</v>
      </c>
      <c r="M290" s="50" t="s">
        <v>70</v>
      </c>
      <c r="N290" s="51" t="n">
        <v>0.01</v>
      </c>
      <c r="O290" s="51" t="n">
        <v>0.02</v>
      </c>
      <c r="P290" s="51" t="n">
        <v>0</v>
      </c>
      <c r="Q290" s="51" t="n">
        <v>0</v>
      </c>
      <c r="R290" s="50" t="n">
        <v>0</v>
      </c>
      <c r="S290" s="50" t="n">
        <v>0</v>
      </c>
      <c r="T290" s="50" t="n">
        <v>30</v>
      </c>
      <c r="U290" s="50"/>
      <c r="X290" s="53" t="e">
        <f aca="false">+VLOOKUP($D290,['file:///home/lab/repositories/luckia.facturador/com.luckia.biller.deploy/src/main/resources/bootstrap/info_presencial_2014.xlsx']venta_neta_cons!$a$2:$n$1048576,3,0)</f>
        <v>#VALUE!</v>
      </c>
      <c r="Y290" s="53" t="e">
        <f aca="false">+VLOOKUP($D290,['file:///home/lab/repositories/luckia.facturador/com.luckia.biller.deploy/src/main/resources/bootstrap/info_presencial_2014.xlsx']venta_neta_cons!$a$2:$n$1048576,4,0)</f>
        <v>#VALUE!</v>
      </c>
      <c r="Z290" s="53" t="e">
        <f aca="false">+VLOOKUP($D290,['file:///home/lab/repositories/luckia.facturador/com.luckia.biller.deploy/src/main/resources/bootstrap/info_presencial_2014.xlsx']venta_neta_cons!$a$2:$n$1048576,5,0)</f>
        <v>#VALUE!</v>
      </c>
      <c r="AA290" s="53" t="e">
        <f aca="false">+VLOOKUP($D290,['file:///home/lab/repositories/luckia.facturador/com.luckia.biller.deploy/src/main/resources/bootstrap/info_presencial_2014.xlsx']venta_neta_cons!$a$2:$n$1048576,6,0)</f>
        <v>#VALUE!</v>
      </c>
      <c r="AB290" s="53" t="e">
        <f aca="false">+VLOOKUP($D290,['file:///home/lab/repositories/luckia.facturador/com.luckia.biller.deploy/src/main/resources/bootstrap/info_presencial_2014.xlsx']venta_neta_cons!$a$2:$n$1048576,7,0)</f>
        <v>#VALUE!</v>
      </c>
      <c r="AC290" s="53" t="e">
        <f aca="false">+VLOOKUP($D290,['file:///home/lab/repositories/luckia.facturador/com.luckia.biller.deploy/src/main/resources/bootstrap/info_presencial_2014.xlsx']venta_neta_cons!$a$2:$n$1048576,8,0)</f>
        <v>#VALUE!</v>
      </c>
      <c r="AD290" s="53" t="e">
        <f aca="false">+VLOOKUP($D290,['file:///home/lab/repositories/luckia.facturador/com.luckia.biller.deploy/src/main/resources/bootstrap/info_presencial_2014.xlsx']venta_neta_cons!$a$2:$n$1048576,9,0)</f>
        <v>#VALUE!</v>
      </c>
      <c r="AE290" s="53" t="e">
        <f aca="false">+VLOOKUP($D290,['file:///home/lab/repositories/luckia.facturador/com.luckia.biller.deploy/src/main/resources/bootstrap/info_presencial_2014.xlsx']venta_neta_cons!$a$2:$n$1048576,10,0)</f>
        <v>#VALUE!</v>
      </c>
      <c r="AF290" s="53" t="e">
        <f aca="false">+VLOOKUP($D290,['file:///home/lab/repositories/luckia.facturador/com.luckia.biller.deploy/src/main/resources/bootstrap/info_presencial_2014.xlsx']venta_neta_cons!$a$2:$n$1048576,11,0)</f>
        <v>#VALUE!</v>
      </c>
      <c r="AG290" s="53" t="e">
        <f aca="false">+VLOOKUP($D290,['file:///home/lab/repositories/luckia.facturador/com.luckia.biller.deploy/src/main/resources/bootstrap/info_presencial_2014.xlsx']venta_neta_cons!$a$2:$n$1048576,12,0)</f>
        <v>#VALUE!</v>
      </c>
      <c r="AH290" s="53" t="e">
        <f aca="false">+VLOOKUP($D290,['file:///home/lab/repositories/luckia.facturador/com.luckia.biller.deploy/src/main/resources/bootstrap/info_presencial_2014.xlsx']venta_neta_cons!$a$2:$n$1048576,13,0)</f>
        <v>#VALUE!</v>
      </c>
      <c r="AI290" s="53" t="e">
        <f aca="false">+VLOOKUP($D290,['file:///home/lab/repositories/luckia.facturador/com.luckia.biller.deploy/src/main/resources/bootstrap/info_presencial_2014.xlsx']venta_neta_cons!$a$2:$n$1048576,14,0)</f>
        <v>#VALUE!</v>
      </c>
      <c r="AJ290" s="53" t="n">
        <f aca="false">+SUM(X290:AI290)</f>
        <v>1504</v>
      </c>
      <c r="AK290" s="54" t="n">
        <f aca="false">+BB290/X290</f>
        <v>0.26279920212766</v>
      </c>
      <c r="AL290" s="53"/>
      <c r="AM290" s="53" t="e">
        <f aca="false">+VLOOKUP($D290,['file:///home/lab/repositories/luckia.facturador/com.luckia.biller.deploy/src/main/resources/bootstrap/info_presencial_2014.xlsx']saldo_cons!$a$2:$n$1048576,3,0)</f>
        <v>#VALUE!</v>
      </c>
      <c r="AN290" s="53" t="e">
        <f aca="false">+VLOOKUP($D290,['file:///home/lab/repositories/luckia.facturador/com.luckia.biller.deploy/src/main/resources/bootstrap/info_presencial_2014.xlsx']saldo_cons!$a$2:$n$1048576,4,0)</f>
        <v>#VALUE!</v>
      </c>
      <c r="AO290" s="53" t="e">
        <f aca="false">+VLOOKUP($D290,['file:///home/lab/repositories/luckia.facturador/com.luckia.biller.deploy/src/main/resources/bootstrap/info_presencial_2014.xlsx']saldo_cons!$a$2:$n$1048576,5,0)</f>
        <v>#VALUE!</v>
      </c>
      <c r="AP290" s="53" t="e">
        <f aca="false">+VLOOKUP($D290,['file:///home/lab/repositories/luckia.facturador/com.luckia.biller.deploy/src/main/resources/bootstrap/info_presencial_2014.xlsx']saldo_cons!$a$2:$n$1048576,6,0)</f>
        <v>#VALUE!</v>
      </c>
      <c r="AQ290" s="53" t="e">
        <f aca="false">+VLOOKUP($D290,['file:///home/lab/repositories/luckia.facturador/com.luckia.biller.deploy/src/main/resources/bootstrap/info_presencial_2014.xlsx']saldo_cons!$a$2:$n$1048576,7,0)</f>
        <v>#VALUE!</v>
      </c>
      <c r="AR290" s="53" t="e">
        <f aca="false">+VLOOKUP($D290,['file:///home/lab/repositories/luckia.facturador/com.luckia.biller.deploy/src/main/resources/bootstrap/info_presencial_2014.xlsx']saldo_cons!$a$2:$n$1048576,8,0)</f>
        <v>#VALUE!</v>
      </c>
      <c r="AS290" s="53" t="e">
        <f aca="false">+VLOOKUP($D290,['file:///home/lab/repositories/luckia.facturador/com.luckia.biller.deploy/src/main/resources/bootstrap/info_presencial_2014.xlsx']saldo_cons!$a$2:$n$1048576,9,0)</f>
        <v>#VALUE!</v>
      </c>
      <c r="AT290" s="53" t="e">
        <f aca="false">+VLOOKUP($D290,['file:///home/lab/repositories/luckia.facturador/com.luckia.biller.deploy/src/main/resources/bootstrap/info_presencial_2014.xlsx']saldo_cons!$a$2:$n$1048576,10,0)</f>
        <v>#VALUE!</v>
      </c>
      <c r="AU290" s="53" t="e">
        <f aca="false">+VLOOKUP($D290,['file:///home/lab/repositories/luckia.facturador/com.luckia.biller.deploy/src/main/resources/bootstrap/info_presencial_2014.xlsx']saldo_cons!$a$2:$n$1048576,11,0)</f>
        <v>#VALUE!</v>
      </c>
      <c r="AV290" s="53" t="e">
        <f aca="false">+VLOOKUP($D290,['file:///home/lab/repositories/luckia.facturador/com.luckia.biller.deploy/src/main/resources/bootstrap/info_presencial_2014.xlsx']saldo_cons!$a$2:$n$1048576,12,0)</f>
        <v>#VALUE!</v>
      </c>
      <c r="AW290" s="53" t="e">
        <f aca="false">+VLOOKUP($D290,['file:///home/lab/repositories/luckia.facturador/com.luckia.biller.deploy/src/main/resources/bootstrap/info_presencial_2014.xlsx']saldo_cons!$a$2:$n$1048576,13,0)</f>
        <v>#VALUE!</v>
      </c>
      <c r="AX290" s="53" t="e">
        <f aca="false">+VLOOKUP($D290,['file:///home/lab/repositories/luckia.facturador/com.luckia.biller.deploy/src/main/resources/bootstrap/info_presencial_2014.xlsx']saldo_cons!$a$2:$n$1048576,14,0)</f>
        <v>#VALUE!</v>
      </c>
      <c r="AY290" s="53" t="n">
        <f aca="false">+SUM(AM290:AX290)</f>
        <v>1504</v>
      </c>
      <c r="AZ290" s="53"/>
      <c r="BA290" s="53"/>
      <c r="BB290" s="53" t="e">
        <f aca="false">+VLOOKUP($D290,['file:///home/lab/repositories/luckia.facturador/com.luckia.biller.deploy/src/main/resources/bootstrap/info_presencial_2014.xlsx']ggr_cons!$a$2:$n$1048576,3,0)</f>
        <v>#VALUE!</v>
      </c>
      <c r="BC290" s="53" t="e">
        <f aca="false">+VLOOKUP($D290,['file:///home/lab/repositories/luckia.facturador/com.luckia.biller.deploy/src/main/resources/bootstrap/info_presencial_2014.xlsx']ggr_cons!$a$2:$n$1048576,4,0)</f>
        <v>#VALUE!</v>
      </c>
      <c r="BD290" s="53" t="e">
        <f aca="false">+VLOOKUP($D290,['file:///home/lab/repositories/luckia.facturador/com.luckia.biller.deploy/src/main/resources/bootstrap/info_presencial_2014.xlsx']ggr_cons!$a$2:$n$1048576,5,0)</f>
        <v>#VALUE!</v>
      </c>
      <c r="BE290" s="53" t="e">
        <f aca="false">+VLOOKUP($D290,['file:///home/lab/repositories/luckia.facturador/com.luckia.biller.deploy/src/main/resources/bootstrap/info_presencial_2014.xlsx']ggr_cons!$a$2:$n$1048576,6,0)</f>
        <v>#VALUE!</v>
      </c>
      <c r="BF290" s="53" t="e">
        <f aca="false">+VLOOKUP($D290,['file:///home/lab/repositories/luckia.facturador/com.luckia.biller.deploy/src/main/resources/bootstrap/info_presencial_2014.xlsx']ggr_cons!$a$2:$n$1048576,7,0)</f>
        <v>#VALUE!</v>
      </c>
      <c r="BG290" s="53" t="e">
        <f aca="false">+VLOOKUP($D290,['file:///home/lab/repositories/luckia.facturador/com.luckia.biller.deploy/src/main/resources/bootstrap/info_presencial_2014.xlsx']ggr_cons!$a$2:$n$1048576,8,0)</f>
        <v>#VALUE!</v>
      </c>
      <c r="BH290" s="53" t="e">
        <f aca="false">+VLOOKUP($D290,['file:///home/lab/repositories/luckia.facturador/com.luckia.biller.deploy/src/main/resources/bootstrap/info_presencial_2014.xlsx']ggr_cons!$a$2:$n$1048576,9,0)</f>
        <v>#VALUE!</v>
      </c>
      <c r="BI290" s="53" t="e">
        <f aca="false">+VLOOKUP($D290,['file:///home/lab/repositories/luckia.facturador/com.luckia.biller.deploy/src/main/resources/bootstrap/info_presencial_2014.xlsx']ggr_cons!$a$2:$n$1048576,10,0)</f>
        <v>#VALUE!</v>
      </c>
      <c r="BJ290" s="53" t="e">
        <f aca="false">+VLOOKUP($D290,['file:///home/lab/repositories/luckia.facturador/com.luckia.biller.deploy/src/main/resources/bootstrap/info_presencial_2014.xlsx']ggr_cons!$a$2:$n$1048576,11,0)</f>
        <v>#VALUE!</v>
      </c>
      <c r="BK290" s="53" t="e">
        <f aca="false">+VLOOKUP($D290,['file:///home/lab/repositories/luckia.facturador/com.luckia.biller.deploy/src/main/resources/bootstrap/info_presencial_2014.xlsx']ggr_cons!$a$2:$n$1048576,12,0)</f>
        <v>#VALUE!</v>
      </c>
      <c r="BL290" s="53" t="e">
        <f aca="false">+VLOOKUP($D290,['file:///home/lab/repositories/luckia.facturador/com.luckia.biller.deploy/src/main/resources/bootstrap/info_presencial_2014.xlsx']ggr_cons!$a$2:$n$1048576,13,0)</f>
        <v>#VALUE!</v>
      </c>
      <c r="BM290" s="53" t="e">
        <f aca="false">+VLOOKUP($D290,['file:///home/lab/repositories/luckia.facturador/com.luckia.biller.deploy/src/main/resources/bootstrap/info_presencial_2014.xlsx']ggr_cons!$a$2:$n$1048576,14,0)</f>
        <v>#VALUE!</v>
      </c>
      <c r="BN290" s="53" t="n">
        <f aca="false">+SUM(BB290:BM290)</f>
        <v>395.25</v>
      </c>
      <c r="BO290" s="53"/>
      <c r="BP290" s="53"/>
      <c r="BQ290" s="55" t="n">
        <f aca="false">+$N290*X290</f>
        <v>15.04</v>
      </c>
      <c r="BR290" s="55" t="n">
        <f aca="false">+$N290*Y290</f>
        <v>0</v>
      </c>
      <c r="BS290" s="55" t="n">
        <f aca="false">+$N290*Z290</f>
        <v>0</v>
      </c>
      <c r="BT290" s="55" t="n">
        <f aca="false">+$N290*AA290</f>
        <v>0</v>
      </c>
      <c r="BU290" s="55" t="n">
        <f aca="false">+$N290*AB290</f>
        <v>0</v>
      </c>
      <c r="BV290" s="55" t="n">
        <f aca="false">+$N290*AC290</f>
        <v>0</v>
      </c>
      <c r="BW290" s="55" t="n">
        <f aca="false">+$N290*AD290</f>
        <v>0</v>
      </c>
      <c r="BX290" s="55" t="n">
        <f aca="false">+$N290*AE290</f>
        <v>0</v>
      </c>
      <c r="BY290" s="55" t="n">
        <f aca="false">+$N290*AF290</f>
        <v>0</v>
      </c>
      <c r="BZ290" s="55" t="n">
        <f aca="false">+$N290*AG290</f>
        <v>0</v>
      </c>
      <c r="CA290" s="55" t="n">
        <f aca="false">+$N290*AH290</f>
        <v>0</v>
      </c>
      <c r="CB290" s="55" t="n">
        <f aca="false">+$N290*AI290</f>
        <v>0</v>
      </c>
      <c r="CC290" s="55" t="n">
        <f aca="false">+SUM(BQ290:CB290)</f>
        <v>15.04</v>
      </c>
      <c r="CD290" s="53"/>
      <c r="CE290" s="55"/>
      <c r="CF290" s="55" t="n">
        <f aca="false">+BQ290/$CE$2</f>
        <v>12.4297520661157</v>
      </c>
      <c r="CG290" s="55" t="n">
        <f aca="false">+BR290/$CE$2</f>
        <v>0</v>
      </c>
      <c r="CH290" s="55" t="n">
        <f aca="false">+BS290/$CE$2</f>
        <v>0</v>
      </c>
      <c r="CI290" s="55" t="n">
        <f aca="false">+BT290/$CE$2</f>
        <v>0</v>
      </c>
      <c r="CJ290" s="55" t="n">
        <f aca="false">+BU290/$CE$2</f>
        <v>0</v>
      </c>
      <c r="CK290" s="55" t="n">
        <f aca="false">+BV290/$CE$2</f>
        <v>0</v>
      </c>
      <c r="CL290" s="55" t="n">
        <f aca="false">+BW290/$CE$2</f>
        <v>0</v>
      </c>
      <c r="CM290" s="55" t="n">
        <f aca="false">+BX290/$CE$2</f>
        <v>0</v>
      </c>
      <c r="CN290" s="55" t="n">
        <f aca="false">+BY290/$CE$2</f>
        <v>0</v>
      </c>
      <c r="CO290" s="55" t="n">
        <f aca="false">+BZ290/$CE$2</f>
        <v>0</v>
      </c>
      <c r="CP290" s="55" t="n">
        <f aca="false">+CA290/$CE$2</f>
        <v>0</v>
      </c>
      <c r="CQ290" s="55" t="n">
        <f aca="false">+CB290/$CE$2</f>
        <v>0</v>
      </c>
      <c r="CR290" s="55" t="n">
        <f aca="false">+CC290/$CE$2</f>
        <v>12.4297520661157</v>
      </c>
      <c r="CS290" s="53"/>
      <c r="CT290" s="53"/>
      <c r="CU290" s="56" t="n">
        <f aca="false">+$O290*X290+$P290*BB290+$Q290*(0.9*BB290+$S290)+$R290</f>
        <v>30.08</v>
      </c>
      <c r="CV290" s="56" t="n">
        <f aca="false">+$O290*Y290+$P290*BC290+$Q290*(0.9*BC290+$S290)+$R290</f>
        <v>0</v>
      </c>
      <c r="CW290" s="56" t="n">
        <f aca="false">+$O290*Z290+$P290*BD290+$Q290*(0.9*BD290+$S290)+$R290</f>
        <v>0</v>
      </c>
      <c r="CX290" s="56" t="n">
        <f aca="false">+$O290*AA290+$P290*BE290+$Q290*(0.9*BE290+$S290)+$R290</f>
        <v>0</v>
      </c>
      <c r="CY290" s="56" t="n">
        <f aca="false">+$O290*AB290+$P290*BF290+$Q290*(0.9*BF290+$S290)+$R290</f>
        <v>0</v>
      </c>
      <c r="CZ290" s="56" t="n">
        <f aca="false">+$O290*AC290+$P290*BG290+$Q290*(0.9*BG290+$S290)+$R290</f>
        <v>0</v>
      </c>
      <c r="DA290" s="56" t="n">
        <f aca="false">+$O290*AD290+$P290*BH290+$Q290*(0.9*BH290+$S290)+$R290</f>
        <v>0</v>
      </c>
      <c r="DB290" s="56" t="n">
        <f aca="false">+$O290*AE290+$P290*BI290+$Q290*(0.9*BI290+$S290)+$R290</f>
        <v>0</v>
      </c>
      <c r="DC290" s="56" t="n">
        <f aca="false">+$O290*AF290+$P290*BJ290+$Q290*(0.9*BJ290+$S290)+$R290</f>
        <v>0</v>
      </c>
      <c r="DD290" s="56" t="n">
        <f aca="false">+$O290*AG290+$P290*BK290+$Q290*(0.9*BK290+$S290)+$R290</f>
        <v>0</v>
      </c>
      <c r="DE290" s="56" t="n">
        <f aca="false">+$O290*AH290+$P290*BL290+$Q290*(0.9*BL290+$S290)+$R290</f>
        <v>0</v>
      </c>
      <c r="DF290" s="56" t="n">
        <f aca="false">+$O290*AI290+$P290*BM290+$Q290*(0.9*BM290+$S290)+$R290</f>
        <v>0</v>
      </c>
      <c r="DG290" s="55" t="n">
        <f aca="false">+SUM(CU290:DF290)</f>
        <v>30.08</v>
      </c>
      <c r="DH290" s="53"/>
      <c r="DJ290" s="14" t="n">
        <f aca="false">+IF(X290=0,0,$T290)</f>
        <v>30</v>
      </c>
      <c r="DK290" s="14" t="n">
        <f aca="false">+IF(Y290=0,0,$T290)</f>
        <v>0</v>
      </c>
      <c r="DL290" s="14" t="n">
        <f aca="false">+IF(Z290=0,0,$T290)</f>
        <v>0</v>
      </c>
      <c r="DM290" s="14" t="n">
        <f aca="false">+IF(AA290=0,0,$T290)</f>
        <v>0</v>
      </c>
      <c r="DN290" s="14" t="n">
        <f aca="false">+IF(AB290=0,0,$T290)</f>
        <v>0</v>
      </c>
      <c r="DO290" s="14" t="n">
        <f aca="false">+IF(AC290=0,0,$T290)</f>
        <v>0</v>
      </c>
      <c r="DP290" s="14" t="n">
        <f aca="false">+IF(AD290=0,0,$T290)</f>
        <v>0</v>
      </c>
      <c r="DQ290" s="14" t="n">
        <f aca="false">+IF(AE290=0,0,$T290)</f>
        <v>0</v>
      </c>
      <c r="DR290" s="14" t="n">
        <f aca="false">+IF(AF290=0,0,$T290)</f>
        <v>0</v>
      </c>
      <c r="DS290" s="14" t="n">
        <f aca="false">+IF(AG290=0,0,$T290)</f>
        <v>0</v>
      </c>
      <c r="DT290" s="14" t="n">
        <f aca="false">+IF(AH290=0,0,$T290)</f>
        <v>0</v>
      </c>
      <c r="DU290" s="14" t="n">
        <f aca="false">+IF(AI290=0,0,$T290)</f>
        <v>0</v>
      </c>
      <c r="DV290" s="55" t="n">
        <f aca="false">+SUM(DJ290:DU290)</f>
        <v>30</v>
      </c>
      <c r="DY290" s="14" t="n">
        <v>0</v>
      </c>
      <c r="DZ290" s="14" t="n">
        <v>0</v>
      </c>
      <c r="EA290" s="14" t="n">
        <v>0</v>
      </c>
      <c r="EB290" s="14" t="n">
        <v>0</v>
      </c>
      <c r="EC290" s="14" t="n">
        <v>0</v>
      </c>
      <c r="ED290" s="14" t="n">
        <v>0</v>
      </c>
      <c r="EE290" s="14" t="n">
        <v>0</v>
      </c>
      <c r="EF290" s="14" t="n">
        <v>0</v>
      </c>
      <c r="EG290" s="14" t="n">
        <v>0</v>
      </c>
      <c r="EH290" s="14" t="n">
        <v>0</v>
      </c>
      <c r="EI290" s="14" t="n">
        <v>0</v>
      </c>
      <c r="EJ290" s="14" t="n">
        <v>0</v>
      </c>
      <c r="EK290" s="55" t="n">
        <f aca="false">+SUM(DY290:EJ290)</f>
        <v>0</v>
      </c>
      <c r="EO290" s="53" t="n">
        <f aca="false">+CU290+DJ290-DY290/2</f>
        <v>60.08</v>
      </c>
      <c r="EP290" s="53" t="n">
        <f aca="false">+CV290+DK290-DZ290/2</f>
        <v>0</v>
      </c>
      <c r="EQ290" s="53" t="n">
        <f aca="false">+CW290+DL290-EA290/2</f>
        <v>0</v>
      </c>
      <c r="ER290" s="53" t="n">
        <f aca="false">+CX290+DM290-EB290/2</f>
        <v>0</v>
      </c>
      <c r="ES290" s="53" t="n">
        <f aca="false">+CY290+DN290-EC290/2</f>
        <v>0</v>
      </c>
      <c r="ET290" s="53" t="n">
        <f aca="false">+CZ290+DO290-ED290/2</f>
        <v>0</v>
      </c>
      <c r="EU290" s="53" t="n">
        <f aca="false">+DA290+DP290-EE290/2</f>
        <v>0</v>
      </c>
      <c r="EV290" s="53" t="n">
        <f aca="false">+DB290+DQ290-EF290/2</f>
        <v>0</v>
      </c>
      <c r="EW290" s="53" t="n">
        <f aca="false">+DC290+DR290-EG290/2</f>
        <v>0</v>
      </c>
      <c r="EX290" s="53" t="n">
        <f aca="false">+DD290+DS290-EH290/2</f>
        <v>0</v>
      </c>
      <c r="EY290" s="53" t="n">
        <f aca="false">+DE290+DT290-EI290/2</f>
        <v>0</v>
      </c>
      <c r="EZ290" s="53" t="n">
        <f aca="false">+DF290+DU290-EJ290/2</f>
        <v>0</v>
      </c>
      <c r="FA290" s="55" t="n">
        <f aca="false">+SUM(EO290:EZ290)</f>
        <v>60.08</v>
      </c>
      <c r="FD290" s="53" t="n">
        <f aca="false">+AM290-EO290-DY290</f>
        <v>1443.92</v>
      </c>
      <c r="FE290" s="53" t="n">
        <f aca="false">+AN290-EP290-DZ290</f>
        <v>0</v>
      </c>
      <c r="FF290" s="53" t="n">
        <f aca="false">+AO290-EQ290-EA290</f>
        <v>0</v>
      </c>
      <c r="FG290" s="53" t="n">
        <f aca="false">+AP290-ER290-EB290</f>
        <v>0</v>
      </c>
      <c r="FH290" s="53" t="n">
        <f aca="false">+AQ290-ES290-EC290</f>
        <v>0</v>
      </c>
      <c r="FI290" s="53" t="n">
        <f aca="false">+AR290-ET290-ED290</f>
        <v>0</v>
      </c>
      <c r="FJ290" s="53" t="n">
        <f aca="false">+AS290-EU290-EE290</f>
        <v>0</v>
      </c>
      <c r="FK290" s="53" t="n">
        <f aca="false">+AT290-EV290-EF290</f>
        <v>0</v>
      </c>
      <c r="FL290" s="53" t="n">
        <f aca="false">+AU290-EW290-EG290</f>
        <v>0</v>
      </c>
      <c r="FM290" s="53" t="n">
        <f aca="false">+AV290-EX290-EH290</f>
        <v>0</v>
      </c>
      <c r="FN290" s="53" t="n">
        <f aca="false">+AW290-EY290-EI290</f>
        <v>0</v>
      </c>
      <c r="FO290" s="53" t="n">
        <f aca="false">+AX290-EZ290-EJ290</f>
        <v>0</v>
      </c>
      <c r="FP290" s="53" t="n">
        <f aca="false">+AY290-FA290</f>
        <v>1443.92</v>
      </c>
    </row>
    <row collapsed="false" customFormat="false" customHeight="true" hidden="false" ht="15" outlineLevel="2" r="291">
      <c r="A291" s="21" t="n">
        <v>12</v>
      </c>
      <c r="B291" s="21" t="s">
        <v>67</v>
      </c>
      <c r="C291" s="21" t="s">
        <v>137</v>
      </c>
      <c r="D291" s="67" t="n">
        <f aca="false">+E291</f>
        <v>16257</v>
      </c>
      <c r="E291" s="69" t="n">
        <v>16257</v>
      </c>
      <c r="F291" s="76" t="s">
        <v>934</v>
      </c>
      <c r="G291" s="21" t="s">
        <v>69</v>
      </c>
      <c r="H291" s="21" t="s">
        <v>69</v>
      </c>
      <c r="I291" s="76" t="s">
        <v>935</v>
      </c>
      <c r="J291" s="76" t="s">
        <v>74</v>
      </c>
      <c r="K291" s="76" t="s">
        <v>75</v>
      </c>
      <c r="L291" s="49" t="s">
        <v>487</v>
      </c>
      <c r="M291" s="50" t="s">
        <v>70</v>
      </c>
      <c r="N291" s="51" t="n">
        <v>0.01</v>
      </c>
      <c r="O291" s="51" t="n">
        <v>0.02</v>
      </c>
      <c r="P291" s="51" t="n">
        <v>0</v>
      </c>
      <c r="Q291" s="51" t="n">
        <v>0</v>
      </c>
      <c r="R291" s="50" t="n">
        <v>0</v>
      </c>
      <c r="S291" s="50" t="n">
        <v>0</v>
      </c>
      <c r="T291" s="50" t="n">
        <v>30</v>
      </c>
      <c r="U291" s="50"/>
      <c r="X291" s="53" t="e">
        <f aca="false">+VLOOKUP($D291,['file:///home/lab/repositories/luckia.facturador/com.luckia.biller.deploy/src/main/resources/bootstrap/info_presencial_2014.xlsx']venta_neta_cons!$a$2:$n$1048576,3,0)</f>
        <v>#VALUE!</v>
      </c>
      <c r="Y291" s="53" t="e">
        <f aca="false">+VLOOKUP($D291,['file:///home/lab/repositories/luckia.facturador/com.luckia.biller.deploy/src/main/resources/bootstrap/info_presencial_2014.xlsx']venta_neta_cons!$a$2:$n$1048576,4,0)</f>
        <v>#VALUE!</v>
      </c>
      <c r="Z291" s="53" t="e">
        <f aca="false">+VLOOKUP($D291,['file:///home/lab/repositories/luckia.facturador/com.luckia.biller.deploy/src/main/resources/bootstrap/info_presencial_2014.xlsx']venta_neta_cons!$a$2:$n$1048576,5,0)</f>
        <v>#VALUE!</v>
      </c>
      <c r="AA291" s="53" t="e">
        <f aca="false">+VLOOKUP($D291,['file:///home/lab/repositories/luckia.facturador/com.luckia.biller.deploy/src/main/resources/bootstrap/info_presencial_2014.xlsx']venta_neta_cons!$a$2:$n$1048576,6,0)</f>
        <v>#VALUE!</v>
      </c>
      <c r="AB291" s="53" t="e">
        <f aca="false">+VLOOKUP($D291,['file:///home/lab/repositories/luckia.facturador/com.luckia.biller.deploy/src/main/resources/bootstrap/info_presencial_2014.xlsx']venta_neta_cons!$a$2:$n$1048576,7,0)</f>
        <v>#VALUE!</v>
      </c>
      <c r="AC291" s="53" t="e">
        <f aca="false">+VLOOKUP($D291,['file:///home/lab/repositories/luckia.facturador/com.luckia.biller.deploy/src/main/resources/bootstrap/info_presencial_2014.xlsx']venta_neta_cons!$a$2:$n$1048576,8,0)</f>
        <v>#VALUE!</v>
      </c>
      <c r="AD291" s="53" t="e">
        <f aca="false">+VLOOKUP($D291,['file:///home/lab/repositories/luckia.facturador/com.luckia.biller.deploy/src/main/resources/bootstrap/info_presencial_2014.xlsx']venta_neta_cons!$a$2:$n$1048576,9,0)</f>
        <v>#VALUE!</v>
      </c>
      <c r="AE291" s="53" t="e">
        <f aca="false">+VLOOKUP($D291,['file:///home/lab/repositories/luckia.facturador/com.luckia.biller.deploy/src/main/resources/bootstrap/info_presencial_2014.xlsx']venta_neta_cons!$a$2:$n$1048576,10,0)</f>
        <v>#VALUE!</v>
      </c>
      <c r="AF291" s="53" t="e">
        <f aca="false">+VLOOKUP($D291,['file:///home/lab/repositories/luckia.facturador/com.luckia.biller.deploy/src/main/resources/bootstrap/info_presencial_2014.xlsx']venta_neta_cons!$a$2:$n$1048576,11,0)</f>
        <v>#VALUE!</v>
      </c>
      <c r="AG291" s="53" t="e">
        <f aca="false">+VLOOKUP($D291,['file:///home/lab/repositories/luckia.facturador/com.luckia.biller.deploy/src/main/resources/bootstrap/info_presencial_2014.xlsx']venta_neta_cons!$a$2:$n$1048576,12,0)</f>
        <v>#VALUE!</v>
      </c>
      <c r="AH291" s="53" t="e">
        <f aca="false">+VLOOKUP($D291,['file:///home/lab/repositories/luckia.facturador/com.luckia.biller.deploy/src/main/resources/bootstrap/info_presencial_2014.xlsx']venta_neta_cons!$a$2:$n$1048576,13,0)</f>
        <v>#VALUE!</v>
      </c>
      <c r="AI291" s="53" t="e">
        <f aca="false">+VLOOKUP($D291,['file:///home/lab/repositories/luckia.facturador/com.luckia.biller.deploy/src/main/resources/bootstrap/info_presencial_2014.xlsx']venta_neta_cons!$a$2:$n$1048576,14,0)</f>
        <v>#VALUE!</v>
      </c>
      <c r="AJ291" s="53" t="n">
        <f aca="false">+SUM(X291:AI291)</f>
        <v>435</v>
      </c>
      <c r="AK291" s="54" t="n">
        <f aca="false">+BB291/X291</f>
        <v>0.437494252873563</v>
      </c>
      <c r="AL291" s="53"/>
      <c r="AM291" s="53" t="e">
        <f aca="false">+VLOOKUP($D291,['file:///home/lab/repositories/luckia.facturador/com.luckia.biller.deploy/src/main/resources/bootstrap/info_presencial_2014.xlsx']saldo_cons!$a$2:$n$1048576,3,0)</f>
        <v>#VALUE!</v>
      </c>
      <c r="AN291" s="53" t="e">
        <f aca="false">+VLOOKUP($D291,['file:///home/lab/repositories/luckia.facturador/com.luckia.biller.deploy/src/main/resources/bootstrap/info_presencial_2014.xlsx']saldo_cons!$a$2:$n$1048576,4,0)</f>
        <v>#VALUE!</v>
      </c>
      <c r="AO291" s="53" t="e">
        <f aca="false">+VLOOKUP($D291,['file:///home/lab/repositories/luckia.facturador/com.luckia.biller.deploy/src/main/resources/bootstrap/info_presencial_2014.xlsx']saldo_cons!$a$2:$n$1048576,5,0)</f>
        <v>#VALUE!</v>
      </c>
      <c r="AP291" s="53" t="e">
        <f aca="false">+VLOOKUP($D291,['file:///home/lab/repositories/luckia.facturador/com.luckia.biller.deploy/src/main/resources/bootstrap/info_presencial_2014.xlsx']saldo_cons!$a$2:$n$1048576,6,0)</f>
        <v>#VALUE!</v>
      </c>
      <c r="AQ291" s="53" t="e">
        <f aca="false">+VLOOKUP($D291,['file:///home/lab/repositories/luckia.facturador/com.luckia.biller.deploy/src/main/resources/bootstrap/info_presencial_2014.xlsx']saldo_cons!$a$2:$n$1048576,7,0)</f>
        <v>#VALUE!</v>
      </c>
      <c r="AR291" s="53" t="e">
        <f aca="false">+VLOOKUP($D291,['file:///home/lab/repositories/luckia.facturador/com.luckia.biller.deploy/src/main/resources/bootstrap/info_presencial_2014.xlsx']saldo_cons!$a$2:$n$1048576,8,0)</f>
        <v>#VALUE!</v>
      </c>
      <c r="AS291" s="53" t="e">
        <f aca="false">+VLOOKUP($D291,['file:///home/lab/repositories/luckia.facturador/com.luckia.biller.deploy/src/main/resources/bootstrap/info_presencial_2014.xlsx']saldo_cons!$a$2:$n$1048576,9,0)</f>
        <v>#VALUE!</v>
      </c>
      <c r="AT291" s="53" t="e">
        <f aca="false">+VLOOKUP($D291,['file:///home/lab/repositories/luckia.facturador/com.luckia.biller.deploy/src/main/resources/bootstrap/info_presencial_2014.xlsx']saldo_cons!$a$2:$n$1048576,10,0)</f>
        <v>#VALUE!</v>
      </c>
      <c r="AU291" s="53" t="e">
        <f aca="false">+VLOOKUP($D291,['file:///home/lab/repositories/luckia.facturador/com.luckia.biller.deploy/src/main/resources/bootstrap/info_presencial_2014.xlsx']saldo_cons!$a$2:$n$1048576,11,0)</f>
        <v>#VALUE!</v>
      </c>
      <c r="AV291" s="53" t="e">
        <f aca="false">+VLOOKUP($D291,['file:///home/lab/repositories/luckia.facturador/com.luckia.biller.deploy/src/main/resources/bootstrap/info_presencial_2014.xlsx']saldo_cons!$a$2:$n$1048576,12,0)</f>
        <v>#VALUE!</v>
      </c>
      <c r="AW291" s="53" t="e">
        <f aca="false">+VLOOKUP($D291,['file:///home/lab/repositories/luckia.facturador/com.luckia.biller.deploy/src/main/resources/bootstrap/info_presencial_2014.xlsx']saldo_cons!$a$2:$n$1048576,13,0)</f>
        <v>#VALUE!</v>
      </c>
      <c r="AX291" s="53" t="e">
        <f aca="false">+VLOOKUP($D291,['file:///home/lab/repositories/luckia.facturador/com.luckia.biller.deploy/src/main/resources/bootstrap/info_presencial_2014.xlsx']saldo_cons!$a$2:$n$1048576,14,0)</f>
        <v>#VALUE!</v>
      </c>
      <c r="AY291" s="53" t="n">
        <f aca="false">+SUM(AM291:AX291)</f>
        <v>435</v>
      </c>
      <c r="AZ291" s="53"/>
      <c r="BA291" s="53"/>
      <c r="BB291" s="53" t="e">
        <f aca="false">+VLOOKUP($D291,['file:///home/lab/repositories/luckia.facturador/com.luckia.biller.deploy/src/main/resources/bootstrap/info_presencial_2014.xlsx']ggr_cons!$a$2:$n$1048576,3,0)</f>
        <v>#VALUE!</v>
      </c>
      <c r="BC291" s="53" t="e">
        <f aca="false">+VLOOKUP($D291,['file:///home/lab/repositories/luckia.facturador/com.luckia.biller.deploy/src/main/resources/bootstrap/info_presencial_2014.xlsx']ggr_cons!$a$2:$n$1048576,4,0)</f>
        <v>#VALUE!</v>
      </c>
      <c r="BD291" s="53" t="e">
        <f aca="false">+VLOOKUP($D291,['file:///home/lab/repositories/luckia.facturador/com.luckia.biller.deploy/src/main/resources/bootstrap/info_presencial_2014.xlsx']ggr_cons!$a$2:$n$1048576,5,0)</f>
        <v>#VALUE!</v>
      </c>
      <c r="BE291" s="53" t="e">
        <f aca="false">+VLOOKUP($D291,['file:///home/lab/repositories/luckia.facturador/com.luckia.biller.deploy/src/main/resources/bootstrap/info_presencial_2014.xlsx']ggr_cons!$a$2:$n$1048576,6,0)</f>
        <v>#VALUE!</v>
      </c>
      <c r="BF291" s="53" t="e">
        <f aca="false">+VLOOKUP($D291,['file:///home/lab/repositories/luckia.facturador/com.luckia.biller.deploy/src/main/resources/bootstrap/info_presencial_2014.xlsx']ggr_cons!$a$2:$n$1048576,7,0)</f>
        <v>#VALUE!</v>
      </c>
      <c r="BG291" s="53" t="e">
        <f aca="false">+VLOOKUP($D291,['file:///home/lab/repositories/luckia.facturador/com.luckia.biller.deploy/src/main/resources/bootstrap/info_presencial_2014.xlsx']ggr_cons!$a$2:$n$1048576,8,0)</f>
        <v>#VALUE!</v>
      </c>
      <c r="BH291" s="53" t="e">
        <f aca="false">+VLOOKUP($D291,['file:///home/lab/repositories/luckia.facturador/com.luckia.biller.deploy/src/main/resources/bootstrap/info_presencial_2014.xlsx']ggr_cons!$a$2:$n$1048576,9,0)</f>
        <v>#VALUE!</v>
      </c>
      <c r="BI291" s="53" t="e">
        <f aca="false">+VLOOKUP($D291,['file:///home/lab/repositories/luckia.facturador/com.luckia.biller.deploy/src/main/resources/bootstrap/info_presencial_2014.xlsx']ggr_cons!$a$2:$n$1048576,10,0)</f>
        <v>#VALUE!</v>
      </c>
      <c r="BJ291" s="53" t="e">
        <f aca="false">+VLOOKUP($D291,['file:///home/lab/repositories/luckia.facturador/com.luckia.biller.deploy/src/main/resources/bootstrap/info_presencial_2014.xlsx']ggr_cons!$a$2:$n$1048576,11,0)</f>
        <v>#VALUE!</v>
      </c>
      <c r="BK291" s="53" t="e">
        <f aca="false">+VLOOKUP($D291,['file:///home/lab/repositories/luckia.facturador/com.luckia.biller.deploy/src/main/resources/bootstrap/info_presencial_2014.xlsx']ggr_cons!$a$2:$n$1048576,12,0)</f>
        <v>#VALUE!</v>
      </c>
      <c r="BL291" s="53" t="e">
        <f aca="false">+VLOOKUP($D291,['file:///home/lab/repositories/luckia.facturador/com.luckia.biller.deploy/src/main/resources/bootstrap/info_presencial_2014.xlsx']ggr_cons!$a$2:$n$1048576,13,0)</f>
        <v>#VALUE!</v>
      </c>
      <c r="BM291" s="53" t="e">
        <f aca="false">+VLOOKUP($D291,['file:///home/lab/repositories/luckia.facturador/com.luckia.biller.deploy/src/main/resources/bootstrap/info_presencial_2014.xlsx']ggr_cons!$a$2:$n$1048576,14,0)</f>
        <v>#VALUE!</v>
      </c>
      <c r="BN291" s="53" t="n">
        <f aca="false">+SUM(BB291:BM291)</f>
        <v>190.31</v>
      </c>
      <c r="BO291" s="53"/>
      <c r="BP291" s="53"/>
      <c r="BQ291" s="55" t="n">
        <f aca="false">+$N291*X291</f>
        <v>4.35</v>
      </c>
      <c r="BR291" s="55" t="n">
        <f aca="false">+$N291*Y291</f>
        <v>0</v>
      </c>
      <c r="BS291" s="55" t="n">
        <f aca="false">+$N291*Z291</f>
        <v>0</v>
      </c>
      <c r="BT291" s="55" t="n">
        <f aca="false">+$N291*AA291</f>
        <v>0</v>
      </c>
      <c r="BU291" s="55" t="n">
        <f aca="false">+$N291*AB291</f>
        <v>0</v>
      </c>
      <c r="BV291" s="55" t="n">
        <f aca="false">+$N291*AC291</f>
        <v>0</v>
      </c>
      <c r="BW291" s="55" t="n">
        <f aca="false">+$N291*AD291</f>
        <v>0</v>
      </c>
      <c r="BX291" s="55" t="n">
        <f aca="false">+$N291*AE291</f>
        <v>0</v>
      </c>
      <c r="BY291" s="55" t="n">
        <f aca="false">+$N291*AF291</f>
        <v>0</v>
      </c>
      <c r="BZ291" s="55" t="n">
        <f aca="false">+$N291*AG291</f>
        <v>0</v>
      </c>
      <c r="CA291" s="55" t="n">
        <f aca="false">+$N291*AH291</f>
        <v>0</v>
      </c>
      <c r="CB291" s="55" t="n">
        <f aca="false">+$N291*AI291</f>
        <v>0</v>
      </c>
      <c r="CC291" s="55" t="n">
        <f aca="false">+SUM(BQ291:CB291)</f>
        <v>4.35</v>
      </c>
      <c r="CD291" s="53"/>
      <c r="CE291" s="55"/>
      <c r="CF291" s="55" t="n">
        <f aca="false">+BQ291/$CE$2</f>
        <v>3.59504132231405</v>
      </c>
      <c r="CG291" s="55" t="n">
        <f aca="false">+BR291/$CE$2</f>
        <v>0</v>
      </c>
      <c r="CH291" s="55" t="n">
        <f aca="false">+BS291/$CE$2</f>
        <v>0</v>
      </c>
      <c r="CI291" s="55" t="n">
        <f aca="false">+BT291/$CE$2</f>
        <v>0</v>
      </c>
      <c r="CJ291" s="55" t="n">
        <f aca="false">+BU291/$CE$2</f>
        <v>0</v>
      </c>
      <c r="CK291" s="55" t="n">
        <f aca="false">+BV291/$CE$2</f>
        <v>0</v>
      </c>
      <c r="CL291" s="55" t="n">
        <f aca="false">+BW291/$CE$2</f>
        <v>0</v>
      </c>
      <c r="CM291" s="55" t="n">
        <f aca="false">+BX291/$CE$2</f>
        <v>0</v>
      </c>
      <c r="CN291" s="55" t="n">
        <f aca="false">+BY291/$CE$2</f>
        <v>0</v>
      </c>
      <c r="CO291" s="55" t="n">
        <f aca="false">+BZ291/$CE$2</f>
        <v>0</v>
      </c>
      <c r="CP291" s="55" t="n">
        <f aca="false">+CA291/$CE$2</f>
        <v>0</v>
      </c>
      <c r="CQ291" s="55" t="n">
        <f aca="false">+CB291/$CE$2</f>
        <v>0</v>
      </c>
      <c r="CR291" s="55" t="n">
        <f aca="false">+CC291/$CE$2</f>
        <v>3.59504132231405</v>
      </c>
      <c r="CS291" s="53"/>
      <c r="CT291" s="53"/>
      <c r="CU291" s="56" t="n">
        <f aca="false">+$O291*X291+$P291*BB291+$Q291*(0.9*BB291+$S291)+$R291</f>
        <v>8.7</v>
      </c>
      <c r="CV291" s="56" t="n">
        <f aca="false">+$O291*Y291+$P291*BC291+$Q291*(0.9*BC291+$S291)+$R291</f>
        <v>0</v>
      </c>
      <c r="CW291" s="56" t="n">
        <f aca="false">+$O291*Z291+$P291*BD291+$Q291*(0.9*BD291+$S291)+$R291</f>
        <v>0</v>
      </c>
      <c r="CX291" s="56" t="n">
        <f aca="false">+$O291*AA291+$P291*BE291+$Q291*(0.9*BE291+$S291)+$R291</f>
        <v>0</v>
      </c>
      <c r="CY291" s="56" t="n">
        <f aca="false">+$O291*AB291+$P291*BF291+$Q291*(0.9*BF291+$S291)+$R291</f>
        <v>0</v>
      </c>
      <c r="CZ291" s="56" t="n">
        <f aca="false">+$O291*AC291+$P291*BG291+$Q291*(0.9*BG291+$S291)+$R291</f>
        <v>0</v>
      </c>
      <c r="DA291" s="56" t="n">
        <f aca="false">+$O291*AD291+$P291*BH291+$Q291*(0.9*BH291+$S291)+$R291</f>
        <v>0</v>
      </c>
      <c r="DB291" s="56" t="n">
        <f aca="false">+$O291*AE291+$P291*BI291+$Q291*(0.9*BI291+$S291)+$R291</f>
        <v>0</v>
      </c>
      <c r="DC291" s="56" t="n">
        <f aca="false">+$O291*AF291+$P291*BJ291+$Q291*(0.9*BJ291+$S291)+$R291</f>
        <v>0</v>
      </c>
      <c r="DD291" s="56" t="n">
        <f aca="false">+$O291*AG291+$P291*BK291+$Q291*(0.9*BK291+$S291)+$R291</f>
        <v>0</v>
      </c>
      <c r="DE291" s="56" t="n">
        <f aca="false">+$O291*AH291+$P291*BL291+$Q291*(0.9*BL291+$S291)+$R291</f>
        <v>0</v>
      </c>
      <c r="DF291" s="56" t="n">
        <f aca="false">+$O291*AI291+$P291*BM291+$Q291*(0.9*BM291+$S291)+$R291</f>
        <v>0</v>
      </c>
      <c r="DG291" s="55" t="n">
        <f aca="false">+SUM(CU291:DF291)</f>
        <v>8.7</v>
      </c>
      <c r="DH291" s="53"/>
      <c r="DJ291" s="14" t="n">
        <f aca="false">+IF(X291=0,0,$T291)</f>
        <v>30</v>
      </c>
      <c r="DK291" s="14" t="n">
        <f aca="false">+IF(Y291=0,0,$T291)</f>
        <v>0</v>
      </c>
      <c r="DL291" s="14" t="n">
        <f aca="false">+IF(Z291=0,0,$T291)</f>
        <v>0</v>
      </c>
      <c r="DM291" s="14" t="n">
        <f aca="false">+IF(AA291=0,0,$T291)</f>
        <v>0</v>
      </c>
      <c r="DN291" s="14" t="n">
        <f aca="false">+IF(AB291=0,0,$T291)</f>
        <v>0</v>
      </c>
      <c r="DO291" s="14" t="n">
        <f aca="false">+IF(AC291=0,0,$T291)</f>
        <v>0</v>
      </c>
      <c r="DP291" s="14" t="n">
        <f aca="false">+IF(AD291=0,0,$T291)</f>
        <v>0</v>
      </c>
      <c r="DQ291" s="14" t="n">
        <f aca="false">+IF(AE291=0,0,$T291)</f>
        <v>0</v>
      </c>
      <c r="DR291" s="14" t="n">
        <f aca="false">+IF(AF291=0,0,$T291)</f>
        <v>0</v>
      </c>
      <c r="DS291" s="14" t="n">
        <f aca="false">+IF(AG291=0,0,$T291)</f>
        <v>0</v>
      </c>
      <c r="DT291" s="14" t="n">
        <f aca="false">+IF(AH291=0,0,$T291)</f>
        <v>0</v>
      </c>
      <c r="DU291" s="14" t="n">
        <f aca="false">+IF(AI291=0,0,$T291)</f>
        <v>0</v>
      </c>
      <c r="DV291" s="55" t="n">
        <f aca="false">+SUM(DJ291:DU291)</f>
        <v>30</v>
      </c>
      <c r="DY291" s="14" t="n">
        <v>0</v>
      </c>
      <c r="DZ291" s="14" t="n">
        <v>0</v>
      </c>
      <c r="EA291" s="14" t="n">
        <v>0</v>
      </c>
      <c r="EB291" s="14" t="n">
        <v>0</v>
      </c>
      <c r="EC291" s="14" t="n">
        <v>0</v>
      </c>
      <c r="ED291" s="14" t="n">
        <v>0</v>
      </c>
      <c r="EE291" s="14" t="n">
        <v>0</v>
      </c>
      <c r="EF291" s="14" t="n">
        <v>0</v>
      </c>
      <c r="EG291" s="14" t="n">
        <v>0</v>
      </c>
      <c r="EH291" s="14" t="n">
        <v>0</v>
      </c>
      <c r="EI291" s="14" t="n">
        <v>0</v>
      </c>
      <c r="EJ291" s="14" t="n">
        <v>0</v>
      </c>
      <c r="EK291" s="55" t="n">
        <f aca="false">+SUM(DY291:EJ291)</f>
        <v>0</v>
      </c>
      <c r="EO291" s="53" t="n">
        <f aca="false">+CU291+DJ291-DY291/2</f>
        <v>38.7</v>
      </c>
      <c r="EP291" s="53" t="n">
        <f aca="false">+CV291+DK291-DZ291/2</f>
        <v>0</v>
      </c>
      <c r="EQ291" s="53" t="n">
        <f aca="false">+CW291+DL291-EA291/2</f>
        <v>0</v>
      </c>
      <c r="ER291" s="53" t="n">
        <f aca="false">+CX291+DM291-EB291/2</f>
        <v>0</v>
      </c>
      <c r="ES291" s="53" t="n">
        <f aca="false">+CY291+DN291-EC291/2</f>
        <v>0</v>
      </c>
      <c r="ET291" s="53" t="n">
        <f aca="false">+CZ291+DO291-ED291/2</f>
        <v>0</v>
      </c>
      <c r="EU291" s="53" t="n">
        <f aca="false">+DA291+DP291-EE291/2</f>
        <v>0</v>
      </c>
      <c r="EV291" s="53" t="n">
        <f aca="false">+DB291+DQ291-EF291/2</f>
        <v>0</v>
      </c>
      <c r="EW291" s="53" t="n">
        <f aca="false">+DC291+DR291-EG291/2</f>
        <v>0</v>
      </c>
      <c r="EX291" s="53" t="n">
        <f aca="false">+DD291+DS291-EH291/2</f>
        <v>0</v>
      </c>
      <c r="EY291" s="53" t="n">
        <f aca="false">+DE291+DT291-EI291/2</f>
        <v>0</v>
      </c>
      <c r="EZ291" s="53" t="n">
        <f aca="false">+DF291+DU291-EJ291/2</f>
        <v>0</v>
      </c>
      <c r="FA291" s="55" t="n">
        <f aca="false">+SUM(EO291:EZ291)</f>
        <v>38.7</v>
      </c>
      <c r="FD291" s="53" t="n">
        <f aca="false">+AM291-EO291-DY291</f>
        <v>396.3</v>
      </c>
      <c r="FE291" s="53" t="n">
        <f aca="false">+AN291-EP291-DZ291</f>
        <v>0</v>
      </c>
      <c r="FF291" s="53" t="n">
        <f aca="false">+AO291-EQ291-EA291</f>
        <v>0</v>
      </c>
      <c r="FG291" s="53" t="n">
        <f aca="false">+AP291-ER291-EB291</f>
        <v>0</v>
      </c>
      <c r="FH291" s="53" t="n">
        <f aca="false">+AQ291-ES291-EC291</f>
        <v>0</v>
      </c>
      <c r="FI291" s="53" t="n">
        <f aca="false">+AR291-ET291-ED291</f>
        <v>0</v>
      </c>
      <c r="FJ291" s="53" t="n">
        <f aca="false">+AS291-EU291-EE291</f>
        <v>0</v>
      </c>
      <c r="FK291" s="53" t="n">
        <f aca="false">+AT291-EV291-EF291</f>
        <v>0</v>
      </c>
      <c r="FL291" s="53" t="n">
        <f aca="false">+AU291-EW291-EG291</f>
        <v>0</v>
      </c>
      <c r="FM291" s="53" t="n">
        <f aca="false">+AV291-EX291-EH291</f>
        <v>0</v>
      </c>
      <c r="FN291" s="53" t="n">
        <f aca="false">+AW291-EY291-EI291</f>
        <v>0</v>
      </c>
      <c r="FO291" s="53" t="n">
        <f aca="false">+AX291-EZ291-EJ291</f>
        <v>0</v>
      </c>
      <c r="FP291" s="53" t="n">
        <f aca="false">+AY291-FA291</f>
        <v>396.3</v>
      </c>
    </row>
    <row collapsed="false" customFormat="false" customHeight="true" hidden="false" ht="15" outlineLevel="2" r="292">
      <c r="A292" s="21" t="n">
        <v>12</v>
      </c>
      <c r="B292" s="21" t="s">
        <v>67</v>
      </c>
      <c r="C292" s="21" t="s">
        <v>137</v>
      </c>
      <c r="D292" s="67" t="n">
        <f aca="false">+E292</f>
        <v>16258</v>
      </c>
      <c r="E292" s="69" t="n">
        <v>16258</v>
      </c>
      <c r="F292" s="80" t="s">
        <v>936</v>
      </c>
      <c r="G292" s="21" t="s">
        <v>69</v>
      </c>
      <c r="H292" s="21" t="s">
        <v>69</v>
      </c>
      <c r="I292" s="76" t="s">
        <v>937</v>
      </c>
      <c r="J292" s="76" t="s">
        <v>938</v>
      </c>
      <c r="K292" s="76" t="s">
        <v>75</v>
      </c>
      <c r="L292" s="49" t="s">
        <v>487</v>
      </c>
      <c r="M292" s="50" t="s">
        <v>70</v>
      </c>
      <c r="N292" s="51" t="n">
        <v>0.01</v>
      </c>
      <c r="O292" s="51" t="n">
        <v>0.02</v>
      </c>
      <c r="P292" s="51" t="n">
        <v>0</v>
      </c>
      <c r="Q292" s="51" t="n">
        <v>0</v>
      </c>
      <c r="R292" s="50" t="n">
        <v>0</v>
      </c>
      <c r="S292" s="50" t="n">
        <v>0</v>
      </c>
      <c r="T292" s="50" t="n">
        <v>30</v>
      </c>
      <c r="U292" s="50"/>
      <c r="X292" s="53" t="e">
        <f aca="false">+VLOOKUP($D292,['file:///home/lab/repositories/luckia.facturador/com.luckia.biller.deploy/src/main/resources/bootstrap/info_presencial_2014.xlsx']venta_neta_cons!$a$2:$n$1048576,3,0)</f>
        <v>#VALUE!</v>
      </c>
      <c r="Y292" s="53" t="e">
        <f aca="false">+VLOOKUP($D292,['file:///home/lab/repositories/luckia.facturador/com.luckia.biller.deploy/src/main/resources/bootstrap/info_presencial_2014.xlsx']venta_neta_cons!$a$2:$n$1048576,4,0)</f>
        <v>#VALUE!</v>
      </c>
      <c r="Z292" s="53" t="e">
        <f aca="false">+VLOOKUP($D292,['file:///home/lab/repositories/luckia.facturador/com.luckia.biller.deploy/src/main/resources/bootstrap/info_presencial_2014.xlsx']venta_neta_cons!$a$2:$n$1048576,5,0)</f>
        <v>#VALUE!</v>
      </c>
      <c r="AA292" s="53" t="e">
        <f aca="false">+VLOOKUP($D292,['file:///home/lab/repositories/luckia.facturador/com.luckia.biller.deploy/src/main/resources/bootstrap/info_presencial_2014.xlsx']venta_neta_cons!$a$2:$n$1048576,6,0)</f>
        <v>#VALUE!</v>
      </c>
      <c r="AB292" s="53" t="e">
        <f aca="false">+VLOOKUP($D292,['file:///home/lab/repositories/luckia.facturador/com.luckia.biller.deploy/src/main/resources/bootstrap/info_presencial_2014.xlsx']venta_neta_cons!$a$2:$n$1048576,7,0)</f>
        <v>#VALUE!</v>
      </c>
      <c r="AC292" s="53" t="e">
        <f aca="false">+VLOOKUP($D292,['file:///home/lab/repositories/luckia.facturador/com.luckia.biller.deploy/src/main/resources/bootstrap/info_presencial_2014.xlsx']venta_neta_cons!$a$2:$n$1048576,8,0)</f>
        <v>#VALUE!</v>
      </c>
      <c r="AD292" s="53" t="e">
        <f aca="false">+VLOOKUP($D292,['file:///home/lab/repositories/luckia.facturador/com.luckia.biller.deploy/src/main/resources/bootstrap/info_presencial_2014.xlsx']venta_neta_cons!$a$2:$n$1048576,9,0)</f>
        <v>#VALUE!</v>
      </c>
      <c r="AE292" s="53" t="e">
        <f aca="false">+VLOOKUP($D292,['file:///home/lab/repositories/luckia.facturador/com.luckia.biller.deploy/src/main/resources/bootstrap/info_presencial_2014.xlsx']venta_neta_cons!$a$2:$n$1048576,10,0)</f>
        <v>#VALUE!</v>
      </c>
      <c r="AF292" s="53" t="e">
        <f aca="false">+VLOOKUP($D292,['file:///home/lab/repositories/luckia.facturador/com.luckia.biller.deploy/src/main/resources/bootstrap/info_presencial_2014.xlsx']venta_neta_cons!$a$2:$n$1048576,11,0)</f>
        <v>#VALUE!</v>
      </c>
      <c r="AG292" s="53" t="e">
        <f aca="false">+VLOOKUP($D292,['file:///home/lab/repositories/luckia.facturador/com.luckia.biller.deploy/src/main/resources/bootstrap/info_presencial_2014.xlsx']venta_neta_cons!$a$2:$n$1048576,12,0)</f>
        <v>#VALUE!</v>
      </c>
      <c r="AH292" s="53" t="e">
        <f aca="false">+VLOOKUP($D292,['file:///home/lab/repositories/luckia.facturador/com.luckia.biller.deploy/src/main/resources/bootstrap/info_presencial_2014.xlsx']venta_neta_cons!$a$2:$n$1048576,13,0)</f>
        <v>#VALUE!</v>
      </c>
      <c r="AI292" s="53" t="e">
        <f aca="false">+VLOOKUP($D292,['file:///home/lab/repositories/luckia.facturador/com.luckia.biller.deploy/src/main/resources/bootstrap/info_presencial_2014.xlsx']venta_neta_cons!$a$2:$n$1048576,14,0)</f>
        <v>#VALUE!</v>
      </c>
      <c r="AJ292" s="53" t="n">
        <f aca="false">+SUM(X292:AI292)</f>
        <v>73</v>
      </c>
      <c r="AK292" s="54" t="n">
        <f aca="false">+BB292/X292</f>
        <v>-6.41917808219178</v>
      </c>
      <c r="AL292" s="53"/>
      <c r="AM292" s="53" t="e">
        <f aca="false">+VLOOKUP($D292,['file:///home/lab/repositories/luckia.facturador/com.luckia.biller.deploy/src/main/resources/bootstrap/info_presencial_2014.xlsx']saldo_cons!$a$2:$n$1048576,3,0)</f>
        <v>#VALUE!</v>
      </c>
      <c r="AN292" s="53" t="e">
        <f aca="false">+VLOOKUP($D292,['file:///home/lab/repositories/luckia.facturador/com.luckia.biller.deploy/src/main/resources/bootstrap/info_presencial_2014.xlsx']saldo_cons!$a$2:$n$1048576,4,0)</f>
        <v>#VALUE!</v>
      </c>
      <c r="AO292" s="53" t="e">
        <f aca="false">+VLOOKUP($D292,['file:///home/lab/repositories/luckia.facturador/com.luckia.biller.deploy/src/main/resources/bootstrap/info_presencial_2014.xlsx']saldo_cons!$a$2:$n$1048576,5,0)</f>
        <v>#VALUE!</v>
      </c>
      <c r="AP292" s="53" t="e">
        <f aca="false">+VLOOKUP($D292,['file:///home/lab/repositories/luckia.facturador/com.luckia.biller.deploy/src/main/resources/bootstrap/info_presencial_2014.xlsx']saldo_cons!$a$2:$n$1048576,6,0)</f>
        <v>#VALUE!</v>
      </c>
      <c r="AQ292" s="53" t="e">
        <f aca="false">+VLOOKUP($D292,['file:///home/lab/repositories/luckia.facturador/com.luckia.biller.deploy/src/main/resources/bootstrap/info_presencial_2014.xlsx']saldo_cons!$a$2:$n$1048576,7,0)</f>
        <v>#VALUE!</v>
      </c>
      <c r="AR292" s="53" t="e">
        <f aca="false">+VLOOKUP($D292,['file:///home/lab/repositories/luckia.facturador/com.luckia.biller.deploy/src/main/resources/bootstrap/info_presencial_2014.xlsx']saldo_cons!$a$2:$n$1048576,8,0)</f>
        <v>#VALUE!</v>
      </c>
      <c r="AS292" s="53" t="e">
        <f aca="false">+VLOOKUP($D292,['file:///home/lab/repositories/luckia.facturador/com.luckia.biller.deploy/src/main/resources/bootstrap/info_presencial_2014.xlsx']saldo_cons!$a$2:$n$1048576,9,0)</f>
        <v>#VALUE!</v>
      </c>
      <c r="AT292" s="53" t="e">
        <f aca="false">+VLOOKUP($D292,['file:///home/lab/repositories/luckia.facturador/com.luckia.biller.deploy/src/main/resources/bootstrap/info_presencial_2014.xlsx']saldo_cons!$a$2:$n$1048576,10,0)</f>
        <v>#VALUE!</v>
      </c>
      <c r="AU292" s="53" t="e">
        <f aca="false">+VLOOKUP($D292,['file:///home/lab/repositories/luckia.facturador/com.luckia.biller.deploy/src/main/resources/bootstrap/info_presencial_2014.xlsx']saldo_cons!$a$2:$n$1048576,11,0)</f>
        <v>#VALUE!</v>
      </c>
      <c r="AV292" s="53" t="e">
        <f aca="false">+VLOOKUP($D292,['file:///home/lab/repositories/luckia.facturador/com.luckia.biller.deploy/src/main/resources/bootstrap/info_presencial_2014.xlsx']saldo_cons!$a$2:$n$1048576,12,0)</f>
        <v>#VALUE!</v>
      </c>
      <c r="AW292" s="53" t="e">
        <f aca="false">+VLOOKUP($D292,['file:///home/lab/repositories/luckia.facturador/com.luckia.biller.deploy/src/main/resources/bootstrap/info_presencial_2014.xlsx']saldo_cons!$a$2:$n$1048576,13,0)</f>
        <v>#VALUE!</v>
      </c>
      <c r="AX292" s="53" t="e">
        <f aca="false">+VLOOKUP($D292,['file:///home/lab/repositories/luckia.facturador/com.luckia.biller.deploy/src/main/resources/bootstrap/info_presencial_2014.xlsx']saldo_cons!$a$2:$n$1048576,14,0)</f>
        <v>#VALUE!</v>
      </c>
      <c r="AY292" s="53" t="n">
        <f aca="false">+SUM(AM292:AX292)</f>
        <v>73</v>
      </c>
      <c r="AZ292" s="53"/>
      <c r="BA292" s="53"/>
      <c r="BB292" s="53" t="e">
        <f aca="false">+VLOOKUP($D292,['file:///home/lab/repositories/luckia.facturador/com.luckia.biller.deploy/src/main/resources/bootstrap/info_presencial_2014.xlsx']ggr_cons!$a$2:$n$1048576,3,0)</f>
        <v>#VALUE!</v>
      </c>
      <c r="BC292" s="53" t="e">
        <f aca="false">+VLOOKUP($D292,['file:///home/lab/repositories/luckia.facturador/com.luckia.biller.deploy/src/main/resources/bootstrap/info_presencial_2014.xlsx']ggr_cons!$a$2:$n$1048576,4,0)</f>
        <v>#VALUE!</v>
      </c>
      <c r="BD292" s="53" t="e">
        <f aca="false">+VLOOKUP($D292,['file:///home/lab/repositories/luckia.facturador/com.luckia.biller.deploy/src/main/resources/bootstrap/info_presencial_2014.xlsx']ggr_cons!$a$2:$n$1048576,5,0)</f>
        <v>#VALUE!</v>
      </c>
      <c r="BE292" s="53" t="e">
        <f aca="false">+VLOOKUP($D292,['file:///home/lab/repositories/luckia.facturador/com.luckia.biller.deploy/src/main/resources/bootstrap/info_presencial_2014.xlsx']ggr_cons!$a$2:$n$1048576,6,0)</f>
        <v>#VALUE!</v>
      </c>
      <c r="BF292" s="53" t="e">
        <f aca="false">+VLOOKUP($D292,['file:///home/lab/repositories/luckia.facturador/com.luckia.biller.deploy/src/main/resources/bootstrap/info_presencial_2014.xlsx']ggr_cons!$a$2:$n$1048576,7,0)</f>
        <v>#VALUE!</v>
      </c>
      <c r="BG292" s="53" t="e">
        <f aca="false">+VLOOKUP($D292,['file:///home/lab/repositories/luckia.facturador/com.luckia.biller.deploy/src/main/resources/bootstrap/info_presencial_2014.xlsx']ggr_cons!$a$2:$n$1048576,8,0)</f>
        <v>#VALUE!</v>
      </c>
      <c r="BH292" s="53" t="e">
        <f aca="false">+VLOOKUP($D292,['file:///home/lab/repositories/luckia.facturador/com.luckia.biller.deploy/src/main/resources/bootstrap/info_presencial_2014.xlsx']ggr_cons!$a$2:$n$1048576,9,0)</f>
        <v>#VALUE!</v>
      </c>
      <c r="BI292" s="53" t="e">
        <f aca="false">+VLOOKUP($D292,['file:///home/lab/repositories/luckia.facturador/com.luckia.biller.deploy/src/main/resources/bootstrap/info_presencial_2014.xlsx']ggr_cons!$a$2:$n$1048576,10,0)</f>
        <v>#VALUE!</v>
      </c>
      <c r="BJ292" s="53" t="e">
        <f aca="false">+VLOOKUP($D292,['file:///home/lab/repositories/luckia.facturador/com.luckia.biller.deploy/src/main/resources/bootstrap/info_presencial_2014.xlsx']ggr_cons!$a$2:$n$1048576,11,0)</f>
        <v>#VALUE!</v>
      </c>
      <c r="BK292" s="53" t="e">
        <f aca="false">+VLOOKUP($D292,['file:///home/lab/repositories/luckia.facturador/com.luckia.biller.deploy/src/main/resources/bootstrap/info_presencial_2014.xlsx']ggr_cons!$a$2:$n$1048576,12,0)</f>
        <v>#VALUE!</v>
      </c>
      <c r="BL292" s="53" t="e">
        <f aca="false">+VLOOKUP($D292,['file:///home/lab/repositories/luckia.facturador/com.luckia.biller.deploy/src/main/resources/bootstrap/info_presencial_2014.xlsx']ggr_cons!$a$2:$n$1048576,13,0)</f>
        <v>#VALUE!</v>
      </c>
      <c r="BM292" s="53" t="e">
        <f aca="false">+VLOOKUP($D292,['file:///home/lab/repositories/luckia.facturador/com.luckia.biller.deploy/src/main/resources/bootstrap/info_presencial_2014.xlsx']ggr_cons!$a$2:$n$1048576,14,0)</f>
        <v>#VALUE!</v>
      </c>
      <c r="BN292" s="53" t="n">
        <f aca="false">+SUM(BB292:BM292)</f>
        <v>-468.6</v>
      </c>
      <c r="BO292" s="53"/>
      <c r="BP292" s="53"/>
      <c r="BQ292" s="55" t="n">
        <f aca="false">+$N292*X292</f>
        <v>0.73</v>
      </c>
      <c r="BR292" s="55" t="n">
        <f aca="false">+$N292*Y292</f>
        <v>0</v>
      </c>
      <c r="BS292" s="55" t="n">
        <f aca="false">+$N292*Z292</f>
        <v>0</v>
      </c>
      <c r="BT292" s="55" t="n">
        <f aca="false">+$N292*AA292</f>
        <v>0</v>
      </c>
      <c r="BU292" s="55" t="n">
        <f aca="false">+$N292*AB292</f>
        <v>0</v>
      </c>
      <c r="BV292" s="55" t="n">
        <f aca="false">+$N292*AC292</f>
        <v>0</v>
      </c>
      <c r="BW292" s="55" t="n">
        <f aca="false">+$N292*AD292</f>
        <v>0</v>
      </c>
      <c r="BX292" s="55" t="n">
        <f aca="false">+$N292*AE292</f>
        <v>0</v>
      </c>
      <c r="BY292" s="55" t="n">
        <f aca="false">+$N292*AF292</f>
        <v>0</v>
      </c>
      <c r="BZ292" s="55" t="n">
        <f aca="false">+$N292*AG292</f>
        <v>0</v>
      </c>
      <c r="CA292" s="55" t="n">
        <f aca="false">+$N292*AH292</f>
        <v>0</v>
      </c>
      <c r="CB292" s="55" t="n">
        <f aca="false">+$N292*AI292</f>
        <v>0</v>
      </c>
      <c r="CC292" s="55" t="n">
        <f aca="false">+SUM(BQ292:CB292)</f>
        <v>0.73</v>
      </c>
      <c r="CD292" s="53"/>
      <c r="CE292" s="55"/>
      <c r="CF292" s="55" t="n">
        <f aca="false">+BQ292/$CE$2</f>
        <v>0.603305785123967</v>
      </c>
      <c r="CG292" s="55" t="n">
        <f aca="false">+BR292/$CE$2</f>
        <v>0</v>
      </c>
      <c r="CH292" s="55" t="n">
        <f aca="false">+BS292/$CE$2</f>
        <v>0</v>
      </c>
      <c r="CI292" s="55" t="n">
        <f aca="false">+BT292/$CE$2</f>
        <v>0</v>
      </c>
      <c r="CJ292" s="55" t="n">
        <f aca="false">+BU292/$CE$2</f>
        <v>0</v>
      </c>
      <c r="CK292" s="55" t="n">
        <f aca="false">+BV292/$CE$2</f>
        <v>0</v>
      </c>
      <c r="CL292" s="55" t="n">
        <f aca="false">+BW292/$CE$2</f>
        <v>0</v>
      </c>
      <c r="CM292" s="55" t="n">
        <f aca="false">+BX292/$CE$2</f>
        <v>0</v>
      </c>
      <c r="CN292" s="55" t="n">
        <f aca="false">+BY292/$CE$2</f>
        <v>0</v>
      </c>
      <c r="CO292" s="55" t="n">
        <f aca="false">+BZ292/$CE$2</f>
        <v>0</v>
      </c>
      <c r="CP292" s="55" t="n">
        <f aca="false">+CA292/$CE$2</f>
        <v>0</v>
      </c>
      <c r="CQ292" s="55" t="n">
        <f aca="false">+CB292/$CE$2</f>
        <v>0</v>
      </c>
      <c r="CR292" s="55" t="n">
        <f aca="false">+CC292/$CE$2</f>
        <v>0.603305785123967</v>
      </c>
      <c r="CS292" s="53"/>
      <c r="CT292" s="53"/>
      <c r="CU292" s="56" t="n">
        <f aca="false">+$O292*X292+$P292*BB292+$Q292*(0.9*BB292+$S292)+$R292</f>
        <v>1.46</v>
      </c>
      <c r="CV292" s="56" t="n">
        <f aca="false">+$O292*Y292+$P292*BC292+$Q292*(0.9*BC292+$S292)+$R292</f>
        <v>0</v>
      </c>
      <c r="CW292" s="56" t="n">
        <f aca="false">+$O292*Z292+$P292*BD292+$Q292*(0.9*BD292+$S292)+$R292</f>
        <v>0</v>
      </c>
      <c r="CX292" s="56" t="n">
        <f aca="false">+$O292*AA292+$P292*BE292+$Q292*(0.9*BE292+$S292)+$R292</f>
        <v>0</v>
      </c>
      <c r="CY292" s="56" t="n">
        <f aca="false">+$O292*AB292+$P292*BF292+$Q292*(0.9*BF292+$S292)+$R292</f>
        <v>0</v>
      </c>
      <c r="CZ292" s="56" t="n">
        <f aca="false">+$O292*AC292+$P292*BG292+$Q292*(0.9*BG292+$S292)+$R292</f>
        <v>0</v>
      </c>
      <c r="DA292" s="56" t="n">
        <f aca="false">+$O292*AD292+$P292*BH292+$Q292*(0.9*BH292+$S292)+$R292</f>
        <v>0</v>
      </c>
      <c r="DB292" s="56" t="n">
        <f aca="false">+$O292*AE292+$P292*BI292+$Q292*(0.9*BI292+$S292)+$R292</f>
        <v>0</v>
      </c>
      <c r="DC292" s="56" t="n">
        <f aca="false">+$O292*AF292+$P292*BJ292+$Q292*(0.9*BJ292+$S292)+$R292</f>
        <v>0</v>
      </c>
      <c r="DD292" s="56" t="n">
        <f aca="false">+$O292*AG292+$P292*BK292+$Q292*(0.9*BK292+$S292)+$R292</f>
        <v>0</v>
      </c>
      <c r="DE292" s="56" t="n">
        <f aca="false">+$O292*AH292+$P292*BL292+$Q292*(0.9*BL292+$S292)+$R292</f>
        <v>0</v>
      </c>
      <c r="DF292" s="56" t="n">
        <f aca="false">+$O292*AI292+$P292*BM292+$Q292*(0.9*BM292+$S292)+$R292</f>
        <v>0</v>
      </c>
      <c r="DG292" s="55" t="n">
        <f aca="false">+SUM(CU292:DF292)</f>
        <v>1.46</v>
      </c>
      <c r="DH292" s="53"/>
      <c r="DJ292" s="14" t="n">
        <f aca="false">+IF(X292=0,0,$T292)</f>
        <v>30</v>
      </c>
      <c r="DK292" s="14" t="n">
        <f aca="false">+IF(Y292=0,0,$T292)</f>
        <v>0</v>
      </c>
      <c r="DL292" s="14" t="n">
        <f aca="false">+IF(Z292=0,0,$T292)</f>
        <v>0</v>
      </c>
      <c r="DM292" s="14" t="n">
        <f aca="false">+IF(AA292=0,0,$T292)</f>
        <v>0</v>
      </c>
      <c r="DN292" s="14" t="n">
        <f aca="false">+IF(AB292=0,0,$T292)</f>
        <v>0</v>
      </c>
      <c r="DO292" s="14" t="n">
        <f aca="false">+IF(AC292=0,0,$T292)</f>
        <v>0</v>
      </c>
      <c r="DP292" s="14" t="n">
        <f aca="false">+IF(AD292=0,0,$T292)</f>
        <v>0</v>
      </c>
      <c r="DQ292" s="14" t="n">
        <f aca="false">+IF(AE292=0,0,$T292)</f>
        <v>0</v>
      </c>
      <c r="DR292" s="14" t="n">
        <f aca="false">+IF(AF292=0,0,$T292)</f>
        <v>0</v>
      </c>
      <c r="DS292" s="14" t="n">
        <f aca="false">+IF(AG292=0,0,$T292)</f>
        <v>0</v>
      </c>
      <c r="DT292" s="14" t="n">
        <f aca="false">+IF(AH292=0,0,$T292)</f>
        <v>0</v>
      </c>
      <c r="DU292" s="14" t="n">
        <f aca="false">+IF(AI292=0,0,$T292)</f>
        <v>0</v>
      </c>
      <c r="DV292" s="55" t="n">
        <f aca="false">+SUM(DJ292:DU292)</f>
        <v>30</v>
      </c>
      <c r="DY292" s="14" t="n">
        <v>0</v>
      </c>
      <c r="DZ292" s="14" t="n">
        <v>0</v>
      </c>
      <c r="EA292" s="14" t="n">
        <v>0</v>
      </c>
      <c r="EB292" s="14" t="n">
        <v>0</v>
      </c>
      <c r="EC292" s="14" t="n">
        <v>0</v>
      </c>
      <c r="ED292" s="14" t="n">
        <v>0</v>
      </c>
      <c r="EE292" s="14" t="n">
        <v>0</v>
      </c>
      <c r="EF292" s="14" t="n">
        <v>0</v>
      </c>
      <c r="EG292" s="14" t="n">
        <v>0</v>
      </c>
      <c r="EH292" s="14" t="n">
        <v>0</v>
      </c>
      <c r="EI292" s="14" t="n">
        <v>0</v>
      </c>
      <c r="EJ292" s="14" t="n">
        <v>0</v>
      </c>
      <c r="EK292" s="55" t="n">
        <f aca="false">+SUM(DY292:EJ292)</f>
        <v>0</v>
      </c>
      <c r="EO292" s="53" t="n">
        <f aca="false">+CU292+DJ292-DY292/2</f>
        <v>31.46</v>
      </c>
      <c r="EP292" s="53" t="n">
        <f aca="false">+CV292+DK292-DZ292/2</f>
        <v>0</v>
      </c>
      <c r="EQ292" s="53" t="n">
        <f aca="false">+CW292+DL292-EA292/2</f>
        <v>0</v>
      </c>
      <c r="ER292" s="53" t="n">
        <f aca="false">+CX292+DM292-EB292/2</f>
        <v>0</v>
      </c>
      <c r="ES292" s="53" t="n">
        <f aca="false">+CY292+DN292-EC292/2</f>
        <v>0</v>
      </c>
      <c r="ET292" s="53" t="n">
        <f aca="false">+CZ292+DO292-ED292/2</f>
        <v>0</v>
      </c>
      <c r="EU292" s="53" t="n">
        <f aca="false">+DA292+DP292-EE292/2</f>
        <v>0</v>
      </c>
      <c r="EV292" s="53" t="n">
        <f aca="false">+DB292+DQ292-EF292/2</f>
        <v>0</v>
      </c>
      <c r="EW292" s="53" t="n">
        <f aca="false">+DC292+DR292-EG292/2</f>
        <v>0</v>
      </c>
      <c r="EX292" s="53" t="n">
        <f aca="false">+DD292+DS292-EH292/2</f>
        <v>0</v>
      </c>
      <c r="EY292" s="53" t="n">
        <f aca="false">+DE292+DT292-EI292/2</f>
        <v>0</v>
      </c>
      <c r="EZ292" s="53" t="n">
        <f aca="false">+DF292+DU292-EJ292/2</f>
        <v>0</v>
      </c>
      <c r="FA292" s="55" t="n">
        <f aca="false">+SUM(EO292:EZ292)</f>
        <v>31.46</v>
      </c>
      <c r="FD292" s="53" t="n">
        <f aca="false">+AM292-EO292-DY292</f>
        <v>41.54</v>
      </c>
      <c r="FE292" s="53" t="n">
        <f aca="false">+AN292-EP292-DZ292</f>
        <v>0</v>
      </c>
      <c r="FF292" s="53" t="n">
        <f aca="false">+AO292-EQ292-EA292</f>
        <v>0</v>
      </c>
      <c r="FG292" s="53" t="n">
        <f aca="false">+AP292-ER292-EB292</f>
        <v>0</v>
      </c>
      <c r="FH292" s="53" t="n">
        <f aca="false">+AQ292-ES292-EC292</f>
        <v>0</v>
      </c>
      <c r="FI292" s="53" t="n">
        <f aca="false">+AR292-ET292-ED292</f>
        <v>0</v>
      </c>
      <c r="FJ292" s="53" t="n">
        <f aca="false">+AS292-EU292-EE292</f>
        <v>0</v>
      </c>
      <c r="FK292" s="53" t="n">
        <f aca="false">+AT292-EV292-EF292</f>
        <v>0</v>
      </c>
      <c r="FL292" s="53" t="n">
        <f aca="false">+AU292-EW292-EG292</f>
        <v>0</v>
      </c>
      <c r="FM292" s="53" t="n">
        <f aca="false">+AV292-EX292-EH292</f>
        <v>0</v>
      </c>
      <c r="FN292" s="53" t="n">
        <f aca="false">+AW292-EY292-EI292</f>
        <v>0</v>
      </c>
      <c r="FO292" s="53" t="n">
        <f aca="false">+AX292-EZ292-EJ292</f>
        <v>0</v>
      </c>
      <c r="FP292" s="53" t="n">
        <f aca="false">+AY292-FA292</f>
        <v>41.54</v>
      </c>
    </row>
    <row collapsed="false" customFormat="false" customHeight="true" hidden="false" ht="15" outlineLevel="2" r="293">
      <c r="A293" s="21" t="n">
        <v>12</v>
      </c>
      <c r="B293" s="21" t="s">
        <v>67</v>
      </c>
      <c r="C293" s="21" t="s">
        <v>137</v>
      </c>
      <c r="D293" s="67" t="n">
        <f aca="false">+E293</f>
        <v>16259</v>
      </c>
      <c r="E293" s="69" t="n">
        <v>16259</v>
      </c>
      <c r="F293" s="76" t="s">
        <v>939</v>
      </c>
      <c r="G293" s="21" t="s">
        <v>69</v>
      </c>
      <c r="H293" s="21" t="s">
        <v>69</v>
      </c>
      <c r="I293" s="21" t="s">
        <v>940</v>
      </c>
      <c r="J293" s="21" t="s">
        <v>74</v>
      </c>
      <c r="K293" s="21" t="s">
        <v>75</v>
      </c>
      <c r="L293" s="49" t="s">
        <v>487</v>
      </c>
      <c r="M293" s="50" t="s">
        <v>70</v>
      </c>
      <c r="N293" s="51" t="n">
        <v>0.01</v>
      </c>
      <c r="O293" s="51" t="n">
        <v>0.02</v>
      </c>
      <c r="P293" s="51" t="n">
        <v>0</v>
      </c>
      <c r="Q293" s="51" t="n">
        <v>0</v>
      </c>
      <c r="R293" s="50" t="n">
        <v>0</v>
      </c>
      <c r="S293" s="50" t="n">
        <v>0</v>
      </c>
      <c r="T293" s="50" t="n">
        <v>30</v>
      </c>
      <c r="U293" s="50"/>
      <c r="X293" s="53" t="e">
        <f aca="false">+VLOOKUP($D293,['file:///home/lab/repositories/luckia.facturador/com.luckia.biller.deploy/src/main/resources/bootstrap/info_presencial_2014.xlsx']venta_neta_cons!$a$2:$n$1048576,3,0)</f>
        <v>#VALUE!</v>
      </c>
      <c r="Y293" s="53" t="e">
        <f aca="false">+VLOOKUP($D293,['file:///home/lab/repositories/luckia.facturador/com.luckia.biller.deploy/src/main/resources/bootstrap/info_presencial_2014.xlsx']venta_neta_cons!$a$2:$n$1048576,4,0)</f>
        <v>#VALUE!</v>
      </c>
      <c r="Z293" s="53" t="e">
        <f aca="false">+VLOOKUP($D293,['file:///home/lab/repositories/luckia.facturador/com.luckia.biller.deploy/src/main/resources/bootstrap/info_presencial_2014.xlsx']venta_neta_cons!$a$2:$n$1048576,5,0)</f>
        <v>#VALUE!</v>
      </c>
      <c r="AA293" s="53" t="e">
        <f aca="false">+VLOOKUP($D293,['file:///home/lab/repositories/luckia.facturador/com.luckia.biller.deploy/src/main/resources/bootstrap/info_presencial_2014.xlsx']venta_neta_cons!$a$2:$n$1048576,6,0)</f>
        <v>#VALUE!</v>
      </c>
      <c r="AB293" s="53" t="e">
        <f aca="false">+VLOOKUP($D293,['file:///home/lab/repositories/luckia.facturador/com.luckia.biller.deploy/src/main/resources/bootstrap/info_presencial_2014.xlsx']venta_neta_cons!$a$2:$n$1048576,7,0)</f>
        <v>#VALUE!</v>
      </c>
      <c r="AC293" s="53" t="e">
        <f aca="false">+VLOOKUP($D293,['file:///home/lab/repositories/luckia.facturador/com.luckia.biller.deploy/src/main/resources/bootstrap/info_presencial_2014.xlsx']venta_neta_cons!$a$2:$n$1048576,8,0)</f>
        <v>#VALUE!</v>
      </c>
      <c r="AD293" s="53" t="e">
        <f aca="false">+VLOOKUP($D293,['file:///home/lab/repositories/luckia.facturador/com.luckia.biller.deploy/src/main/resources/bootstrap/info_presencial_2014.xlsx']venta_neta_cons!$a$2:$n$1048576,9,0)</f>
        <v>#VALUE!</v>
      </c>
      <c r="AE293" s="53" t="e">
        <f aca="false">+VLOOKUP($D293,['file:///home/lab/repositories/luckia.facturador/com.luckia.biller.deploy/src/main/resources/bootstrap/info_presencial_2014.xlsx']venta_neta_cons!$a$2:$n$1048576,10,0)</f>
        <v>#VALUE!</v>
      </c>
      <c r="AF293" s="53" t="e">
        <f aca="false">+VLOOKUP($D293,['file:///home/lab/repositories/luckia.facturador/com.luckia.biller.deploy/src/main/resources/bootstrap/info_presencial_2014.xlsx']venta_neta_cons!$a$2:$n$1048576,11,0)</f>
        <v>#VALUE!</v>
      </c>
      <c r="AG293" s="53" t="e">
        <f aca="false">+VLOOKUP($D293,['file:///home/lab/repositories/luckia.facturador/com.luckia.biller.deploy/src/main/resources/bootstrap/info_presencial_2014.xlsx']venta_neta_cons!$a$2:$n$1048576,12,0)</f>
        <v>#VALUE!</v>
      </c>
      <c r="AH293" s="53" t="e">
        <f aca="false">+VLOOKUP($D293,['file:///home/lab/repositories/luckia.facturador/com.luckia.biller.deploy/src/main/resources/bootstrap/info_presencial_2014.xlsx']venta_neta_cons!$a$2:$n$1048576,13,0)</f>
        <v>#VALUE!</v>
      </c>
      <c r="AI293" s="53" t="e">
        <f aca="false">+VLOOKUP($D293,['file:///home/lab/repositories/luckia.facturador/com.luckia.biller.deploy/src/main/resources/bootstrap/info_presencial_2014.xlsx']venta_neta_cons!$a$2:$n$1048576,14,0)</f>
        <v>#VALUE!</v>
      </c>
      <c r="AJ293" s="53" t="n">
        <f aca="false">+SUM(X293:AI293)</f>
        <v>1754</v>
      </c>
      <c r="AK293" s="54" t="n">
        <f aca="false">+BB293/X293</f>
        <v>-0.209903078677309</v>
      </c>
      <c r="AL293" s="53"/>
      <c r="AM293" s="53" t="e">
        <f aca="false">+VLOOKUP($D293,['file:///home/lab/repositories/luckia.facturador/com.luckia.biller.deploy/src/main/resources/bootstrap/info_presencial_2014.xlsx']saldo_cons!$a$2:$n$1048576,3,0)</f>
        <v>#VALUE!</v>
      </c>
      <c r="AN293" s="53" t="e">
        <f aca="false">+VLOOKUP($D293,['file:///home/lab/repositories/luckia.facturador/com.luckia.biller.deploy/src/main/resources/bootstrap/info_presencial_2014.xlsx']saldo_cons!$a$2:$n$1048576,4,0)</f>
        <v>#VALUE!</v>
      </c>
      <c r="AO293" s="53" t="e">
        <f aca="false">+VLOOKUP($D293,['file:///home/lab/repositories/luckia.facturador/com.luckia.biller.deploy/src/main/resources/bootstrap/info_presencial_2014.xlsx']saldo_cons!$a$2:$n$1048576,5,0)</f>
        <v>#VALUE!</v>
      </c>
      <c r="AP293" s="53" t="e">
        <f aca="false">+VLOOKUP($D293,['file:///home/lab/repositories/luckia.facturador/com.luckia.biller.deploy/src/main/resources/bootstrap/info_presencial_2014.xlsx']saldo_cons!$a$2:$n$1048576,6,0)</f>
        <v>#VALUE!</v>
      </c>
      <c r="AQ293" s="53" t="e">
        <f aca="false">+VLOOKUP($D293,['file:///home/lab/repositories/luckia.facturador/com.luckia.biller.deploy/src/main/resources/bootstrap/info_presencial_2014.xlsx']saldo_cons!$a$2:$n$1048576,7,0)</f>
        <v>#VALUE!</v>
      </c>
      <c r="AR293" s="53" t="e">
        <f aca="false">+VLOOKUP($D293,['file:///home/lab/repositories/luckia.facturador/com.luckia.biller.deploy/src/main/resources/bootstrap/info_presencial_2014.xlsx']saldo_cons!$a$2:$n$1048576,8,0)</f>
        <v>#VALUE!</v>
      </c>
      <c r="AS293" s="53" t="e">
        <f aca="false">+VLOOKUP($D293,['file:///home/lab/repositories/luckia.facturador/com.luckia.biller.deploy/src/main/resources/bootstrap/info_presencial_2014.xlsx']saldo_cons!$a$2:$n$1048576,9,0)</f>
        <v>#VALUE!</v>
      </c>
      <c r="AT293" s="53" t="e">
        <f aca="false">+VLOOKUP($D293,['file:///home/lab/repositories/luckia.facturador/com.luckia.biller.deploy/src/main/resources/bootstrap/info_presencial_2014.xlsx']saldo_cons!$a$2:$n$1048576,10,0)</f>
        <v>#VALUE!</v>
      </c>
      <c r="AU293" s="53" t="e">
        <f aca="false">+VLOOKUP($D293,['file:///home/lab/repositories/luckia.facturador/com.luckia.biller.deploy/src/main/resources/bootstrap/info_presencial_2014.xlsx']saldo_cons!$a$2:$n$1048576,11,0)</f>
        <v>#VALUE!</v>
      </c>
      <c r="AV293" s="53" t="e">
        <f aca="false">+VLOOKUP($D293,['file:///home/lab/repositories/luckia.facturador/com.luckia.biller.deploy/src/main/resources/bootstrap/info_presencial_2014.xlsx']saldo_cons!$a$2:$n$1048576,12,0)</f>
        <v>#VALUE!</v>
      </c>
      <c r="AW293" s="53" t="e">
        <f aca="false">+VLOOKUP($D293,['file:///home/lab/repositories/luckia.facturador/com.luckia.biller.deploy/src/main/resources/bootstrap/info_presencial_2014.xlsx']saldo_cons!$a$2:$n$1048576,13,0)</f>
        <v>#VALUE!</v>
      </c>
      <c r="AX293" s="53" t="e">
        <f aca="false">+VLOOKUP($D293,['file:///home/lab/repositories/luckia.facturador/com.luckia.biller.deploy/src/main/resources/bootstrap/info_presencial_2014.xlsx']saldo_cons!$a$2:$n$1048576,14,0)</f>
        <v>#VALUE!</v>
      </c>
      <c r="AY293" s="53" t="n">
        <f aca="false">+SUM(AM293:AX293)</f>
        <v>1754</v>
      </c>
      <c r="AZ293" s="53"/>
      <c r="BA293" s="53"/>
      <c r="BB293" s="53" t="e">
        <f aca="false">+VLOOKUP($D293,['file:///home/lab/repositories/luckia.facturador/com.luckia.biller.deploy/src/main/resources/bootstrap/info_presencial_2014.xlsx']ggr_cons!$a$2:$n$1048576,3,0)</f>
        <v>#VALUE!</v>
      </c>
      <c r="BC293" s="53" t="e">
        <f aca="false">+VLOOKUP($D293,['file:///home/lab/repositories/luckia.facturador/com.luckia.biller.deploy/src/main/resources/bootstrap/info_presencial_2014.xlsx']ggr_cons!$a$2:$n$1048576,4,0)</f>
        <v>#VALUE!</v>
      </c>
      <c r="BD293" s="53" t="e">
        <f aca="false">+VLOOKUP($D293,['file:///home/lab/repositories/luckia.facturador/com.luckia.biller.deploy/src/main/resources/bootstrap/info_presencial_2014.xlsx']ggr_cons!$a$2:$n$1048576,5,0)</f>
        <v>#VALUE!</v>
      </c>
      <c r="BE293" s="53" t="e">
        <f aca="false">+VLOOKUP($D293,['file:///home/lab/repositories/luckia.facturador/com.luckia.biller.deploy/src/main/resources/bootstrap/info_presencial_2014.xlsx']ggr_cons!$a$2:$n$1048576,6,0)</f>
        <v>#VALUE!</v>
      </c>
      <c r="BF293" s="53" t="e">
        <f aca="false">+VLOOKUP($D293,['file:///home/lab/repositories/luckia.facturador/com.luckia.biller.deploy/src/main/resources/bootstrap/info_presencial_2014.xlsx']ggr_cons!$a$2:$n$1048576,7,0)</f>
        <v>#VALUE!</v>
      </c>
      <c r="BG293" s="53" t="e">
        <f aca="false">+VLOOKUP($D293,['file:///home/lab/repositories/luckia.facturador/com.luckia.biller.deploy/src/main/resources/bootstrap/info_presencial_2014.xlsx']ggr_cons!$a$2:$n$1048576,8,0)</f>
        <v>#VALUE!</v>
      </c>
      <c r="BH293" s="53" t="e">
        <f aca="false">+VLOOKUP($D293,['file:///home/lab/repositories/luckia.facturador/com.luckia.biller.deploy/src/main/resources/bootstrap/info_presencial_2014.xlsx']ggr_cons!$a$2:$n$1048576,9,0)</f>
        <v>#VALUE!</v>
      </c>
      <c r="BI293" s="53" t="e">
        <f aca="false">+VLOOKUP($D293,['file:///home/lab/repositories/luckia.facturador/com.luckia.biller.deploy/src/main/resources/bootstrap/info_presencial_2014.xlsx']ggr_cons!$a$2:$n$1048576,10,0)</f>
        <v>#VALUE!</v>
      </c>
      <c r="BJ293" s="53" t="e">
        <f aca="false">+VLOOKUP($D293,['file:///home/lab/repositories/luckia.facturador/com.luckia.biller.deploy/src/main/resources/bootstrap/info_presencial_2014.xlsx']ggr_cons!$a$2:$n$1048576,11,0)</f>
        <v>#VALUE!</v>
      </c>
      <c r="BK293" s="53" t="e">
        <f aca="false">+VLOOKUP($D293,['file:///home/lab/repositories/luckia.facturador/com.luckia.biller.deploy/src/main/resources/bootstrap/info_presencial_2014.xlsx']ggr_cons!$a$2:$n$1048576,12,0)</f>
        <v>#VALUE!</v>
      </c>
      <c r="BL293" s="53" t="e">
        <f aca="false">+VLOOKUP($D293,['file:///home/lab/repositories/luckia.facturador/com.luckia.biller.deploy/src/main/resources/bootstrap/info_presencial_2014.xlsx']ggr_cons!$a$2:$n$1048576,13,0)</f>
        <v>#VALUE!</v>
      </c>
      <c r="BM293" s="53" t="e">
        <f aca="false">+VLOOKUP($D293,['file:///home/lab/repositories/luckia.facturador/com.luckia.biller.deploy/src/main/resources/bootstrap/info_presencial_2014.xlsx']ggr_cons!$a$2:$n$1048576,14,0)</f>
        <v>#VALUE!</v>
      </c>
      <c r="BN293" s="53" t="n">
        <f aca="false">+SUM(BB293:BM293)</f>
        <v>-368.17</v>
      </c>
      <c r="BO293" s="53"/>
      <c r="BP293" s="53"/>
      <c r="BQ293" s="55" t="n">
        <f aca="false">+$N293*X293</f>
        <v>17.54</v>
      </c>
      <c r="BR293" s="55" t="n">
        <f aca="false">+$N293*Y293</f>
        <v>0</v>
      </c>
      <c r="BS293" s="55" t="n">
        <f aca="false">+$N293*Z293</f>
        <v>0</v>
      </c>
      <c r="BT293" s="55" t="n">
        <f aca="false">+$N293*AA293</f>
        <v>0</v>
      </c>
      <c r="BU293" s="55" t="n">
        <f aca="false">+$N293*AB293</f>
        <v>0</v>
      </c>
      <c r="BV293" s="55" t="n">
        <f aca="false">+$N293*AC293</f>
        <v>0</v>
      </c>
      <c r="BW293" s="55" t="n">
        <f aca="false">+$N293*AD293</f>
        <v>0</v>
      </c>
      <c r="BX293" s="55" t="n">
        <f aca="false">+$N293*AE293</f>
        <v>0</v>
      </c>
      <c r="BY293" s="55" t="n">
        <f aca="false">+$N293*AF293</f>
        <v>0</v>
      </c>
      <c r="BZ293" s="55" t="n">
        <f aca="false">+$N293*AG293</f>
        <v>0</v>
      </c>
      <c r="CA293" s="55" t="n">
        <f aca="false">+$N293*AH293</f>
        <v>0</v>
      </c>
      <c r="CB293" s="55" t="n">
        <f aca="false">+$N293*AI293</f>
        <v>0</v>
      </c>
      <c r="CC293" s="55" t="n">
        <f aca="false">+SUM(BQ293:CB293)</f>
        <v>17.54</v>
      </c>
      <c r="CD293" s="53"/>
      <c r="CE293" s="55"/>
      <c r="CF293" s="55" t="n">
        <f aca="false">+BQ293/$CE$2</f>
        <v>14.495867768595</v>
      </c>
      <c r="CG293" s="55" t="n">
        <f aca="false">+BR293/$CE$2</f>
        <v>0</v>
      </c>
      <c r="CH293" s="55" t="n">
        <f aca="false">+BS293/$CE$2</f>
        <v>0</v>
      </c>
      <c r="CI293" s="55" t="n">
        <f aca="false">+BT293/$CE$2</f>
        <v>0</v>
      </c>
      <c r="CJ293" s="55" t="n">
        <f aca="false">+BU293/$CE$2</f>
        <v>0</v>
      </c>
      <c r="CK293" s="55" t="n">
        <f aca="false">+BV293/$CE$2</f>
        <v>0</v>
      </c>
      <c r="CL293" s="55" t="n">
        <f aca="false">+BW293/$CE$2</f>
        <v>0</v>
      </c>
      <c r="CM293" s="55" t="n">
        <f aca="false">+BX293/$CE$2</f>
        <v>0</v>
      </c>
      <c r="CN293" s="55" t="n">
        <f aca="false">+BY293/$CE$2</f>
        <v>0</v>
      </c>
      <c r="CO293" s="55" t="n">
        <f aca="false">+BZ293/$CE$2</f>
        <v>0</v>
      </c>
      <c r="CP293" s="55" t="n">
        <f aca="false">+CA293/$CE$2</f>
        <v>0</v>
      </c>
      <c r="CQ293" s="55" t="n">
        <f aca="false">+CB293/$CE$2</f>
        <v>0</v>
      </c>
      <c r="CR293" s="55" t="n">
        <f aca="false">+CC293/$CE$2</f>
        <v>14.495867768595</v>
      </c>
      <c r="CS293" s="53"/>
      <c r="CT293" s="53"/>
      <c r="CU293" s="56" t="n">
        <f aca="false">+$O293*X293+$P293*BB293+$Q293*(0.9*BB293+$S293)+$R293</f>
        <v>35.08</v>
      </c>
      <c r="CV293" s="56" t="n">
        <f aca="false">+$O293*Y293+$P293*BC293+$Q293*(0.9*BC293+$S293)+$R293</f>
        <v>0</v>
      </c>
      <c r="CW293" s="56" t="n">
        <f aca="false">+$O293*Z293+$P293*BD293+$Q293*(0.9*BD293+$S293)+$R293</f>
        <v>0</v>
      </c>
      <c r="CX293" s="56" t="n">
        <f aca="false">+$O293*AA293+$P293*BE293+$Q293*(0.9*BE293+$S293)+$R293</f>
        <v>0</v>
      </c>
      <c r="CY293" s="56" t="n">
        <f aca="false">+$O293*AB293+$P293*BF293+$Q293*(0.9*BF293+$S293)+$R293</f>
        <v>0</v>
      </c>
      <c r="CZ293" s="56" t="n">
        <f aca="false">+$O293*AC293+$P293*BG293+$Q293*(0.9*BG293+$S293)+$R293</f>
        <v>0</v>
      </c>
      <c r="DA293" s="56" t="n">
        <f aca="false">+$O293*AD293+$P293*BH293+$Q293*(0.9*BH293+$S293)+$R293</f>
        <v>0</v>
      </c>
      <c r="DB293" s="56" t="n">
        <f aca="false">+$O293*AE293+$P293*BI293+$Q293*(0.9*BI293+$S293)+$R293</f>
        <v>0</v>
      </c>
      <c r="DC293" s="56" t="n">
        <f aca="false">+$O293*AF293+$P293*BJ293+$Q293*(0.9*BJ293+$S293)+$R293</f>
        <v>0</v>
      </c>
      <c r="DD293" s="56" t="n">
        <f aca="false">+$O293*AG293+$P293*BK293+$Q293*(0.9*BK293+$S293)+$R293</f>
        <v>0</v>
      </c>
      <c r="DE293" s="56" t="n">
        <f aca="false">+$O293*AH293+$P293*BL293+$Q293*(0.9*BL293+$S293)+$R293</f>
        <v>0</v>
      </c>
      <c r="DF293" s="56" t="n">
        <f aca="false">+$O293*AI293+$P293*BM293+$Q293*(0.9*BM293+$S293)+$R293</f>
        <v>0</v>
      </c>
      <c r="DG293" s="55" t="n">
        <f aca="false">+SUM(CU293:DF293)</f>
        <v>35.08</v>
      </c>
      <c r="DH293" s="53"/>
      <c r="DJ293" s="14" t="n">
        <f aca="false">+IF(X293=0,0,$T293)</f>
        <v>30</v>
      </c>
      <c r="DK293" s="14" t="n">
        <f aca="false">+IF(Y293=0,0,$T293)</f>
        <v>0</v>
      </c>
      <c r="DL293" s="14" t="n">
        <f aca="false">+IF(Z293=0,0,$T293)</f>
        <v>0</v>
      </c>
      <c r="DM293" s="14" t="n">
        <f aca="false">+IF(AA293=0,0,$T293)</f>
        <v>0</v>
      </c>
      <c r="DN293" s="14" t="n">
        <f aca="false">+IF(AB293=0,0,$T293)</f>
        <v>0</v>
      </c>
      <c r="DO293" s="14" t="n">
        <f aca="false">+IF(AC293=0,0,$T293)</f>
        <v>0</v>
      </c>
      <c r="DP293" s="14" t="n">
        <f aca="false">+IF(AD293=0,0,$T293)</f>
        <v>0</v>
      </c>
      <c r="DQ293" s="14" t="n">
        <f aca="false">+IF(AE293=0,0,$T293)</f>
        <v>0</v>
      </c>
      <c r="DR293" s="14" t="n">
        <f aca="false">+IF(AF293=0,0,$T293)</f>
        <v>0</v>
      </c>
      <c r="DS293" s="14" t="n">
        <f aca="false">+IF(AG293=0,0,$T293)</f>
        <v>0</v>
      </c>
      <c r="DT293" s="14" t="n">
        <f aca="false">+IF(AH293=0,0,$T293)</f>
        <v>0</v>
      </c>
      <c r="DU293" s="14" t="n">
        <f aca="false">+IF(AI293=0,0,$T293)</f>
        <v>0</v>
      </c>
      <c r="DV293" s="55" t="n">
        <f aca="false">+SUM(DJ293:DU293)</f>
        <v>30</v>
      </c>
      <c r="DY293" s="14" t="n">
        <v>0</v>
      </c>
      <c r="DZ293" s="14" t="n">
        <v>0</v>
      </c>
      <c r="EA293" s="14" t="n">
        <v>0</v>
      </c>
      <c r="EB293" s="14" t="n">
        <v>0</v>
      </c>
      <c r="EC293" s="14" t="n">
        <v>0</v>
      </c>
      <c r="ED293" s="14" t="n">
        <v>0</v>
      </c>
      <c r="EE293" s="14" t="n">
        <v>0</v>
      </c>
      <c r="EF293" s="14" t="n">
        <v>0</v>
      </c>
      <c r="EG293" s="14" t="n">
        <v>0</v>
      </c>
      <c r="EH293" s="14" t="n">
        <v>0</v>
      </c>
      <c r="EI293" s="14" t="n">
        <v>0</v>
      </c>
      <c r="EJ293" s="14" t="n">
        <v>0</v>
      </c>
      <c r="EK293" s="55" t="n">
        <f aca="false">+SUM(DY293:EJ293)</f>
        <v>0</v>
      </c>
      <c r="EO293" s="53" t="n">
        <f aca="false">+CU293+DJ293-DY293/2</f>
        <v>65.08</v>
      </c>
      <c r="EP293" s="53" t="n">
        <f aca="false">+CV293+DK293-DZ293/2</f>
        <v>0</v>
      </c>
      <c r="EQ293" s="53" t="n">
        <f aca="false">+CW293+DL293-EA293/2</f>
        <v>0</v>
      </c>
      <c r="ER293" s="53" t="n">
        <f aca="false">+CX293+DM293-EB293/2</f>
        <v>0</v>
      </c>
      <c r="ES293" s="53" t="n">
        <f aca="false">+CY293+DN293-EC293/2</f>
        <v>0</v>
      </c>
      <c r="ET293" s="53" t="n">
        <f aca="false">+CZ293+DO293-ED293/2</f>
        <v>0</v>
      </c>
      <c r="EU293" s="53" t="n">
        <f aca="false">+DA293+DP293-EE293/2</f>
        <v>0</v>
      </c>
      <c r="EV293" s="53" t="n">
        <f aca="false">+DB293+DQ293-EF293/2</f>
        <v>0</v>
      </c>
      <c r="EW293" s="53" t="n">
        <f aca="false">+DC293+DR293-EG293/2</f>
        <v>0</v>
      </c>
      <c r="EX293" s="53" t="n">
        <f aca="false">+DD293+DS293-EH293/2</f>
        <v>0</v>
      </c>
      <c r="EY293" s="53" t="n">
        <f aca="false">+DE293+DT293-EI293/2</f>
        <v>0</v>
      </c>
      <c r="EZ293" s="53" t="n">
        <f aca="false">+DF293+DU293-EJ293/2</f>
        <v>0</v>
      </c>
      <c r="FA293" s="55" t="n">
        <f aca="false">+SUM(EO293:EZ293)</f>
        <v>65.08</v>
      </c>
      <c r="FD293" s="53" t="n">
        <f aca="false">+AM293-EO293-DY293</f>
        <v>1688.92</v>
      </c>
      <c r="FE293" s="53" t="n">
        <f aca="false">+AN293-EP293-DZ293</f>
        <v>0</v>
      </c>
      <c r="FF293" s="53" t="n">
        <f aca="false">+AO293-EQ293-EA293</f>
        <v>0</v>
      </c>
      <c r="FG293" s="53" t="n">
        <f aca="false">+AP293-ER293-EB293</f>
        <v>0</v>
      </c>
      <c r="FH293" s="53" t="n">
        <f aca="false">+AQ293-ES293-EC293</f>
        <v>0</v>
      </c>
      <c r="FI293" s="53" t="n">
        <f aca="false">+AR293-ET293-ED293</f>
        <v>0</v>
      </c>
      <c r="FJ293" s="53" t="n">
        <f aca="false">+AS293-EU293-EE293</f>
        <v>0</v>
      </c>
      <c r="FK293" s="53" t="n">
        <f aca="false">+AT293-EV293-EF293</f>
        <v>0</v>
      </c>
      <c r="FL293" s="53" t="n">
        <f aca="false">+AU293-EW293-EG293</f>
        <v>0</v>
      </c>
      <c r="FM293" s="53" t="n">
        <f aca="false">+AV293-EX293-EH293</f>
        <v>0</v>
      </c>
      <c r="FN293" s="53" t="n">
        <f aca="false">+AW293-EY293-EI293</f>
        <v>0</v>
      </c>
      <c r="FO293" s="53" t="n">
        <f aca="false">+AX293-EZ293-EJ293</f>
        <v>0</v>
      </c>
      <c r="FP293" s="53" t="n">
        <f aca="false">+AY293-FA293</f>
        <v>1688.92</v>
      </c>
    </row>
    <row collapsed="false" customFormat="false" customHeight="true" hidden="false" ht="15" outlineLevel="2" r="294">
      <c r="A294" s="21" t="n">
        <v>12</v>
      </c>
      <c r="B294" s="21" t="s">
        <v>67</v>
      </c>
      <c r="C294" s="21" t="s">
        <v>137</v>
      </c>
      <c r="D294" s="67" t="n">
        <f aca="false">+E294</f>
        <v>16260</v>
      </c>
      <c r="E294" s="69" t="n">
        <v>16260</v>
      </c>
      <c r="F294" s="76" t="s">
        <v>941</v>
      </c>
      <c r="G294" s="21" t="s">
        <v>69</v>
      </c>
      <c r="H294" s="21" t="s">
        <v>69</v>
      </c>
      <c r="I294" s="76" t="s">
        <v>942</v>
      </c>
      <c r="J294" s="76" t="s">
        <v>74</v>
      </c>
      <c r="K294" s="76" t="s">
        <v>75</v>
      </c>
      <c r="L294" s="49" t="s">
        <v>487</v>
      </c>
      <c r="M294" s="50" t="s">
        <v>70</v>
      </c>
      <c r="N294" s="51" t="n">
        <v>0.01</v>
      </c>
      <c r="O294" s="51" t="n">
        <v>0.02</v>
      </c>
      <c r="P294" s="51" t="n">
        <v>0</v>
      </c>
      <c r="Q294" s="51" t="n">
        <v>0</v>
      </c>
      <c r="R294" s="50" t="n">
        <v>0</v>
      </c>
      <c r="S294" s="50" t="n">
        <v>0</v>
      </c>
      <c r="T294" s="50" t="n">
        <v>30</v>
      </c>
      <c r="U294" s="50"/>
      <c r="X294" s="53" t="e">
        <f aca="false">+VLOOKUP($D294,['file:///home/lab/repositories/luckia.facturador/com.luckia.biller.deploy/src/main/resources/bootstrap/info_presencial_2014.xlsx']venta_neta_cons!$a$2:$n$1048576,3,0)</f>
        <v>#VALUE!</v>
      </c>
      <c r="Y294" s="53" t="e">
        <f aca="false">+VLOOKUP($D294,['file:///home/lab/repositories/luckia.facturador/com.luckia.biller.deploy/src/main/resources/bootstrap/info_presencial_2014.xlsx']venta_neta_cons!$a$2:$n$1048576,4,0)</f>
        <v>#VALUE!</v>
      </c>
      <c r="Z294" s="53" t="e">
        <f aca="false">+VLOOKUP($D294,['file:///home/lab/repositories/luckia.facturador/com.luckia.biller.deploy/src/main/resources/bootstrap/info_presencial_2014.xlsx']venta_neta_cons!$a$2:$n$1048576,5,0)</f>
        <v>#VALUE!</v>
      </c>
      <c r="AA294" s="53" t="e">
        <f aca="false">+VLOOKUP($D294,['file:///home/lab/repositories/luckia.facturador/com.luckia.biller.deploy/src/main/resources/bootstrap/info_presencial_2014.xlsx']venta_neta_cons!$a$2:$n$1048576,6,0)</f>
        <v>#VALUE!</v>
      </c>
      <c r="AB294" s="53" t="e">
        <f aca="false">+VLOOKUP($D294,['file:///home/lab/repositories/luckia.facturador/com.luckia.biller.deploy/src/main/resources/bootstrap/info_presencial_2014.xlsx']venta_neta_cons!$a$2:$n$1048576,7,0)</f>
        <v>#VALUE!</v>
      </c>
      <c r="AC294" s="53" t="e">
        <f aca="false">+VLOOKUP($D294,['file:///home/lab/repositories/luckia.facturador/com.luckia.biller.deploy/src/main/resources/bootstrap/info_presencial_2014.xlsx']venta_neta_cons!$a$2:$n$1048576,8,0)</f>
        <v>#VALUE!</v>
      </c>
      <c r="AD294" s="53" t="e">
        <f aca="false">+VLOOKUP($D294,['file:///home/lab/repositories/luckia.facturador/com.luckia.biller.deploy/src/main/resources/bootstrap/info_presencial_2014.xlsx']venta_neta_cons!$a$2:$n$1048576,9,0)</f>
        <v>#VALUE!</v>
      </c>
      <c r="AE294" s="53" t="e">
        <f aca="false">+VLOOKUP($D294,['file:///home/lab/repositories/luckia.facturador/com.luckia.biller.deploy/src/main/resources/bootstrap/info_presencial_2014.xlsx']venta_neta_cons!$a$2:$n$1048576,10,0)</f>
        <v>#VALUE!</v>
      </c>
      <c r="AF294" s="53" t="e">
        <f aca="false">+VLOOKUP($D294,['file:///home/lab/repositories/luckia.facturador/com.luckia.biller.deploy/src/main/resources/bootstrap/info_presencial_2014.xlsx']venta_neta_cons!$a$2:$n$1048576,11,0)</f>
        <v>#VALUE!</v>
      </c>
      <c r="AG294" s="53" t="e">
        <f aca="false">+VLOOKUP($D294,['file:///home/lab/repositories/luckia.facturador/com.luckia.biller.deploy/src/main/resources/bootstrap/info_presencial_2014.xlsx']venta_neta_cons!$a$2:$n$1048576,12,0)</f>
        <v>#VALUE!</v>
      </c>
      <c r="AH294" s="53" t="e">
        <f aca="false">+VLOOKUP($D294,['file:///home/lab/repositories/luckia.facturador/com.luckia.biller.deploy/src/main/resources/bootstrap/info_presencial_2014.xlsx']venta_neta_cons!$a$2:$n$1048576,13,0)</f>
        <v>#VALUE!</v>
      </c>
      <c r="AI294" s="53" t="e">
        <f aca="false">+VLOOKUP($D294,['file:///home/lab/repositories/luckia.facturador/com.luckia.biller.deploy/src/main/resources/bootstrap/info_presencial_2014.xlsx']venta_neta_cons!$a$2:$n$1048576,14,0)</f>
        <v>#VALUE!</v>
      </c>
      <c r="AJ294" s="53" t="n">
        <f aca="false">+SUM(X294:AI294)</f>
        <v>3651</v>
      </c>
      <c r="AK294" s="54" t="n">
        <f aca="false">+BB294/X294</f>
        <v>-0.0231826896740619</v>
      </c>
      <c r="AL294" s="53"/>
      <c r="AM294" s="53" t="e">
        <f aca="false">+VLOOKUP($D294,['file:///home/lab/repositories/luckia.facturador/com.luckia.biller.deploy/src/main/resources/bootstrap/info_presencial_2014.xlsx']saldo_cons!$a$2:$n$1048576,3,0)</f>
        <v>#VALUE!</v>
      </c>
      <c r="AN294" s="53" t="e">
        <f aca="false">+VLOOKUP($D294,['file:///home/lab/repositories/luckia.facturador/com.luckia.biller.deploy/src/main/resources/bootstrap/info_presencial_2014.xlsx']saldo_cons!$a$2:$n$1048576,4,0)</f>
        <v>#VALUE!</v>
      </c>
      <c r="AO294" s="53" t="e">
        <f aca="false">+VLOOKUP($D294,['file:///home/lab/repositories/luckia.facturador/com.luckia.biller.deploy/src/main/resources/bootstrap/info_presencial_2014.xlsx']saldo_cons!$a$2:$n$1048576,5,0)</f>
        <v>#VALUE!</v>
      </c>
      <c r="AP294" s="53" t="e">
        <f aca="false">+VLOOKUP($D294,['file:///home/lab/repositories/luckia.facturador/com.luckia.biller.deploy/src/main/resources/bootstrap/info_presencial_2014.xlsx']saldo_cons!$a$2:$n$1048576,6,0)</f>
        <v>#VALUE!</v>
      </c>
      <c r="AQ294" s="53" t="e">
        <f aca="false">+VLOOKUP($D294,['file:///home/lab/repositories/luckia.facturador/com.luckia.biller.deploy/src/main/resources/bootstrap/info_presencial_2014.xlsx']saldo_cons!$a$2:$n$1048576,7,0)</f>
        <v>#VALUE!</v>
      </c>
      <c r="AR294" s="53" t="e">
        <f aca="false">+VLOOKUP($D294,['file:///home/lab/repositories/luckia.facturador/com.luckia.biller.deploy/src/main/resources/bootstrap/info_presencial_2014.xlsx']saldo_cons!$a$2:$n$1048576,8,0)</f>
        <v>#VALUE!</v>
      </c>
      <c r="AS294" s="53" t="e">
        <f aca="false">+VLOOKUP($D294,['file:///home/lab/repositories/luckia.facturador/com.luckia.biller.deploy/src/main/resources/bootstrap/info_presencial_2014.xlsx']saldo_cons!$a$2:$n$1048576,9,0)</f>
        <v>#VALUE!</v>
      </c>
      <c r="AT294" s="53" t="e">
        <f aca="false">+VLOOKUP($D294,['file:///home/lab/repositories/luckia.facturador/com.luckia.biller.deploy/src/main/resources/bootstrap/info_presencial_2014.xlsx']saldo_cons!$a$2:$n$1048576,10,0)</f>
        <v>#VALUE!</v>
      </c>
      <c r="AU294" s="53" t="e">
        <f aca="false">+VLOOKUP($D294,['file:///home/lab/repositories/luckia.facturador/com.luckia.biller.deploy/src/main/resources/bootstrap/info_presencial_2014.xlsx']saldo_cons!$a$2:$n$1048576,11,0)</f>
        <v>#VALUE!</v>
      </c>
      <c r="AV294" s="53" t="e">
        <f aca="false">+VLOOKUP($D294,['file:///home/lab/repositories/luckia.facturador/com.luckia.biller.deploy/src/main/resources/bootstrap/info_presencial_2014.xlsx']saldo_cons!$a$2:$n$1048576,12,0)</f>
        <v>#VALUE!</v>
      </c>
      <c r="AW294" s="53" t="e">
        <f aca="false">+VLOOKUP($D294,['file:///home/lab/repositories/luckia.facturador/com.luckia.biller.deploy/src/main/resources/bootstrap/info_presencial_2014.xlsx']saldo_cons!$a$2:$n$1048576,13,0)</f>
        <v>#VALUE!</v>
      </c>
      <c r="AX294" s="53" t="e">
        <f aca="false">+VLOOKUP($D294,['file:///home/lab/repositories/luckia.facturador/com.luckia.biller.deploy/src/main/resources/bootstrap/info_presencial_2014.xlsx']saldo_cons!$a$2:$n$1048576,14,0)</f>
        <v>#VALUE!</v>
      </c>
      <c r="AY294" s="53" t="n">
        <f aca="false">+SUM(AM294:AX294)</f>
        <v>3651</v>
      </c>
      <c r="AZ294" s="53"/>
      <c r="BA294" s="53"/>
      <c r="BB294" s="53" t="e">
        <f aca="false">+VLOOKUP($D294,['file:///home/lab/repositories/luckia.facturador/com.luckia.biller.deploy/src/main/resources/bootstrap/info_presencial_2014.xlsx']ggr_cons!$a$2:$n$1048576,3,0)</f>
        <v>#VALUE!</v>
      </c>
      <c r="BC294" s="53" t="e">
        <f aca="false">+VLOOKUP($D294,['file:///home/lab/repositories/luckia.facturador/com.luckia.biller.deploy/src/main/resources/bootstrap/info_presencial_2014.xlsx']ggr_cons!$a$2:$n$1048576,4,0)</f>
        <v>#VALUE!</v>
      </c>
      <c r="BD294" s="53" t="e">
        <f aca="false">+VLOOKUP($D294,['file:///home/lab/repositories/luckia.facturador/com.luckia.biller.deploy/src/main/resources/bootstrap/info_presencial_2014.xlsx']ggr_cons!$a$2:$n$1048576,5,0)</f>
        <v>#VALUE!</v>
      </c>
      <c r="BE294" s="53" t="e">
        <f aca="false">+VLOOKUP($D294,['file:///home/lab/repositories/luckia.facturador/com.luckia.biller.deploy/src/main/resources/bootstrap/info_presencial_2014.xlsx']ggr_cons!$a$2:$n$1048576,6,0)</f>
        <v>#VALUE!</v>
      </c>
      <c r="BF294" s="53" t="e">
        <f aca="false">+VLOOKUP($D294,['file:///home/lab/repositories/luckia.facturador/com.luckia.biller.deploy/src/main/resources/bootstrap/info_presencial_2014.xlsx']ggr_cons!$a$2:$n$1048576,7,0)</f>
        <v>#VALUE!</v>
      </c>
      <c r="BG294" s="53" t="e">
        <f aca="false">+VLOOKUP($D294,['file:///home/lab/repositories/luckia.facturador/com.luckia.biller.deploy/src/main/resources/bootstrap/info_presencial_2014.xlsx']ggr_cons!$a$2:$n$1048576,8,0)</f>
        <v>#VALUE!</v>
      </c>
      <c r="BH294" s="53" t="e">
        <f aca="false">+VLOOKUP($D294,['file:///home/lab/repositories/luckia.facturador/com.luckia.biller.deploy/src/main/resources/bootstrap/info_presencial_2014.xlsx']ggr_cons!$a$2:$n$1048576,9,0)</f>
        <v>#VALUE!</v>
      </c>
      <c r="BI294" s="53" t="e">
        <f aca="false">+VLOOKUP($D294,['file:///home/lab/repositories/luckia.facturador/com.luckia.biller.deploy/src/main/resources/bootstrap/info_presencial_2014.xlsx']ggr_cons!$a$2:$n$1048576,10,0)</f>
        <v>#VALUE!</v>
      </c>
      <c r="BJ294" s="53" t="e">
        <f aca="false">+VLOOKUP($D294,['file:///home/lab/repositories/luckia.facturador/com.luckia.biller.deploy/src/main/resources/bootstrap/info_presencial_2014.xlsx']ggr_cons!$a$2:$n$1048576,11,0)</f>
        <v>#VALUE!</v>
      </c>
      <c r="BK294" s="53" t="e">
        <f aca="false">+VLOOKUP($D294,['file:///home/lab/repositories/luckia.facturador/com.luckia.biller.deploy/src/main/resources/bootstrap/info_presencial_2014.xlsx']ggr_cons!$a$2:$n$1048576,12,0)</f>
        <v>#VALUE!</v>
      </c>
      <c r="BL294" s="53" t="e">
        <f aca="false">+VLOOKUP($D294,['file:///home/lab/repositories/luckia.facturador/com.luckia.biller.deploy/src/main/resources/bootstrap/info_presencial_2014.xlsx']ggr_cons!$a$2:$n$1048576,13,0)</f>
        <v>#VALUE!</v>
      </c>
      <c r="BM294" s="53" t="e">
        <f aca="false">+VLOOKUP($D294,['file:///home/lab/repositories/luckia.facturador/com.luckia.biller.deploy/src/main/resources/bootstrap/info_presencial_2014.xlsx']ggr_cons!$a$2:$n$1048576,14,0)</f>
        <v>#VALUE!</v>
      </c>
      <c r="BN294" s="53" t="n">
        <f aca="false">+SUM(BB294:BM294)</f>
        <v>-84.6399999999999</v>
      </c>
      <c r="BO294" s="53"/>
      <c r="BP294" s="53"/>
      <c r="BQ294" s="55" t="n">
        <f aca="false">+$N294*X294</f>
        <v>36.51</v>
      </c>
      <c r="BR294" s="55" t="n">
        <f aca="false">+$N294*Y294</f>
        <v>0</v>
      </c>
      <c r="BS294" s="55" t="n">
        <f aca="false">+$N294*Z294</f>
        <v>0</v>
      </c>
      <c r="BT294" s="55" t="n">
        <f aca="false">+$N294*AA294</f>
        <v>0</v>
      </c>
      <c r="BU294" s="55" t="n">
        <f aca="false">+$N294*AB294</f>
        <v>0</v>
      </c>
      <c r="BV294" s="55" t="n">
        <f aca="false">+$N294*AC294</f>
        <v>0</v>
      </c>
      <c r="BW294" s="55" t="n">
        <f aca="false">+$N294*AD294</f>
        <v>0</v>
      </c>
      <c r="BX294" s="55" t="n">
        <f aca="false">+$N294*AE294</f>
        <v>0</v>
      </c>
      <c r="BY294" s="55" t="n">
        <f aca="false">+$N294*AF294</f>
        <v>0</v>
      </c>
      <c r="BZ294" s="55" t="n">
        <f aca="false">+$N294*AG294</f>
        <v>0</v>
      </c>
      <c r="CA294" s="55" t="n">
        <f aca="false">+$N294*AH294</f>
        <v>0</v>
      </c>
      <c r="CB294" s="55" t="n">
        <f aca="false">+$N294*AI294</f>
        <v>0</v>
      </c>
      <c r="CC294" s="55" t="n">
        <f aca="false">+SUM(BQ294:CB294)</f>
        <v>36.51</v>
      </c>
      <c r="CD294" s="53"/>
      <c r="CE294" s="55"/>
      <c r="CF294" s="55" t="n">
        <f aca="false">+BQ294/$CE$2</f>
        <v>30.1735537190083</v>
      </c>
      <c r="CG294" s="55" t="n">
        <f aca="false">+BR294/$CE$2</f>
        <v>0</v>
      </c>
      <c r="CH294" s="55" t="n">
        <f aca="false">+BS294/$CE$2</f>
        <v>0</v>
      </c>
      <c r="CI294" s="55" t="n">
        <f aca="false">+BT294/$CE$2</f>
        <v>0</v>
      </c>
      <c r="CJ294" s="55" t="n">
        <f aca="false">+BU294/$CE$2</f>
        <v>0</v>
      </c>
      <c r="CK294" s="55" t="n">
        <f aca="false">+BV294/$CE$2</f>
        <v>0</v>
      </c>
      <c r="CL294" s="55" t="n">
        <f aca="false">+BW294/$CE$2</f>
        <v>0</v>
      </c>
      <c r="CM294" s="55" t="n">
        <f aca="false">+BX294/$CE$2</f>
        <v>0</v>
      </c>
      <c r="CN294" s="55" t="n">
        <f aca="false">+BY294/$CE$2</f>
        <v>0</v>
      </c>
      <c r="CO294" s="55" t="n">
        <f aca="false">+BZ294/$CE$2</f>
        <v>0</v>
      </c>
      <c r="CP294" s="55" t="n">
        <f aca="false">+CA294/$CE$2</f>
        <v>0</v>
      </c>
      <c r="CQ294" s="55" t="n">
        <f aca="false">+CB294/$CE$2</f>
        <v>0</v>
      </c>
      <c r="CR294" s="55" t="n">
        <f aca="false">+CC294/$CE$2</f>
        <v>30.1735537190083</v>
      </c>
      <c r="CS294" s="53"/>
      <c r="CT294" s="53"/>
      <c r="CU294" s="56" t="n">
        <f aca="false">+$O294*X294+$P294*BB294+$Q294*(0.9*BB294+$S294)+$R294</f>
        <v>73.02</v>
      </c>
      <c r="CV294" s="56" t="n">
        <f aca="false">+$O294*Y294+$P294*BC294+$Q294*(0.9*BC294+$S294)+$R294</f>
        <v>0</v>
      </c>
      <c r="CW294" s="56" t="n">
        <f aca="false">+$O294*Z294+$P294*BD294+$Q294*(0.9*BD294+$S294)+$R294</f>
        <v>0</v>
      </c>
      <c r="CX294" s="56" t="n">
        <f aca="false">+$O294*AA294+$P294*BE294+$Q294*(0.9*BE294+$S294)+$R294</f>
        <v>0</v>
      </c>
      <c r="CY294" s="56" t="n">
        <f aca="false">+$O294*AB294+$P294*BF294+$Q294*(0.9*BF294+$S294)+$R294</f>
        <v>0</v>
      </c>
      <c r="CZ294" s="56" t="n">
        <f aca="false">+$O294*AC294+$P294*BG294+$Q294*(0.9*BG294+$S294)+$R294</f>
        <v>0</v>
      </c>
      <c r="DA294" s="56" t="n">
        <f aca="false">+$O294*AD294+$P294*BH294+$Q294*(0.9*BH294+$S294)+$R294</f>
        <v>0</v>
      </c>
      <c r="DB294" s="56" t="n">
        <f aca="false">+$O294*AE294+$P294*BI294+$Q294*(0.9*BI294+$S294)+$R294</f>
        <v>0</v>
      </c>
      <c r="DC294" s="56" t="n">
        <f aca="false">+$O294*AF294+$P294*BJ294+$Q294*(0.9*BJ294+$S294)+$R294</f>
        <v>0</v>
      </c>
      <c r="DD294" s="56" t="n">
        <f aca="false">+$O294*AG294+$P294*BK294+$Q294*(0.9*BK294+$S294)+$R294</f>
        <v>0</v>
      </c>
      <c r="DE294" s="56" t="n">
        <f aca="false">+$O294*AH294+$P294*BL294+$Q294*(0.9*BL294+$S294)+$R294</f>
        <v>0</v>
      </c>
      <c r="DF294" s="56" t="n">
        <f aca="false">+$O294*AI294+$P294*BM294+$Q294*(0.9*BM294+$S294)+$R294</f>
        <v>0</v>
      </c>
      <c r="DG294" s="55" t="n">
        <f aca="false">+SUM(CU294:DF294)</f>
        <v>73.02</v>
      </c>
      <c r="DH294" s="53"/>
      <c r="DJ294" s="14" t="n">
        <f aca="false">+IF(X294=0,0,$T294)</f>
        <v>30</v>
      </c>
      <c r="DK294" s="14" t="n">
        <f aca="false">+IF(Y294=0,0,$T294)</f>
        <v>0</v>
      </c>
      <c r="DL294" s="14" t="n">
        <f aca="false">+IF(Z294=0,0,$T294)</f>
        <v>0</v>
      </c>
      <c r="DM294" s="14" t="n">
        <f aca="false">+IF(AA294=0,0,$T294)</f>
        <v>0</v>
      </c>
      <c r="DN294" s="14" t="n">
        <f aca="false">+IF(AB294=0,0,$T294)</f>
        <v>0</v>
      </c>
      <c r="DO294" s="14" t="n">
        <f aca="false">+IF(AC294=0,0,$T294)</f>
        <v>0</v>
      </c>
      <c r="DP294" s="14" t="n">
        <f aca="false">+IF(AD294=0,0,$T294)</f>
        <v>0</v>
      </c>
      <c r="DQ294" s="14" t="n">
        <f aca="false">+IF(AE294=0,0,$T294)</f>
        <v>0</v>
      </c>
      <c r="DR294" s="14" t="n">
        <f aca="false">+IF(AF294=0,0,$T294)</f>
        <v>0</v>
      </c>
      <c r="DS294" s="14" t="n">
        <f aca="false">+IF(AG294=0,0,$T294)</f>
        <v>0</v>
      </c>
      <c r="DT294" s="14" t="n">
        <f aca="false">+IF(AH294=0,0,$T294)</f>
        <v>0</v>
      </c>
      <c r="DU294" s="14" t="n">
        <f aca="false">+IF(AI294=0,0,$T294)</f>
        <v>0</v>
      </c>
      <c r="DV294" s="55" t="n">
        <f aca="false">+SUM(DJ294:DU294)</f>
        <v>30</v>
      </c>
      <c r="DY294" s="14" t="n">
        <v>0</v>
      </c>
      <c r="DZ294" s="14" t="n">
        <v>0</v>
      </c>
      <c r="EA294" s="14" t="n">
        <v>0</v>
      </c>
      <c r="EB294" s="14" t="n">
        <v>0</v>
      </c>
      <c r="EC294" s="14" t="n">
        <v>0</v>
      </c>
      <c r="ED294" s="14" t="n">
        <v>0</v>
      </c>
      <c r="EE294" s="14" t="n">
        <v>0</v>
      </c>
      <c r="EF294" s="14" t="n">
        <v>0</v>
      </c>
      <c r="EG294" s="14" t="n">
        <v>0</v>
      </c>
      <c r="EH294" s="14" t="n">
        <v>0</v>
      </c>
      <c r="EI294" s="14" t="n">
        <v>0</v>
      </c>
      <c r="EJ294" s="14" t="n">
        <v>0</v>
      </c>
      <c r="EK294" s="55" t="n">
        <f aca="false">+SUM(DY294:EJ294)</f>
        <v>0</v>
      </c>
      <c r="EO294" s="53" t="n">
        <f aca="false">+CU294+DJ294-DY294/2</f>
        <v>103.02</v>
      </c>
      <c r="EP294" s="53" t="n">
        <f aca="false">+CV294+DK294-DZ294/2</f>
        <v>0</v>
      </c>
      <c r="EQ294" s="53" t="n">
        <f aca="false">+CW294+DL294-EA294/2</f>
        <v>0</v>
      </c>
      <c r="ER294" s="53" t="n">
        <f aca="false">+CX294+DM294-EB294/2</f>
        <v>0</v>
      </c>
      <c r="ES294" s="53" t="n">
        <f aca="false">+CY294+DN294-EC294/2</f>
        <v>0</v>
      </c>
      <c r="ET294" s="53" t="n">
        <f aca="false">+CZ294+DO294-ED294/2</f>
        <v>0</v>
      </c>
      <c r="EU294" s="53" t="n">
        <f aca="false">+DA294+DP294-EE294/2</f>
        <v>0</v>
      </c>
      <c r="EV294" s="53" t="n">
        <f aca="false">+DB294+DQ294-EF294/2</f>
        <v>0</v>
      </c>
      <c r="EW294" s="53" t="n">
        <f aca="false">+DC294+DR294-EG294/2</f>
        <v>0</v>
      </c>
      <c r="EX294" s="53" t="n">
        <f aca="false">+DD294+DS294-EH294/2</f>
        <v>0</v>
      </c>
      <c r="EY294" s="53" t="n">
        <f aca="false">+DE294+DT294-EI294/2</f>
        <v>0</v>
      </c>
      <c r="EZ294" s="53" t="n">
        <f aca="false">+DF294+DU294-EJ294/2</f>
        <v>0</v>
      </c>
      <c r="FA294" s="55" t="n">
        <f aca="false">+SUM(EO294:EZ294)</f>
        <v>103.02</v>
      </c>
      <c r="FD294" s="53" t="n">
        <f aca="false">+AM294-EO294-DY294</f>
        <v>3547.98</v>
      </c>
      <c r="FE294" s="53" t="n">
        <f aca="false">+AN294-EP294-DZ294</f>
        <v>0</v>
      </c>
      <c r="FF294" s="53" t="n">
        <f aca="false">+AO294-EQ294-EA294</f>
        <v>0</v>
      </c>
      <c r="FG294" s="53" t="n">
        <f aca="false">+AP294-ER294-EB294</f>
        <v>0</v>
      </c>
      <c r="FH294" s="53" t="n">
        <f aca="false">+AQ294-ES294-EC294</f>
        <v>0</v>
      </c>
      <c r="FI294" s="53" t="n">
        <f aca="false">+AR294-ET294-ED294</f>
        <v>0</v>
      </c>
      <c r="FJ294" s="53" t="n">
        <f aca="false">+AS294-EU294-EE294</f>
        <v>0</v>
      </c>
      <c r="FK294" s="53" t="n">
        <f aca="false">+AT294-EV294-EF294</f>
        <v>0</v>
      </c>
      <c r="FL294" s="53" t="n">
        <f aca="false">+AU294-EW294-EG294</f>
        <v>0</v>
      </c>
      <c r="FM294" s="53" t="n">
        <f aca="false">+AV294-EX294-EH294</f>
        <v>0</v>
      </c>
      <c r="FN294" s="53" t="n">
        <f aca="false">+AW294-EY294-EI294</f>
        <v>0</v>
      </c>
      <c r="FO294" s="53" t="n">
        <f aca="false">+AX294-EZ294-EJ294</f>
        <v>0</v>
      </c>
      <c r="FP294" s="53" t="n">
        <f aca="false">+AY294-FA294</f>
        <v>3547.98</v>
      </c>
    </row>
    <row collapsed="false" customFormat="false" customHeight="true" hidden="false" ht="15" outlineLevel="2" r="295">
      <c r="A295" s="21" t="n">
        <v>12</v>
      </c>
      <c r="B295" s="21" t="s">
        <v>67</v>
      </c>
      <c r="C295" s="21" t="s">
        <v>137</v>
      </c>
      <c r="D295" s="67" t="n">
        <f aca="false">+E295</f>
        <v>16261</v>
      </c>
      <c r="E295" s="69" t="n">
        <v>16261</v>
      </c>
      <c r="F295" s="76" t="s">
        <v>943</v>
      </c>
      <c r="G295" s="21" t="s">
        <v>69</v>
      </c>
      <c r="H295" s="21" t="s">
        <v>69</v>
      </c>
      <c r="I295" s="76" t="s">
        <v>944</v>
      </c>
      <c r="J295" s="76" t="s">
        <v>74</v>
      </c>
      <c r="K295" s="76" t="s">
        <v>75</v>
      </c>
      <c r="L295" s="49" t="s">
        <v>487</v>
      </c>
      <c r="M295" s="50" t="s">
        <v>70</v>
      </c>
      <c r="N295" s="51" t="n">
        <v>0.01</v>
      </c>
      <c r="O295" s="51" t="n">
        <v>0.02</v>
      </c>
      <c r="P295" s="51" t="n">
        <v>0</v>
      </c>
      <c r="Q295" s="51" t="n">
        <v>0</v>
      </c>
      <c r="R295" s="50" t="n">
        <v>0</v>
      </c>
      <c r="S295" s="50" t="n">
        <v>0</v>
      </c>
      <c r="T295" s="50" t="n">
        <v>30</v>
      </c>
      <c r="U295" s="50"/>
      <c r="X295" s="53" t="e">
        <f aca="false">+VLOOKUP($D295,['file:///home/lab/repositories/luckia.facturador/com.luckia.biller.deploy/src/main/resources/bootstrap/info_presencial_2014.xlsx']venta_neta_cons!$a$2:$n$1048576,3,0)</f>
        <v>#VALUE!</v>
      </c>
      <c r="Y295" s="53" t="e">
        <f aca="false">+VLOOKUP($D295,['file:///home/lab/repositories/luckia.facturador/com.luckia.biller.deploy/src/main/resources/bootstrap/info_presencial_2014.xlsx']venta_neta_cons!$a$2:$n$1048576,4,0)</f>
        <v>#VALUE!</v>
      </c>
      <c r="Z295" s="53" t="e">
        <f aca="false">+VLOOKUP($D295,['file:///home/lab/repositories/luckia.facturador/com.luckia.biller.deploy/src/main/resources/bootstrap/info_presencial_2014.xlsx']venta_neta_cons!$a$2:$n$1048576,5,0)</f>
        <v>#VALUE!</v>
      </c>
      <c r="AA295" s="53" t="e">
        <f aca="false">+VLOOKUP($D295,['file:///home/lab/repositories/luckia.facturador/com.luckia.biller.deploy/src/main/resources/bootstrap/info_presencial_2014.xlsx']venta_neta_cons!$a$2:$n$1048576,6,0)</f>
        <v>#VALUE!</v>
      </c>
      <c r="AB295" s="53" t="e">
        <f aca="false">+VLOOKUP($D295,['file:///home/lab/repositories/luckia.facturador/com.luckia.biller.deploy/src/main/resources/bootstrap/info_presencial_2014.xlsx']venta_neta_cons!$a$2:$n$1048576,7,0)</f>
        <v>#VALUE!</v>
      </c>
      <c r="AC295" s="53" t="e">
        <f aca="false">+VLOOKUP($D295,['file:///home/lab/repositories/luckia.facturador/com.luckia.biller.deploy/src/main/resources/bootstrap/info_presencial_2014.xlsx']venta_neta_cons!$a$2:$n$1048576,8,0)</f>
        <v>#VALUE!</v>
      </c>
      <c r="AD295" s="53" t="e">
        <f aca="false">+VLOOKUP($D295,['file:///home/lab/repositories/luckia.facturador/com.luckia.biller.deploy/src/main/resources/bootstrap/info_presencial_2014.xlsx']venta_neta_cons!$a$2:$n$1048576,9,0)</f>
        <v>#VALUE!</v>
      </c>
      <c r="AE295" s="53" t="e">
        <f aca="false">+VLOOKUP($D295,['file:///home/lab/repositories/luckia.facturador/com.luckia.biller.deploy/src/main/resources/bootstrap/info_presencial_2014.xlsx']venta_neta_cons!$a$2:$n$1048576,10,0)</f>
        <v>#VALUE!</v>
      </c>
      <c r="AF295" s="53" t="e">
        <f aca="false">+VLOOKUP($D295,['file:///home/lab/repositories/luckia.facturador/com.luckia.biller.deploy/src/main/resources/bootstrap/info_presencial_2014.xlsx']venta_neta_cons!$a$2:$n$1048576,11,0)</f>
        <v>#VALUE!</v>
      </c>
      <c r="AG295" s="53" t="e">
        <f aca="false">+VLOOKUP($D295,['file:///home/lab/repositories/luckia.facturador/com.luckia.biller.deploy/src/main/resources/bootstrap/info_presencial_2014.xlsx']venta_neta_cons!$a$2:$n$1048576,12,0)</f>
        <v>#VALUE!</v>
      </c>
      <c r="AH295" s="53" t="e">
        <f aca="false">+VLOOKUP($D295,['file:///home/lab/repositories/luckia.facturador/com.luckia.biller.deploy/src/main/resources/bootstrap/info_presencial_2014.xlsx']venta_neta_cons!$a$2:$n$1048576,13,0)</f>
        <v>#VALUE!</v>
      </c>
      <c r="AI295" s="53" t="e">
        <f aca="false">+VLOOKUP($D295,['file:///home/lab/repositories/luckia.facturador/com.luckia.biller.deploy/src/main/resources/bootstrap/info_presencial_2014.xlsx']venta_neta_cons!$a$2:$n$1048576,14,0)</f>
        <v>#VALUE!</v>
      </c>
      <c r="AJ295" s="53" t="n">
        <f aca="false">+SUM(X295:AI295)</f>
        <v>773</v>
      </c>
      <c r="AK295" s="54" t="n">
        <f aca="false">+BB295/X295</f>
        <v>0.520142302716688</v>
      </c>
      <c r="AL295" s="53"/>
      <c r="AM295" s="53" t="e">
        <f aca="false">+VLOOKUP($D295,['file:///home/lab/repositories/luckia.facturador/com.luckia.biller.deploy/src/main/resources/bootstrap/info_presencial_2014.xlsx']saldo_cons!$a$2:$n$1048576,3,0)</f>
        <v>#VALUE!</v>
      </c>
      <c r="AN295" s="53" t="e">
        <f aca="false">+VLOOKUP($D295,['file:///home/lab/repositories/luckia.facturador/com.luckia.biller.deploy/src/main/resources/bootstrap/info_presencial_2014.xlsx']saldo_cons!$a$2:$n$1048576,4,0)</f>
        <v>#VALUE!</v>
      </c>
      <c r="AO295" s="53" t="e">
        <f aca="false">+VLOOKUP($D295,['file:///home/lab/repositories/luckia.facturador/com.luckia.biller.deploy/src/main/resources/bootstrap/info_presencial_2014.xlsx']saldo_cons!$a$2:$n$1048576,5,0)</f>
        <v>#VALUE!</v>
      </c>
      <c r="AP295" s="53" t="e">
        <f aca="false">+VLOOKUP($D295,['file:///home/lab/repositories/luckia.facturador/com.luckia.biller.deploy/src/main/resources/bootstrap/info_presencial_2014.xlsx']saldo_cons!$a$2:$n$1048576,6,0)</f>
        <v>#VALUE!</v>
      </c>
      <c r="AQ295" s="53" t="e">
        <f aca="false">+VLOOKUP($D295,['file:///home/lab/repositories/luckia.facturador/com.luckia.biller.deploy/src/main/resources/bootstrap/info_presencial_2014.xlsx']saldo_cons!$a$2:$n$1048576,7,0)</f>
        <v>#VALUE!</v>
      </c>
      <c r="AR295" s="53" t="e">
        <f aca="false">+VLOOKUP($D295,['file:///home/lab/repositories/luckia.facturador/com.luckia.biller.deploy/src/main/resources/bootstrap/info_presencial_2014.xlsx']saldo_cons!$a$2:$n$1048576,8,0)</f>
        <v>#VALUE!</v>
      </c>
      <c r="AS295" s="53" t="e">
        <f aca="false">+VLOOKUP($D295,['file:///home/lab/repositories/luckia.facturador/com.luckia.biller.deploy/src/main/resources/bootstrap/info_presencial_2014.xlsx']saldo_cons!$a$2:$n$1048576,9,0)</f>
        <v>#VALUE!</v>
      </c>
      <c r="AT295" s="53" t="e">
        <f aca="false">+VLOOKUP($D295,['file:///home/lab/repositories/luckia.facturador/com.luckia.biller.deploy/src/main/resources/bootstrap/info_presencial_2014.xlsx']saldo_cons!$a$2:$n$1048576,10,0)</f>
        <v>#VALUE!</v>
      </c>
      <c r="AU295" s="53" t="e">
        <f aca="false">+VLOOKUP($D295,['file:///home/lab/repositories/luckia.facturador/com.luckia.biller.deploy/src/main/resources/bootstrap/info_presencial_2014.xlsx']saldo_cons!$a$2:$n$1048576,11,0)</f>
        <v>#VALUE!</v>
      </c>
      <c r="AV295" s="53" t="e">
        <f aca="false">+VLOOKUP($D295,['file:///home/lab/repositories/luckia.facturador/com.luckia.biller.deploy/src/main/resources/bootstrap/info_presencial_2014.xlsx']saldo_cons!$a$2:$n$1048576,12,0)</f>
        <v>#VALUE!</v>
      </c>
      <c r="AW295" s="53" t="e">
        <f aca="false">+VLOOKUP($D295,['file:///home/lab/repositories/luckia.facturador/com.luckia.biller.deploy/src/main/resources/bootstrap/info_presencial_2014.xlsx']saldo_cons!$a$2:$n$1048576,13,0)</f>
        <v>#VALUE!</v>
      </c>
      <c r="AX295" s="53" t="e">
        <f aca="false">+VLOOKUP($D295,['file:///home/lab/repositories/luckia.facturador/com.luckia.biller.deploy/src/main/resources/bootstrap/info_presencial_2014.xlsx']saldo_cons!$a$2:$n$1048576,14,0)</f>
        <v>#VALUE!</v>
      </c>
      <c r="AY295" s="53" t="n">
        <f aca="false">+SUM(AM295:AX295)</f>
        <v>773</v>
      </c>
      <c r="AZ295" s="53"/>
      <c r="BA295" s="53"/>
      <c r="BB295" s="53" t="e">
        <f aca="false">+VLOOKUP($D295,['file:///home/lab/repositories/luckia.facturador/com.luckia.biller.deploy/src/main/resources/bootstrap/info_presencial_2014.xlsx']ggr_cons!$a$2:$n$1048576,3,0)</f>
        <v>#VALUE!</v>
      </c>
      <c r="BC295" s="53" t="e">
        <f aca="false">+VLOOKUP($D295,['file:///home/lab/repositories/luckia.facturador/com.luckia.biller.deploy/src/main/resources/bootstrap/info_presencial_2014.xlsx']ggr_cons!$a$2:$n$1048576,4,0)</f>
        <v>#VALUE!</v>
      </c>
      <c r="BD295" s="53" t="e">
        <f aca="false">+VLOOKUP($D295,['file:///home/lab/repositories/luckia.facturador/com.luckia.biller.deploy/src/main/resources/bootstrap/info_presencial_2014.xlsx']ggr_cons!$a$2:$n$1048576,5,0)</f>
        <v>#VALUE!</v>
      </c>
      <c r="BE295" s="53" t="e">
        <f aca="false">+VLOOKUP($D295,['file:///home/lab/repositories/luckia.facturador/com.luckia.biller.deploy/src/main/resources/bootstrap/info_presencial_2014.xlsx']ggr_cons!$a$2:$n$1048576,6,0)</f>
        <v>#VALUE!</v>
      </c>
      <c r="BF295" s="53" t="e">
        <f aca="false">+VLOOKUP($D295,['file:///home/lab/repositories/luckia.facturador/com.luckia.biller.deploy/src/main/resources/bootstrap/info_presencial_2014.xlsx']ggr_cons!$a$2:$n$1048576,7,0)</f>
        <v>#VALUE!</v>
      </c>
      <c r="BG295" s="53" t="e">
        <f aca="false">+VLOOKUP($D295,['file:///home/lab/repositories/luckia.facturador/com.luckia.biller.deploy/src/main/resources/bootstrap/info_presencial_2014.xlsx']ggr_cons!$a$2:$n$1048576,8,0)</f>
        <v>#VALUE!</v>
      </c>
      <c r="BH295" s="53" t="e">
        <f aca="false">+VLOOKUP($D295,['file:///home/lab/repositories/luckia.facturador/com.luckia.biller.deploy/src/main/resources/bootstrap/info_presencial_2014.xlsx']ggr_cons!$a$2:$n$1048576,9,0)</f>
        <v>#VALUE!</v>
      </c>
      <c r="BI295" s="53" t="e">
        <f aca="false">+VLOOKUP($D295,['file:///home/lab/repositories/luckia.facturador/com.luckia.biller.deploy/src/main/resources/bootstrap/info_presencial_2014.xlsx']ggr_cons!$a$2:$n$1048576,10,0)</f>
        <v>#VALUE!</v>
      </c>
      <c r="BJ295" s="53" t="e">
        <f aca="false">+VLOOKUP($D295,['file:///home/lab/repositories/luckia.facturador/com.luckia.biller.deploy/src/main/resources/bootstrap/info_presencial_2014.xlsx']ggr_cons!$a$2:$n$1048576,11,0)</f>
        <v>#VALUE!</v>
      </c>
      <c r="BK295" s="53" t="e">
        <f aca="false">+VLOOKUP($D295,['file:///home/lab/repositories/luckia.facturador/com.luckia.biller.deploy/src/main/resources/bootstrap/info_presencial_2014.xlsx']ggr_cons!$a$2:$n$1048576,12,0)</f>
        <v>#VALUE!</v>
      </c>
      <c r="BL295" s="53" t="e">
        <f aca="false">+VLOOKUP($D295,['file:///home/lab/repositories/luckia.facturador/com.luckia.biller.deploy/src/main/resources/bootstrap/info_presencial_2014.xlsx']ggr_cons!$a$2:$n$1048576,13,0)</f>
        <v>#VALUE!</v>
      </c>
      <c r="BM295" s="53" t="e">
        <f aca="false">+VLOOKUP($D295,['file:///home/lab/repositories/luckia.facturador/com.luckia.biller.deploy/src/main/resources/bootstrap/info_presencial_2014.xlsx']ggr_cons!$a$2:$n$1048576,14,0)</f>
        <v>#VALUE!</v>
      </c>
      <c r="BN295" s="53" t="n">
        <f aca="false">+SUM(BB295:BM295)</f>
        <v>402.07</v>
      </c>
      <c r="BO295" s="53"/>
      <c r="BP295" s="53"/>
      <c r="BQ295" s="55" t="n">
        <f aca="false">+$N295*X295</f>
        <v>7.73</v>
      </c>
      <c r="BR295" s="55" t="n">
        <f aca="false">+$N295*Y295</f>
        <v>0</v>
      </c>
      <c r="BS295" s="55" t="n">
        <f aca="false">+$N295*Z295</f>
        <v>0</v>
      </c>
      <c r="BT295" s="55" t="n">
        <f aca="false">+$N295*AA295</f>
        <v>0</v>
      </c>
      <c r="BU295" s="55" t="n">
        <f aca="false">+$N295*AB295</f>
        <v>0</v>
      </c>
      <c r="BV295" s="55" t="n">
        <f aca="false">+$N295*AC295</f>
        <v>0</v>
      </c>
      <c r="BW295" s="55" t="n">
        <f aca="false">+$N295*AD295</f>
        <v>0</v>
      </c>
      <c r="BX295" s="55" t="n">
        <f aca="false">+$N295*AE295</f>
        <v>0</v>
      </c>
      <c r="BY295" s="55" t="n">
        <f aca="false">+$N295*AF295</f>
        <v>0</v>
      </c>
      <c r="BZ295" s="55" t="n">
        <f aca="false">+$N295*AG295</f>
        <v>0</v>
      </c>
      <c r="CA295" s="55" t="n">
        <f aca="false">+$N295*AH295</f>
        <v>0</v>
      </c>
      <c r="CB295" s="55" t="n">
        <f aca="false">+$N295*AI295</f>
        <v>0</v>
      </c>
      <c r="CC295" s="55" t="n">
        <f aca="false">+SUM(BQ295:CB295)</f>
        <v>7.73</v>
      </c>
      <c r="CD295" s="53"/>
      <c r="CE295" s="55"/>
      <c r="CF295" s="55" t="n">
        <f aca="false">+BQ295/$CE$2</f>
        <v>6.38842975206612</v>
      </c>
      <c r="CG295" s="55" t="n">
        <f aca="false">+BR295/$CE$2</f>
        <v>0</v>
      </c>
      <c r="CH295" s="55" t="n">
        <f aca="false">+BS295/$CE$2</f>
        <v>0</v>
      </c>
      <c r="CI295" s="55" t="n">
        <f aca="false">+BT295/$CE$2</f>
        <v>0</v>
      </c>
      <c r="CJ295" s="55" t="n">
        <f aca="false">+BU295/$CE$2</f>
        <v>0</v>
      </c>
      <c r="CK295" s="55" t="n">
        <f aca="false">+BV295/$CE$2</f>
        <v>0</v>
      </c>
      <c r="CL295" s="55" t="n">
        <f aca="false">+BW295/$CE$2</f>
        <v>0</v>
      </c>
      <c r="CM295" s="55" t="n">
        <f aca="false">+BX295/$CE$2</f>
        <v>0</v>
      </c>
      <c r="CN295" s="55" t="n">
        <f aca="false">+BY295/$CE$2</f>
        <v>0</v>
      </c>
      <c r="CO295" s="55" t="n">
        <f aca="false">+BZ295/$CE$2</f>
        <v>0</v>
      </c>
      <c r="CP295" s="55" t="n">
        <f aca="false">+CA295/$CE$2</f>
        <v>0</v>
      </c>
      <c r="CQ295" s="55" t="n">
        <f aca="false">+CB295/$CE$2</f>
        <v>0</v>
      </c>
      <c r="CR295" s="55" t="n">
        <f aca="false">+CC295/$CE$2</f>
        <v>6.38842975206612</v>
      </c>
      <c r="CS295" s="53"/>
      <c r="CT295" s="53"/>
      <c r="CU295" s="56" t="n">
        <f aca="false">+$O295*X295+$P295*BB295+$Q295*(0.9*BB295+$S295)+$R295</f>
        <v>15.46</v>
      </c>
      <c r="CV295" s="56" t="n">
        <f aca="false">+$O295*Y295+$P295*BC295+$Q295*(0.9*BC295+$S295)+$R295</f>
        <v>0</v>
      </c>
      <c r="CW295" s="56" t="n">
        <f aca="false">+$O295*Z295+$P295*BD295+$Q295*(0.9*BD295+$S295)+$R295</f>
        <v>0</v>
      </c>
      <c r="CX295" s="56" t="n">
        <f aca="false">+$O295*AA295+$P295*BE295+$Q295*(0.9*BE295+$S295)+$R295</f>
        <v>0</v>
      </c>
      <c r="CY295" s="56" t="n">
        <f aca="false">+$O295*AB295+$P295*BF295+$Q295*(0.9*BF295+$S295)+$R295</f>
        <v>0</v>
      </c>
      <c r="CZ295" s="56" t="n">
        <f aca="false">+$O295*AC295+$P295*BG295+$Q295*(0.9*BG295+$S295)+$R295</f>
        <v>0</v>
      </c>
      <c r="DA295" s="56" t="n">
        <f aca="false">+$O295*AD295+$P295*BH295+$Q295*(0.9*BH295+$S295)+$R295</f>
        <v>0</v>
      </c>
      <c r="DB295" s="56" t="n">
        <f aca="false">+$O295*AE295+$P295*BI295+$Q295*(0.9*BI295+$S295)+$R295</f>
        <v>0</v>
      </c>
      <c r="DC295" s="56" t="n">
        <f aca="false">+$O295*AF295+$P295*BJ295+$Q295*(0.9*BJ295+$S295)+$R295</f>
        <v>0</v>
      </c>
      <c r="DD295" s="56" t="n">
        <f aca="false">+$O295*AG295+$P295*BK295+$Q295*(0.9*BK295+$S295)+$R295</f>
        <v>0</v>
      </c>
      <c r="DE295" s="56" t="n">
        <f aca="false">+$O295*AH295+$P295*BL295+$Q295*(0.9*BL295+$S295)+$R295</f>
        <v>0</v>
      </c>
      <c r="DF295" s="56" t="n">
        <f aca="false">+$O295*AI295+$P295*BM295+$Q295*(0.9*BM295+$S295)+$R295</f>
        <v>0</v>
      </c>
      <c r="DG295" s="55" t="n">
        <f aca="false">+SUM(CU295:DF295)</f>
        <v>15.46</v>
      </c>
      <c r="DH295" s="53"/>
      <c r="DJ295" s="14" t="n">
        <f aca="false">+IF(X295=0,0,$T295)</f>
        <v>30</v>
      </c>
      <c r="DK295" s="14" t="n">
        <f aca="false">+IF(Y295=0,0,$T295)</f>
        <v>0</v>
      </c>
      <c r="DL295" s="14" t="n">
        <f aca="false">+IF(Z295=0,0,$T295)</f>
        <v>0</v>
      </c>
      <c r="DM295" s="14" t="n">
        <f aca="false">+IF(AA295=0,0,$T295)</f>
        <v>0</v>
      </c>
      <c r="DN295" s="14" t="n">
        <f aca="false">+IF(AB295=0,0,$T295)</f>
        <v>0</v>
      </c>
      <c r="DO295" s="14" t="n">
        <f aca="false">+IF(AC295=0,0,$T295)</f>
        <v>0</v>
      </c>
      <c r="DP295" s="14" t="n">
        <f aca="false">+IF(AD295=0,0,$T295)</f>
        <v>0</v>
      </c>
      <c r="DQ295" s="14" t="n">
        <f aca="false">+IF(AE295=0,0,$T295)</f>
        <v>0</v>
      </c>
      <c r="DR295" s="14" t="n">
        <f aca="false">+IF(AF295=0,0,$T295)</f>
        <v>0</v>
      </c>
      <c r="DS295" s="14" t="n">
        <f aca="false">+IF(AG295=0,0,$T295)</f>
        <v>0</v>
      </c>
      <c r="DT295" s="14" t="n">
        <f aca="false">+IF(AH295=0,0,$T295)</f>
        <v>0</v>
      </c>
      <c r="DU295" s="14" t="n">
        <f aca="false">+IF(AI295=0,0,$T295)</f>
        <v>0</v>
      </c>
      <c r="DV295" s="55" t="n">
        <f aca="false">+SUM(DJ295:DU295)</f>
        <v>30</v>
      </c>
      <c r="DY295" s="14" t="n">
        <v>0</v>
      </c>
      <c r="DZ295" s="14" t="n">
        <v>0</v>
      </c>
      <c r="EA295" s="14" t="n">
        <v>0</v>
      </c>
      <c r="EB295" s="14" t="n">
        <v>0</v>
      </c>
      <c r="EC295" s="14" t="n">
        <v>0</v>
      </c>
      <c r="ED295" s="14" t="n">
        <v>0</v>
      </c>
      <c r="EE295" s="14" t="n">
        <v>0</v>
      </c>
      <c r="EF295" s="14" t="n">
        <v>0</v>
      </c>
      <c r="EG295" s="14" t="n">
        <v>0</v>
      </c>
      <c r="EH295" s="14" t="n">
        <v>0</v>
      </c>
      <c r="EI295" s="14" t="n">
        <v>0</v>
      </c>
      <c r="EJ295" s="14" t="n">
        <v>0</v>
      </c>
      <c r="EK295" s="55" t="n">
        <f aca="false">+SUM(DY295:EJ295)</f>
        <v>0</v>
      </c>
      <c r="EO295" s="53" t="n">
        <f aca="false">+CU295+DJ295-DY295/2</f>
        <v>45.46</v>
      </c>
      <c r="EP295" s="53" t="n">
        <f aca="false">+CV295+DK295-DZ295/2</f>
        <v>0</v>
      </c>
      <c r="EQ295" s="53" t="n">
        <f aca="false">+CW295+DL295-EA295/2</f>
        <v>0</v>
      </c>
      <c r="ER295" s="53" t="n">
        <f aca="false">+CX295+DM295-EB295/2</f>
        <v>0</v>
      </c>
      <c r="ES295" s="53" t="n">
        <f aca="false">+CY295+DN295-EC295/2</f>
        <v>0</v>
      </c>
      <c r="ET295" s="53" t="n">
        <f aca="false">+CZ295+DO295-ED295/2</f>
        <v>0</v>
      </c>
      <c r="EU295" s="53" t="n">
        <f aca="false">+DA295+DP295-EE295/2</f>
        <v>0</v>
      </c>
      <c r="EV295" s="53" t="n">
        <f aca="false">+DB295+DQ295-EF295/2</f>
        <v>0</v>
      </c>
      <c r="EW295" s="53" t="n">
        <f aca="false">+DC295+DR295-EG295/2</f>
        <v>0</v>
      </c>
      <c r="EX295" s="53" t="n">
        <f aca="false">+DD295+DS295-EH295/2</f>
        <v>0</v>
      </c>
      <c r="EY295" s="53" t="n">
        <f aca="false">+DE295+DT295-EI295/2</f>
        <v>0</v>
      </c>
      <c r="EZ295" s="53" t="n">
        <f aca="false">+DF295+DU295-EJ295/2</f>
        <v>0</v>
      </c>
      <c r="FA295" s="55" t="n">
        <f aca="false">+SUM(EO295:EZ295)</f>
        <v>45.46</v>
      </c>
      <c r="FD295" s="53" t="n">
        <f aca="false">+AM295-EO295-DY295</f>
        <v>727.54</v>
      </c>
      <c r="FE295" s="53" t="n">
        <f aca="false">+AN295-EP295-DZ295</f>
        <v>0</v>
      </c>
      <c r="FF295" s="53" t="n">
        <f aca="false">+AO295-EQ295-EA295</f>
        <v>0</v>
      </c>
      <c r="FG295" s="53" t="n">
        <f aca="false">+AP295-ER295-EB295</f>
        <v>0</v>
      </c>
      <c r="FH295" s="53" t="n">
        <f aca="false">+AQ295-ES295-EC295</f>
        <v>0</v>
      </c>
      <c r="FI295" s="53" t="n">
        <f aca="false">+AR295-ET295-ED295</f>
        <v>0</v>
      </c>
      <c r="FJ295" s="53" t="n">
        <f aca="false">+AS295-EU295-EE295</f>
        <v>0</v>
      </c>
      <c r="FK295" s="53" t="n">
        <f aca="false">+AT295-EV295-EF295</f>
        <v>0</v>
      </c>
      <c r="FL295" s="53" t="n">
        <f aca="false">+AU295-EW295-EG295</f>
        <v>0</v>
      </c>
      <c r="FM295" s="53" t="n">
        <f aca="false">+AV295-EX295-EH295</f>
        <v>0</v>
      </c>
      <c r="FN295" s="53" t="n">
        <f aca="false">+AW295-EY295-EI295</f>
        <v>0</v>
      </c>
      <c r="FO295" s="53" t="n">
        <f aca="false">+AX295-EZ295-EJ295</f>
        <v>0</v>
      </c>
      <c r="FP295" s="53" t="n">
        <f aca="false">+AY295-FA295</f>
        <v>727.54</v>
      </c>
    </row>
    <row collapsed="false" customFormat="false" customHeight="true" hidden="false" ht="15" outlineLevel="2" r="296">
      <c r="A296" s="21" t="n">
        <v>12</v>
      </c>
      <c r="B296" s="21" t="s">
        <v>67</v>
      </c>
      <c r="C296" s="21" t="s">
        <v>137</v>
      </c>
      <c r="D296" s="67" t="n">
        <f aca="false">+E296</f>
        <v>16262</v>
      </c>
      <c r="E296" s="69" t="n">
        <v>16262</v>
      </c>
      <c r="F296" s="76" t="s">
        <v>945</v>
      </c>
      <c r="G296" s="21" t="s">
        <v>69</v>
      </c>
      <c r="H296" s="21" t="s">
        <v>69</v>
      </c>
      <c r="I296" s="76" t="s">
        <v>946</v>
      </c>
      <c r="J296" s="76" t="s">
        <v>947</v>
      </c>
      <c r="K296" s="76" t="s">
        <v>75</v>
      </c>
      <c r="L296" s="49" t="s">
        <v>487</v>
      </c>
      <c r="M296" s="50" t="s">
        <v>70</v>
      </c>
      <c r="N296" s="51" t="n">
        <v>0.01</v>
      </c>
      <c r="O296" s="51" t="n">
        <v>0.02</v>
      </c>
      <c r="P296" s="51" t="n">
        <v>0</v>
      </c>
      <c r="Q296" s="51" t="n">
        <v>0</v>
      </c>
      <c r="R296" s="50" t="n">
        <v>0</v>
      </c>
      <c r="S296" s="50" t="n">
        <v>0</v>
      </c>
      <c r="T296" s="50" t="n">
        <v>30</v>
      </c>
      <c r="U296" s="50"/>
      <c r="X296" s="53" t="e">
        <f aca="false">+VLOOKUP($D296,['file:///home/lab/repositories/luckia.facturador/com.luckia.biller.deploy/src/main/resources/bootstrap/info_presencial_2014.xlsx']venta_neta_cons!$a$2:$n$1048576,3,0)</f>
        <v>#VALUE!</v>
      </c>
      <c r="Y296" s="53" t="e">
        <f aca="false">+VLOOKUP($D296,['file:///home/lab/repositories/luckia.facturador/com.luckia.biller.deploy/src/main/resources/bootstrap/info_presencial_2014.xlsx']venta_neta_cons!$a$2:$n$1048576,4,0)</f>
        <v>#VALUE!</v>
      </c>
      <c r="Z296" s="53" t="e">
        <f aca="false">+VLOOKUP($D296,['file:///home/lab/repositories/luckia.facturador/com.luckia.biller.deploy/src/main/resources/bootstrap/info_presencial_2014.xlsx']venta_neta_cons!$a$2:$n$1048576,5,0)</f>
        <v>#VALUE!</v>
      </c>
      <c r="AA296" s="53" t="e">
        <f aca="false">+VLOOKUP($D296,['file:///home/lab/repositories/luckia.facturador/com.luckia.biller.deploy/src/main/resources/bootstrap/info_presencial_2014.xlsx']venta_neta_cons!$a$2:$n$1048576,6,0)</f>
        <v>#VALUE!</v>
      </c>
      <c r="AB296" s="53" t="e">
        <f aca="false">+VLOOKUP($D296,['file:///home/lab/repositories/luckia.facturador/com.luckia.biller.deploy/src/main/resources/bootstrap/info_presencial_2014.xlsx']venta_neta_cons!$a$2:$n$1048576,7,0)</f>
        <v>#VALUE!</v>
      </c>
      <c r="AC296" s="53" t="e">
        <f aca="false">+VLOOKUP($D296,['file:///home/lab/repositories/luckia.facturador/com.luckia.biller.deploy/src/main/resources/bootstrap/info_presencial_2014.xlsx']venta_neta_cons!$a$2:$n$1048576,8,0)</f>
        <v>#VALUE!</v>
      </c>
      <c r="AD296" s="53" t="e">
        <f aca="false">+VLOOKUP($D296,['file:///home/lab/repositories/luckia.facturador/com.luckia.biller.deploy/src/main/resources/bootstrap/info_presencial_2014.xlsx']venta_neta_cons!$a$2:$n$1048576,9,0)</f>
        <v>#VALUE!</v>
      </c>
      <c r="AE296" s="53" t="e">
        <f aca="false">+VLOOKUP($D296,['file:///home/lab/repositories/luckia.facturador/com.luckia.biller.deploy/src/main/resources/bootstrap/info_presencial_2014.xlsx']venta_neta_cons!$a$2:$n$1048576,10,0)</f>
        <v>#VALUE!</v>
      </c>
      <c r="AF296" s="53" t="e">
        <f aca="false">+VLOOKUP($D296,['file:///home/lab/repositories/luckia.facturador/com.luckia.biller.deploy/src/main/resources/bootstrap/info_presencial_2014.xlsx']venta_neta_cons!$a$2:$n$1048576,11,0)</f>
        <v>#VALUE!</v>
      </c>
      <c r="AG296" s="53" t="e">
        <f aca="false">+VLOOKUP($D296,['file:///home/lab/repositories/luckia.facturador/com.luckia.biller.deploy/src/main/resources/bootstrap/info_presencial_2014.xlsx']venta_neta_cons!$a$2:$n$1048576,12,0)</f>
        <v>#VALUE!</v>
      </c>
      <c r="AH296" s="53" t="e">
        <f aca="false">+VLOOKUP($D296,['file:///home/lab/repositories/luckia.facturador/com.luckia.biller.deploy/src/main/resources/bootstrap/info_presencial_2014.xlsx']venta_neta_cons!$a$2:$n$1048576,13,0)</f>
        <v>#VALUE!</v>
      </c>
      <c r="AI296" s="53" t="e">
        <f aca="false">+VLOOKUP($D296,['file:///home/lab/repositories/luckia.facturador/com.luckia.biller.deploy/src/main/resources/bootstrap/info_presencial_2014.xlsx']venta_neta_cons!$a$2:$n$1048576,14,0)</f>
        <v>#VALUE!</v>
      </c>
      <c r="AJ296" s="53" t="n">
        <f aca="false">+SUM(X296:AI296)</f>
        <v>1572</v>
      </c>
      <c r="AK296" s="54" t="n">
        <f aca="false">+BB296/X296</f>
        <v>0.558956743002544</v>
      </c>
      <c r="AL296" s="53"/>
      <c r="AM296" s="53" t="e">
        <f aca="false">+VLOOKUP($D296,['file:///home/lab/repositories/luckia.facturador/com.luckia.biller.deploy/src/main/resources/bootstrap/info_presencial_2014.xlsx']saldo_cons!$a$2:$n$1048576,3,0)</f>
        <v>#VALUE!</v>
      </c>
      <c r="AN296" s="53" t="e">
        <f aca="false">+VLOOKUP($D296,['file:///home/lab/repositories/luckia.facturador/com.luckia.biller.deploy/src/main/resources/bootstrap/info_presencial_2014.xlsx']saldo_cons!$a$2:$n$1048576,4,0)</f>
        <v>#VALUE!</v>
      </c>
      <c r="AO296" s="53" t="e">
        <f aca="false">+VLOOKUP($D296,['file:///home/lab/repositories/luckia.facturador/com.luckia.biller.deploy/src/main/resources/bootstrap/info_presencial_2014.xlsx']saldo_cons!$a$2:$n$1048576,5,0)</f>
        <v>#VALUE!</v>
      </c>
      <c r="AP296" s="53" t="e">
        <f aca="false">+VLOOKUP($D296,['file:///home/lab/repositories/luckia.facturador/com.luckia.biller.deploy/src/main/resources/bootstrap/info_presencial_2014.xlsx']saldo_cons!$a$2:$n$1048576,6,0)</f>
        <v>#VALUE!</v>
      </c>
      <c r="AQ296" s="53" t="e">
        <f aca="false">+VLOOKUP($D296,['file:///home/lab/repositories/luckia.facturador/com.luckia.biller.deploy/src/main/resources/bootstrap/info_presencial_2014.xlsx']saldo_cons!$a$2:$n$1048576,7,0)</f>
        <v>#VALUE!</v>
      </c>
      <c r="AR296" s="53" t="e">
        <f aca="false">+VLOOKUP($D296,['file:///home/lab/repositories/luckia.facturador/com.luckia.biller.deploy/src/main/resources/bootstrap/info_presencial_2014.xlsx']saldo_cons!$a$2:$n$1048576,8,0)</f>
        <v>#VALUE!</v>
      </c>
      <c r="AS296" s="53" t="e">
        <f aca="false">+VLOOKUP($D296,['file:///home/lab/repositories/luckia.facturador/com.luckia.biller.deploy/src/main/resources/bootstrap/info_presencial_2014.xlsx']saldo_cons!$a$2:$n$1048576,9,0)</f>
        <v>#VALUE!</v>
      </c>
      <c r="AT296" s="53" t="e">
        <f aca="false">+VLOOKUP($D296,['file:///home/lab/repositories/luckia.facturador/com.luckia.biller.deploy/src/main/resources/bootstrap/info_presencial_2014.xlsx']saldo_cons!$a$2:$n$1048576,10,0)</f>
        <v>#VALUE!</v>
      </c>
      <c r="AU296" s="53" t="e">
        <f aca="false">+VLOOKUP($D296,['file:///home/lab/repositories/luckia.facturador/com.luckia.biller.deploy/src/main/resources/bootstrap/info_presencial_2014.xlsx']saldo_cons!$a$2:$n$1048576,11,0)</f>
        <v>#VALUE!</v>
      </c>
      <c r="AV296" s="53" t="e">
        <f aca="false">+VLOOKUP($D296,['file:///home/lab/repositories/luckia.facturador/com.luckia.biller.deploy/src/main/resources/bootstrap/info_presencial_2014.xlsx']saldo_cons!$a$2:$n$1048576,12,0)</f>
        <v>#VALUE!</v>
      </c>
      <c r="AW296" s="53" t="e">
        <f aca="false">+VLOOKUP($D296,['file:///home/lab/repositories/luckia.facturador/com.luckia.biller.deploy/src/main/resources/bootstrap/info_presencial_2014.xlsx']saldo_cons!$a$2:$n$1048576,13,0)</f>
        <v>#VALUE!</v>
      </c>
      <c r="AX296" s="53" t="e">
        <f aca="false">+VLOOKUP($D296,['file:///home/lab/repositories/luckia.facturador/com.luckia.biller.deploy/src/main/resources/bootstrap/info_presencial_2014.xlsx']saldo_cons!$a$2:$n$1048576,14,0)</f>
        <v>#VALUE!</v>
      </c>
      <c r="AY296" s="53" t="n">
        <f aca="false">+SUM(AM296:AX296)</f>
        <v>1572</v>
      </c>
      <c r="AZ296" s="53"/>
      <c r="BA296" s="53"/>
      <c r="BB296" s="53" t="e">
        <f aca="false">+VLOOKUP($D296,['file:///home/lab/repositories/luckia.facturador/com.luckia.biller.deploy/src/main/resources/bootstrap/info_presencial_2014.xlsx']ggr_cons!$a$2:$n$1048576,3,0)</f>
        <v>#VALUE!</v>
      </c>
      <c r="BC296" s="53" t="e">
        <f aca="false">+VLOOKUP($D296,['file:///home/lab/repositories/luckia.facturador/com.luckia.biller.deploy/src/main/resources/bootstrap/info_presencial_2014.xlsx']ggr_cons!$a$2:$n$1048576,4,0)</f>
        <v>#VALUE!</v>
      </c>
      <c r="BD296" s="53" t="e">
        <f aca="false">+VLOOKUP($D296,['file:///home/lab/repositories/luckia.facturador/com.luckia.biller.deploy/src/main/resources/bootstrap/info_presencial_2014.xlsx']ggr_cons!$a$2:$n$1048576,5,0)</f>
        <v>#VALUE!</v>
      </c>
      <c r="BE296" s="53" t="e">
        <f aca="false">+VLOOKUP($D296,['file:///home/lab/repositories/luckia.facturador/com.luckia.biller.deploy/src/main/resources/bootstrap/info_presencial_2014.xlsx']ggr_cons!$a$2:$n$1048576,6,0)</f>
        <v>#VALUE!</v>
      </c>
      <c r="BF296" s="53" t="e">
        <f aca="false">+VLOOKUP($D296,['file:///home/lab/repositories/luckia.facturador/com.luckia.biller.deploy/src/main/resources/bootstrap/info_presencial_2014.xlsx']ggr_cons!$a$2:$n$1048576,7,0)</f>
        <v>#VALUE!</v>
      </c>
      <c r="BG296" s="53" t="e">
        <f aca="false">+VLOOKUP($D296,['file:///home/lab/repositories/luckia.facturador/com.luckia.biller.deploy/src/main/resources/bootstrap/info_presencial_2014.xlsx']ggr_cons!$a$2:$n$1048576,8,0)</f>
        <v>#VALUE!</v>
      </c>
      <c r="BH296" s="53" t="e">
        <f aca="false">+VLOOKUP($D296,['file:///home/lab/repositories/luckia.facturador/com.luckia.biller.deploy/src/main/resources/bootstrap/info_presencial_2014.xlsx']ggr_cons!$a$2:$n$1048576,9,0)</f>
        <v>#VALUE!</v>
      </c>
      <c r="BI296" s="53" t="e">
        <f aca="false">+VLOOKUP($D296,['file:///home/lab/repositories/luckia.facturador/com.luckia.biller.deploy/src/main/resources/bootstrap/info_presencial_2014.xlsx']ggr_cons!$a$2:$n$1048576,10,0)</f>
        <v>#VALUE!</v>
      </c>
      <c r="BJ296" s="53" t="e">
        <f aca="false">+VLOOKUP($D296,['file:///home/lab/repositories/luckia.facturador/com.luckia.biller.deploy/src/main/resources/bootstrap/info_presencial_2014.xlsx']ggr_cons!$a$2:$n$1048576,11,0)</f>
        <v>#VALUE!</v>
      </c>
      <c r="BK296" s="53" t="e">
        <f aca="false">+VLOOKUP($D296,['file:///home/lab/repositories/luckia.facturador/com.luckia.biller.deploy/src/main/resources/bootstrap/info_presencial_2014.xlsx']ggr_cons!$a$2:$n$1048576,12,0)</f>
        <v>#VALUE!</v>
      </c>
      <c r="BL296" s="53" t="e">
        <f aca="false">+VLOOKUP($D296,['file:///home/lab/repositories/luckia.facturador/com.luckia.biller.deploy/src/main/resources/bootstrap/info_presencial_2014.xlsx']ggr_cons!$a$2:$n$1048576,13,0)</f>
        <v>#VALUE!</v>
      </c>
      <c r="BM296" s="53" t="e">
        <f aca="false">+VLOOKUP($D296,['file:///home/lab/repositories/luckia.facturador/com.luckia.biller.deploy/src/main/resources/bootstrap/info_presencial_2014.xlsx']ggr_cons!$a$2:$n$1048576,14,0)</f>
        <v>#VALUE!</v>
      </c>
      <c r="BN296" s="53" t="n">
        <f aca="false">+SUM(BB296:BM296)</f>
        <v>878.68</v>
      </c>
      <c r="BO296" s="53"/>
      <c r="BP296" s="53"/>
      <c r="BQ296" s="55" t="n">
        <f aca="false">+$N296*X296</f>
        <v>15.72</v>
      </c>
      <c r="BR296" s="55" t="n">
        <f aca="false">+$N296*Y296</f>
        <v>0</v>
      </c>
      <c r="BS296" s="55" t="n">
        <f aca="false">+$N296*Z296</f>
        <v>0</v>
      </c>
      <c r="BT296" s="55" t="n">
        <f aca="false">+$N296*AA296</f>
        <v>0</v>
      </c>
      <c r="BU296" s="55" t="n">
        <f aca="false">+$N296*AB296</f>
        <v>0</v>
      </c>
      <c r="BV296" s="55" t="n">
        <f aca="false">+$N296*AC296</f>
        <v>0</v>
      </c>
      <c r="BW296" s="55" t="n">
        <f aca="false">+$N296*AD296</f>
        <v>0</v>
      </c>
      <c r="BX296" s="55" t="n">
        <f aca="false">+$N296*AE296</f>
        <v>0</v>
      </c>
      <c r="BY296" s="55" t="n">
        <f aca="false">+$N296*AF296</f>
        <v>0</v>
      </c>
      <c r="BZ296" s="55" t="n">
        <f aca="false">+$N296*AG296</f>
        <v>0</v>
      </c>
      <c r="CA296" s="55" t="n">
        <f aca="false">+$N296*AH296</f>
        <v>0</v>
      </c>
      <c r="CB296" s="55" t="n">
        <f aca="false">+$N296*AI296</f>
        <v>0</v>
      </c>
      <c r="CC296" s="55" t="n">
        <f aca="false">+SUM(BQ296:CB296)</f>
        <v>15.72</v>
      </c>
      <c r="CD296" s="53"/>
      <c r="CE296" s="55"/>
      <c r="CF296" s="55" t="n">
        <f aca="false">+BQ296/$CE$2</f>
        <v>12.9917355371901</v>
      </c>
      <c r="CG296" s="55" t="n">
        <f aca="false">+BR296/$CE$2</f>
        <v>0</v>
      </c>
      <c r="CH296" s="55" t="n">
        <f aca="false">+BS296/$CE$2</f>
        <v>0</v>
      </c>
      <c r="CI296" s="55" t="n">
        <f aca="false">+BT296/$CE$2</f>
        <v>0</v>
      </c>
      <c r="CJ296" s="55" t="n">
        <f aca="false">+BU296/$CE$2</f>
        <v>0</v>
      </c>
      <c r="CK296" s="55" t="n">
        <f aca="false">+BV296/$CE$2</f>
        <v>0</v>
      </c>
      <c r="CL296" s="55" t="n">
        <f aca="false">+BW296/$CE$2</f>
        <v>0</v>
      </c>
      <c r="CM296" s="55" t="n">
        <f aca="false">+BX296/$CE$2</f>
        <v>0</v>
      </c>
      <c r="CN296" s="55" t="n">
        <f aca="false">+BY296/$CE$2</f>
        <v>0</v>
      </c>
      <c r="CO296" s="55" t="n">
        <f aca="false">+BZ296/$CE$2</f>
        <v>0</v>
      </c>
      <c r="CP296" s="55" t="n">
        <f aca="false">+CA296/$CE$2</f>
        <v>0</v>
      </c>
      <c r="CQ296" s="55" t="n">
        <f aca="false">+CB296/$CE$2</f>
        <v>0</v>
      </c>
      <c r="CR296" s="55" t="n">
        <f aca="false">+CC296/$CE$2</f>
        <v>12.9917355371901</v>
      </c>
      <c r="CS296" s="53"/>
      <c r="CT296" s="53"/>
      <c r="CU296" s="56" t="n">
        <f aca="false">+$O296*X296+$P296*BB296+$Q296*(0.9*BB296+$S296)+$R296</f>
        <v>31.44</v>
      </c>
      <c r="CV296" s="56" t="n">
        <f aca="false">+$O296*Y296+$P296*BC296+$Q296*(0.9*BC296+$S296)+$R296</f>
        <v>0</v>
      </c>
      <c r="CW296" s="56" t="n">
        <f aca="false">+$O296*Z296+$P296*BD296+$Q296*(0.9*BD296+$S296)+$R296</f>
        <v>0</v>
      </c>
      <c r="CX296" s="56" t="n">
        <f aca="false">+$O296*AA296+$P296*BE296+$Q296*(0.9*BE296+$S296)+$R296</f>
        <v>0</v>
      </c>
      <c r="CY296" s="56" t="n">
        <f aca="false">+$O296*AB296+$P296*BF296+$Q296*(0.9*BF296+$S296)+$R296</f>
        <v>0</v>
      </c>
      <c r="CZ296" s="56" t="n">
        <f aca="false">+$O296*AC296+$P296*BG296+$Q296*(0.9*BG296+$S296)+$R296</f>
        <v>0</v>
      </c>
      <c r="DA296" s="56" t="n">
        <f aca="false">+$O296*AD296+$P296*BH296+$Q296*(0.9*BH296+$S296)+$R296</f>
        <v>0</v>
      </c>
      <c r="DB296" s="56" t="n">
        <f aca="false">+$O296*AE296+$P296*BI296+$Q296*(0.9*BI296+$S296)+$R296</f>
        <v>0</v>
      </c>
      <c r="DC296" s="56" t="n">
        <f aca="false">+$O296*AF296+$P296*BJ296+$Q296*(0.9*BJ296+$S296)+$R296</f>
        <v>0</v>
      </c>
      <c r="DD296" s="56" t="n">
        <f aca="false">+$O296*AG296+$P296*BK296+$Q296*(0.9*BK296+$S296)+$R296</f>
        <v>0</v>
      </c>
      <c r="DE296" s="56" t="n">
        <f aca="false">+$O296*AH296+$P296*BL296+$Q296*(0.9*BL296+$S296)+$R296</f>
        <v>0</v>
      </c>
      <c r="DF296" s="56" t="n">
        <f aca="false">+$O296*AI296+$P296*BM296+$Q296*(0.9*BM296+$S296)+$R296</f>
        <v>0</v>
      </c>
      <c r="DG296" s="55" t="n">
        <f aca="false">+SUM(CU296:DF296)</f>
        <v>31.44</v>
      </c>
      <c r="DH296" s="53"/>
      <c r="DJ296" s="14" t="n">
        <f aca="false">+IF(X296=0,0,$T296)</f>
        <v>30</v>
      </c>
      <c r="DK296" s="14" t="n">
        <f aca="false">+IF(Y296=0,0,$T296)</f>
        <v>0</v>
      </c>
      <c r="DL296" s="14" t="n">
        <f aca="false">+IF(Z296=0,0,$T296)</f>
        <v>0</v>
      </c>
      <c r="DM296" s="14" t="n">
        <f aca="false">+IF(AA296=0,0,$T296)</f>
        <v>0</v>
      </c>
      <c r="DN296" s="14" t="n">
        <f aca="false">+IF(AB296=0,0,$T296)</f>
        <v>0</v>
      </c>
      <c r="DO296" s="14" t="n">
        <f aca="false">+IF(AC296=0,0,$T296)</f>
        <v>0</v>
      </c>
      <c r="DP296" s="14" t="n">
        <f aca="false">+IF(AD296=0,0,$T296)</f>
        <v>0</v>
      </c>
      <c r="DQ296" s="14" t="n">
        <f aca="false">+IF(AE296=0,0,$T296)</f>
        <v>0</v>
      </c>
      <c r="DR296" s="14" t="n">
        <f aca="false">+IF(AF296=0,0,$T296)</f>
        <v>0</v>
      </c>
      <c r="DS296" s="14" t="n">
        <f aca="false">+IF(AG296=0,0,$T296)</f>
        <v>0</v>
      </c>
      <c r="DT296" s="14" t="n">
        <f aca="false">+IF(AH296=0,0,$T296)</f>
        <v>0</v>
      </c>
      <c r="DU296" s="14" t="n">
        <f aca="false">+IF(AI296=0,0,$T296)</f>
        <v>0</v>
      </c>
      <c r="DV296" s="55" t="n">
        <f aca="false">+SUM(DJ296:DU296)</f>
        <v>30</v>
      </c>
      <c r="DY296" s="14" t="n">
        <v>0</v>
      </c>
      <c r="DZ296" s="14" t="n">
        <v>0</v>
      </c>
      <c r="EA296" s="14" t="n">
        <v>0</v>
      </c>
      <c r="EB296" s="14" t="n">
        <v>0</v>
      </c>
      <c r="EC296" s="14" t="n">
        <v>0</v>
      </c>
      <c r="ED296" s="14" t="n">
        <v>0</v>
      </c>
      <c r="EE296" s="14" t="n">
        <v>0</v>
      </c>
      <c r="EF296" s="14" t="n">
        <v>0</v>
      </c>
      <c r="EG296" s="14" t="n">
        <v>0</v>
      </c>
      <c r="EH296" s="14" t="n">
        <v>0</v>
      </c>
      <c r="EI296" s="14" t="n">
        <v>0</v>
      </c>
      <c r="EJ296" s="14" t="n">
        <v>0</v>
      </c>
      <c r="EK296" s="55" t="n">
        <f aca="false">+SUM(DY296:EJ296)</f>
        <v>0</v>
      </c>
      <c r="EO296" s="53" t="n">
        <f aca="false">+CU296+DJ296-DY296/2</f>
        <v>61.44</v>
      </c>
      <c r="EP296" s="53" t="n">
        <f aca="false">+CV296+DK296-DZ296/2</f>
        <v>0</v>
      </c>
      <c r="EQ296" s="53" t="n">
        <f aca="false">+CW296+DL296-EA296/2</f>
        <v>0</v>
      </c>
      <c r="ER296" s="53" t="n">
        <f aca="false">+CX296+DM296-EB296/2</f>
        <v>0</v>
      </c>
      <c r="ES296" s="53" t="n">
        <f aca="false">+CY296+DN296-EC296/2</f>
        <v>0</v>
      </c>
      <c r="ET296" s="53" t="n">
        <f aca="false">+CZ296+DO296-ED296/2</f>
        <v>0</v>
      </c>
      <c r="EU296" s="53" t="n">
        <f aca="false">+DA296+DP296-EE296/2</f>
        <v>0</v>
      </c>
      <c r="EV296" s="53" t="n">
        <f aca="false">+DB296+DQ296-EF296/2</f>
        <v>0</v>
      </c>
      <c r="EW296" s="53" t="n">
        <f aca="false">+DC296+DR296-EG296/2</f>
        <v>0</v>
      </c>
      <c r="EX296" s="53" t="n">
        <f aca="false">+DD296+DS296-EH296/2</f>
        <v>0</v>
      </c>
      <c r="EY296" s="53" t="n">
        <f aca="false">+DE296+DT296-EI296/2</f>
        <v>0</v>
      </c>
      <c r="EZ296" s="53" t="n">
        <f aca="false">+DF296+DU296-EJ296/2</f>
        <v>0</v>
      </c>
      <c r="FA296" s="55" t="n">
        <f aca="false">+SUM(EO296:EZ296)</f>
        <v>61.44</v>
      </c>
      <c r="FD296" s="53" t="n">
        <f aca="false">+AM296-EO296-DY296</f>
        <v>1510.56</v>
      </c>
      <c r="FE296" s="53" t="n">
        <f aca="false">+AN296-EP296-DZ296</f>
        <v>0</v>
      </c>
      <c r="FF296" s="53" t="n">
        <f aca="false">+AO296-EQ296-EA296</f>
        <v>0</v>
      </c>
      <c r="FG296" s="53" t="n">
        <f aca="false">+AP296-ER296-EB296</f>
        <v>0</v>
      </c>
      <c r="FH296" s="53" t="n">
        <f aca="false">+AQ296-ES296-EC296</f>
        <v>0</v>
      </c>
      <c r="FI296" s="53" t="n">
        <f aca="false">+AR296-ET296-ED296</f>
        <v>0</v>
      </c>
      <c r="FJ296" s="53" t="n">
        <f aca="false">+AS296-EU296-EE296</f>
        <v>0</v>
      </c>
      <c r="FK296" s="53" t="n">
        <f aca="false">+AT296-EV296-EF296</f>
        <v>0</v>
      </c>
      <c r="FL296" s="53" t="n">
        <f aca="false">+AU296-EW296-EG296</f>
        <v>0</v>
      </c>
      <c r="FM296" s="53" t="n">
        <f aca="false">+AV296-EX296-EH296</f>
        <v>0</v>
      </c>
      <c r="FN296" s="53" t="n">
        <f aca="false">+AW296-EY296-EI296</f>
        <v>0</v>
      </c>
      <c r="FO296" s="53" t="n">
        <f aca="false">+AX296-EZ296-EJ296</f>
        <v>0</v>
      </c>
      <c r="FP296" s="53" t="n">
        <f aca="false">+AY296-FA296</f>
        <v>1510.56</v>
      </c>
    </row>
    <row collapsed="false" customFormat="false" customHeight="true" hidden="false" ht="15" outlineLevel="2" r="297">
      <c r="A297" s="21" t="n">
        <v>12</v>
      </c>
      <c r="B297" s="21" t="s">
        <v>67</v>
      </c>
      <c r="C297" s="21" t="s">
        <v>137</v>
      </c>
      <c r="D297" s="67" t="n">
        <f aca="false">+E297</f>
        <v>16263</v>
      </c>
      <c r="E297" s="69" t="n">
        <v>16263</v>
      </c>
      <c r="F297" s="76" t="s">
        <v>948</v>
      </c>
      <c r="G297" s="21" t="s">
        <v>69</v>
      </c>
      <c r="H297" s="21" t="s">
        <v>69</v>
      </c>
      <c r="I297" s="76" t="s">
        <v>949</v>
      </c>
      <c r="J297" s="76" t="s">
        <v>950</v>
      </c>
      <c r="K297" s="76" t="s">
        <v>75</v>
      </c>
      <c r="L297" s="49" t="s">
        <v>487</v>
      </c>
      <c r="M297" s="50" t="s">
        <v>70</v>
      </c>
      <c r="N297" s="51" t="n">
        <v>0.01</v>
      </c>
      <c r="O297" s="51" t="n">
        <v>0.02</v>
      </c>
      <c r="P297" s="51" t="n">
        <v>0</v>
      </c>
      <c r="Q297" s="51" t="n">
        <v>0</v>
      </c>
      <c r="R297" s="50" t="n">
        <v>0</v>
      </c>
      <c r="S297" s="50" t="n">
        <v>0</v>
      </c>
      <c r="T297" s="50" t="n">
        <v>30</v>
      </c>
      <c r="U297" s="50"/>
      <c r="X297" s="53" t="e">
        <f aca="false">+VLOOKUP($D297,['file:///home/lab/repositories/luckia.facturador/com.luckia.biller.deploy/src/main/resources/bootstrap/info_presencial_2014.xlsx']venta_neta_cons!$a$2:$n$1048576,3,0)</f>
        <v>#VALUE!</v>
      </c>
      <c r="Y297" s="53" t="e">
        <f aca="false">+VLOOKUP($D297,['file:///home/lab/repositories/luckia.facturador/com.luckia.biller.deploy/src/main/resources/bootstrap/info_presencial_2014.xlsx']venta_neta_cons!$a$2:$n$1048576,4,0)</f>
        <v>#VALUE!</v>
      </c>
      <c r="Z297" s="53" t="e">
        <f aca="false">+VLOOKUP($D297,['file:///home/lab/repositories/luckia.facturador/com.luckia.biller.deploy/src/main/resources/bootstrap/info_presencial_2014.xlsx']venta_neta_cons!$a$2:$n$1048576,5,0)</f>
        <v>#VALUE!</v>
      </c>
      <c r="AA297" s="53" t="e">
        <f aca="false">+VLOOKUP($D297,['file:///home/lab/repositories/luckia.facturador/com.luckia.biller.deploy/src/main/resources/bootstrap/info_presencial_2014.xlsx']venta_neta_cons!$a$2:$n$1048576,6,0)</f>
        <v>#VALUE!</v>
      </c>
      <c r="AB297" s="53" t="e">
        <f aca="false">+VLOOKUP($D297,['file:///home/lab/repositories/luckia.facturador/com.luckia.biller.deploy/src/main/resources/bootstrap/info_presencial_2014.xlsx']venta_neta_cons!$a$2:$n$1048576,7,0)</f>
        <v>#VALUE!</v>
      </c>
      <c r="AC297" s="53" t="e">
        <f aca="false">+VLOOKUP($D297,['file:///home/lab/repositories/luckia.facturador/com.luckia.biller.deploy/src/main/resources/bootstrap/info_presencial_2014.xlsx']venta_neta_cons!$a$2:$n$1048576,8,0)</f>
        <v>#VALUE!</v>
      </c>
      <c r="AD297" s="53" t="e">
        <f aca="false">+VLOOKUP($D297,['file:///home/lab/repositories/luckia.facturador/com.luckia.biller.deploy/src/main/resources/bootstrap/info_presencial_2014.xlsx']venta_neta_cons!$a$2:$n$1048576,9,0)</f>
        <v>#VALUE!</v>
      </c>
      <c r="AE297" s="53" t="e">
        <f aca="false">+VLOOKUP($D297,['file:///home/lab/repositories/luckia.facturador/com.luckia.biller.deploy/src/main/resources/bootstrap/info_presencial_2014.xlsx']venta_neta_cons!$a$2:$n$1048576,10,0)</f>
        <v>#VALUE!</v>
      </c>
      <c r="AF297" s="53" t="e">
        <f aca="false">+VLOOKUP($D297,['file:///home/lab/repositories/luckia.facturador/com.luckia.biller.deploy/src/main/resources/bootstrap/info_presencial_2014.xlsx']venta_neta_cons!$a$2:$n$1048576,11,0)</f>
        <v>#VALUE!</v>
      </c>
      <c r="AG297" s="53" t="e">
        <f aca="false">+VLOOKUP($D297,['file:///home/lab/repositories/luckia.facturador/com.luckia.biller.deploy/src/main/resources/bootstrap/info_presencial_2014.xlsx']venta_neta_cons!$a$2:$n$1048576,12,0)</f>
        <v>#VALUE!</v>
      </c>
      <c r="AH297" s="53" t="e">
        <f aca="false">+VLOOKUP($D297,['file:///home/lab/repositories/luckia.facturador/com.luckia.biller.deploy/src/main/resources/bootstrap/info_presencial_2014.xlsx']venta_neta_cons!$a$2:$n$1048576,13,0)</f>
        <v>#VALUE!</v>
      </c>
      <c r="AI297" s="53" t="e">
        <f aca="false">+VLOOKUP($D297,['file:///home/lab/repositories/luckia.facturador/com.luckia.biller.deploy/src/main/resources/bootstrap/info_presencial_2014.xlsx']venta_neta_cons!$a$2:$n$1048576,14,0)</f>
        <v>#VALUE!</v>
      </c>
      <c r="AJ297" s="53" t="n">
        <f aca="false">+SUM(X297:AI297)</f>
        <v>383</v>
      </c>
      <c r="AK297" s="54" t="n">
        <f aca="false">+BB297/X297</f>
        <v>0.342715404699739</v>
      </c>
      <c r="AL297" s="53"/>
      <c r="AM297" s="53" t="e">
        <f aca="false">+VLOOKUP($D297,['file:///home/lab/repositories/luckia.facturador/com.luckia.biller.deploy/src/main/resources/bootstrap/info_presencial_2014.xlsx']saldo_cons!$a$2:$n$1048576,3,0)</f>
        <v>#VALUE!</v>
      </c>
      <c r="AN297" s="53" t="e">
        <f aca="false">+VLOOKUP($D297,['file:///home/lab/repositories/luckia.facturador/com.luckia.biller.deploy/src/main/resources/bootstrap/info_presencial_2014.xlsx']saldo_cons!$a$2:$n$1048576,4,0)</f>
        <v>#VALUE!</v>
      </c>
      <c r="AO297" s="53" t="e">
        <f aca="false">+VLOOKUP($D297,['file:///home/lab/repositories/luckia.facturador/com.luckia.biller.deploy/src/main/resources/bootstrap/info_presencial_2014.xlsx']saldo_cons!$a$2:$n$1048576,5,0)</f>
        <v>#VALUE!</v>
      </c>
      <c r="AP297" s="53" t="e">
        <f aca="false">+VLOOKUP($D297,['file:///home/lab/repositories/luckia.facturador/com.luckia.biller.deploy/src/main/resources/bootstrap/info_presencial_2014.xlsx']saldo_cons!$a$2:$n$1048576,6,0)</f>
        <v>#VALUE!</v>
      </c>
      <c r="AQ297" s="53" t="e">
        <f aca="false">+VLOOKUP($D297,['file:///home/lab/repositories/luckia.facturador/com.luckia.biller.deploy/src/main/resources/bootstrap/info_presencial_2014.xlsx']saldo_cons!$a$2:$n$1048576,7,0)</f>
        <v>#VALUE!</v>
      </c>
      <c r="AR297" s="53" t="e">
        <f aca="false">+VLOOKUP($D297,['file:///home/lab/repositories/luckia.facturador/com.luckia.biller.deploy/src/main/resources/bootstrap/info_presencial_2014.xlsx']saldo_cons!$a$2:$n$1048576,8,0)</f>
        <v>#VALUE!</v>
      </c>
      <c r="AS297" s="53" t="e">
        <f aca="false">+VLOOKUP($D297,['file:///home/lab/repositories/luckia.facturador/com.luckia.biller.deploy/src/main/resources/bootstrap/info_presencial_2014.xlsx']saldo_cons!$a$2:$n$1048576,9,0)</f>
        <v>#VALUE!</v>
      </c>
      <c r="AT297" s="53" t="e">
        <f aca="false">+VLOOKUP($D297,['file:///home/lab/repositories/luckia.facturador/com.luckia.biller.deploy/src/main/resources/bootstrap/info_presencial_2014.xlsx']saldo_cons!$a$2:$n$1048576,10,0)</f>
        <v>#VALUE!</v>
      </c>
      <c r="AU297" s="53" t="e">
        <f aca="false">+VLOOKUP($D297,['file:///home/lab/repositories/luckia.facturador/com.luckia.biller.deploy/src/main/resources/bootstrap/info_presencial_2014.xlsx']saldo_cons!$a$2:$n$1048576,11,0)</f>
        <v>#VALUE!</v>
      </c>
      <c r="AV297" s="53" t="e">
        <f aca="false">+VLOOKUP($D297,['file:///home/lab/repositories/luckia.facturador/com.luckia.biller.deploy/src/main/resources/bootstrap/info_presencial_2014.xlsx']saldo_cons!$a$2:$n$1048576,12,0)</f>
        <v>#VALUE!</v>
      </c>
      <c r="AW297" s="53" t="e">
        <f aca="false">+VLOOKUP($D297,['file:///home/lab/repositories/luckia.facturador/com.luckia.biller.deploy/src/main/resources/bootstrap/info_presencial_2014.xlsx']saldo_cons!$a$2:$n$1048576,13,0)</f>
        <v>#VALUE!</v>
      </c>
      <c r="AX297" s="53" t="e">
        <f aca="false">+VLOOKUP($D297,['file:///home/lab/repositories/luckia.facturador/com.luckia.biller.deploy/src/main/resources/bootstrap/info_presencial_2014.xlsx']saldo_cons!$a$2:$n$1048576,14,0)</f>
        <v>#VALUE!</v>
      </c>
      <c r="AY297" s="53" t="n">
        <f aca="false">+SUM(AM297:AX297)</f>
        <v>383</v>
      </c>
      <c r="AZ297" s="53"/>
      <c r="BA297" s="53"/>
      <c r="BB297" s="53" t="e">
        <f aca="false">+VLOOKUP($D297,['file:///home/lab/repositories/luckia.facturador/com.luckia.biller.deploy/src/main/resources/bootstrap/info_presencial_2014.xlsx']ggr_cons!$a$2:$n$1048576,3,0)</f>
        <v>#VALUE!</v>
      </c>
      <c r="BC297" s="53" t="e">
        <f aca="false">+VLOOKUP($D297,['file:///home/lab/repositories/luckia.facturador/com.luckia.biller.deploy/src/main/resources/bootstrap/info_presencial_2014.xlsx']ggr_cons!$a$2:$n$1048576,4,0)</f>
        <v>#VALUE!</v>
      </c>
      <c r="BD297" s="53" t="e">
        <f aca="false">+VLOOKUP($D297,['file:///home/lab/repositories/luckia.facturador/com.luckia.biller.deploy/src/main/resources/bootstrap/info_presencial_2014.xlsx']ggr_cons!$a$2:$n$1048576,5,0)</f>
        <v>#VALUE!</v>
      </c>
      <c r="BE297" s="53" t="e">
        <f aca="false">+VLOOKUP($D297,['file:///home/lab/repositories/luckia.facturador/com.luckia.biller.deploy/src/main/resources/bootstrap/info_presencial_2014.xlsx']ggr_cons!$a$2:$n$1048576,6,0)</f>
        <v>#VALUE!</v>
      </c>
      <c r="BF297" s="53" t="e">
        <f aca="false">+VLOOKUP($D297,['file:///home/lab/repositories/luckia.facturador/com.luckia.biller.deploy/src/main/resources/bootstrap/info_presencial_2014.xlsx']ggr_cons!$a$2:$n$1048576,7,0)</f>
        <v>#VALUE!</v>
      </c>
      <c r="BG297" s="53" t="e">
        <f aca="false">+VLOOKUP($D297,['file:///home/lab/repositories/luckia.facturador/com.luckia.biller.deploy/src/main/resources/bootstrap/info_presencial_2014.xlsx']ggr_cons!$a$2:$n$1048576,8,0)</f>
        <v>#VALUE!</v>
      </c>
      <c r="BH297" s="53" t="e">
        <f aca="false">+VLOOKUP($D297,['file:///home/lab/repositories/luckia.facturador/com.luckia.biller.deploy/src/main/resources/bootstrap/info_presencial_2014.xlsx']ggr_cons!$a$2:$n$1048576,9,0)</f>
        <v>#VALUE!</v>
      </c>
      <c r="BI297" s="53" t="e">
        <f aca="false">+VLOOKUP($D297,['file:///home/lab/repositories/luckia.facturador/com.luckia.biller.deploy/src/main/resources/bootstrap/info_presencial_2014.xlsx']ggr_cons!$a$2:$n$1048576,10,0)</f>
        <v>#VALUE!</v>
      </c>
      <c r="BJ297" s="53" t="e">
        <f aca="false">+VLOOKUP($D297,['file:///home/lab/repositories/luckia.facturador/com.luckia.biller.deploy/src/main/resources/bootstrap/info_presencial_2014.xlsx']ggr_cons!$a$2:$n$1048576,11,0)</f>
        <v>#VALUE!</v>
      </c>
      <c r="BK297" s="53" t="e">
        <f aca="false">+VLOOKUP($D297,['file:///home/lab/repositories/luckia.facturador/com.luckia.biller.deploy/src/main/resources/bootstrap/info_presencial_2014.xlsx']ggr_cons!$a$2:$n$1048576,12,0)</f>
        <v>#VALUE!</v>
      </c>
      <c r="BL297" s="53" t="e">
        <f aca="false">+VLOOKUP($D297,['file:///home/lab/repositories/luckia.facturador/com.luckia.biller.deploy/src/main/resources/bootstrap/info_presencial_2014.xlsx']ggr_cons!$a$2:$n$1048576,13,0)</f>
        <v>#VALUE!</v>
      </c>
      <c r="BM297" s="53" t="e">
        <f aca="false">+VLOOKUP($D297,['file:///home/lab/repositories/luckia.facturador/com.luckia.biller.deploy/src/main/resources/bootstrap/info_presencial_2014.xlsx']ggr_cons!$a$2:$n$1048576,14,0)</f>
        <v>#VALUE!</v>
      </c>
      <c r="BN297" s="53" t="n">
        <f aca="false">+SUM(BB297:BM297)</f>
        <v>131.26</v>
      </c>
      <c r="BO297" s="53"/>
      <c r="BP297" s="53"/>
      <c r="BQ297" s="55" t="n">
        <f aca="false">+$N297*X297</f>
        <v>3.83</v>
      </c>
      <c r="BR297" s="55" t="n">
        <f aca="false">+$N297*Y297</f>
        <v>0</v>
      </c>
      <c r="BS297" s="55" t="n">
        <f aca="false">+$N297*Z297</f>
        <v>0</v>
      </c>
      <c r="BT297" s="55" t="n">
        <f aca="false">+$N297*AA297</f>
        <v>0</v>
      </c>
      <c r="BU297" s="55" t="n">
        <f aca="false">+$N297*AB297</f>
        <v>0</v>
      </c>
      <c r="BV297" s="55" t="n">
        <f aca="false">+$N297*AC297</f>
        <v>0</v>
      </c>
      <c r="BW297" s="55" t="n">
        <f aca="false">+$N297*AD297</f>
        <v>0</v>
      </c>
      <c r="BX297" s="55" t="n">
        <f aca="false">+$N297*AE297</f>
        <v>0</v>
      </c>
      <c r="BY297" s="55" t="n">
        <f aca="false">+$N297*AF297</f>
        <v>0</v>
      </c>
      <c r="BZ297" s="55" t="n">
        <f aca="false">+$N297*AG297</f>
        <v>0</v>
      </c>
      <c r="CA297" s="55" t="n">
        <f aca="false">+$N297*AH297</f>
        <v>0</v>
      </c>
      <c r="CB297" s="55" t="n">
        <f aca="false">+$N297*AI297</f>
        <v>0</v>
      </c>
      <c r="CC297" s="55" t="n">
        <f aca="false">+SUM(BQ297:CB297)</f>
        <v>3.83</v>
      </c>
      <c r="CD297" s="53"/>
      <c r="CE297" s="55"/>
      <c r="CF297" s="55" t="n">
        <f aca="false">+BQ297/$CE$2</f>
        <v>3.16528925619835</v>
      </c>
      <c r="CG297" s="55" t="n">
        <f aca="false">+BR297/$CE$2</f>
        <v>0</v>
      </c>
      <c r="CH297" s="55" t="n">
        <f aca="false">+BS297/$CE$2</f>
        <v>0</v>
      </c>
      <c r="CI297" s="55" t="n">
        <f aca="false">+BT297/$CE$2</f>
        <v>0</v>
      </c>
      <c r="CJ297" s="55" t="n">
        <f aca="false">+BU297/$CE$2</f>
        <v>0</v>
      </c>
      <c r="CK297" s="55" t="n">
        <f aca="false">+BV297/$CE$2</f>
        <v>0</v>
      </c>
      <c r="CL297" s="55" t="n">
        <f aca="false">+BW297/$CE$2</f>
        <v>0</v>
      </c>
      <c r="CM297" s="55" t="n">
        <f aca="false">+BX297/$CE$2</f>
        <v>0</v>
      </c>
      <c r="CN297" s="55" t="n">
        <f aca="false">+BY297/$CE$2</f>
        <v>0</v>
      </c>
      <c r="CO297" s="55" t="n">
        <f aca="false">+BZ297/$CE$2</f>
        <v>0</v>
      </c>
      <c r="CP297" s="55" t="n">
        <f aca="false">+CA297/$CE$2</f>
        <v>0</v>
      </c>
      <c r="CQ297" s="55" t="n">
        <f aca="false">+CB297/$CE$2</f>
        <v>0</v>
      </c>
      <c r="CR297" s="55" t="n">
        <f aca="false">+CC297/$CE$2</f>
        <v>3.16528925619835</v>
      </c>
      <c r="CS297" s="53"/>
      <c r="CT297" s="53"/>
      <c r="CU297" s="56" t="n">
        <f aca="false">+$O297*X297+$P297*BB297+$Q297*(0.9*BB297+$S297)+$R297</f>
        <v>7.66</v>
      </c>
      <c r="CV297" s="56" t="n">
        <f aca="false">+$O297*Y297+$P297*BC297+$Q297*(0.9*BC297+$S297)+$R297</f>
        <v>0</v>
      </c>
      <c r="CW297" s="56" t="n">
        <f aca="false">+$O297*Z297+$P297*BD297+$Q297*(0.9*BD297+$S297)+$R297</f>
        <v>0</v>
      </c>
      <c r="CX297" s="56" t="n">
        <f aca="false">+$O297*AA297+$P297*BE297+$Q297*(0.9*BE297+$S297)+$R297</f>
        <v>0</v>
      </c>
      <c r="CY297" s="56" t="n">
        <f aca="false">+$O297*AB297+$P297*BF297+$Q297*(0.9*BF297+$S297)+$R297</f>
        <v>0</v>
      </c>
      <c r="CZ297" s="56" t="n">
        <f aca="false">+$O297*AC297+$P297*BG297+$Q297*(0.9*BG297+$S297)+$R297</f>
        <v>0</v>
      </c>
      <c r="DA297" s="56" t="n">
        <f aca="false">+$O297*AD297+$P297*BH297+$Q297*(0.9*BH297+$S297)+$R297</f>
        <v>0</v>
      </c>
      <c r="DB297" s="56" t="n">
        <f aca="false">+$O297*AE297+$P297*BI297+$Q297*(0.9*BI297+$S297)+$R297</f>
        <v>0</v>
      </c>
      <c r="DC297" s="56" t="n">
        <f aca="false">+$O297*AF297+$P297*BJ297+$Q297*(0.9*BJ297+$S297)+$R297</f>
        <v>0</v>
      </c>
      <c r="DD297" s="56" t="n">
        <f aca="false">+$O297*AG297+$P297*BK297+$Q297*(0.9*BK297+$S297)+$R297</f>
        <v>0</v>
      </c>
      <c r="DE297" s="56" t="n">
        <f aca="false">+$O297*AH297+$P297*BL297+$Q297*(0.9*BL297+$S297)+$R297</f>
        <v>0</v>
      </c>
      <c r="DF297" s="56" t="n">
        <f aca="false">+$O297*AI297+$P297*BM297+$Q297*(0.9*BM297+$S297)+$R297</f>
        <v>0</v>
      </c>
      <c r="DG297" s="55" t="n">
        <f aca="false">+SUM(CU297:DF297)</f>
        <v>7.66</v>
      </c>
      <c r="DH297" s="53"/>
      <c r="DJ297" s="14" t="n">
        <f aca="false">+IF(X297=0,0,$T297)</f>
        <v>30</v>
      </c>
      <c r="DK297" s="14" t="n">
        <f aca="false">+IF(Y297=0,0,$T297)</f>
        <v>0</v>
      </c>
      <c r="DL297" s="14" t="n">
        <f aca="false">+IF(Z297=0,0,$T297)</f>
        <v>0</v>
      </c>
      <c r="DM297" s="14" t="n">
        <f aca="false">+IF(AA297=0,0,$T297)</f>
        <v>0</v>
      </c>
      <c r="DN297" s="14" t="n">
        <f aca="false">+IF(AB297=0,0,$T297)</f>
        <v>0</v>
      </c>
      <c r="DO297" s="14" t="n">
        <f aca="false">+IF(AC297=0,0,$T297)</f>
        <v>0</v>
      </c>
      <c r="DP297" s="14" t="n">
        <f aca="false">+IF(AD297=0,0,$T297)</f>
        <v>0</v>
      </c>
      <c r="DQ297" s="14" t="n">
        <f aca="false">+IF(AE297=0,0,$T297)</f>
        <v>0</v>
      </c>
      <c r="DR297" s="14" t="n">
        <f aca="false">+IF(AF297=0,0,$T297)</f>
        <v>0</v>
      </c>
      <c r="DS297" s="14" t="n">
        <f aca="false">+IF(AG297=0,0,$T297)</f>
        <v>0</v>
      </c>
      <c r="DT297" s="14" t="n">
        <f aca="false">+IF(AH297=0,0,$T297)</f>
        <v>0</v>
      </c>
      <c r="DU297" s="14" t="n">
        <f aca="false">+IF(AI297=0,0,$T297)</f>
        <v>0</v>
      </c>
      <c r="DV297" s="55" t="n">
        <f aca="false">+SUM(DJ297:DU297)</f>
        <v>30</v>
      </c>
      <c r="DY297" s="14" t="n">
        <v>0</v>
      </c>
      <c r="DZ297" s="14" t="n">
        <v>0</v>
      </c>
      <c r="EA297" s="14" t="n">
        <v>0</v>
      </c>
      <c r="EB297" s="14" t="n">
        <v>0</v>
      </c>
      <c r="EC297" s="14" t="n">
        <v>0</v>
      </c>
      <c r="ED297" s="14" t="n">
        <v>0</v>
      </c>
      <c r="EE297" s="14" t="n">
        <v>0</v>
      </c>
      <c r="EF297" s="14" t="n">
        <v>0</v>
      </c>
      <c r="EG297" s="14" t="n">
        <v>0</v>
      </c>
      <c r="EH297" s="14" t="n">
        <v>0</v>
      </c>
      <c r="EI297" s="14" t="n">
        <v>0</v>
      </c>
      <c r="EJ297" s="14" t="n">
        <v>0</v>
      </c>
      <c r="EK297" s="55" t="n">
        <f aca="false">+SUM(DY297:EJ297)</f>
        <v>0</v>
      </c>
      <c r="EO297" s="53" t="n">
        <f aca="false">+CU297+DJ297-DY297/2</f>
        <v>37.66</v>
      </c>
      <c r="EP297" s="53" t="n">
        <f aca="false">+CV297+DK297-DZ297/2</f>
        <v>0</v>
      </c>
      <c r="EQ297" s="53" t="n">
        <f aca="false">+CW297+DL297-EA297/2</f>
        <v>0</v>
      </c>
      <c r="ER297" s="53" t="n">
        <f aca="false">+CX297+DM297-EB297/2</f>
        <v>0</v>
      </c>
      <c r="ES297" s="53" t="n">
        <f aca="false">+CY297+DN297-EC297/2</f>
        <v>0</v>
      </c>
      <c r="ET297" s="53" t="n">
        <f aca="false">+CZ297+DO297-ED297/2</f>
        <v>0</v>
      </c>
      <c r="EU297" s="53" t="n">
        <f aca="false">+DA297+DP297-EE297/2</f>
        <v>0</v>
      </c>
      <c r="EV297" s="53" t="n">
        <f aca="false">+DB297+DQ297-EF297/2</f>
        <v>0</v>
      </c>
      <c r="EW297" s="53" t="n">
        <f aca="false">+DC297+DR297-EG297/2</f>
        <v>0</v>
      </c>
      <c r="EX297" s="53" t="n">
        <f aca="false">+DD297+DS297-EH297/2</f>
        <v>0</v>
      </c>
      <c r="EY297" s="53" t="n">
        <f aca="false">+DE297+DT297-EI297/2</f>
        <v>0</v>
      </c>
      <c r="EZ297" s="53" t="n">
        <f aca="false">+DF297+DU297-EJ297/2</f>
        <v>0</v>
      </c>
      <c r="FA297" s="55" t="n">
        <f aca="false">+SUM(EO297:EZ297)</f>
        <v>37.66</v>
      </c>
      <c r="FD297" s="53" t="n">
        <f aca="false">+AM297-EO297-DY297</f>
        <v>345.34</v>
      </c>
      <c r="FE297" s="53" t="n">
        <f aca="false">+AN297-EP297-DZ297</f>
        <v>0</v>
      </c>
      <c r="FF297" s="53" t="n">
        <f aca="false">+AO297-EQ297-EA297</f>
        <v>0</v>
      </c>
      <c r="FG297" s="53" t="n">
        <f aca="false">+AP297-ER297-EB297</f>
        <v>0</v>
      </c>
      <c r="FH297" s="53" t="n">
        <f aca="false">+AQ297-ES297-EC297</f>
        <v>0</v>
      </c>
      <c r="FI297" s="53" t="n">
        <f aca="false">+AR297-ET297-ED297</f>
        <v>0</v>
      </c>
      <c r="FJ297" s="53" t="n">
        <f aca="false">+AS297-EU297-EE297</f>
        <v>0</v>
      </c>
      <c r="FK297" s="53" t="n">
        <f aca="false">+AT297-EV297-EF297</f>
        <v>0</v>
      </c>
      <c r="FL297" s="53" t="n">
        <f aca="false">+AU297-EW297-EG297</f>
        <v>0</v>
      </c>
      <c r="FM297" s="53" t="n">
        <f aca="false">+AV297-EX297-EH297</f>
        <v>0</v>
      </c>
      <c r="FN297" s="53" t="n">
        <f aca="false">+AW297-EY297-EI297</f>
        <v>0</v>
      </c>
      <c r="FO297" s="53" t="n">
        <f aca="false">+AX297-EZ297-EJ297</f>
        <v>0</v>
      </c>
      <c r="FP297" s="53" t="n">
        <f aca="false">+AY297-FA297</f>
        <v>345.34</v>
      </c>
    </row>
    <row collapsed="false" customFormat="false" customHeight="true" hidden="false" ht="15" outlineLevel="2" r="298">
      <c r="A298" s="21" t="n">
        <v>12</v>
      </c>
      <c r="B298" s="21" t="s">
        <v>67</v>
      </c>
      <c r="C298" s="21" t="s">
        <v>137</v>
      </c>
      <c r="D298" s="67" t="n">
        <f aca="false">+E298</f>
        <v>16267</v>
      </c>
      <c r="E298" s="69" t="n">
        <v>16267</v>
      </c>
      <c r="F298" s="76" t="s">
        <v>951</v>
      </c>
      <c r="G298" s="21" t="s">
        <v>69</v>
      </c>
      <c r="H298" s="21" t="s">
        <v>69</v>
      </c>
      <c r="I298" s="76" t="s">
        <v>952</v>
      </c>
      <c r="J298" s="76" t="s">
        <v>953</v>
      </c>
      <c r="K298" s="76" t="s">
        <v>75</v>
      </c>
      <c r="L298" s="49" t="s">
        <v>487</v>
      </c>
      <c r="M298" s="50" t="s">
        <v>70</v>
      </c>
      <c r="N298" s="51" t="n">
        <v>0.01</v>
      </c>
      <c r="O298" s="51" t="n">
        <v>0.02</v>
      </c>
      <c r="P298" s="51" t="n">
        <v>0</v>
      </c>
      <c r="Q298" s="51" t="n">
        <v>0</v>
      </c>
      <c r="R298" s="50" t="n">
        <v>0</v>
      </c>
      <c r="S298" s="50" t="n">
        <v>0</v>
      </c>
      <c r="T298" s="50" t="n">
        <v>30</v>
      </c>
      <c r="U298" s="50"/>
      <c r="X298" s="53" t="e">
        <f aca="false">+VLOOKUP($D298,['file:///home/lab/repositories/luckia.facturador/com.luckia.biller.deploy/src/main/resources/bootstrap/info_presencial_2014.xlsx']venta_neta_cons!$a$2:$n$1048576,3,0)</f>
        <v>#VALUE!</v>
      </c>
      <c r="Y298" s="53" t="e">
        <f aca="false">+VLOOKUP($D298,['file:///home/lab/repositories/luckia.facturador/com.luckia.biller.deploy/src/main/resources/bootstrap/info_presencial_2014.xlsx']venta_neta_cons!$a$2:$n$1048576,4,0)</f>
        <v>#VALUE!</v>
      </c>
      <c r="Z298" s="53" t="e">
        <f aca="false">+VLOOKUP($D298,['file:///home/lab/repositories/luckia.facturador/com.luckia.biller.deploy/src/main/resources/bootstrap/info_presencial_2014.xlsx']venta_neta_cons!$a$2:$n$1048576,5,0)</f>
        <v>#VALUE!</v>
      </c>
      <c r="AA298" s="53" t="e">
        <f aca="false">+VLOOKUP($D298,['file:///home/lab/repositories/luckia.facturador/com.luckia.biller.deploy/src/main/resources/bootstrap/info_presencial_2014.xlsx']venta_neta_cons!$a$2:$n$1048576,6,0)</f>
        <v>#VALUE!</v>
      </c>
      <c r="AB298" s="53" t="e">
        <f aca="false">+VLOOKUP($D298,['file:///home/lab/repositories/luckia.facturador/com.luckia.biller.deploy/src/main/resources/bootstrap/info_presencial_2014.xlsx']venta_neta_cons!$a$2:$n$1048576,7,0)</f>
        <v>#VALUE!</v>
      </c>
      <c r="AC298" s="53" t="e">
        <f aca="false">+VLOOKUP($D298,['file:///home/lab/repositories/luckia.facturador/com.luckia.biller.deploy/src/main/resources/bootstrap/info_presencial_2014.xlsx']venta_neta_cons!$a$2:$n$1048576,8,0)</f>
        <v>#VALUE!</v>
      </c>
      <c r="AD298" s="53" t="e">
        <f aca="false">+VLOOKUP($D298,['file:///home/lab/repositories/luckia.facturador/com.luckia.biller.deploy/src/main/resources/bootstrap/info_presencial_2014.xlsx']venta_neta_cons!$a$2:$n$1048576,9,0)</f>
        <v>#VALUE!</v>
      </c>
      <c r="AE298" s="53" t="e">
        <f aca="false">+VLOOKUP($D298,['file:///home/lab/repositories/luckia.facturador/com.luckia.biller.deploy/src/main/resources/bootstrap/info_presencial_2014.xlsx']venta_neta_cons!$a$2:$n$1048576,10,0)</f>
        <v>#VALUE!</v>
      </c>
      <c r="AF298" s="53" t="e">
        <f aca="false">+VLOOKUP($D298,['file:///home/lab/repositories/luckia.facturador/com.luckia.biller.deploy/src/main/resources/bootstrap/info_presencial_2014.xlsx']venta_neta_cons!$a$2:$n$1048576,11,0)</f>
        <v>#VALUE!</v>
      </c>
      <c r="AG298" s="53" t="e">
        <f aca="false">+VLOOKUP($D298,['file:///home/lab/repositories/luckia.facturador/com.luckia.biller.deploy/src/main/resources/bootstrap/info_presencial_2014.xlsx']venta_neta_cons!$a$2:$n$1048576,12,0)</f>
        <v>#VALUE!</v>
      </c>
      <c r="AH298" s="53" t="e">
        <f aca="false">+VLOOKUP($D298,['file:///home/lab/repositories/luckia.facturador/com.luckia.biller.deploy/src/main/resources/bootstrap/info_presencial_2014.xlsx']venta_neta_cons!$a$2:$n$1048576,13,0)</f>
        <v>#VALUE!</v>
      </c>
      <c r="AI298" s="53" t="e">
        <f aca="false">+VLOOKUP($D298,['file:///home/lab/repositories/luckia.facturador/com.luckia.biller.deploy/src/main/resources/bootstrap/info_presencial_2014.xlsx']venta_neta_cons!$a$2:$n$1048576,14,0)</f>
        <v>#VALUE!</v>
      </c>
      <c r="AJ298" s="53" t="n">
        <f aca="false">+SUM(X298:AI298)</f>
        <v>2636</v>
      </c>
      <c r="AK298" s="54" t="n">
        <f aca="false">+BB298/X298</f>
        <v>0.29837253414264</v>
      </c>
      <c r="AL298" s="53"/>
      <c r="AM298" s="53" t="e">
        <f aca="false">+VLOOKUP($D298,['file:///home/lab/repositories/luckia.facturador/com.luckia.biller.deploy/src/main/resources/bootstrap/info_presencial_2014.xlsx']saldo_cons!$a$2:$n$1048576,3,0)</f>
        <v>#VALUE!</v>
      </c>
      <c r="AN298" s="53" t="e">
        <f aca="false">+VLOOKUP($D298,['file:///home/lab/repositories/luckia.facturador/com.luckia.biller.deploy/src/main/resources/bootstrap/info_presencial_2014.xlsx']saldo_cons!$a$2:$n$1048576,4,0)</f>
        <v>#VALUE!</v>
      </c>
      <c r="AO298" s="53" t="e">
        <f aca="false">+VLOOKUP($D298,['file:///home/lab/repositories/luckia.facturador/com.luckia.biller.deploy/src/main/resources/bootstrap/info_presencial_2014.xlsx']saldo_cons!$a$2:$n$1048576,5,0)</f>
        <v>#VALUE!</v>
      </c>
      <c r="AP298" s="53" t="e">
        <f aca="false">+VLOOKUP($D298,['file:///home/lab/repositories/luckia.facturador/com.luckia.biller.deploy/src/main/resources/bootstrap/info_presencial_2014.xlsx']saldo_cons!$a$2:$n$1048576,6,0)</f>
        <v>#VALUE!</v>
      </c>
      <c r="AQ298" s="53" t="e">
        <f aca="false">+VLOOKUP($D298,['file:///home/lab/repositories/luckia.facturador/com.luckia.biller.deploy/src/main/resources/bootstrap/info_presencial_2014.xlsx']saldo_cons!$a$2:$n$1048576,7,0)</f>
        <v>#VALUE!</v>
      </c>
      <c r="AR298" s="53" t="e">
        <f aca="false">+VLOOKUP($D298,['file:///home/lab/repositories/luckia.facturador/com.luckia.biller.deploy/src/main/resources/bootstrap/info_presencial_2014.xlsx']saldo_cons!$a$2:$n$1048576,8,0)</f>
        <v>#VALUE!</v>
      </c>
      <c r="AS298" s="53" t="e">
        <f aca="false">+VLOOKUP($D298,['file:///home/lab/repositories/luckia.facturador/com.luckia.biller.deploy/src/main/resources/bootstrap/info_presencial_2014.xlsx']saldo_cons!$a$2:$n$1048576,9,0)</f>
        <v>#VALUE!</v>
      </c>
      <c r="AT298" s="53" t="e">
        <f aca="false">+VLOOKUP($D298,['file:///home/lab/repositories/luckia.facturador/com.luckia.biller.deploy/src/main/resources/bootstrap/info_presencial_2014.xlsx']saldo_cons!$a$2:$n$1048576,10,0)</f>
        <v>#VALUE!</v>
      </c>
      <c r="AU298" s="53" t="e">
        <f aca="false">+VLOOKUP($D298,['file:///home/lab/repositories/luckia.facturador/com.luckia.biller.deploy/src/main/resources/bootstrap/info_presencial_2014.xlsx']saldo_cons!$a$2:$n$1048576,11,0)</f>
        <v>#VALUE!</v>
      </c>
      <c r="AV298" s="53" t="e">
        <f aca="false">+VLOOKUP($D298,['file:///home/lab/repositories/luckia.facturador/com.luckia.biller.deploy/src/main/resources/bootstrap/info_presencial_2014.xlsx']saldo_cons!$a$2:$n$1048576,12,0)</f>
        <v>#VALUE!</v>
      </c>
      <c r="AW298" s="53" t="e">
        <f aca="false">+VLOOKUP($D298,['file:///home/lab/repositories/luckia.facturador/com.luckia.biller.deploy/src/main/resources/bootstrap/info_presencial_2014.xlsx']saldo_cons!$a$2:$n$1048576,13,0)</f>
        <v>#VALUE!</v>
      </c>
      <c r="AX298" s="53" t="e">
        <f aca="false">+VLOOKUP($D298,['file:///home/lab/repositories/luckia.facturador/com.luckia.biller.deploy/src/main/resources/bootstrap/info_presencial_2014.xlsx']saldo_cons!$a$2:$n$1048576,14,0)</f>
        <v>#VALUE!</v>
      </c>
      <c r="AY298" s="53" t="n">
        <f aca="false">+SUM(AM298:AX298)</f>
        <v>2636</v>
      </c>
      <c r="AZ298" s="53"/>
      <c r="BA298" s="53"/>
      <c r="BB298" s="53" t="e">
        <f aca="false">+VLOOKUP($D298,['file:///home/lab/repositories/luckia.facturador/com.luckia.biller.deploy/src/main/resources/bootstrap/info_presencial_2014.xlsx']ggr_cons!$a$2:$n$1048576,3,0)</f>
        <v>#VALUE!</v>
      </c>
      <c r="BC298" s="53" t="e">
        <f aca="false">+VLOOKUP($D298,['file:///home/lab/repositories/luckia.facturador/com.luckia.biller.deploy/src/main/resources/bootstrap/info_presencial_2014.xlsx']ggr_cons!$a$2:$n$1048576,4,0)</f>
        <v>#VALUE!</v>
      </c>
      <c r="BD298" s="53" t="e">
        <f aca="false">+VLOOKUP($D298,['file:///home/lab/repositories/luckia.facturador/com.luckia.biller.deploy/src/main/resources/bootstrap/info_presencial_2014.xlsx']ggr_cons!$a$2:$n$1048576,5,0)</f>
        <v>#VALUE!</v>
      </c>
      <c r="BE298" s="53" t="e">
        <f aca="false">+VLOOKUP($D298,['file:///home/lab/repositories/luckia.facturador/com.luckia.biller.deploy/src/main/resources/bootstrap/info_presencial_2014.xlsx']ggr_cons!$a$2:$n$1048576,6,0)</f>
        <v>#VALUE!</v>
      </c>
      <c r="BF298" s="53" t="e">
        <f aca="false">+VLOOKUP($D298,['file:///home/lab/repositories/luckia.facturador/com.luckia.biller.deploy/src/main/resources/bootstrap/info_presencial_2014.xlsx']ggr_cons!$a$2:$n$1048576,7,0)</f>
        <v>#VALUE!</v>
      </c>
      <c r="BG298" s="53" t="e">
        <f aca="false">+VLOOKUP($D298,['file:///home/lab/repositories/luckia.facturador/com.luckia.biller.deploy/src/main/resources/bootstrap/info_presencial_2014.xlsx']ggr_cons!$a$2:$n$1048576,8,0)</f>
        <v>#VALUE!</v>
      </c>
      <c r="BH298" s="53" t="e">
        <f aca="false">+VLOOKUP($D298,['file:///home/lab/repositories/luckia.facturador/com.luckia.biller.deploy/src/main/resources/bootstrap/info_presencial_2014.xlsx']ggr_cons!$a$2:$n$1048576,9,0)</f>
        <v>#VALUE!</v>
      </c>
      <c r="BI298" s="53" t="e">
        <f aca="false">+VLOOKUP($D298,['file:///home/lab/repositories/luckia.facturador/com.luckia.biller.deploy/src/main/resources/bootstrap/info_presencial_2014.xlsx']ggr_cons!$a$2:$n$1048576,10,0)</f>
        <v>#VALUE!</v>
      </c>
      <c r="BJ298" s="53" t="e">
        <f aca="false">+VLOOKUP($D298,['file:///home/lab/repositories/luckia.facturador/com.luckia.biller.deploy/src/main/resources/bootstrap/info_presencial_2014.xlsx']ggr_cons!$a$2:$n$1048576,11,0)</f>
        <v>#VALUE!</v>
      </c>
      <c r="BK298" s="53" t="e">
        <f aca="false">+VLOOKUP($D298,['file:///home/lab/repositories/luckia.facturador/com.luckia.biller.deploy/src/main/resources/bootstrap/info_presencial_2014.xlsx']ggr_cons!$a$2:$n$1048576,12,0)</f>
        <v>#VALUE!</v>
      </c>
      <c r="BL298" s="53" t="e">
        <f aca="false">+VLOOKUP($D298,['file:///home/lab/repositories/luckia.facturador/com.luckia.biller.deploy/src/main/resources/bootstrap/info_presencial_2014.xlsx']ggr_cons!$a$2:$n$1048576,13,0)</f>
        <v>#VALUE!</v>
      </c>
      <c r="BM298" s="53" t="e">
        <f aca="false">+VLOOKUP($D298,['file:///home/lab/repositories/luckia.facturador/com.luckia.biller.deploy/src/main/resources/bootstrap/info_presencial_2014.xlsx']ggr_cons!$a$2:$n$1048576,14,0)</f>
        <v>#VALUE!</v>
      </c>
      <c r="BN298" s="53" t="n">
        <f aca="false">+SUM(BB298:BM298)</f>
        <v>786.51</v>
      </c>
      <c r="BO298" s="53"/>
      <c r="BP298" s="53"/>
      <c r="BQ298" s="55" t="n">
        <f aca="false">+$N298*X298</f>
        <v>26.36</v>
      </c>
      <c r="BR298" s="55" t="n">
        <f aca="false">+$N298*Y298</f>
        <v>0</v>
      </c>
      <c r="BS298" s="55" t="n">
        <f aca="false">+$N298*Z298</f>
        <v>0</v>
      </c>
      <c r="BT298" s="55" t="n">
        <f aca="false">+$N298*AA298</f>
        <v>0</v>
      </c>
      <c r="BU298" s="55" t="n">
        <f aca="false">+$N298*AB298</f>
        <v>0</v>
      </c>
      <c r="BV298" s="55" t="n">
        <f aca="false">+$N298*AC298</f>
        <v>0</v>
      </c>
      <c r="BW298" s="55" t="n">
        <f aca="false">+$N298*AD298</f>
        <v>0</v>
      </c>
      <c r="BX298" s="55" t="n">
        <f aca="false">+$N298*AE298</f>
        <v>0</v>
      </c>
      <c r="BY298" s="55" t="n">
        <f aca="false">+$N298*AF298</f>
        <v>0</v>
      </c>
      <c r="BZ298" s="55" t="n">
        <f aca="false">+$N298*AG298</f>
        <v>0</v>
      </c>
      <c r="CA298" s="55" t="n">
        <f aca="false">+$N298*AH298</f>
        <v>0</v>
      </c>
      <c r="CB298" s="55" t="n">
        <f aca="false">+$N298*AI298</f>
        <v>0</v>
      </c>
      <c r="CC298" s="55" t="n">
        <f aca="false">+SUM(BQ298:CB298)</f>
        <v>26.36</v>
      </c>
      <c r="CD298" s="53"/>
      <c r="CE298" s="55"/>
      <c r="CF298" s="55" t="n">
        <f aca="false">+BQ298/$CE$2</f>
        <v>21.7851239669421</v>
      </c>
      <c r="CG298" s="55" t="n">
        <f aca="false">+BR298/$CE$2</f>
        <v>0</v>
      </c>
      <c r="CH298" s="55" t="n">
        <f aca="false">+BS298/$CE$2</f>
        <v>0</v>
      </c>
      <c r="CI298" s="55" t="n">
        <f aca="false">+BT298/$CE$2</f>
        <v>0</v>
      </c>
      <c r="CJ298" s="55" t="n">
        <f aca="false">+BU298/$CE$2</f>
        <v>0</v>
      </c>
      <c r="CK298" s="55" t="n">
        <f aca="false">+BV298/$CE$2</f>
        <v>0</v>
      </c>
      <c r="CL298" s="55" t="n">
        <f aca="false">+BW298/$CE$2</f>
        <v>0</v>
      </c>
      <c r="CM298" s="55" t="n">
        <f aca="false">+BX298/$CE$2</f>
        <v>0</v>
      </c>
      <c r="CN298" s="55" t="n">
        <f aca="false">+BY298/$CE$2</f>
        <v>0</v>
      </c>
      <c r="CO298" s="55" t="n">
        <f aca="false">+BZ298/$CE$2</f>
        <v>0</v>
      </c>
      <c r="CP298" s="55" t="n">
        <f aca="false">+CA298/$CE$2</f>
        <v>0</v>
      </c>
      <c r="CQ298" s="55" t="n">
        <f aca="false">+CB298/$CE$2</f>
        <v>0</v>
      </c>
      <c r="CR298" s="55" t="n">
        <f aca="false">+CC298/$CE$2</f>
        <v>21.7851239669421</v>
      </c>
      <c r="CS298" s="53"/>
      <c r="CT298" s="53"/>
      <c r="CU298" s="56" t="n">
        <f aca="false">+$O298*X298+$P298*BB298+$Q298*(0.9*BB298+$S298)+$R298</f>
        <v>52.72</v>
      </c>
      <c r="CV298" s="56" t="n">
        <f aca="false">+$O298*Y298+$P298*BC298+$Q298*(0.9*BC298+$S298)+$R298</f>
        <v>0</v>
      </c>
      <c r="CW298" s="56" t="n">
        <f aca="false">+$O298*Z298+$P298*BD298+$Q298*(0.9*BD298+$S298)+$R298</f>
        <v>0</v>
      </c>
      <c r="CX298" s="56" t="n">
        <f aca="false">+$O298*AA298+$P298*BE298+$Q298*(0.9*BE298+$S298)+$R298</f>
        <v>0</v>
      </c>
      <c r="CY298" s="56" t="n">
        <f aca="false">+$O298*AB298+$P298*BF298+$Q298*(0.9*BF298+$S298)+$R298</f>
        <v>0</v>
      </c>
      <c r="CZ298" s="56" t="n">
        <f aca="false">+$O298*AC298+$P298*BG298+$Q298*(0.9*BG298+$S298)+$R298</f>
        <v>0</v>
      </c>
      <c r="DA298" s="56" t="n">
        <f aca="false">+$O298*AD298+$P298*BH298+$Q298*(0.9*BH298+$S298)+$R298</f>
        <v>0</v>
      </c>
      <c r="DB298" s="56" t="n">
        <f aca="false">+$O298*AE298+$P298*BI298+$Q298*(0.9*BI298+$S298)+$R298</f>
        <v>0</v>
      </c>
      <c r="DC298" s="56" t="n">
        <f aca="false">+$O298*AF298+$P298*BJ298+$Q298*(0.9*BJ298+$S298)+$R298</f>
        <v>0</v>
      </c>
      <c r="DD298" s="56" t="n">
        <f aca="false">+$O298*AG298+$P298*BK298+$Q298*(0.9*BK298+$S298)+$R298</f>
        <v>0</v>
      </c>
      <c r="DE298" s="56" t="n">
        <f aca="false">+$O298*AH298+$P298*BL298+$Q298*(0.9*BL298+$S298)+$R298</f>
        <v>0</v>
      </c>
      <c r="DF298" s="56" t="n">
        <f aca="false">+$O298*AI298+$P298*BM298+$Q298*(0.9*BM298+$S298)+$R298</f>
        <v>0</v>
      </c>
      <c r="DG298" s="55" t="n">
        <f aca="false">+SUM(CU298:DF298)</f>
        <v>52.72</v>
      </c>
      <c r="DH298" s="53"/>
      <c r="DJ298" s="14" t="n">
        <f aca="false">+IF(X298=0,0,$T298)</f>
        <v>30</v>
      </c>
      <c r="DK298" s="14" t="n">
        <f aca="false">+IF(Y298=0,0,$T298)</f>
        <v>0</v>
      </c>
      <c r="DL298" s="14" t="n">
        <f aca="false">+IF(Z298=0,0,$T298)</f>
        <v>0</v>
      </c>
      <c r="DM298" s="14" t="n">
        <f aca="false">+IF(AA298=0,0,$T298)</f>
        <v>0</v>
      </c>
      <c r="DN298" s="14" t="n">
        <f aca="false">+IF(AB298=0,0,$T298)</f>
        <v>0</v>
      </c>
      <c r="DO298" s="14" t="n">
        <f aca="false">+IF(AC298=0,0,$T298)</f>
        <v>0</v>
      </c>
      <c r="DP298" s="14" t="n">
        <f aca="false">+IF(AD298=0,0,$T298)</f>
        <v>0</v>
      </c>
      <c r="DQ298" s="14" t="n">
        <f aca="false">+IF(AE298=0,0,$T298)</f>
        <v>0</v>
      </c>
      <c r="DR298" s="14" t="n">
        <f aca="false">+IF(AF298=0,0,$T298)</f>
        <v>0</v>
      </c>
      <c r="DS298" s="14" t="n">
        <f aca="false">+IF(AG298=0,0,$T298)</f>
        <v>0</v>
      </c>
      <c r="DT298" s="14" t="n">
        <f aca="false">+IF(AH298=0,0,$T298)</f>
        <v>0</v>
      </c>
      <c r="DU298" s="14" t="n">
        <f aca="false">+IF(AI298=0,0,$T298)</f>
        <v>0</v>
      </c>
      <c r="DV298" s="55" t="n">
        <f aca="false">+SUM(DJ298:DU298)</f>
        <v>30</v>
      </c>
      <c r="DY298" s="14" t="n">
        <v>0</v>
      </c>
      <c r="DZ298" s="14" t="n">
        <v>0</v>
      </c>
      <c r="EA298" s="14" t="n">
        <v>0</v>
      </c>
      <c r="EB298" s="14" t="n">
        <v>0</v>
      </c>
      <c r="EC298" s="14" t="n">
        <v>0</v>
      </c>
      <c r="ED298" s="14" t="n">
        <v>0</v>
      </c>
      <c r="EE298" s="14" t="n">
        <v>0</v>
      </c>
      <c r="EF298" s="14" t="n">
        <v>0</v>
      </c>
      <c r="EG298" s="14" t="n">
        <v>0</v>
      </c>
      <c r="EH298" s="14" t="n">
        <v>0</v>
      </c>
      <c r="EI298" s="14" t="n">
        <v>0</v>
      </c>
      <c r="EJ298" s="14" t="n">
        <v>0</v>
      </c>
      <c r="EK298" s="55" t="n">
        <f aca="false">+SUM(DY298:EJ298)</f>
        <v>0</v>
      </c>
      <c r="EO298" s="53" t="n">
        <f aca="false">+CU298+DJ298-DY298/2</f>
        <v>82.72</v>
      </c>
      <c r="EP298" s="53" t="n">
        <f aca="false">+CV298+DK298-DZ298/2</f>
        <v>0</v>
      </c>
      <c r="EQ298" s="53" t="n">
        <f aca="false">+CW298+DL298-EA298/2</f>
        <v>0</v>
      </c>
      <c r="ER298" s="53" t="n">
        <f aca="false">+CX298+DM298-EB298/2</f>
        <v>0</v>
      </c>
      <c r="ES298" s="53" t="n">
        <f aca="false">+CY298+DN298-EC298/2</f>
        <v>0</v>
      </c>
      <c r="ET298" s="53" t="n">
        <f aca="false">+CZ298+DO298-ED298/2</f>
        <v>0</v>
      </c>
      <c r="EU298" s="53" t="n">
        <f aca="false">+DA298+DP298-EE298/2</f>
        <v>0</v>
      </c>
      <c r="EV298" s="53" t="n">
        <f aca="false">+DB298+DQ298-EF298/2</f>
        <v>0</v>
      </c>
      <c r="EW298" s="53" t="n">
        <f aca="false">+DC298+DR298-EG298/2</f>
        <v>0</v>
      </c>
      <c r="EX298" s="53" t="n">
        <f aca="false">+DD298+DS298-EH298/2</f>
        <v>0</v>
      </c>
      <c r="EY298" s="53" t="n">
        <f aca="false">+DE298+DT298-EI298/2</f>
        <v>0</v>
      </c>
      <c r="EZ298" s="53" t="n">
        <f aca="false">+DF298+DU298-EJ298/2</f>
        <v>0</v>
      </c>
      <c r="FA298" s="55" t="n">
        <f aca="false">+SUM(EO298:EZ298)</f>
        <v>82.72</v>
      </c>
      <c r="FD298" s="53" t="n">
        <f aca="false">+AM298-EO298-DY298</f>
        <v>2553.28</v>
      </c>
      <c r="FE298" s="53" t="n">
        <f aca="false">+AN298-EP298-DZ298</f>
        <v>0</v>
      </c>
      <c r="FF298" s="53" t="n">
        <f aca="false">+AO298-EQ298-EA298</f>
        <v>0</v>
      </c>
      <c r="FG298" s="53" t="n">
        <f aca="false">+AP298-ER298-EB298</f>
        <v>0</v>
      </c>
      <c r="FH298" s="53" t="n">
        <f aca="false">+AQ298-ES298-EC298</f>
        <v>0</v>
      </c>
      <c r="FI298" s="53" t="n">
        <f aca="false">+AR298-ET298-ED298</f>
        <v>0</v>
      </c>
      <c r="FJ298" s="53" t="n">
        <f aca="false">+AS298-EU298-EE298</f>
        <v>0</v>
      </c>
      <c r="FK298" s="53" t="n">
        <f aca="false">+AT298-EV298-EF298</f>
        <v>0</v>
      </c>
      <c r="FL298" s="53" t="n">
        <f aca="false">+AU298-EW298-EG298</f>
        <v>0</v>
      </c>
      <c r="FM298" s="53" t="n">
        <f aca="false">+AV298-EX298-EH298</f>
        <v>0</v>
      </c>
      <c r="FN298" s="53" t="n">
        <f aca="false">+AW298-EY298-EI298</f>
        <v>0</v>
      </c>
      <c r="FO298" s="53" t="n">
        <f aca="false">+AX298-EZ298-EJ298</f>
        <v>0</v>
      </c>
      <c r="FP298" s="53" t="n">
        <f aca="false">+AY298-FA298</f>
        <v>2553.28</v>
      </c>
    </row>
    <row collapsed="false" customFormat="false" customHeight="true" hidden="false" ht="15" outlineLevel="2" r="299">
      <c r="A299" s="21" t="n">
        <v>12</v>
      </c>
      <c r="B299" s="21" t="s">
        <v>67</v>
      </c>
      <c r="C299" s="21" t="s">
        <v>137</v>
      </c>
      <c r="D299" s="67" t="n">
        <f aca="false">+E299</f>
        <v>16268</v>
      </c>
      <c r="E299" s="69" t="n">
        <v>16268</v>
      </c>
      <c r="F299" s="76" t="s">
        <v>954</v>
      </c>
      <c r="G299" s="21" t="s">
        <v>69</v>
      </c>
      <c r="H299" s="21" t="s">
        <v>69</v>
      </c>
      <c r="I299" s="76" t="s">
        <v>955</v>
      </c>
      <c r="J299" s="76" t="s">
        <v>956</v>
      </c>
      <c r="K299" s="76" t="s">
        <v>75</v>
      </c>
      <c r="L299" s="49" t="s">
        <v>487</v>
      </c>
      <c r="M299" s="50" t="s">
        <v>70</v>
      </c>
      <c r="N299" s="51" t="n">
        <v>0.01</v>
      </c>
      <c r="O299" s="51" t="n">
        <v>0.02</v>
      </c>
      <c r="P299" s="51" t="n">
        <v>0</v>
      </c>
      <c r="Q299" s="51" t="n">
        <v>0</v>
      </c>
      <c r="R299" s="50" t="n">
        <v>0</v>
      </c>
      <c r="S299" s="50" t="n">
        <v>0</v>
      </c>
      <c r="T299" s="50" t="n">
        <v>30</v>
      </c>
      <c r="U299" s="50"/>
      <c r="X299" s="53" t="e">
        <f aca="false">+VLOOKUP($D299,['file:///home/lab/repositories/luckia.facturador/com.luckia.biller.deploy/src/main/resources/bootstrap/info_presencial_2014.xlsx']venta_neta_cons!$a$2:$n$1048576,3,0)</f>
        <v>#VALUE!</v>
      </c>
      <c r="Y299" s="53" t="e">
        <f aca="false">+VLOOKUP($D299,['file:///home/lab/repositories/luckia.facturador/com.luckia.biller.deploy/src/main/resources/bootstrap/info_presencial_2014.xlsx']venta_neta_cons!$a$2:$n$1048576,4,0)</f>
        <v>#VALUE!</v>
      </c>
      <c r="Z299" s="53" t="e">
        <f aca="false">+VLOOKUP($D299,['file:///home/lab/repositories/luckia.facturador/com.luckia.biller.deploy/src/main/resources/bootstrap/info_presencial_2014.xlsx']venta_neta_cons!$a$2:$n$1048576,5,0)</f>
        <v>#VALUE!</v>
      </c>
      <c r="AA299" s="53" t="e">
        <f aca="false">+VLOOKUP($D299,['file:///home/lab/repositories/luckia.facturador/com.luckia.biller.deploy/src/main/resources/bootstrap/info_presencial_2014.xlsx']venta_neta_cons!$a$2:$n$1048576,6,0)</f>
        <v>#VALUE!</v>
      </c>
      <c r="AB299" s="53" t="e">
        <f aca="false">+VLOOKUP($D299,['file:///home/lab/repositories/luckia.facturador/com.luckia.biller.deploy/src/main/resources/bootstrap/info_presencial_2014.xlsx']venta_neta_cons!$a$2:$n$1048576,7,0)</f>
        <v>#VALUE!</v>
      </c>
      <c r="AC299" s="53" t="e">
        <f aca="false">+VLOOKUP($D299,['file:///home/lab/repositories/luckia.facturador/com.luckia.biller.deploy/src/main/resources/bootstrap/info_presencial_2014.xlsx']venta_neta_cons!$a$2:$n$1048576,8,0)</f>
        <v>#VALUE!</v>
      </c>
      <c r="AD299" s="53" t="e">
        <f aca="false">+VLOOKUP($D299,['file:///home/lab/repositories/luckia.facturador/com.luckia.biller.deploy/src/main/resources/bootstrap/info_presencial_2014.xlsx']venta_neta_cons!$a$2:$n$1048576,9,0)</f>
        <v>#VALUE!</v>
      </c>
      <c r="AE299" s="53" t="e">
        <f aca="false">+VLOOKUP($D299,['file:///home/lab/repositories/luckia.facturador/com.luckia.biller.deploy/src/main/resources/bootstrap/info_presencial_2014.xlsx']venta_neta_cons!$a$2:$n$1048576,10,0)</f>
        <v>#VALUE!</v>
      </c>
      <c r="AF299" s="53" t="e">
        <f aca="false">+VLOOKUP($D299,['file:///home/lab/repositories/luckia.facturador/com.luckia.biller.deploy/src/main/resources/bootstrap/info_presencial_2014.xlsx']venta_neta_cons!$a$2:$n$1048576,11,0)</f>
        <v>#VALUE!</v>
      </c>
      <c r="AG299" s="53" t="e">
        <f aca="false">+VLOOKUP($D299,['file:///home/lab/repositories/luckia.facturador/com.luckia.biller.deploy/src/main/resources/bootstrap/info_presencial_2014.xlsx']venta_neta_cons!$a$2:$n$1048576,12,0)</f>
        <v>#VALUE!</v>
      </c>
      <c r="AH299" s="53" t="e">
        <f aca="false">+VLOOKUP($D299,['file:///home/lab/repositories/luckia.facturador/com.luckia.biller.deploy/src/main/resources/bootstrap/info_presencial_2014.xlsx']venta_neta_cons!$a$2:$n$1048576,13,0)</f>
        <v>#VALUE!</v>
      </c>
      <c r="AI299" s="53" t="e">
        <f aca="false">+VLOOKUP($D299,['file:///home/lab/repositories/luckia.facturador/com.luckia.biller.deploy/src/main/resources/bootstrap/info_presencial_2014.xlsx']venta_neta_cons!$a$2:$n$1048576,14,0)</f>
        <v>#VALUE!</v>
      </c>
      <c r="AJ299" s="53" t="n">
        <f aca="false">+SUM(X299:AI299)</f>
        <v>1969</v>
      </c>
      <c r="AK299" s="54" t="n">
        <f aca="false">+BB299/X299</f>
        <v>-0.116785170137125</v>
      </c>
      <c r="AL299" s="53"/>
      <c r="AM299" s="53" t="e">
        <f aca="false">+VLOOKUP($D299,['file:///home/lab/repositories/luckia.facturador/com.luckia.biller.deploy/src/main/resources/bootstrap/info_presencial_2014.xlsx']saldo_cons!$a$2:$n$1048576,3,0)</f>
        <v>#VALUE!</v>
      </c>
      <c r="AN299" s="53" t="e">
        <f aca="false">+VLOOKUP($D299,['file:///home/lab/repositories/luckia.facturador/com.luckia.biller.deploy/src/main/resources/bootstrap/info_presencial_2014.xlsx']saldo_cons!$a$2:$n$1048576,4,0)</f>
        <v>#VALUE!</v>
      </c>
      <c r="AO299" s="53" t="e">
        <f aca="false">+VLOOKUP($D299,['file:///home/lab/repositories/luckia.facturador/com.luckia.biller.deploy/src/main/resources/bootstrap/info_presencial_2014.xlsx']saldo_cons!$a$2:$n$1048576,5,0)</f>
        <v>#VALUE!</v>
      </c>
      <c r="AP299" s="53" t="e">
        <f aca="false">+VLOOKUP($D299,['file:///home/lab/repositories/luckia.facturador/com.luckia.biller.deploy/src/main/resources/bootstrap/info_presencial_2014.xlsx']saldo_cons!$a$2:$n$1048576,6,0)</f>
        <v>#VALUE!</v>
      </c>
      <c r="AQ299" s="53" t="e">
        <f aca="false">+VLOOKUP($D299,['file:///home/lab/repositories/luckia.facturador/com.luckia.biller.deploy/src/main/resources/bootstrap/info_presencial_2014.xlsx']saldo_cons!$a$2:$n$1048576,7,0)</f>
        <v>#VALUE!</v>
      </c>
      <c r="AR299" s="53" t="e">
        <f aca="false">+VLOOKUP($D299,['file:///home/lab/repositories/luckia.facturador/com.luckia.biller.deploy/src/main/resources/bootstrap/info_presencial_2014.xlsx']saldo_cons!$a$2:$n$1048576,8,0)</f>
        <v>#VALUE!</v>
      </c>
      <c r="AS299" s="53" t="e">
        <f aca="false">+VLOOKUP($D299,['file:///home/lab/repositories/luckia.facturador/com.luckia.biller.deploy/src/main/resources/bootstrap/info_presencial_2014.xlsx']saldo_cons!$a$2:$n$1048576,9,0)</f>
        <v>#VALUE!</v>
      </c>
      <c r="AT299" s="53" t="e">
        <f aca="false">+VLOOKUP($D299,['file:///home/lab/repositories/luckia.facturador/com.luckia.biller.deploy/src/main/resources/bootstrap/info_presencial_2014.xlsx']saldo_cons!$a$2:$n$1048576,10,0)</f>
        <v>#VALUE!</v>
      </c>
      <c r="AU299" s="53" t="e">
        <f aca="false">+VLOOKUP($D299,['file:///home/lab/repositories/luckia.facturador/com.luckia.biller.deploy/src/main/resources/bootstrap/info_presencial_2014.xlsx']saldo_cons!$a$2:$n$1048576,11,0)</f>
        <v>#VALUE!</v>
      </c>
      <c r="AV299" s="53" t="e">
        <f aca="false">+VLOOKUP($D299,['file:///home/lab/repositories/luckia.facturador/com.luckia.biller.deploy/src/main/resources/bootstrap/info_presencial_2014.xlsx']saldo_cons!$a$2:$n$1048576,12,0)</f>
        <v>#VALUE!</v>
      </c>
      <c r="AW299" s="53" t="e">
        <f aca="false">+VLOOKUP($D299,['file:///home/lab/repositories/luckia.facturador/com.luckia.biller.deploy/src/main/resources/bootstrap/info_presencial_2014.xlsx']saldo_cons!$a$2:$n$1048576,13,0)</f>
        <v>#VALUE!</v>
      </c>
      <c r="AX299" s="53" t="e">
        <f aca="false">+VLOOKUP($D299,['file:///home/lab/repositories/luckia.facturador/com.luckia.biller.deploy/src/main/resources/bootstrap/info_presencial_2014.xlsx']saldo_cons!$a$2:$n$1048576,14,0)</f>
        <v>#VALUE!</v>
      </c>
      <c r="AY299" s="53" t="n">
        <f aca="false">+SUM(AM299:AX299)</f>
        <v>1969</v>
      </c>
      <c r="AZ299" s="53"/>
      <c r="BA299" s="53"/>
      <c r="BB299" s="53" t="e">
        <f aca="false">+VLOOKUP($D299,['file:///home/lab/repositories/luckia.facturador/com.luckia.biller.deploy/src/main/resources/bootstrap/info_presencial_2014.xlsx']ggr_cons!$a$2:$n$1048576,3,0)</f>
        <v>#VALUE!</v>
      </c>
      <c r="BC299" s="53" t="e">
        <f aca="false">+VLOOKUP($D299,['file:///home/lab/repositories/luckia.facturador/com.luckia.biller.deploy/src/main/resources/bootstrap/info_presencial_2014.xlsx']ggr_cons!$a$2:$n$1048576,4,0)</f>
        <v>#VALUE!</v>
      </c>
      <c r="BD299" s="53" t="e">
        <f aca="false">+VLOOKUP($D299,['file:///home/lab/repositories/luckia.facturador/com.luckia.biller.deploy/src/main/resources/bootstrap/info_presencial_2014.xlsx']ggr_cons!$a$2:$n$1048576,5,0)</f>
        <v>#VALUE!</v>
      </c>
      <c r="BE299" s="53" t="e">
        <f aca="false">+VLOOKUP($D299,['file:///home/lab/repositories/luckia.facturador/com.luckia.biller.deploy/src/main/resources/bootstrap/info_presencial_2014.xlsx']ggr_cons!$a$2:$n$1048576,6,0)</f>
        <v>#VALUE!</v>
      </c>
      <c r="BF299" s="53" t="e">
        <f aca="false">+VLOOKUP($D299,['file:///home/lab/repositories/luckia.facturador/com.luckia.biller.deploy/src/main/resources/bootstrap/info_presencial_2014.xlsx']ggr_cons!$a$2:$n$1048576,7,0)</f>
        <v>#VALUE!</v>
      </c>
      <c r="BG299" s="53" t="e">
        <f aca="false">+VLOOKUP($D299,['file:///home/lab/repositories/luckia.facturador/com.luckia.biller.deploy/src/main/resources/bootstrap/info_presencial_2014.xlsx']ggr_cons!$a$2:$n$1048576,8,0)</f>
        <v>#VALUE!</v>
      </c>
      <c r="BH299" s="53" t="e">
        <f aca="false">+VLOOKUP($D299,['file:///home/lab/repositories/luckia.facturador/com.luckia.biller.deploy/src/main/resources/bootstrap/info_presencial_2014.xlsx']ggr_cons!$a$2:$n$1048576,9,0)</f>
        <v>#VALUE!</v>
      </c>
      <c r="BI299" s="53" t="e">
        <f aca="false">+VLOOKUP($D299,['file:///home/lab/repositories/luckia.facturador/com.luckia.biller.deploy/src/main/resources/bootstrap/info_presencial_2014.xlsx']ggr_cons!$a$2:$n$1048576,10,0)</f>
        <v>#VALUE!</v>
      </c>
      <c r="BJ299" s="53" t="e">
        <f aca="false">+VLOOKUP($D299,['file:///home/lab/repositories/luckia.facturador/com.luckia.biller.deploy/src/main/resources/bootstrap/info_presencial_2014.xlsx']ggr_cons!$a$2:$n$1048576,11,0)</f>
        <v>#VALUE!</v>
      </c>
      <c r="BK299" s="53" t="e">
        <f aca="false">+VLOOKUP($D299,['file:///home/lab/repositories/luckia.facturador/com.luckia.biller.deploy/src/main/resources/bootstrap/info_presencial_2014.xlsx']ggr_cons!$a$2:$n$1048576,12,0)</f>
        <v>#VALUE!</v>
      </c>
      <c r="BL299" s="53" t="e">
        <f aca="false">+VLOOKUP($D299,['file:///home/lab/repositories/luckia.facturador/com.luckia.biller.deploy/src/main/resources/bootstrap/info_presencial_2014.xlsx']ggr_cons!$a$2:$n$1048576,13,0)</f>
        <v>#VALUE!</v>
      </c>
      <c r="BM299" s="53" t="e">
        <f aca="false">+VLOOKUP($D299,['file:///home/lab/repositories/luckia.facturador/com.luckia.biller.deploy/src/main/resources/bootstrap/info_presencial_2014.xlsx']ggr_cons!$a$2:$n$1048576,14,0)</f>
        <v>#VALUE!</v>
      </c>
      <c r="BN299" s="53" t="n">
        <f aca="false">+SUM(BB299:BM299)</f>
        <v>-229.95</v>
      </c>
      <c r="BO299" s="53"/>
      <c r="BP299" s="53"/>
      <c r="BQ299" s="55" t="n">
        <f aca="false">+$N299*X299</f>
        <v>19.69</v>
      </c>
      <c r="BR299" s="55" t="n">
        <f aca="false">+$N299*Y299</f>
        <v>0</v>
      </c>
      <c r="BS299" s="55" t="n">
        <f aca="false">+$N299*Z299</f>
        <v>0</v>
      </c>
      <c r="BT299" s="55" t="n">
        <f aca="false">+$N299*AA299</f>
        <v>0</v>
      </c>
      <c r="BU299" s="55" t="n">
        <f aca="false">+$N299*AB299</f>
        <v>0</v>
      </c>
      <c r="BV299" s="55" t="n">
        <f aca="false">+$N299*AC299</f>
        <v>0</v>
      </c>
      <c r="BW299" s="55" t="n">
        <f aca="false">+$N299*AD299</f>
        <v>0</v>
      </c>
      <c r="BX299" s="55" t="n">
        <f aca="false">+$N299*AE299</f>
        <v>0</v>
      </c>
      <c r="BY299" s="55" t="n">
        <f aca="false">+$N299*AF299</f>
        <v>0</v>
      </c>
      <c r="BZ299" s="55" t="n">
        <f aca="false">+$N299*AG299</f>
        <v>0</v>
      </c>
      <c r="CA299" s="55" t="n">
        <f aca="false">+$N299*AH299</f>
        <v>0</v>
      </c>
      <c r="CB299" s="55" t="n">
        <f aca="false">+$N299*AI299</f>
        <v>0</v>
      </c>
      <c r="CC299" s="55" t="n">
        <f aca="false">+SUM(BQ299:CB299)</f>
        <v>19.69</v>
      </c>
      <c r="CD299" s="53"/>
      <c r="CE299" s="55"/>
      <c r="CF299" s="55" t="n">
        <f aca="false">+BQ299/$CE$2</f>
        <v>16.2727272727273</v>
      </c>
      <c r="CG299" s="55" t="n">
        <f aca="false">+BR299/$CE$2</f>
        <v>0</v>
      </c>
      <c r="CH299" s="55" t="n">
        <f aca="false">+BS299/$CE$2</f>
        <v>0</v>
      </c>
      <c r="CI299" s="55" t="n">
        <f aca="false">+BT299/$CE$2</f>
        <v>0</v>
      </c>
      <c r="CJ299" s="55" t="n">
        <f aca="false">+BU299/$CE$2</f>
        <v>0</v>
      </c>
      <c r="CK299" s="55" t="n">
        <f aca="false">+BV299/$CE$2</f>
        <v>0</v>
      </c>
      <c r="CL299" s="55" t="n">
        <f aca="false">+BW299/$CE$2</f>
        <v>0</v>
      </c>
      <c r="CM299" s="55" t="n">
        <f aca="false">+BX299/$CE$2</f>
        <v>0</v>
      </c>
      <c r="CN299" s="55" t="n">
        <f aca="false">+BY299/$CE$2</f>
        <v>0</v>
      </c>
      <c r="CO299" s="55" t="n">
        <f aca="false">+BZ299/$CE$2</f>
        <v>0</v>
      </c>
      <c r="CP299" s="55" t="n">
        <f aca="false">+CA299/$CE$2</f>
        <v>0</v>
      </c>
      <c r="CQ299" s="55" t="n">
        <f aca="false">+CB299/$CE$2</f>
        <v>0</v>
      </c>
      <c r="CR299" s="55" t="n">
        <f aca="false">+CC299/$CE$2</f>
        <v>16.2727272727273</v>
      </c>
      <c r="CS299" s="53"/>
      <c r="CT299" s="53"/>
      <c r="CU299" s="56" t="n">
        <f aca="false">+$O299*X299+$P299*BB299+$Q299*(0.9*BB299+$S299)+$R299</f>
        <v>39.38</v>
      </c>
      <c r="CV299" s="56" t="n">
        <f aca="false">+$O299*Y299+$P299*BC299+$Q299*(0.9*BC299+$S299)+$R299</f>
        <v>0</v>
      </c>
      <c r="CW299" s="56" t="n">
        <f aca="false">+$O299*Z299+$P299*BD299+$Q299*(0.9*BD299+$S299)+$R299</f>
        <v>0</v>
      </c>
      <c r="CX299" s="56" t="n">
        <f aca="false">+$O299*AA299+$P299*BE299+$Q299*(0.9*BE299+$S299)+$R299</f>
        <v>0</v>
      </c>
      <c r="CY299" s="56" t="n">
        <f aca="false">+$O299*AB299+$P299*BF299+$Q299*(0.9*BF299+$S299)+$R299</f>
        <v>0</v>
      </c>
      <c r="CZ299" s="56" t="n">
        <f aca="false">+$O299*AC299+$P299*BG299+$Q299*(0.9*BG299+$S299)+$R299</f>
        <v>0</v>
      </c>
      <c r="DA299" s="56" t="n">
        <f aca="false">+$O299*AD299+$P299*BH299+$Q299*(0.9*BH299+$S299)+$R299</f>
        <v>0</v>
      </c>
      <c r="DB299" s="56" t="n">
        <f aca="false">+$O299*AE299+$P299*BI299+$Q299*(0.9*BI299+$S299)+$R299</f>
        <v>0</v>
      </c>
      <c r="DC299" s="56" t="n">
        <f aca="false">+$O299*AF299+$P299*BJ299+$Q299*(0.9*BJ299+$S299)+$R299</f>
        <v>0</v>
      </c>
      <c r="DD299" s="56" t="n">
        <f aca="false">+$O299*AG299+$P299*BK299+$Q299*(0.9*BK299+$S299)+$R299</f>
        <v>0</v>
      </c>
      <c r="DE299" s="56" t="n">
        <f aca="false">+$O299*AH299+$P299*BL299+$Q299*(0.9*BL299+$S299)+$R299</f>
        <v>0</v>
      </c>
      <c r="DF299" s="56" t="n">
        <f aca="false">+$O299*AI299+$P299*BM299+$Q299*(0.9*BM299+$S299)+$R299</f>
        <v>0</v>
      </c>
      <c r="DG299" s="55" t="n">
        <f aca="false">+SUM(CU299:DF299)</f>
        <v>39.38</v>
      </c>
      <c r="DH299" s="53"/>
      <c r="DJ299" s="14" t="n">
        <f aca="false">+IF(X299=0,0,$T299)</f>
        <v>30</v>
      </c>
      <c r="DK299" s="14" t="n">
        <f aca="false">+IF(Y299=0,0,$T299)</f>
        <v>0</v>
      </c>
      <c r="DL299" s="14" t="n">
        <f aca="false">+IF(Z299=0,0,$T299)</f>
        <v>0</v>
      </c>
      <c r="DM299" s="14" t="n">
        <f aca="false">+IF(AA299=0,0,$T299)</f>
        <v>0</v>
      </c>
      <c r="DN299" s="14" t="n">
        <f aca="false">+IF(AB299=0,0,$T299)</f>
        <v>0</v>
      </c>
      <c r="DO299" s="14" t="n">
        <f aca="false">+IF(AC299=0,0,$T299)</f>
        <v>0</v>
      </c>
      <c r="DP299" s="14" t="n">
        <f aca="false">+IF(AD299=0,0,$T299)</f>
        <v>0</v>
      </c>
      <c r="DQ299" s="14" t="n">
        <f aca="false">+IF(AE299=0,0,$T299)</f>
        <v>0</v>
      </c>
      <c r="DR299" s="14" t="n">
        <f aca="false">+IF(AF299=0,0,$T299)</f>
        <v>0</v>
      </c>
      <c r="DS299" s="14" t="n">
        <f aca="false">+IF(AG299=0,0,$T299)</f>
        <v>0</v>
      </c>
      <c r="DT299" s="14" t="n">
        <f aca="false">+IF(AH299=0,0,$T299)</f>
        <v>0</v>
      </c>
      <c r="DU299" s="14" t="n">
        <f aca="false">+IF(AI299=0,0,$T299)</f>
        <v>0</v>
      </c>
      <c r="DV299" s="55" t="n">
        <f aca="false">+SUM(DJ299:DU299)</f>
        <v>30</v>
      </c>
      <c r="DY299" s="14" t="n">
        <v>0</v>
      </c>
      <c r="DZ299" s="14" t="n">
        <v>0</v>
      </c>
      <c r="EA299" s="14" t="n">
        <v>0</v>
      </c>
      <c r="EB299" s="14" t="n">
        <v>0</v>
      </c>
      <c r="EC299" s="14" t="n">
        <v>0</v>
      </c>
      <c r="ED299" s="14" t="n">
        <v>0</v>
      </c>
      <c r="EE299" s="14" t="n">
        <v>0</v>
      </c>
      <c r="EF299" s="14" t="n">
        <v>0</v>
      </c>
      <c r="EG299" s="14" t="n">
        <v>0</v>
      </c>
      <c r="EH299" s="14" t="n">
        <v>0</v>
      </c>
      <c r="EI299" s="14" t="n">
        <v>0</v>
      </c>
      <c r="EJ299" s="14" t="n">
        <v>0</v>
      </c>
      <c r="EK299" s="55" t="n">
        <f aca="false">+SUM(DY299:EJ299)</f>
        <v>0</v>
      </c>
      <c r="EO299" s="53" t="n">
        <f aca="false">+CU299+DJ299-DY299/2</f>
        <v>69.38</v>
      </c>
      <c r="EP299" s="53" t="n">
        <f aca="false">+CV299+DK299-DZ299/2</f>
        <v>0</v>
      </c>
      <c r="EQ299" s="53" t="n">
        <f aca="false">+CW299+DL299-EA299/2</f>
        <v>0</v>
      </c>
      <c r="ER299" s="53" t="n">
        <f aca="false">+CX299+DM299-EB299/2</f>
        <v>0</v>
      </c>
      <c r="ES299" s="53" t="n">
        <f aca="false">+CY299+DN299-EC299/2</f>
        <v>0</v>
      </c>
      <c r="ET299" s="53" t="n">
        <f aca="false">+CZ299+DO299-ED299/2</f>
        <v>0</v>
      </c>
      <c r="EU299" s="53" t="n">
        <f aca="false">+DA299+DP299-EE299/2</f>
        <v>0</v>
      </c>
      <c r="EV299" s="53" t="n">
        <f aca="false">+DB299+DQ299-EF299/2</f>
        <v>0</v>
      </c>
      <c r="EW299" s="53" t="n">
        <f aca="false">+DC299+DR299-EG299/2</f>
        <v>0</v>
      </c>
      <c r="EX299" s="53" t="n">
        <f aca="false">+DD299+DS299-EH299/2</f>
        <v>0</v>
      </c>
      <c r="EY299" s="53" t="n">
        <f aca="false">+DE299+DT299-EI299/2</f>
        <v>0</v>
      </c>
      <c r="EZ299" s="53" t="n">
        <f aca="false">+DF299+DU299-EJ299/2</f>
        <v>0</v>
      </c>
      <c r="FA299" s="55" t="n">
        <f aca="false">+SUM(EO299:EZ299)</f>
        <v>69.38</v>
      </c>
      <c r="FD299" s="53" t="n">
        <f aca="false">+AM299-EO299-DY299</f>
        <v>1899.62</v>
      </c>
      <c r="FE299" s="53" t="n">
        <f aca="false">+AN299-EP299-DZ299</f>
        <v>0</v>
      </c>
      <c r="FF299" s="53" t="n">
        <f aca="false">+AO299-EQ299-EA299</f>
        <v>0</v>
      </c>
      <c r="FG299" s="53" t="n">
        <f aca="false">+AP299-ER299-EB299</f>
        <v>0</v>
      </c>
      <c r="FH299" s="53" t="n">
        <f aca="false">+AQ299-ES299-EC299</f>
        <v>0</v>
      </c>
      <c r="FI299" s="53" t="n">
        <f aca="false">+AR299-ET299-ED299</f>
        <v>0</v>
      </c>
      <c r="FJ299" s="53" t="n">
        <f aca="false">+AS299-EU299-EE299</f>
        <v>0</v>
      </c>
      <c r="FK299" s="53" t="n">
        <f aca="false">+AT299-EV299-EF299</f>
        <v>0</v>
      </c>
      <c r="FL299" s="53" t="n">
        <f aca="false">+AU299-EW299-EG299</f>
        <v>0</v>
      </c>
      <c r="FM299" s="53" t="n">
        <f aca="false">+AV299-EX299-EH299</f>
        <v>0</v>
      </c>
      <c r="FN299" s="53" t="n">
        <f aca="false">+AW299-EY299-EI299</f>
        <v>0</v>
      </c>
      <c r="FO299" s="53" t="n">
        <f aca="false">+AX299-EZ299-EJ299</f>
        <v>0</v>
      </c>
      <c r="FP299" s="53" t="n">
        <f aca="false">+AY299-FA299</f>
        <v>1899.62</v>
      </c>
    </row>
    <row collapsed="false" customFormat="false" customHeight="true" hidden="false" ht="15" outlineLevel="2" r="300">
      <c r="A300" s="21" t="n">
        <v>12</v>
      </c>
      <c r="B300" s="21" t="s">
        <v>67</v>
      </c>
      <c r="C300" s="21" t="s">
        <v>137</v>
      </c>
      <c r="D300" s="67" t="n">
        <f aca="false">+E300</f>
        <v>16271</v>
      </c>
      <c r="E300" s="69" t="n">
        <v>16271</v>
      </c>
      <c r="F300" s="76" t="s">
        <v>957</v>
      </c>
      <c r="G300" s="21" t="s">
        <v>69</v>
      </c>
      <c r="H300" s="21" t="s">
        <v>69</v>
      </c>
      <c r="I300" s="76" t="s">
        <v>958</v>
      </c>
      <c r="J300" s="76" t="s">
        <v>75</v>
      </c>
      <c r="K300" s="76" t="s">
        <v>75</v>
      </c>
      <c r="L300" s="49" t="s">
        <v>487</v>
      </c>
      <c r="M300" s="50" t="s">
        <v>70</v>
      </c>
      <c r="N300" s="51" t="n">
        <v>0.01</v>
      </c>
      <c r="O300" s="51" t="n">
        <v>0.02</v>
      </c>
      <c r="P300" s="51" t="n">
        <v>0</v>
      </c>
      <c r="Q300" s="51" t="n">
        <v>0</v>
      </c>
      <c r="R300" s="50" t="n">
        <v>0</v>
      </c>
      <c r="S300" s="50" t="n">
        <v>0</v>
      </c>
      <c r="T300" s="50" t="n">
        <v>30</v>
      </c>
      <c r="U300" s="50"/>
      <c r="X300" s="53" t="e">
        <f aca="false">+VLOOKUP($D300,['file:///home/lab/repositories/luckia.facturador/com.luckia.biller.deploy/src/main/resources/bootstrap/info_presencial_2014.xlsx']venta_neta_cons!$a$2:$n$1048576,3,0)</f>
        <v>#VALUE!</v>
      </c>
      <c r="Y300" s="53" t="e">
        <f aca="false">+VLOOKUP($D300,['file:///home/lab/repositories/luckia.facturador/com.luckia.biller.deploy/src/main/resources/bootstrap/info_presencial_2014.xlsx']venta_neta_cons!$a$2:$n$1048576,4,0)</f>
        <v>#VALUE!</v>
      </c>
      <c r="Z300" s="53" t="e">
        <f aca="false">+VLOOKUP($D300,['file:///home/lab/repositories/luckia.facturador/com.luckia.biller.deploy/src/main/resources/bootstrap/info_presencial_2014.xlsx']venta_neta_cons!$a$2:$n$1048576,5,0)</f>
        <v>#VALUE!</v>
      </c>
      <c r="AA300" s="53" t="e">
        <f aca="false">+VLOOKUP($D300,['file:///home/lab/repositories/luckia.facturador/com.luckia.biller.deploy/src/main/resources/bootstrap/info_presencial_2014.xlsx']venta_neta_cons!$a$2:$n$1048576,6,0)</f>
        <v>#VALUE!</v>
      </c>
      <c r="AB300" s="53" t="e">
        <f aca="false">+VLOOKUP($D300,['file:///home/lab/repositories/luckia.facturador/com.luckia.biller.deploy/src/main/resources/bootstrap/info_presencial_2014.xlsx']venta_neta_cons!$a$2:$n$1048576,7,0)</f>
        <v>#VALUE!</v>
      </c>
      <c r="AC300" s="53" t="e">
        <f aca="false">+VLOOKUP($D300,['file:///home/lab/repositories/luckia.facturador/com.luckia.biller.deploy/src/main/resources/bootstrap/info_presencial_2014.xlsx']venta_neta_cons!$a$2:$n$1048576,8,0)</f>
        <v>#VALUE!</v>
      </c>
      <c r="AD300" s="53" t="e">
        <f aca="false">+VLOOKUP($D300,['file:///home/lab/repositories/luckia.facturador/com.luckia.biller.deploy/src/main/resources/bootstrap/info_presencial_2014.xlsx']venta_neta_cons!$a$2:$n$1048576,9,0)</f>
        <v>#VALUE!</v>
      </c>
      <c r="AE300" s="53" t="e">
        <f aca="false">+VLOOKUP($D300,['file:///home/lab/repositories/luckia.facturador/com.luckia.biller.deploy/src/main/resources/bootstrap/info_presencial_2014.xlsx']venta_neta_cons!$a$2:$n$1048576,10,0)</f>
        <v>#VALUE!</v>
      </c>
      <c r="AF300" s="53" t="e">
        <f aca="false">+VLOOKUP($D300,['file:///home/lab/repositories/luckia.facturador/com.luckia.biller.deploy/src/main/resources/bootstrap/info_presencial_2014.xlsx']venta_neta_cons!$a$2:$n$1048576,11,0)</f>
        <v>#VALUE!</v>
      </c>
      <c r="AG300" s="53" t="e">
        <f aca="false">+VLOOKUP($D300,['file:///home/lab/repositories/luckia.facturador/com.luckia.biller.deploy/src/main/resources/bootstrap/info_presencial_2014.xlsx']venta_neta_cons!$a$2:$n$1048576,12,0)</f>
        <v>#VALUE!</v>
      </c>
      <c r="AH300" s="53" t="e">
        <f aca="false">+VLOOKUP($D300,['file:///home/lab/repositories/luckia.facturador/com.luckia.biller.deploy/src/main/resources/bootstrap/info_presencial_2014.xlsx']venta_neta_cons!$a$2:$n$1048576,13,0)</f>
        <v>#VALUE!</v>
      </c>
      <c r="AI300" s="53" t="e">
        <f aca="false">+VLOOKUP($D300,['file:///home/lab/repositories/luckia.facturador/com.luckia.biller.deploy/src/main/resources/bootstrap/info_presencial_2014.xlsx']venta_neta_cons!$a$2:$n$1048576,14,0)</f>
        <v>#VALUE!</v>
      </c>
      <c r="AJ300" s="53" t="n">
        <f aca="false">+SUM(X300:AI300)</f>
        <v>3943</v>
      </c>
      <c r="AK300" s="54" t="n">
        <f aca="false">+BB300/X300</f>
        <v>0.211037281257925</v>
      </c>
      <c r="AL300" s="53"/>
      <c r="AM300" s="53" t="e">
        <f aca="false">+VLOOKUP($D300,['file:///home/lab/repositories/luckia.facturador/com.luckia.biller.deploy/src/main/resources/bootstrap/info_presencial_2014.xlsx']saldo_cons!$a$2:$n$1048576,3,0)</f>
        <v>#VALUE!</v>
      </c>
      <c r="AN300" s="53" t="e">
        <f aca="false">+VLOOKUP($D300,['file:///home/lab/repositories/luckia.facturador/com.luckia.biller.deploy/src/main/resources/bootstrap/info_presencial_2014.xlsx']saldo_cons!$a$2:$n$1048576,4,0)</f>
        <v>#VALUE!</v>
      </c>
      <c r="AO300" s="53" t="e">
        <f aca="false">+VLOOKUP($D300,['file:///home/lab/repositories/luckia.facturador/com.luckia.biller.deploy/src/main/resources/bootstrap/info_presencial_2014.xlsx']saldo_cons!$a$2:$n$1048576,5,0)</f>
        <v>#VALUE!</v>
      </c>
      <c r="AP300" s="53" t="e">
        <f aca="false">+VLOOKUP($D300,['file:///home/lab/repositories/luckia.facturador/com.luckia.biller.deploy/src/main/resources/bootstrap/info_presencial_2014.xlsx']saldo_cons!$a$2:$n$1048576,6,0)</f>
        <v>#VALUE!</v>
      </c>
      <c r="AQ300" s="53" t="e">
        <f aca="false">+VLOOKUP($D300,['file:///home/lab/repositories/luckia.facturador/com.luckia.biller.deploy/src/main/resources/bootstrap/info_presencial_2014.xlsx']saldo_cons!$a$2:$n$1048576,7,0)</f>
        <v>#VALUE!</v>
      </c>
      <c r="AR300" s="53" t="e">
        <f aca="false">+VLOOKUP($D300,['file:///home/lab/repositories/luckia.facturador/com.luckia.biller.deploy/src/main/resources/bootstrap/info_presencial_2014.xlsx']saldo_cons!$a$2:$n$1048576,8,0)</f>
        <v>#VALUE!</v>
      </c>
      <c r="AS300" s="53" t="e">
        <f aca="false">+VLOOKUP($D300,['file:///home/lab/repositories/luckia.facturador/com.luckia.biller.deploy/src/main/resources/bootstrap/info_presencial_2014.xlsx']saldo_cons!$a$2:$n$1048576,9,0)</f>
        <v>#VALUE!</v>
      </c>
      <c r="AT300" s="53" t="e">
        <f aca="false">+VLOOKUP($D300,['file:///home/lab/repositories/luckia.facturador/com.luckia.biller.deploy/src/main/resources/bootstrap/info_presencial_2014.xlsx']saldo_cons!$a$2:$n$1048576,10,0)</f>
        <v>#VALUE!</v>
      </c>
      <c r="AU300" s="53" t="e">
        <f aca="false">+VLOOKUP($D300,['file:///home/lab/repositories/luckia.facturador/com.luckia.biller.deploy/src/main/resources/bootstrap/info_presencial_2014.xlsx']saldo_cons!$a$2:$n$1048576,11,0)</f>
        <v>#VALUE!</v>
      </c>
      <c r="AV300" s="53" t="e">
        <f aca="false">+VLOOKUP($D300,['file:///home/lab/repositories/luckia.facturador/com.luckia.biller.deploy/src/main/resources/bootstrap/info_presencial_2014.xlsx']saldo_cons!$a$2:$n$1048576,12,0)</f>
        <v>#VALUE!</v>
      </c>
      <c r="AW300" s="53" t="e">
        <f aca="false">+VLOOKUP($D300,['file:///home/lab/repositories/luckia.facturador/com.luckia.biller.deploy/src/main/resources/bootstrap/info_presencial_2014.xlsx']saldo_cons!$a$2:$n$1048576,13,0)</f>
        <v>#VALUE!</v>
      </c>
      <c r="AX300" s="53" t="e">
        <f aca="false">+VLOOKUP($D300,['file:///home/lab/repositories/luckia.facturador/com.luckia.biller.deploy/src/main/resources/bootstrap/info_presencial_2014.xlsx']saldo_cons!$a$2:$n$1048576,14,0)</f>
        <v>#VALUE!</v>
      </c>
      <c r="AY300" s="53" t="n">
        <f aca="false">+SUM(AM300:AX300)</f>
        <v>3943</v>
      </c>
      <c r="AZ300" s="53"/>
      <c r="BA300" s="53"/>
      <c r="BB300" s="53" t="e">
        <f aca="false">+VLOOKUP($D300,['file:///home/lab/repositories/luckia.facturador/com.luckia.biller.deploy/src/main/resources/bootstrap/info_presencial_2014.xlsx']ggr_cons!$a$2:$n$1048576,3,0)</f>
        <v>#VALUE!</v>
      </c>
      <c r="BC300" s="53" t="e">
        <f aca="false">+VLOOKUP($D300,['file:///home/lab/repositories/luckia.facturador/com.luckia.biller.deploy/src/main/resources/bootstrap/info_presencial_2014.xlsx']ggr_cons!$a$2:$n$1048576,4,0)</f>
        <v>#VALUE!</v>
      </c>
      <c r="BD300" s="53" t="e">
        <f aca="false">+VLOOKUP($D300,['file:///home/lab/repositories/luckia.facturador/com.luckia.biller.deploy/src/main/resources/bootstrap/info_presencial_2014.xlsx']ggr_cons!$a$2:$n$1048576,5,0)</f>
        <v>#VALUE!</v>
      </c>
      <c r="BE300" s="53" t="e">
        <f aca="false">+VLOOKUP($D300,['file:///home/lab/repositories/luckia.facturador/com.luckia.biller.deploy/src/main/resources/bootstrap/info_presencial_2014.xlsx']ggr_cons!$a$2:$n$1048576,6,0)</f>
        <v>#VALUE!</v>
      </c>
      <c r="BF300" s="53" t="e">
        <f aca="false">+VLOOKUP($D300,['file:///home/lab/repositories/luckia.facturador/com.luckia.biller.deploy/src/main/resources/bootstrap/info_presencial_2014.xlsx']ggr_cons!$a$2:$n$1048576,7,0)</f>
        <v>#VALUE!</v>
      </c>
      <c r="BG300" s="53" t="e">
        <f aca="false">+VLOOKUP($D300,['file:///home/lab/repositories/luckia.facturador/com.luckia.biller.deploy/src/main/resources/bootstrap/info_presencial_2014.xlsx']ggr_cons!$a$2:$n$1048576,8,0)</f>
        <v>#VALUE!</v>
      </c>
      <c r="BH300" s="53" t="e">
        <f aca="false">+VLOOKUP($D300,['file:///home/lab/repositories/luckia.facturador/com.luckia.biller.deploy/src/main/resources/bootstrap/info_presencial_2014.xlsx']ggr_cons!$a$2:$n$1048576,9,0)</f>
        <v>#VALUE!</v>
      </c>
      <c r="BI300" s="53" t="e">
        <f aca="false">+VLOOKUP($D300,['file:///home/lab/repositories/luckia.facturador/com.luckia.biller.deploy/src/main/resources/bootstrap/info_presencial_2014.xlsx']ggr_cons!$a$2:$n$1048576,10,0)</f>
        <v>#VALUE!</v>
      </c>
      <c r="BJ300" s="53" t="e">
        <f aca="false">+VLOOKUP($D300,['file:///home/lab/repositories/luckia.facturador/com.luckia.biller.deploy/src/main/resources/bootstrap/info_presencial_2014.xlsx']ggr_cons!$a$2:$n$1048576,11,0)</f>
        <v>#VALUE!</v>
      </c>
      <c r="BK300" s="53" t="e">
        <f aca="false">+VLOOKUP($D300,['file:///home/lab/repositories/luckia.facturador/com.luckia.biller.deploy/src/main/resources/bootstrap/info_presencial_2014.xlsx']ggr_cons!$a$2:$n$1048576,12,0)</f>
        <v>#VALUE!</v>
      </c>
      <c r="BL300" s="53" t="e">
        <f aca="false">+VLOOKUP($D300,['file:///home/lab/repositories/luckia.facturador/com.luckia.biller.deploy/src/main/resources/bootstrap/info_presencial_2014.xlsx']ggr_cons!$a$2:$n$1048576,13,0)</f>
        <v>#VALUE!</v>
      </c>
      <c r="BM300" s="53" t="e">
        <f aca="false">+VLOOKUP($D300,['file:///home/lab/repositories/luckia.facturador/com.luckia.biller.deploy/src/main/resources/bootstrap/info_presencial_2014.xlsx']ggr_cons!$a$2:$n$1048576,14,0)</f>
        <v>#VALUE!</v>
      </c>
      <c r="BN300" s="53" t="n">
        <f aca="false">+SUM(BB300:BM300)</f>
        <v>832.12</v>
      </c>
      <c r="BO300" s="53"/>
      <c r="BP300" s="53"/>
      <c r="BQ300" s="55" t="n">
        <f aca="false">+$N300*X300</f>
        <v>39.43</v>
      </c>
      <c r="BR300" s="55" t="n">
        <f aca="false">+$N300*Y300</f>
        <v>0</v>
      </c>
      <c r="BS300" s="55" t="n">
        <f aca="false">+$N300*Z300</f>
        <v>0</v>
      </c>
      <c r="BT300" s="55" t="n">
        <f aca="false">+$N300*AA300</f>
        <v>0</v>
      </c>
      <c r="BU300" s="55" t="n">
        <f aca="false">+$N300*AB300</f>
        <v>0</v>
      </c>
      <c r="BV300" s="55" t="n">
        <f aca="false">+$N300*AC300</f>
        <v>0</v>
      </c>
      <c r="BW300" s="55" t="n">
        <f aca="false">+$N300*AD300</f>
        <v>0</v>
      </c>
      <c r="BX300" s="55" t="n">
        <f aca="false">+$N300*AE300</f>
        <v>0</v>
      </c>
      <c r="BY300" s="55" t="n">
        <f aca="false">+$N300*AF300</f>
        <v>0</v>
      </c>
      <c r="BZ300" s="55" t="n">
        <f aca="false">+$N300*AG300</f>
        <v>0</v>
      </c>
      <c r="CA300" s="55" t="n">
        <f aca="false">+$N300*AH300</f>
        <v>0</v>
      </c>
      <c r="CB300" s="55" t="n">
        <f aca="false">+$N300*AI300</f>
        <v>0</v>
      </c>
      <c r="CC300" s="55" t="n">
        <f aca="false">+SUM(BQ300:CB300)</f>
        <v>39.43</v>
      </c>
      <c r="CD300" s="53"/>
      <c r="CE300" s="55"/>
      <c r="CF300" s="55" t="n">
        <f aca="false">+BQ300/$CE$2</f>
        <v>32.5867768595041</v>
      </c>
      <c r="CG300" s="55" t="n">
        <f aca="false">+BR300/$CE$2</f>
        <v>0</v>
      </c>
      <c r="CH300" s="55" t="n">
        <f aca="false">+BS300/$CE$2</f>
        <v>0</v>
      </c>
      <c r="CI300" s="55" t="n">
        <f aca="false">+BT300/$CE$2</f>
        <v>0</v>
      </c>
      <c r="CJ300" s="55" t="n">
        <f aca="false">+BU300/$CE$2</f>
        <v>0</v>
      </c>
      <c r="CK300" s="55" t="n">
        <f aca="false">+BV300/$CE$2</f>
        <v>0</v>
      </c>
      <c r="CL300" s="55" t="n">
        <f aca="false">+BW300/$CE$2</f>
        <v>0</v>
      </c>
      <c r="CM300" s="55" t="n">
        <f aca="false">+BX300/$CE$2</f>
        <v>0</v>
      </c>
      <c r="CN300" s="55" t="n">
        <f aca="false">+BY300/$CE$2</f>
        <v>0</v>
      </c>
      <c r="CO300" s="55" t="n">
        <f aca="false">+BZ300/$CE$2</f>
        <v>0</v>
      </c>
      <c r="CP300" s="55" t="n">
        <f aca="false">+CA300/$CE$2</f>
        <v>0</v>
      </c>
      <c r="CQ300" s="55" t="n">
        <f aca="false">+CB300/$CE$2</f>
        <v>0</v>
      </c>
      <c r="CR300" s="55" t="n">
        <f aca="false">+CC300/$CE$2</f>
        <v>32.5867768595041</v>
      </c>
      <c r="CS300" s="53"/>
      <c r="CT300" s="53"/>
      <c r="CU300" s="56" t="n">
        <f aca="false">+$O300*X300+$P300*BB300+$Q300*(0.9*BB300+$S300)+$R300</f>
        <v>78.86</v>
      </c>
      <c r="CV300" s="56" t="n">
        <f aca="false">+$O300*Y300+$P300*BC300+$Q300*(0.9*BC300+$S300)+$R300</f>
        <v>0</v>
      </c>
      <c r="CW300" s="56" t="n">
        <f aca="false">+$O300*Z300+$P300*BD300+$Q300*(0.9*BD300+$S300)+$R300</f>
        <v>0</v>
      </c>
      <c r="CX300" s="56" t="n">
        <f aca="false">+$O300*AA300+$P300*BE300+$Q300*(0.9*BE300+$S300)+$R300</f>
        <v>0</v>
      </c>
      <c r="CY300" s="56" t="n">
        <f aca="false">+$O300*AB300+$P300*BF300+$Q300*(0.9*BF300+$S300)+$R300</f>
        <v>0</v>
      </c>
      <c r="CZ300" s="56" t="n">
        <f aca="false">+$O300*AC300+$P300*BG300+$Q300*(0.9*BG300+$S300)+$R300</f>
        <v>0</v>
      </c>
      <c r="DA300" s="56" t="n">
        <f aca="false">+$O300*AD300+$P300*BH300+$Q300*(0.9*BH300+$S300)+$R300</f>
        <v>0</v>
      </c>
      <c r="DB300" s="56" t="n">
        <f aca="false">+$O300*AE300+$P300*BI300+$Q300*(0.9*BI300+$S300)+$R300</f>
        <v>0</v>
      </c>
      <c r="DC300" s="56" t="n">
        <f aca="false">+$O300*AF300+$P300*BJ300+$Q300*(0.9*BJ300+$S300)+$R300</f>
        <v>0</v>
      </c>
      <c r="DD300" s="56" t="n">
        <f aca="false">+$O300*AG300+$P300*BK300+$Q300*(0.9*BK300+$S300)+$R300</f>
        <v>0</v>
      </c>
      <c r="DE300" s="56" t="n">
        <f aca="false">+$O300*AH300+$P300*BL300+$Q300*(0.9*BL300+$S300)+$R300</f>
        <v>0</v>
      </c>
      <c r="DF300" s="56" t="n">
        <f aca="false">+$O300*AI300+$P300*BM300+$Q300*(0.9*BM300+$S300)+$R300</f>
        <v>0</v>
      </c>
      <c r="DG300" s="55" t="n">
        <f aca="false">+SUM(CU300:DF300)</f>
        <v>78.86</v>
      </c>
      <c r="DH300" s="53"/>
      <c r="DJ300" s="14" t="n">
        <f aca="false">+IF(X300=0,0,$T300)</f>
        <v>30</v>
      </c>
      <c r="DK300" s="14" t="n">
        <f aca="false">+IF(Y300=0,0,$T300)</f>
        <v>0</v>
      </c>
      <c r="DL300" s="14" t="n">
        <f aca="false">+IF(Z300=0,0,$T300)</f>
        <v>0</v>
      </c>
      <c r="DM300" s="14" t="n">
        <f aca="false">+IF(AA300=0,0,$T300)</f>
        <v>0</v>
      </c>
      <c r="DN300" s="14" t="n">
        <f aca="false">+IF(AB300=0,0,$T300)</f>
        <v>0</v>
      </c>
      <c r="DO300" s="14" t="n">
        <f aca="false">+IF(AC300=0,0,$T300)</f>
        <v>0</v>
      </c>
      <c r="DP300" s="14" t="n">
        <f aca="false">+IF(AD300=0,0,$T300)</f>
        <v>0</v>
      </c>
      <c r="DQ300" s="14" t="n">
        <f aca="false">+IF(AE300=0,0,$T300)</f>
        <v>0</v>
      </c>
      <c r="DR300" s="14" t="n">
        <f aca="false">+IF(AF300=0,0,$T300)</f>
        <v>0</v>
      </c>
      <c r="DS300" s="14" t="n">
        <f aca="false">+IF(AG300=0,0,$T300)</f>
        <v>0</v>
      </c>
      <c r="DT300" s="14" t="n">
        <f aca="false">+IF(AH300=0,0,$T300)</f>
        <v>0</v>
      </c>
      <c r="DU300" s="14" t="n">
        <f aca="false">+IF(AI300=0,0,$T300)</f>
        <v>0</v>
      </c>
      <c r="DV300" s="55" t="n">
        <f aca="false">+SUM(DJ300:DU300)</f>
        <v>30</v>
      </c>
      <c r="DY300" s="14" t="n">
        <v>0</v>
      </c>
      <c r="DZ300" s="14" t="n">
        <v>0</v>
      </c>
      <c r="EA300" s="14" t="n">
        <v>0</v>
      </c>
      <c r="EB300" s="14" t="n">
        <v>0</v>
      </c>
      <c r="EC300" s="14" t="n">
        <v>0</v>
      </c>
      <c r="ED300" s="14" t="n">
        <v>0</v>
      </c>
      <c r="EE300" s="14" t="n">
        <v>0</v>
      </c>
      <c r="EF300" s="14" t="n">
        <v>0</v>
      </c>
      <c r="EG300" s="14" t="n">
        <v>0</v>
      </c>
      <c r="EH300" s="14" t="n">
        <v>0</v>
      </c>
      <c r="EI300" s="14" t="n">
        <v>0</v>
      </c>
      <c r="EJ300" s="14" t="n">
        <v>0</v>
      </c>
      <c r="EK300" s="55" t="n">
        <f aca="false">+SUM(DY300:EJ300)</f>
        <v>0</v>
      </c>
      <c r="EO300" s="53" t="n">
        <f aca="false">+CU300+DJ300-DY300/2</f>
        <v>108.86</v>
      </c>
      <c r="EP300" s="53" t="n">
        <f aca="false">+CV300+DK300-DZ300/2</f>
        <v>0</v>
      </c>
      <c r="EQ300" s="53" t="n">
        <f aca="false">+CW300+DL300-EA300/2</f>
        <v>0</v>
      </c>
      <c r="ER300" s="53" t="n">
        <f aca="false">+CX300+DM300-EB300/2</f>
        <v>0</v>
      </c>
      <c r="ES300" s="53" t="n">
        <f aca="false">+CY300+DN300-EC300/2</f>
        <v>0</v>
      </c>
      <c r="ET300" s="53" t="n">
        <f aca="false">+CZ300+DO300-ED300/2</f>
        <v>0</v>
      </c>
      <c r="EU300" s="53" t="n">
        <f aca="false">+DA300+DP300-EE300/2</f>
        <v>0</v>
      </c>
      <c r="EV300" s="53" t="n">
        <f aca="false">+DB300+DQ300-EF300/2</f>
        <v>0</v>
      </c>
      <c r="EW300" s="53" t="n">
        <f aca="false">+DC300+DR300-EG300/2</f>
        <v>0</v>
      </c>
      <c r="EX300" s="53" t="n">
        <f aca="false">+DD300+DS300-EH300/2</f>
        <v>0</v>
      </c>
      <c r="EY300" s="53" t="n">
        <f aca="false">+DE300+DT300-EI300/2</f>
        <v>0</v>
      </c>
      <c r="EZ300" s="53" t="n">
        <f aca="false">+DF300+DU300-EJ300/2</f>
        <v>0</v>
      </c>
      <c r="FA300" s="55" t="n">
        <f aca="false">+SUM(EO300:EZ300)</f>
        <v>108.86</v>
      </c>
      <c r="FD300" s="53" t="n">
        <f aca="false">+AM300-EO300-DY300</f>
        <v>3834.14</v>
      </c>
      <c r="FE300" s="53" t="n">
        <f aca="false">+AN300-EP300-DZ300</f>
        <v>0</v>
      </c>
      <c r="FF300" s="53" t="n">
        <f aca="false">+AO300-EQ300-EA300</f>
        <v>0</v>
      </c>
      <c r="FG300" s="53" t="n">
        <f aca="false">+AP300-ER300-EB300</f>
        <v>0</v>
      </c>
      <c r="FH300" s="53" t="n">
        <f aca="false">+AQ300-ES300-EC300</f>
        <v>0</v>
      </c>
      <c r="FI300" s="53" t="n">
        <f aca="false">+AR300-ET300-ED300</f>
        <v>0</v>
      </c>
      <c r="FJ300" s="53" t="n">
        <f aca="false">+AS300-EU300-EE300</f>
        <v>0</v>
      </c>
      <c r="FK300" s="53" t="n">
        <f aca="false">+AT300-EV300-EF300</f>
        <v>0</v>
      </c>
      <c r="FL300" s="53" t="n">
        <f aca="false">+AU300-EW300-EG300</f>
        <v>0</v>
      </c>
      <c r="FM300" s="53" t="n">
        <f aca="false">+AV300-EX300-EH300</f>
        <v>0</v>
      </c>
      <c r="FN300" s="53" t="n">
        <f aca="false">+AW300-EY300-EI300</f>
        <v>0</v>
      </c>
      <c r="FO300" s="53" t="n">
        <f aca="false">+AX300-EZ300-EJ300</f>
        <v>0</v>
      </c>
      <c r="FP300" s="53" t="n">
        <f aca="false">+AY300-FA300</f>
        <v>3834.14</v>
      </c>
    </row>
    <row collapsed="false" customFormat="false" customHeight="true" hidden="false" ht="15" outlineLevel="2" r="301">
      <c r="A301" s="21" t="n">
        <v>12</v>
      </c>
      <c r="B301" s="21" t="s">
        <v>67</v>
      </c>
      <c r="C301" s="21" t="s">
        <v>137</v>
      </c>
      <c r="D301" s="67" t="n">
        <f aca="false">+E301</f>
        <v>16272</v>
      </c>
      <c r="E301" s="69" t="n">
        <v>16272</v>
      </c>
      <c r="F301" s="76" t="s">
        <v>959</v>
      </c>
      <c r="G301" s="21" t="s">
        <v>69</v>
      </c>
      <c r="H301" s="21" t="s">
        <v>69</v>
      </c>
      <c r="I301" s="76" t="s">
        <v>960</v>
      </c>
      <c r="J301" s="76" t="s">
        <v>961</v>
      </c>
      <c r="K301" s="76" t="s">
        <v>75</v>
      </c>
      <c r="L301" s="49" t="s">
        <v>487</v>
      </c>
      <c r="M301" s="50" t="s">
        <v>70</v>
      </c>
      <c r="N301" s="51" t="n">
        <v>0.01</v>
      </c>
      <c r="O301" s="51" t="n">
        <v>0.02</v>
      </c>
      <c r="P301" s="51" t="n">
        <v>0</v>
      </c>
      <c r="Q301" s="51" t="n">
        <v>0</v>
      </c>
      <c r="R301" s="50" t="n">
        <v>0</v>
      </c>
      <c r="S301" s="50" t="n">
        <v>0</v>
      </c>
      <c r="T301" s="50" t="n">
        <v>30</v>
      </c>
      <c r="U301" s="50"/>
      <c r="X301" s="53" t="e">
        <f aca="false">+VLOOKUP($D301,['file:///home/lab/repositories/luckia.facturador/com.luckia.biller.deploy/src/main/resources/bootstrap/info_presencial_2014.xlsx']venta_neta_cons!$a$2:$n$1048576,3,0)</f>
        <v>#VALUE!</v>
      </c>
      <c r="Y301" s="53" t="e">
        <f aca="false">+VLOOKUP($D301,['file:///home/lab/repositories/luckia.facturador/com.luckia.biller.deploy/src/main/resources/bootstrap/info_presencial_2014.xlsx']venta_neta_cons!$a$2:$n$1048576,4,0)</f>
        <v>#VALUE!</v>
      </c>
      <c r="Z301" s="53" t="e">
        <f aca="false">+VLOOKUP($D301,['file:///home/lab/repositories/luckia.facturador/com.luckia.biller.deploy/src/main/resources/bootstrap/info_presencial_2014.xlsx']venta_neta_cons!$a$2:$n$1048576,5,0)</f>
        <v>#VALUE!</v>
      </c>
      <c r="AA301" s="53" t="e">
        <f aca="false">+VLOOKUP($D301,['file:///home/lab/repositories/luckia.facturador/com.luckia.biller.deploy/src/main/resources/bootstrap/info_presencial_2014.xlsx']venta_neta_cons!$a$2:$n$1048576,6,0)</f>
        <v>#VALUE!</v>
      </c>
      <c r="AB301" s="53" t="e">
        <f aca="false">+VLOOKUP($D301,['file:///home/lab/repositories/luckia.facturador/com.luckia.biller.deploy/src/main/resources/bootstrap/info_presencial_2014.xlsx']venta_neta_cons!$a$2:$n$1048576,7,0)</f>
        <v>#VALUE!</v>
      </c>
      <c r="AC301" s="53" t="e">
        <f aca="false">+VLOOKUP($D301,['file:///home/lab/repositories/luckia.facturador/com.luckia.biller.deploy/src/main/resources/bootstrap/info_presencial_2014.xlsx']venta_neta_cons!$a$2:$n$1048576,8,0)</f>
        <v>#VALUE!</v>
      </c>
      <c r="AD301" s="53" t="e">
        <f aca="false">+VLOOKUP($D301,['file:///home/lab/repositories/luckia.facturador/com.luckia.biller.deploy/src/main/resources/bootstrap/info_presencial_2014.xlsx']venta_neta_cons!$a$2:$n$1048576,9,0)</f>
        <v>#VALUE!</v>
      </c>
      <c r="AE301" s="53" t="e">
        <f aca="false">+VLOOKUP($D301,['file:///home/lab/repositories/luckia.facturador/com.luckia.biller.deploy/src/main/resources/bootstrap/info_presencial_2014.xlsx']venta_neta_cons!$a$2:$n$1048576,10,0)</f>
        <v>#VALUE!</v>
      </c>
      <c r="AF301" s="53" t="e">
        <f aca="false">+VLOOKUP($D301,['file:///home/lab/repositories/luckia.facturador/com.luckia.biller.deploy/src/main/resources/bootstrap/info_presencial_2014.xlsx']venta_neta_cons!$a$2:$n$1048576,11,0)</f>
        <v>#VALUE!</v>
      </c>
      <c r="AG301" s="53" t="e">
        <f aca="false">+VLOOKUP($D301,['file:///home/lab/repositories/luckia.facturador/com.luckia.biller.deploy/src/main/resources/bootstrap/info_presencial_2014.xlsx']venta_neta_cons!$a$2:$n$1048576,12,0)</f>
        <v>#VALUE!</v>
      </c>
      <c r="AH301" s="53" t="e">
        <f aca="false">+VLOOKUP($D301,['file:///home/lab/repositories/luckia.facturador/com.luckia.biller.deploy/src/main/resources/bootstrap/info_presencial_2014.xlsx']venta_neta_cons!$a$2:$n$1048576,13,0)</f>
        <v>#VALUE!</v>
      </c>
      <c r="AI301" s="53" t="e">
        <f aca="false">+VLOOKUP($D301,['file:///home/lab/repositories/luckia.facturador/com.luckia.biller.deploy/src/main/resources/bootstrap/info_presencial_2014.xlsx']venta_neta_cons!$a$2:$n$1048576,14,0)</f>
        <v>#VALUE!</v>
      </c>
      <c r="AJ301" s="53" t="n">
        <f aca="false">+SUM(X301:AI301)</f>
        <v>593</v>
      </c>
      <c r="AK301" s="54" t="n">
        <f aca="false">+BB301/X301</f>
        <v>0.544873524451939</v>
      </c>
      <c r="AL301" s="53"/>
      <c r="AM301" s="53" t="e">
        <f aca="false">+VLOOKUP($D301,['file:///home/lab/repositories/luckia.facturador/com.luckia.biller.deploy/src/main/resources/bootstrap/info_presencial_2014.xlsx']saldo_cons!$a$2:$n$1048576,3,0)</f>
        <v>#VALUE!</v>
      </c>
      <c r="AN301" s="53" t="e">
        <f aca="false">+VLOOKUP($D301,['file:///home/lab/repositories/luckia.facturador/com.luckia.biller.deploy/src/main/resources/bootstrap/info_presencial_2014.xlsx']saldo_cons!$a$2:$n$1048576,4,0)</f>
        <v>#VALUE!</v>
      </c>
      <c r="AO301" s="53" t="e">
        <f aca="false">+VLOOKUP($D301,['file:///home/lab/repositories/luckia.facturador/com.luckia.biller.deploy/src/main/resources/bootstrap/info_presencial_2014.xlsx']saldo_cons!$a$2:$n$1048576,5,0)</f>
        <v>#VALUE!</v>
      </c>
      <c r="AP301" s="53" t="e">
        <f aca="false">+VLOOKUP($D301,['file:///home/lab/repositories/luckia.facturador/com.luckia.biller.deploy/src/main/resources/bootstrap/info_presencial_2014.xlsx']saldo_cons!$a$2:$n$1048576,6,0)</f>
        <v>#VALUE!</v>
      </c>
      <c r="AQ301" s="53" t="e">
        <f aca="false">+VLOOKUP($D301,['file:///home/lab/repositories/luckia.facturador/com.luckia.biller.deploy/src/main/resources/bootstrap/info_presencial_2014.xlsx']saldo_cons!$a$2:$n$1048576,7,0)</f>
        <v>#VALUE!</v>
      </c>
      <c r="AR301" s="53" t="e">
        <f aca="false">+VLOOKUP($D301,['file:///home/lab/repositories/luckia.facturador/com.luckia.biller.deploy/src/main/resources/bootstrap/info_presencial_2014.xlsx']saldo_cons!$a$2:$n$1048576,8,0)</f>
        <v>#VALUE!</v>
      </c>
      <c r="AS301" s="53" t="e">
        <f aca="false">+VLOOKUP($D301,['file:///home/lab/repositories/luckia.facturador/com.luckia.biller.deploy/src/main/resources/bootstrap/info_presencial_2014.xlsx']saldo_cons!$a$2:$n$1048576,9,0)</f>
        <v>#VALUE!</v>
      </c>
      <c r="AT301" s="53" t="e">
        <f aca="false">+VLOOKUP($D301,['file:///home/lab/repositories/luckia.facturador/com.luckia.biller.deploy/src/main/resources/bootstrap/info_presencial_2014.xlsx']saldo_cons!$a$2:$n$1048576,10,0)</f>
        <v>#VALUE!</v>
      </c>
      <c r="AU301" s="53" t="e">
        <f aca="false">+VLOOKUP($D301,['file:///home/lab/repositories/luckia.facturador/com.luckia.biller.deploy/src/main/resources/bootstrap/info_presencial_2014.xlsx']saldo_cons!$a$2:$n$1048576,11,0)</f>
        <v>#VALUE!</v>
      </c>
      <c r="AV301" s="53" t="e">
        <f aca="false">+VLOOKUP($D301,['file:///home/lab/repositories/luckia.facturador/com.luckia.biller.deploy/src/main/resources/bootstrap/info_presencial_2014.xlsx']saldo_cons!$a$2:$n$1048576,12,0)</f>
        <v>#VALUE!</v>
      </c>
      <c r="AW301" s="53" t="e">
        <f aca="false">+VLOOKUP($D301,['file:///home/lab/repositories/luckia.facturador/com.luckia.biller.deploy/src/main/resources/bootstrap/info_presencial_2014.xlsx']saldo_cons!$a$2:$n$1048576,13,0)</f>
        <v>#VALUE!</v>
      </c>
      <c r="AX301" s="53" t="e">
        <f aca="false">+VLOOKUP($D301,['file:///home/lab/repositories/luckia.facturador/com.luckia.biller.deploy/src/main/resources/bootstrap/info_presencial_2014.xlsx']saldo_cons!$a$2:$n$1048576,14,0)</f>
        <v>#VALUE!</v>
      </c>
      <c r="AY301" s="53" t="n">
        <f aca="false">+SUM(AM301:AX301)</f>
        <v>593</v>
      </c>
      <c r="AZ301" s="53"/>
      <c r="BA301" s="53"/>
      <c r="BB301" s="53" t="e">
        <f aca="false">+VLOOKUP($D301,['file:///home/lab/repositories/luckia.facturador/com.luckia.biller.deploy/src/main/resources/bootstrap/info_presencial_2014.xlsx']ggr_cons!$a$2:$n$1048576,3,0)</f>
        <v>#VALUE!</v>
      </c>
      <c r="BC301" s="53" t="e">
        <f aca="false">+VLOOKUP($D301,['file:///home/lab/repositories/luckia.facturador/com.luckia.biller.deploy/src/main/resources/bootstrap/info_presencial_2014.xlsx']ggr_cons!$a$2:$n$1048576,4,0)</f>
        <v>#VALUE!</v>
      </c>
      <c r="BD301" s="53" t="e">
        <f aca="false">+VLOOKUP($D301,['file:///home/lab/repositories/luckia.facturador/com.luckia.biller.deploy/src/main/resources/bootstrap/info_presencial_2014.xlsx']ggr_cons!$a$2:$n$1048576,5,0)</f>
        <v>#VALUE!</v>
      </c>
      <c r="BE301" s="53" t="e">
        <f aca="false">+VLOOKUP($D301,['file:///home/lab/repositories/luckia.facturador/com.luckia.biller.deploy/src/main/resources/bootstrap/info_presencial_2014.xlsx']ggr_cons!$a$2:$n$1048576,6,0)</f>
        <v>#VALUE!</v>
      </c>
      <c r="BF301" s="53" t="e">
        <f aca="false">+VLOOKUP($D301,['file:///home/lab/repositories/luckia.facturador/com.luckia.biller.deploy/src/main/resources/bootstrap/info_presencial_2014.xlsx']ggr_cons!$a$2:$n$1048576,7,0)</f>
        <v>#VALUE!</v>
      </c>
      <c r="BG301" s="53" t="e">
        <f aca="false">+VLOOKUP($D301,['file:///home/lab/repositories/luckia.facturador/com.luckia.biller.deploy/src/main/resources/bootstrap/info_presencial_2014.xlsx']ggr_cons!$a$2:$n$1048576,8,0)</f>
        <v>#VALUE!</v>
      </c>
      <c r="BH301" s="53" t="e">
        <f aca="false">+VLOOKUP($D301,['file:///home/lab/repositories/luckia.facturador/com.luckia.biller.deploy/src/main/resources/bootstrap/info_presencial_2014.xlsx']ggr_cons!$a$2:$n$1048576,9,0)</f>
        <v>#VALUE!</v>
      </c>
      <c r="BI301" s="53" t="e">
        <f aca="false">+VLOOKUP($D301,['file:///home/lab/repositories/luckia.facturador/com.luckia.biller.deploy/src/main/resources/bootstrap/info_presencial_2014.xlsx']ggr_cons!$a$2:$n$1048576,10,0)</f>
        <v>#VALUE!</v>
      </c>
      <c r="BJ301" s="53" t="e">
        <f aca="false">+VLOOKUP($D301,['file:///home/lab/repositories/luckia.facturador/com.luckia.biller.deploy/src/main/resources/bootstrap/info_presencial_2014.xlsx']ggr_cons!$a$2:$n$1048576,11,0)</f>
        <v>#VALUE!</v>
      </c>
      <c r="BK301" s="53" t="e">
        <f aca="false">+VLOOKUP($D301,['file:///home/lab/repositories/luckia.facturador/com.luckia.biller.deploy/src/main/resources/bootstrap/info_presencial_2014.xlsx']ggr_cons!$a$2:$n$1048576,12,0)</f>
        <v>#VALUE!</v>
      </c>
      <c r="BL301" s="53" t="e">
        <f aca="false">+VLOOKUP($D301,['file:///home/lab/repositories/luckia.facturador/com.luckia.biller.deploy/src/main/resources/bootstrap/info_presencial_2014.xlsx']ggr_cons!$a$2:$n$1048576,13,0)</f>
        <v>#VALUE!</v>
      </c>
      <c r="BM301" s="53" t="e">
        <f aca="false">+VLOOKUP($D301,['file:///home/lab/repositories/luckia.facturador/com.luckia.biller.deploy/src/main/resources/bootstrap/info_presencial_2014.xlsx']ggr_cons!$a$2:$n$1048576,14,0)</f>
        <v>#VALUE!</v>
      </c>
      <c r="BN301" s="53" t="n">
        <f aca="false">+SUM(BB301:BM301)</f>
        <v>323.11</v>
      </c>
      <c r="BO301" s="53"/>
      <c r="BP301" s="53"/>
      <c r="BQ301" s="55" t="n">
        <f aca="false">+$N301*X301</f>
        <v>5.93</v>
      </c>
      <c r="BR301" s="55" t="n">
        <f aca="false">+$N301*Y301</f>
        <v>0</v>
      </c>
      <c r="BS301" s="55" t="n">
        <f aca="false">+$N301*Z301</f>
        <v>0</v>
      </c>
      <c r="BT301" s="55" t="n">
        <f aca="false">+$N301*AA301</f>
        <v>0</v>
      </c>
      <c r="BU301" s="55" t="n">
        <f aca="false">+$N301*AB301</f>
        <v>0</v>
      </c>
      <c r="BV301" s="55" t="n">
        <f aca="false">+$N301*AC301</f>
        <v>0</v>
      </c>
      <c r="BW301" s="55" t="n">
        <f aca="false">+$N301*AD301</f>
        <v>0</v>
      </c>
      <c r="BX301" s="55" t="n">
        <f aca="false">+$N301*AE301</f>
        <v>0</v>
      </c>
      <c r="BY301" s="55" t="n">
        <f aca="false">+$N301*AF301</f>
        <v>0</v>
      </c>
      <c r="BZ301" s="55" t="n">
        <f aca="false">+$N301*AG301</f>
        <v>0</v>
      </c>
      <c r="CA301" s="55" t="n">
        <f aca="false">+$N301*AH301</f>
        <v>0</v>
      </c>
      <c r="CB301" s="55" t="n">
        <f aca="false">+$N301*AI301</f>
        <v>0</v>
      </c>
      <c r="CC301" s="55" t="n">
        <f aca="false">+SUM(BQ301:CB301)</f>
        <v>5.93</v>
      </c>
      <c r="CD301" s="53"/>
      <c r="CE301" s="55"/>
      <c r="CF301" s="55" t="n">
        <f aca="false">+BQ301/$CE$2</f>
        <v>4.90082644628099</v>
      </c>
      <c r="CG301" s="55" t="n">
        <f aca="false">+BR301/$CE$2</f>
        <v>0</v>
      </c>
      <c r="CH301" s="55" t="n">
        <f aca="false">+BS301/$CE$2</f>
        <v>0</v>
      </c>
      <c r="CI301" s="55" t="n">
        <f aca="false">+BT301/$CE$2</f>
        <v>0</v>
      </c>
      <c r="CJ301" s="55" t="n">
        <f aca="false">+BU301/$CE$2</f>
        <v>0</v>
      </c>
      <c r="CK301" s="55" t="n">
        <f aca="false">+BV301/$CE$2</f>
        <v>0</v>
      </c>
      <c r="CL301" s="55" t="n">
        <f aca="false">+BW301/$CE$2</f>
        <v>0</v>
      </c>
      <c r="CM301" s="55" t="n">
        <f aca="false">+BX301/$CE$2</f>
        <v>0</v>
      </c>
      <c r="CN301" s="55" t="n">
        <f aca="false">+BY301/$CE$2</f>
        <v>0</v>
      </c>
      <c r="CO301" s="55" t="n">
        <f aca="false">+BZ301/$CE$2</f>
        <v>0</v>
      </c>
      <c r="CP301" s="55" t="n">
        <f aca="false">+CA301/$CE$2</f>
        <v>0</v>
      </c>
      <c r="CQ301" s="55" t="n">
        <f aca="false">+CB301/$CE$2</f>
        <v>0</v>
      </c>
      <c r="CR301" s="55" t="n">
        <f aca="false">+CC301/$CE$2</f>
        <v>4.90082644628099</v>
      </c>
      <c r="CS301" s="53"/>
      <c r="CT301" s="53"/>
      <c r="CU301" s="56" t="n">
        <f aca="false">+$O301*X301+$P301*BB301+$Q301*(0.9*BB301+$S301)+$R301</f>
        <v>11.86</v>
      </c>
      <c r="CV301" s="56" t="n">
        <f aca="false">+$O301*Y301+$P301*BC301+$Q301*(0.9*BC301+$S301)+$R301</f>
        <v>0</v>
      </c>
      <c r="CW301" s="56" t="n">
        <f aca="false">+$O301*Z301+$P301*BD301+$Q301*(0.9*BD301+$S301)+$R301</f>
        <v>0</v>
      </c>
      <c r="CX301" s="56" t="n">
        <f aca="false">+$O301*AA301+$P301*BE301+$Q301*(0.9*BE301+$S301)+$R301</f>
        <v>0</v>
      </c>
      <c r="CY301" s="56" t="n">
        <f aca="false">+$O301*AB301+$P301*BF301+$Q301*(0.9*BF301+$S301)+$R301</f>
        <v>0</v>
      </c>
      <c r="CZ301" s="56" t="n">
        <f aca="false">+$O301*AC301+$P301*BG301+$Q301*(0.9*BG301+$S301)+$R301</f>
        <v>0</v>
      </c>
      <c r="DA301" s="56" t="n">
        <f aca="false">+$O301*AD301+$P301*BH301+$Q301*(0.9*BH301+$S301)+$R301</f>
        <v>0</v>
      </c>
      <c r="DB301" s="56" t="n">
        <f aca="false">+$O301*AE301+$P301*BI301+$Q301*(0.9*BI301+$S301)+$R301</f>
        <v>0</v>
      </c>
      <c r="DC301" s="56" t="n">
        <f aca="false">+$O301*AF301+$P301*BJ301+$Q301*(0.9*BJ301+$S301)+$R301</f>
        <v>0</v>
      </c>
      <c r="DD301" s="56" t="n">
        <f aca="false">+$O301*AG301+$P301*BK301+$Q301*(0.9*BK301+$S301)+$R301</f>
        <v>0</v>
      </c>
      <c r="DE301" s="56" t="n">
        <f aca="false">+$O301*AH301+$P301*BL301+$Q301*(0.9*BL301+$S301)+$R301</f>
        <v>0</v>
      </c>
      <c r="DF301" s="56" t="n">
        <f aca="false">+$O301*AI301+$P301*BM301+$Q301*(0.9*BM301+$S301)+$R301</f>
        <v>0</v>
      </c>
      <c r="DG301" s="55" t="n">
        <f aca="false">+SUM(CU301:DF301)</f>
        <v>11.86</v>
      </c>
      <c r="DH301" s="53"/>
      <c r="DJ301" s="14" t="n">
        <f aca="false">+IF(X301=0,0,$T301)</f>
        <v>30</v>
      </c>
      <c r="DK301" s="14" t="n">
        <f aca="false">+IF(Y301=0,0,$T301)</f>
        <v>0</v>
      </c>
      <c r="DL301" s="14" t="n">
        <f aca="false">+IF(Z301=0,0,$T301)</f>
        <v>0</v>
      </c>
      <c r="DM301" s="14" t="n">
        <f aca="false">+IF(AA301=0,0,$T301)</f>
        <v>0</v>
      </c>
      <c r="DN301" s="14" t="n">
        <f aca="false">+IF(AB301=0,0,$T301)</f>
        <v>0</v>
      </c>
      <c r="DO301" s="14" t="n">
        <f aca="false">+IF(AC301=0,0,$T301)</f>
        <v>0</v>
      </c>
      <c r="DP301" s="14" t="n">
        <f aca="false">+IF(AD301=0,0,$T301)</f>
        <v>0</v>
      </c>
      <c r="DQ301" s="14" t="n">
        <f aca="false">+IF(AE301=0,0,$T301)</f>
        <v>0</v>
      </c>
      <c r="DR301" s="14" t="n">
        <f aca="false">+IF(AF301=0,0,$T301)</f>
        <v>0</v>
      </c>
      <c r="DS301" s="14" t="n">
        <f aca="false">+IF(AG301=0,0,$T301)</f>
        <v>0</v>
      </c>
      <c r="DT301" s="14" t="n">
        <f aca="false">+IF(AH301=0,0,$T301)</f>
        <v>0</v>
      </c>
      <c r="DU301" s="14" t="n">
        <f aca="false">+IF(AI301=0,0,$T301)</f>
        <v>0</v>
      </c>
      <c r="DV301" s="55" t="n">
        <f aca="false">+SUM(DJ301:DU301)</f>
        <v>30</v>
      </c>
      <c r="DY301" s="14" t="n">
        <v>0</v>
      </c>
      <c r="DZ301" s="14" t="n">
        <v>0</v>
      </c>
      <c r="EA301" s="14" t="n">
        <v>0</v>
      </c>
      <c r="EB301" s="14" t="n">
        <v>0</v>
      </c>
      <c r="EC301" s="14" t="n">
        <v>0</v>
      </c>
      <c r="ED301" s="14" t="n">
        <v>0</v>
      </c>
      <c r="EE301" s="14" t="n">
        <v>0</v>
      </c>
      <c r="EF301" s="14" t="n">
        <v>0</v>
      </c>
      <c r="EG301" s="14" t="n">
        <v>0</v>
      </c>
      <c r="EH301" s="14" t="n">
        <v>0</v>
      </c>
      <c r="EI301" s="14" t="n">
        <v>0</v>
      </c>
      <c r="EJ301" s="14" t="n">
        <v>0</v>
      </c>
      <c r="EK301" s="55" t="n">
        <f aca="false">+SUM(DY301:EJ301)</f>
        <v>0</v>
      </c>
      <c r="EO301" s="53" t="n">
        <f aca="false">+CU301+DJ301-DY301/2</f>
        <v>41.86</v>
      </c>
      <c r="EP301" s="53" t="n">
        <f aca="false">+CV301+DK301-DZ301/2</f>
        <v>0</v>
      </c>
      <c r="EQ301" s="53" t="n">
        <f aca="false">+CW301+DL301-EA301/2</f>
        <v>0</v>
      </c>
      <c r="ER301" s="53" t="n">
        <f aca="false">+CX301+DM301-EB301/2</f>
        <v>0</v>
      </c>
      <c r="ES301" s="53" t="n">
        <f aca="false">+CY301+DN301-EC301/2</f>
        <v>0</v>
      </c>
      <c r="ET301" s="53" t="n">
        <f aca="false">+CZ301+DO301-ED301/2</f>
        <v>0</v>
      </c>
      <c r="EU301" s="53" t="n">
        <f aca="false">+DA301+DP301-EE301/2</f>
        <v>0</v>
      </c>
      <c r="EV301" s="53" t="n">
        <f aca="false">+DB301+DQ301-EF301/2</f>
        <v>0</v>
      </c>
      <c r="EW301" s="53" t="n">
        <f aca="false">+DC301+DR301-EG301/2</f>
        <v>0</v>
      </c>
      <c r="EX301" s="53" t="n">
        <f aca="false">+DD301+DS301-EH301/2</f>
        <v>0</v>
      </c>
      <c r="EY301" s="53" t="n">
        <f aca="false">+DE301+DT301-EI301/2</f>
        <v>0</v>
      </c>
      <c r="EZ301" s="53" t="n">
        <f aca="false">+DF301+DU301-EJ301/2</f>
        <v>0</v>
      </c>
      <c r="FA301" s="55" t="n">
        <f aca="false">+SUM(EO301:EZ301)</f>
        <v>41.86</v>
      </c>
      <c r="FD301" s="53" t="n">
        <f aca="false">+AM301-EO301-DY301</f>
        <v>551.14</v>
      </c>
      <c r="FE301" s="53" t="n">
        <f aca="false">+AN301-EP301-DZ301</f>
        <v>0</v>
      </c>
      <c r="FF301" s="53" t="n">
        <f aca="false">+AO301-EQ301-EA301</f>
        <v>0</v>
      </c>
      <c r="FG301" s="53" t="n">
        <f aca="false">+AP301-ER301-EB301</f>
        <v>0</v>
      </c>
      <c r="FH301" s="53" t="n">
        <f aca="false">+AQ301-ES301-EC301</f>
        <v>0</v>
      </c>
      <c r="FI301" s="53" t="n">
        <f aca="false">+AR301-ET301-ED301</f>
        <v>0</v>
      </c>
      <c r="FJ301" s="53" t="n">
        <f aca="false">+AS301-EU301-EE301</f>
        <v>0</v>
      </c>
      <c r="FK301" s="53" t="n">
        <f aca="false">+AT301-EV301-EF301</f>
        <v>0</v>
      </c>
      <c r="FL301" s="53" t="n">
        <f aca="false">+AU301-EW301-EG301</f>
        <v>0</v>
      </c>
      <c r="FM301" s="53" t="n">
        <f aca="false">+AV301-EX301-EH301</f>
        <v>0</v>
      </c>
      <c r="FN301" s="53" t="n">
        <f aca="false">+AW301-EY301-EI301</f>
        <v>0</v>
      </c>
      <c r="FO301" s="53" t="n">
        <f aca="false">+AX301-EZ301-EJ301</f>
        <v>0</v>
      </c>
      <c r="FP301" s="53" t="n">
        <f aca="false">+AY301-FA301</f>
        <v>551.14</v>
      </c>
    </row>
    <row collapsed="false" customFormat="false" customHeight="true" hidden="false" ht="15" outlineLevel="2" r="302">
      <c r="A302" s="21" t="n">
        <v>12</v>
      </c>
      <c r="B302" s="21" t="s">
        <v>67</v>
      </c>
      <c r="C302" s="21" t="s">
        <v>137</v>
      </c>
      <c r="D302" s="67" t="n">
        <f aca="false">+E302</f>
        <v>16273</v>
      </c>
      <c r="E302" s="69" t="n">
        <v>16273</v>
      </c>
      <c r="F302" s="76" t="s">
        <v>962</v>
      </c>
      <c r="G302" s="21" t="s">
        <v>69</v>
      </c>
      <c r="H302" s="21" t="s">
        <v>69</v>
      </c>
      <c r="I302" s="76" t="s">
        <v>963</v>
      </c>
      <c r="J302" s="76" t="s">
        <v>74</v>
      </c>
      <c r="K302" s="76" t="s">
        <v>75</v>
      </c>
      <c r="L302" s="49" t="s">
        <v>487</v>
      </c>
      <c r="M302" s="50" t="s">
        <v>70</v>
      </c>
      <c r="N302" s="51" t="n">
        <v>0.01</v>
      </c>
      <c r="O302" s="51" t="n">
        <v>0.02</v>
      </c>
      <c r="P302" s="51" t="n">
        <v>0</v>
      </c>
      <c r="Q302" s="51" t="n">
        <v>0</v>
      </c>
      <c r="R302" s="50" t="n">
        <v>0</v>
      </c>
      <c r="S302" s="50" t="n">
        <v>0</v>
      </c>
      <c r="T302" s="50" t="n">
        <v>30</v>
      </c>
      <c r="U302" s="50"/>
      <c r="X302" s="53" t="e">
        <f aca="false">+VLOOKUP($D302,['file:///home/lab/repositories/luckia.facturador/com.luckia.biller.deploy/src/main/resources/bootstrap/info_presencial_2014.xlsx']venta_neta_cons!$a$2:$n$1048576,3,0)</f>
        <v>#VALUE!</v>
      </c>
      <c r="Y302" s="53" t="e">
        <f aca="false">+VLOOKUP($D302,['file:///home/lab/repositories/luckia.facturador/com.luckia.biller.deploy/src/main/resources/bootstrap/info_presencial_2014.xlsx']venta_neta_cons!$a$2:$n$1048576,4,0)</f>
        <v>#VALUE!</v>
      </c>
      <c r="Z302" s="53" t="e">
        <f aca="false">+VLOOKUP($D302,['file:///home/lab/repositories/luckia.facturador/com.luckia.biller.deploy/src/main/resources/bootstrap/info_presencial_2014.xlsx']venta_neta_cons!$a$2:$n$1048576,5,0)</f>
        <v>#VALUE!</v>
      </c>
      <c r="AA302" s="53" t="e">
        <f aca="false">+VLOOKUP($D302,['file:///home/lab/repositories/luckia.facturador/com.luckia.biller.deploy/src/main/resources/bootstrap/info_presencial_2014.xlsx']venta_neta_cons!$a$2:$n$1048576,6,0)</f>
        <v>#VALUE!</v>
      </c>
      <c r="AB302" s="53" t="e">
        <f aca="false">+VLOOKUP($D302,['file:///home/lab/repositories/luckia.facturador/com.luckia.biller.deploy/src/main/resources/bootstrap/info_presencial_2014.xlsx']venta_neta_cons!$a$2:$n$1048576,7,0)</f>
        <v>#VALUE!</v>
      </c>
      <c r="AC302" s="53" t="e">
        <f aca="false">+VLOOKUP($D302,['file:///home/lab/repositories/luckia.facturador/com.luckia.biller.deploy/src/main/resources/bootstrap/info_presencial_2014.xlsx']venta_neta_cons!$a$2:$n$1048576,8,0)</f>
        <v>#VALUE!</v>
      </c>
      <c r="AD302" s="53" t="e">
        <f aca="false">+VLOOKUP($D302,['file:///home/lab/repositories/luckia.facturador/com.luckia.biller.deploy/src/main/resources/bootstrap/info_presencial_2014.xlsx']venta_neta_cons!$a$2:$n$1048576,9,0)</f>
        <v>#VALUE!</v>
      </c>
      <c r="AE302" s="53" t="e">
        <f aca="false">+VLOOKUP($D302,['file:///home/lab/repositories/luckia.facturador/com.luckia.biller.deploy/src/main/resources/bootstrap/info_presencial_2014.xlsx']venta_neta_cons!$a$2:$n$1048576,10,0)</f>
        <v>#VALUE!</v>
      </c>
      <c r="AF302" s="53" t="e">
        <f aca="false">+VLOOKUP($D302,['file:///home/lab/repositories/luckia.facturador/com.luckia.biller.deploy/src/main/resources/bootstrap/info_presencial_2014.xlsx']venta_neta_cons!$a$2:$n$1048576,11,0)</f>
        <v>#VALUE!</v>
      </c>
      <c r="AG302" s="53" t="e">
        <f aca="false">+VLOOKUP($D302,['file:///home/lab/repositories/luckia.facturador/com.luckia.biller.deploy/src/main/resources/bootstrap/info_presencial_2014.xlsx']venta_neta_cons!$a$2:$n$1048576,12,0)</f>
        <v>#VALUE!</v>
      </c>
      <c r="AH302" s="53" t="e">
        <f aca="false">+VLOOKUP($D302,['file:///home/lab/repositories/luckia.facturador/com.luckia.biller.deploy/src/main/resources/bootstrap/info_presencial_2014.xlsx']venta_neta_cons!$a$2:$n$1048576,13,0)</f>
        <v>#VALUE!</v>
      </c>
      <c r="AI302" s="53" t="e">
        <f aca="false">+VLOOKUP($D302,['file:///home/lab/repositories/luckia.facturador/com.luckia.biller.deploy/src/main/resources/bootstrap/info_presencial_2014.xlsx']venta_neta_cons!$a$2:$n$1048576,14,0)</f>
        <v>#VALUE!</v>
      </c>
      <c r="AJ302" s="53" t="n">
        <f aca="false">+SUM(X302:AI302)</f>
        <v>590</v>
      </c>
      <c r="AK302" s="54" t="n">
        <f aca="false">+BB302/X302</f>
        <v>0.513542372881356</v>
      </c>
      <c r="AL302" s="53"/>
      <c r="AM302" s="53" t="e">
        <f aca="false">+VLOOKUP($D302,['file:///home/lab/repositories/luckia.facturador/com.luckia.biller.deploy/src/main/resources/bootstrap/info_presencial_2014.xlsx']saldo_cons!$a$2:$n$1048576,3,0)</f>
        <v>#VALUE!</v>
      </c>
      <c r="AN302" s="53" t="e">
        <f aca="false">+VLOOKUP($D302,['file:///home/lab/repositories/luckia.facturador/com.luckia.biller.deploy/src/main/resources/bootstrap/info_presencial_2014.xlsx']saldo_cons!$a$2:$n$1048576,4,0)</f>
        <v>#VALUE!</v>
      </c>
      <c r="AO302" s="53" t="e">
        <f aca="false">+VLOOKUP($D302,['file:///home/lab/repositories/luckia.facturador/com.luckia.biller.deploy/src/main/resources/bootstrap/info_presencial_2014.xlsx']saldo_cons!$a$2:$n$1048576,5,0)</f>
        <v>#VALUE!</v>
      </c>
      <c r="AP302" s="53" t="e">
        <f aca="false">+VLOOKUP($D302,['file:///home/lab/repositories/luckia.facturador/com.luckia.biller.deploy/src/main/resources/bootstrap/info_presencial_2014.xlsx']saldo_cons!$a$2:$n$1048576,6,0)</f>
        <v>#VALUE!</v>
      </c>
      <c r="AQ302" s="53" t="e">
        <f aca="false">+VLOOKUP($D302,['file:///home/lab/repositories/luckia.facturador/com.luckia.biller.deploy/src/main/resources/bootstrap/info_presencial_2014.xlsx']saldo_cons!$a$2:$n$1048576,7,0)</f>
        <v>#VALUE!</v>
      </c>
      <c r="AR302" s="53" t="e">
        <f aca="false">+VLOOKUP($D302,['file:///home/lab/repositories/luckia.facturador/com.luckia.biller.deploy/src/main/resources/bootstrap/info_presencial_2014.xlsx']saldo_cons!$a$2:$n$1048576,8,0)</f>
        <v>#VALUE!</v>
      </c>
      <c r="AS302" s="53" t="e">
        <f aca="false">+VLOOKUP($D302,['file:///home/lab/repositories/luckia.facturador/com.luckia.biller.deploy/src/main/resources/bootstrap/info_presencial_2014.xlsx']saldo_cons!$a$2:$n$1048576,9,0)</f>
        <v>#VALUE!</v>
      </c>
      <c r="AT302" s="53" t="e">
        <f aca="false">+VLOOKUP($D302,['file:///home/lab/repositories/luckia.facturador/com.luckia.biller.deploy/src/main/resources/bootstrap/info_presencial_2014.xlsx']saldo_cons!$a$2:$n$1048576,10,0)</f>
        <v>#VALUE!</v>
      </c>
      <c r="AU302" s="53" t="e">
        <f aca="false">+VLOOKUP($D302,['file:///home/lab/repositories/luckia.facturador/com.luckia.biller.deploy/src/main/resources/bootstrap/info_presencial_2014.xlsx']saldo_cons!$a$2:$n$1048576,11,0)</f>
        <v>#VALUE!</v>
      </c>
      <c r="AV302" s="53" t="e">
        <f aca="false">+VLOOKUP($D302,['file:///home/lab/repositories/luckia.facturador/com.luckia.biller.deploy/src/main/resources/bootstrap/info_presencial_2014.xlsx']saldo_cons!$a$2:$n$1048576,12,0)</f>
        <v>#VALUE!</v>
      </c>
      <c r="AW302" s="53" t="e">
        <f aca="false">+VLOOKUP($D302,['file:///home/lab/repositories/luckia.facturador/com.luckia.biller.deploy/src/main/resources/bootstrap/info_presencial_2014.xlsx']saldo_cons!$a$2:$n$1048576,13,0)</f>
        <v>#VALUE!</v>
      </c>
      <c r="AX302" s="53" t="e">
        <f aca="false">+VLOOKUP($D302,['file:///home/lab/repositories/luckia.facturador/com.luckia.biller.deploy/src/main/resources/bootstrap/info_presencial_2014.xlsx']saldo_cons!$a$2:$n$1048576,14,0)</f>
        <v>#VALUE!</v>
      </c>
      <c r="AY302" s="53" t="n">
        <f aca="false">+SUM(AM302:AX302)</f>
        <v>590</v>
      </c>
      <c r="AZ302" s="53"/>
      <c r="BA302" s="53"/>
      <c r="BB302" s="53" t="e">
        <f aca="false">+VLOOKUP($D302,['file:///home/lab/repositories/luckia.facturador/com.luckia.biller.deploy/src/main/resources/bootstrap/info_presencial_2014.xlsx']ggr_cons!$a$2:$n$1048576,3,0)</f>
        <v>#VALUE!</v>
      </c>
      <c r="BC302" s="53" t="e">
        <f aca="false">+VLOOKUP($D302,['file:///home/lab/repositories/luckia.facturador/com.luckia.biller.deploy/src/main/resources/bootstrap/info_presencial_2014.xlsx']ggr_cons!$a$2:$n$1048576,4,0)</f>
        <v>#VALUE!</v>
      </c>
      <c r="BD302" s="53" t="e">
        <f aca="false">+VLOOKUP($D302,['file:///home/lab/repositories/luckia.facturador/com.luckia.biller.deploy/src/main/resources/bootstrap/info_presencial_2014.xlsx']ggr_cons!$a$2:$n$1048576,5,0)</f>
        <v>#VALUE!</v>
      </c>
      <c r="BE302" s="53" t="e">
        <f aca="false">+VLOOKUP($D302,['file:///home/lab/repositories/luckia.facturador/com.luckia.biller.deploy/src/main/resources/bootstrap/info_presencial_2014.xlsx']ggr_cons!$a$2:$n$1048576,6,0)</f>
        <v>#VALUE!</v>
      </c>
      <c r="BF302" s="53" t="e">
        <f aca="false">+VLOOKUP($D302,['file:///home/lab/repositories/luckia.facturador/com.luckia.biller.deploy/src/main/resources/bootstrap/info_presencial_2014.xlsx']ggr_cons!$a$2:$n$1048576,7,0)</f>
        <v>#VALUE!</v>
      </c>
      <c r="BG302" s="53" t="e">
        <f aca="false">+VLOOKUP($D302,['file:///home/lab/repositories/luckia.facturador/com.luckia.biller.deploy/src/main/resources/bootstrap/info_presencial_2014.xlsx']ggr_cons!$a$2:$n$1048576,8,0)</f>
        <v>#VALUE!</v>
      </c>
      <c r="BH302" s="53" t="e">
        <f aca="false">+VLOOKUP($D302,['file:///home/lab/repositories/luckia.facturador/com.luckia.biller.deploy/src/main/resources/bootstrap/info_presencial_2014.xlsx']ggr_cons!$a$2:$n$1048576,9,0)</f>
        <v>#VALUE!</v>
      </c>
      <c r="BI302" s="53" t="e">
        <f aca="false">+VLOOKUP($D302,['file:///home/lab/repositories/luckia.facturador/com.luckia.biller.deploy/src/main/resources/bootstrap/info_presencial_2014.xlsx']ggr_cons!$a$2:$n$1048576,10,0)</f>
        <v>#VALUE!</v>
      </c>
      <c r="BJ302" s="53" t="e">
        <f aca="false">+VLOOKUP($D302,['file:///home/lab/repositories/luckia.facturador/com.luckia.biller.deploy/src/main/resources/bootstrap/info_presencial_2014.xlsx']ggr_cons!$a$2:$n$1048576,11,0)</f>
        <v>#VALUE!</v>
      </c>
      <c r="BK302" s="53" t="e">
        <f aca="false">+VLOOKUP($D302,['file:///home/lab/repositories/luckia.facturador/com.luckia.biller.deploy/src/main/resources/bootstrap/info_presencial_2014.xlsx']ggr_cons!$a$2:$n$1048576,12,0)</f>
        <v>#VALUE!</v>
      </c>
      <c r="BL302" s="53" t="e">
        <f aca="false">+VLOOKUP($D302,['file:///home/lab/repositories/luckia.facturador/com.luckia.biller.deploy/src/main/resources/bootstrap/info_presencial_2014.xlsx']ggr_cons!$a$2:$n$1048576,13,0)</f>
        <v>#VALUE!</v>
      </c>
      <c r="BM302" s="53" t="e">
        <f aca="false">+VLOOKUP($D302,['file:///home/lab/repositories/luckia.facturador/com.luckia.biller.deploy/src/main/resources/bootstrap/info_presencial_2014.xlsx']ggr_cons!$a$2:$n$1048576,14,0)</f>
        <v>#VALUE!</v>
      </c>
      <c r="BN302" s="53" t="n">
        <f aca="false">+SUM(BB302:BM302)</f>
        <v>302.99</v>
      </c>
      <c r="BO302" s="53"/>
      <c r="BP302" s="53"/>
      <c r="BQ302" s="55" t="n">
        <f aca="false">+$N302*X302</f>
        <v>5.9</v>
      </c>
      <c r="BR302" s="55" t="n">
        <f aca="false">+$N302*Y302</f>
        <v>0</v>
      </c>
      <c r="BS302" s="55" t="n">
        <f aca="false">+$N302*Z302</f>
        <v>0</v>
      </c>
      <c r="BT302" s="55" t="n">
        <f aca="false">+$N302*AA302</f>
        <v>0</v>
      </c>
      <c r="BU302" s="55" t="n">
        <f aca="false">+$N302*AB302</f>
        <v>0</v>
      </c>
      <c r="BV302" s="55" t="n">
        <f aca="false">+$N302*AC302</f>
        <v>0</v>
      </c>
      <c r="BW302" s="55" t="n">
        <f aca="false">+$N302*AD302</f>
        <v>0</v>
      </c>
      <c r="BX302" s="55" t="n">
        <f aca="false">+$N302*AE302</f>
        <v>0</v>
      </c>
      <c r="BY302" s="55" t="n">
        <f aca="false">+$N302*AF302</f>
        <v>0</v>
      </c>
      <c r="BZ302" s="55" t="n">
        <f aca="false">+$N302*AG302</f>
        <v>0</v>
      </c>
      <c r="CA302" s="55" t="n">
        <f aca="false">+$N302*AH302</f>
        <v>0</v>
      </c>
      <c r="CB302" s="55" t="n">
        <f aca="false">+$N302*AI302</f>
        <v>0</v>
      </c>
      <c r="CC302" s="55" t="n">
        <f aca="false">+SUM(BQ302:CB302)</f>
        <v>5.9</v>
      </c>
      <c r="CD302" s="53"/>
      <c r="CE302" s="55"/>
      <c r="CF302" s="55" t="n">
        <f aca="false">+BQ302/$CE$2</f>
        <v>4.87603305785124</v>
      </c>
      <c r="CG302" s="55" t="n">
        <f aca="false">+BR302/$CE$2</f>
        <v>0</v>
      </c>
      <c r="CH302" s="55" t="n">
        <f aca="false">+BS302/$CE$2</f>
        <v>0</v>
      </c>
      <c r="CI302" s="55" t="n">
        <f aca="false">+BT302/$CE$2</f>
        <v>0</v>
      </c>
      <c r="CJ302" s="55" t="n">
        <f aca="false">+BU302/$CE$2</f>
        <v>0</v>
      </c>
      <c r="CK302" s="55" t="n">
        <f aca="false">+BV302/$CE$2</f>
        <v>0</v>
      </c>
      <c r="CL302" s="55" t="n">
        <f aca="false">+BW302/$CE$2</f>
        <v>0</v>
      </c>
      <c r="CM302" s="55" t="n">
        <f aca="false">+BX302/$CE$2</f>
        <v>0</v>
      </c>
      <c r="CN302" s="55" t="n">
        <f aca="false">+BY302/$CE$2</f>
        <v>0</v>
      </c>
      <c r="CO302" s="55" t="n">
        <f aca="false">+BZ302/$CE$2</f>
        <v>0</v>
      </c>
      <c r="CP302" s="55" t="n">
        <f aca="false">+CA302/$CE$2</f>
        <v>0</v>
      </c>
      <c r="CQ302" s="55" t="n">
        <f aca="false">+CB302/$CE$2</f>
        <v>0</v>
      </c>
      <c r="CR302" s="55" t="n">
        <f aca="false">+CC302/$CE$2</f>
        <v>4.87603305785124</v>
      </c>
      <c r="CS302" s="53"/>
      <c r="CT302" s="53"/>
      <c r="CU302" s="56" t="n">
        <f aca="false">+$O302*X302+$P302*BB302+$Q302*(0.9*BB302+$S302)+$R302</f>
        <v>11.8</v>
      </c>
      <c r="CV302" s="56" t="n">
        <f aca="false">+$O302*Y302+$P302*BC302+$Q302*(0.9*BC302+$S302)+$R302</f>
        <v>0</v>
      </c>
      <c r="CW302" s="56" t="n">
        <f aca="false">+$O302*Z302+$P302*BD302+$Q302*(0.9*BD302+$S302)+$R302</f>
        <v>0</v>
      </c>
      <c r="CX302" s="56" t="n">
        <f aca="false">+$O302*AA302+$P302*BE302+$Q302*(0.9*BE302+$S302)+$R302</f>
        <v>0</v>
      </c>
      <c r="CY302" s="56" t="n">
        <f aca="false">+$O302*AB302+$P302*BF302+$Q302*(0.9*BF302+$S302)+$R302</f>
        <v>0</v>
      </c>
      <c r="CZ302" s="56" t="n">
        <f aca="false">+$O302*AC302+$P302*BG302+$Q302*(0.9*BG302+$S302)+$R302</f>
        <v>0</v>
      </c>
      <c r="DA302" s="56" t="n">
        <f aca="false">+$O302*AD302+$P302*BH302+$Q302*(0.9*BH302+$S302)+$R302</f>
        <v>0</v>
      </c>
      <c r="DB302" s="56" t="n">
        <f aca="false">+$O302*AE302+$P302*BI302+$Q302*(0.9*BI302+$S302)+$R302</f>
        <v>0</v>
      </c>
      <c r="DC302" s="56" t="n">
        <f aca="false">+$O302*AF302+$P302*BJ302+$Q302*(0.9*BJ302+$S302)+$R302</f>
        <v>0</v>
      </c>
      <c r="DD302" s="56" t="n">
        <f aca="false">+$O302*AG302+$P302*BK302+$Q302*(0.9*BK302+$S302)+$R302</f>
        <v>0</v>
      </c>
      <c r="DE302" s="56" t="n">
        <f aca="false">+$O302*AH302+$P302*BL302+$Q302*(0.9*BL302+$S302)+$R302</f>
        <v>0</v>
      </c>
      <c r="DF302" s="56" t="n">
        <f aca="false">+$O302*AI302+$P302*BM302+$Q302*(0.9*BM302+$S302)+$R302</f>
        <v>0</v>
      </c>
      <c r="DG302" s="55" t="n">
        <f aca="false">+SUM(CU302:DF302)</f>
        <v>11.8</v>
      </c>
      <c r="DH302" s="53"/>
      <c r="DJ302" s="14" t="n">
        <f aca="false">+IF(X302=0,0,$T302)</f>
        <v>30</v>
      </c>
      <c r="DK302" s="14" t="n">
        <f aca="false">+IF(Y302=0,0,$T302)</f>
        <v>0</v>
      </c>
      <c r="DL302" s="14" t="n">
        <f aca="false">+IF(Z302=0,0,$T302)</f>
        <v>0</v>
      </c>
      <c r="DM302" s="14" t="n">
        <f aca="false">+IF(AA302=0,0,$T302)</f>
        <v>0</v>
      </c>
      <c r="DN302" s="14" t="n">
        <f aca="false">+IF(AB302=0,0,$T302)</f>
        <v>0</v>
      </c>
      <c r="DO302" s="14" t="n">
        <f aca="false">+IF(AC302=0,0,$T302)</f>
        <v>0</v>
      </c>
      <c r="DP302" s="14" t="n">
        <f aca="false">+IF(AD302=0,0,$T302)</f>
        <v>0</v>
      </c>
      <c r="DQ302" s="14" t="n">
        <f aca="false">+IF(AE302=0,0,$T302)</f>
        <v>0</v>
      </c>
      <c r="DR302" s="14" t="n">
        <f aca="false">+IF(AF302=0,0,$T302)</f>
        <v>0</v>
      </c>
      <c r="DS302" s="14" t="n">
        <f aca="false">+IF(AG302=0,0,$T302)</f>
        <v>0</v>
      </c>
      <c r="DT302" s="14" t="n">
        <f aca="false">+IF(AH302=0,0,$T302)</f>
        <v>0</v>
      </c>
      <c r="DU302" s="14" t="n">
        <f aca="false">+IF(AI302=0,0,$T302)</f>
        <v>0</v>
      </c>
      <c r="DV302" s="55" t="n">
        <f aca="false">+SUM(DJ302:DU302)</f>
        <v>30</v>
      </c>
      <c r="DY302" s="14" t="n">
        <v>0</v>
      </c>
      <c r="DZ302" s="14" t="n">
        <v>0</v>
      </c>
      <c r="EA302" s="14" t="n">
        <v>0</v>
      </c>
      <c r="EB302" s="14" t="n">
        <v>0</v>
      </c>
      <c r="EC302" s="14" t="n">
        <v>0</v>
      </c>
      <c r="ED302" s="14" t="n">
        <v>0</v>
      </c>
      <c r="EE302" s="14" t="n">
        <v>0</v>
      </c>
      <c r="EF302" s="14" t="n">
        <v>0</v>
      </c>
      <c r="EG302" s="14" t="n">
        <v>0</v>
      </c>
      <c r="EH302" s="14" t="n">
        <v>0</v>
      </c>
      <c r="EI302" s="14" t="n">
        <v>0</v>
      </c>
      <c r="EJ302" s="14" t="n">
        <v>0</v>
      </c>
      <c r="EK302" s="55" t="n">
        <f aca="false">+SUM(DY302:EJ302)</f>
        <v>0</v>
      </c>
      <c r="EO302" s="53" t="n">
        <f aca="false">+CU302+DJ302-DY302/2</f>
        <v>41.8</v>
      </c>
      <c r="EP302" s="53" t="n">
        <f aca="false">+CV302+DK302-DZ302/2</f>
        <v>0</v>
      </c>
      <c r="EQ302" s="53" t="n">
        <f aca="false">+CW302+DL302-EA302/2</f>
        <v>0</v>
      </c>
      <c r="ER302" s="53" t="n">
        <f aca="false">+CX302+DM302-EB302/2</f>
        <v>0</v>
      </c>
      <c r="ES302" s="53" t="n">
        <f aca="false">+CY302+DN302-EC302/2</f>
        <v>0</v>
      </c>
      <c r="ET302" s="53" t="n">
        <f aca="false">+CZ302+DO302-ED302/2</f>
        <v>0</v>
      </c>
      <c r="EU302" s="53" t="n">
        <f aca="false">+DA302+DP302-EE302/2</f>
        <v>0</v>
      </c>
      <c r="EV302" s="53" t="n">
        <f aca="false">+DB302+DQ302-EF302/2</f>
        <v>0</v>
      </c>
      <c r="EW302" s="53" t="n">
        <f aca="false">+DC302+DR302-EG302/2</f>
        <v>0</v>
      </c>
      <c r="EX302" s="53" t="n">
        <f aca="false">+DD302+DS302-EH302/2</f>
        <v>0</v>
      </c>
      <c r="EY302" s="53" t="n">
        <f aca="false">+DE302+DT302-EI302/2</f>
        <v>0</v>
      </c>
      <c r="EZ302" s="53" t="n">
        <f aca="false">+DF302+DU302-EJ302/2</f>
        <v>0</v>
      </c>
      <c r="FA302" s="55" t="n">
        <f aca="false">+SUM(EO302:EZ302)</f>
        <v>41.8</v>
      </c>
      <c r="FD302" s="53" t="n">
        <f aca="false">+AM302-EO302-DY302</f>
        <v>548.2</v>
      </c>
      <c r="FE302" s="53" t="n">
        <f aca="false">+AN302-EP302-DZ302</f>
        <v>0</v>
      </c>
      <c r="FF302" s="53" t="n">
        <f aca="false">+AO302-EQ302-EA302</f>
        <v>0</v>
      </c>
      <c r="FG302" s="53" t="n">
        <f aca="false">+AP302-ER302-EB302</f>
        <v>0</v>
      </c>
      <c r="FH302" s="53" t="n">
        <f aca="false">+AQ302-ES302-EC302</f>
        <v>0</v>
      </c>
      <c r="FI302" s="53" t="n">
        <f aca="false">+AR302-ET302-ED302</f>
        <v>0</v>
      </c>
      <c r="FJ302" s="53" t="n">
        <f aca="false">+AS302-EU302-EE302</f>
        <v>0</v>
      </c>
      <c r="FK302" s="53" t="n">
        <f aca="false">+AT302-EV302-EF302</f>
        <v>0</v>
      </c>
      <c r="FL302" s="53" t="n">
        <f aca="false">+AU302-EW302-EG302</f>
        <v>0</v>
      </c>
      <c r="FM302" s="53" t="n">
        <f aca="false">+AV302-EX302-EH302</f>
        <v>0</v>
      </c>
      <c r="FN302" s="53" t="n">
        <f aca="false">+AW302-EY302-EI302</f>
        <v>0</v>
      </c>
      <c r="FO302" s="53" t="n">
        <f aca="false">+AX302-EZ302-EJ302</f>
        <v>0</v>
      </c>
      <c r="FP302" s="53" t="n">
        <f aca="false">+AY302-FA302</f>
        <v>548.2</v>
      </c>
    </row>
    <row collapsed="false" customFormat="false" customHeight="true" hidden="false" ht="15" outlineLevel="2" r="303">
      <c r="A303" s="21" t="n">
        <v>12</v>
      </c>
      <c r="B303" s="21" t="s">
        <v>67</v>
      </c>
      <c r="C303" s="21" t="s">
        <v>137</v>
      </c>
      <c r="D303" s="67" t="n">
        <f aca="false">+E303</f>
        <v>16274</v>
      </c>
      <c r="E303" s="69" t="n">
        <v>16274</v>
      </c>
      <c r="F303" s="76" t="s">
        <v>872</v>
      </c>
      <c r="G303" s="21" t="s">
        <v>69</v>
      </c>
      <c r="H303" s="21" t="s">
        <v>69</v>
      </c>
      <c r="I303" s="76" t="s">
        <v>964</v>
      </c>
      <c r="J303" s="76" t="s">
        <v>74</v>
      </c>
      <c r="K303" s="76" t="s">
        <v>75</v>
      </c>
      <c r="L303" s="49" t="s">
        <v>487</v>
      </c>
      <c r="M303" s="50" t="s">
        <v>70</v>
      </c>
      <c r="N303" s="51" t="n">
        <v>0.01</v>
      </c>
      <c r="O303" s="51" t="n">
        <v>0.02</v>
      </c>
      <c r="P303" s="51" t="n">
        <v>0</v>
      </c>
      <c r="Q303" s="51" t="n">
        <v>0</v>
      </c>
      <c r="R303" s="50" t="n">
        <v>0</v>
      </c>
      <c r="S303" s="50" t="n">
        <v>0</v>
      </c>
      <c r="T303" s="50" t="n">
        <v>30</v>
      </c>
      <c r="U303" s="50"/>
      <c r="X303" s="53" t="e">
        <f aca="false">+VLOOKUP($D303,['file:///home/lab/repositories/luckia.facturador/com.luckia.biller.deploy/src/main/resources/bootstrap/info_presencial_2014.xlsx']venta_neta_cons!$a$2:$n$1048576,3,0)</f>
        <v>#VALUE!</v>
      </c>
      <c r="Y303" s="53" t="e">
        <f aca="false">+VLOOKUP($D303,['file:///home/lab/repositories/luckia.facturador/com.luckia.biller.deploy/src/main/resources/bootstrap/info_presencial_2014.xlsx']venta_neta_cons!$a$2:$n$1048576,4,0)</f>
        <v>#VALUE!</v>
      </c>
      <c r="Z303" s="53" t="e">
        <f aca="false">+VLOOKUP($D303,['file:///home/lab/repositories/luckia.facturador/com.luckia.biller.deploy/src/main/resources/bootstrap/info_presencial_2014.xlsx']venta_neta_cons!$a$2:$n$1048576,5,0)</f>
        <v>#VALUE!</v>
      </c>
      <c r="AA303" s="53" t="e">
        <f aca="false">+VLOOKUP($D303,['file:///home/lab/repositories/luckia.facturador/com.luckia.biller.deploy/src/main/resources/bootstrap/info_presencial_2014.xlsx']venta_neta_cons!$a$2:$n$1048576,6,0)</f>
        <v>#VALUE!</v>
      </c>
      <c r="AB303" s="53" t="e">
        <f aca="false">+VLOOKUP($D303,['file:///home/lab/repositories/luckia.facturador/com.luckia.biller.deploy/src/main/resources/bootstrap/info_presencial_2014.xlsx']venta_neta_cons!$a$2:$n$1048576,7,0)</f>
        <v>#VALUE!</v>
      </c>
      <c r="AC303" s="53" t="e">
        <f aca="false">+VLOOKUP($D303,['file:///home/lab/repositories/luckia.facturador/com.luckia.biller.deploy/src/main/resources/bootstrap/info_presencial_2014.xlsx']venta_neta_cons!$a$2:$n$1048576,8,0)</f>
        <v>#VALUE!</v>
      </c>
      <c r="AD303" s="53" t="e">
        <f aca="false">+VLOOKUP($D303,['file:///home/lab/repositories/luckia.facturador/com.luckia.biller.deploy/src/main/resources/bootstrap/info_presencial_2014.xlsx']venta_neta_cons!$a$2:$n$1048576,9,0)</f>
        <v>#VALUE!</v>
      </c>
      <c r="AE303" s="53" t="e">
        <f aca="false">+VLOOKUP($D303,['file:///home/lab/repositories/luckia.facturador/com.luckia.biller.deploy/src/main/resources/bootstrap/info_presencial_2014.xlsx']venta_neta_cons!$a$2:$n$1048576,10,0)</f>
        <v>#VALUE!</v>
      </c>
      <c r="AF303" s="53" t="e">
        <f aca="false">+VLOOKUP($D303,['file:///home/lab/repositories/luckia.facturador/com.luckia.biller.deploy/src/main/resources/bootstrap/info_presencial_2014.xlsx']venta_neta_cons!$a$2:$n$1048576,11,0)</f>
        <v>#VALUE!</v>
      </c>
      <c r="AG303" s="53" t="e">
        <f aca="false">+VLOOKUP($D303,['file:///home/lab/repositories/luckia.facturador/com.luckia.biller.deploy/src/main/resources/bootstrap/info_presencial_2014.xlsx']venta_neta_cons!$a$2:$n$1048576,12,0)</f>
        <v>#VALUE!</v>
      </c>
      <c r="AH303" s="53" t="e">
        <f aca="false">+VLOOKUP($D303,['file:///home/lab/repositories/luckia.facturador/com.luckia.biller.deploy/src/main/resources/bootstrap/info_presencial_2014.xlsx']venta_neta_cons!$a$2:$n$1048576,13,0)</f>
        <v>#VALUE!</v>
      </c>
      <c r="AI303" s="53" t="e">
        <f aca="false">+VLOOKUP($D303,['file:///home/lab/repositories/luckia.facturador/com.luckia.biller.deploy/src/main/resources/bootstrap/info_presencial_2014.xlsx']venta_neta_cons!$a$2:$n$1048576,14,0)</f>
        <v>#VALUE!</v>
      </c>
      <c r="AJ303" s="53" t="n">
        <f aca="false">+SUM(X303:AI303)</f>
        <v>18</v>
      </c>
      <c r="AK303" s="54" t="n">
        <f aca="false">+BB303/X303</f>
        <v>0.336666666666667</v>
      </c>
      <c r="AL303" s="53"/>
      <c r="AM303" s="53" t="e">
        <f aca="false">+VLOOKUP($D303,['file:///home/lab/repositories/luckia.facturador/com.luckia.biller.deploy/src/main/resources/bootstrap/info_presencial_2014.xlsx']saldo_cons!$a$2:$n$1048576,3,0)</f>
        <v>#VALUE!</v>
      </c>
      <c r="AN303" s="53" t="e">
        <f aca="false">+VLOOKUP($D303,['file:///home/lab/repositories/luckia.facturador/com.luckia.biller.deploy/src/main/resources/bootstrap/info_presencial_2014.xlsx']saldo_cons!$a$2:$n$1048576,4,0)</f>
        <v>#VALUE!</v>
      </c>
      <c r="AO303" s="53" t="e">
        <f aca="false">+VLOOKUP($D303,['file:///home/lab/repositories/luckia.facturador/com.luckia.biller.deploy/src/main/resources/bootstrap/info_presencial_2014.xlsx']saldo_cons!$a$2:$n$1048576,5,0)</f>
        <v>#VALUE!</v>
      </c>
      <c r="AP303" s="53" t="e">
        <f aca="false">+VLOOKUP($D303,['file:///home/lab/repositories/luckia.facturador/com.luckia.biller.deploy/src/main/resources/bootstrap/info_presencial_2014.xlsx']saldo_cons!$a$2:$n$1048576,6,0)</f>
        <v>#VALUE!</v>
      </c>
      <c r="AQ303" s="53" t="e">
        <f aca="false">+VLOOKUP($D303,['file:///home/lab/repositories/luckia.facturador/com.luckia.biller.deploy/src/main/resources/bootstrap/info_presencial_2014.xlsx']saldo_cons!$a$2:$n$1048576,7,0)</f>
        <v>#VALUE!</v>
      </c>
      <c r="AR303" s="53" t="e">
        <f aca="false">+VLOOKUP($D303,['file:///home/lab/repositories/luckia.facturador/com.luckia.biller.deploy/src/main/resources/bootstrap/info_presencial_2014.xlsx']saldo_cons!$a$2:$n$1048576,8,0)</f>
        <v>#VALUE!</v>
      </c>
      <c r="AS303" s="53" t="e">
        <f aca="false">+VLOOKUP($D303,['file:///home/lab/repositories/luckia.facturador/com.luckia.biller.deploy/src/main/resources/bootstrap/info_presencial_2014.xlsx']saldo_cons!$a$2:$n$1048576,9,0)</f>
        <v>#VALUE!</v>
      </c>
      <c r="AT303" s="53" t="e">
        <f aca="false">+VLOOKUP($D303,['file:///home/lab/repositories/luckia.facturador/com.luckia.biller.deploy/src/main/resources/bootstrap/info_presencial_2014.xlsx']saldo_cons!$a$2:$n$1048576,10,0)</f>
        <v>#VALUE!</v>
      </c>
      <c r="AU303" s="53" t="e">
        <f aca="false">+VLOOKUP($D303,['file:///home/lab/repositories/luckia.facturador/com.luckia.biller.deploy/src/main/resources/bootstrap/info_presencial_2014.xlsx']saldo_cons!$a$2:$n$1048576,11,0)</f>
        <v>#VALUE!</v>
      </c>
      <c r="AV303" s="53" t="e">
        <f aca="false">+VLOOKUP($D303,['file:///home/lab/repositories/luckia.facturador/com.luckia.biller.deploy/src/main/resources/bootstrap/info_presencial_2014.xlsx']saldo_cons!$a$2:$n$1048576,12,0)</f>
        <v>#VALUE!</v>
      </c>
      <c r="AW303" s="53" t="e">
        <f aca="false">+VLOOKUP($D303,['file:///home/lab/repositories/luckia.facturador/com.luckia.biller.deploy/src/main/resources/bootstrap/info_presencial_2014.xlsx']saldo_cons!$a$2:$n$1048576,13,0)</f>
        <v>#VALUE!</v>
      </c>
      <c r="AX303" s="53" t="e">
        <f aca="false">+VLOOKUP($D303,['file:///home/lab/repositories/luckia.facturador/com.luckia.biller.deploy/src/main/resources/bootstrap/info_presencial_2014.xlsx']saldo_cons!$a$2:$n$1048576,14,0)</f>
        <v>#VALUE!</v>
      </c>
      <c r="AY303" s="53" t="n">
        <f aca="false">+SUM(AM303:AX303)</f>
        <v>18</v>
      </c>
      <c r="AZ303" s="53"/>
      <c r="BA303" s="53"/>
      <c r="BB303" s="53" t="e">
        <f aca="false">+VLOOKUP($D303,['file:///home/lab/repositories/luckia.facturador/com.luckia.biller.deploy/src/main/resources/bootstrap/info_presencial_2014.xlsx']ggr_cons!$a$2:$n$1048576,3,0)</f>
        <v>#VALUE!</v>
      </c>
      <c r="BC303" s="53" t="e">
        <f aca="false">+VLOOKUP($D303,['file:///home/lab/repositories/luckia.facturador/com.luckia.biller.deploy/src/main/resources/bootstrap/info_presencial_2014.xlsx']ggr_cons!$a$2:$n$1048576,4,0)</f>
        <v>#VALUE!</v>
      </c>
      <c r="BD303" s="53" t="e">
        <f aca="false">+VLOOKUP($D303,['file:///home/lab/repositories/luckia.facturador/com.luckia.biller.deploy/src/main/resources/bootstrap/info_presencial_2014.xlsx']ggr_cons!$a$2:$n$1048576,5,0)</f>
        <v>#VALUE!</v>
      </c>
      <c r="BE303" s="53" t="e">
        <f aca="false">+VLOOKUP($D303,['file:///home/lab/repositories/luckia.facturador/com.luckia.biller.deploy/src/main/resources/bootstrap/info_presencial_2014.xlsx']ggr_cons!$a$2:$n$1048576,6,0)</f>
        <v>#VALUE!</v>
      </c>
      <c r="BF303" s="53" t="e">
        <f aca="false">+VLOOKUP($D303,['file:///home/lab/repositories/luckia.facturador/com.luckia.biller.deploy/src/main/resources/bootstrap/info_presencial_2014.xlsx']ggr_cons!$a$2:$n$1048576,7,0)</f>
        <v>#VALUE!</v>
      </c>
      <c r="BG303" s="53" t="e">
        <f aca="false">+VLOOKUP($D303,['file:///home/lab/repositories/luckia.facturador/com.luckia.biller.deploy/src/main/resources/bootstrap/info_presencial_2014.xlsx']ggr_cons!$a$2:$n$1048576,8,0)</f>
        <v>#VALUE!</v>
      </c>
      <c r="BH303" s="53" t="e">
        <f aca="false">+VLOOKUP($D303,['file:///home/lab/repositories/luckia.facturador/com.luckia.biller.deploy/src/main/resources/bootstrap/info_presencial_2014.xlsx']ggr_cons!$a$2:$n$1048576,9,0)</f>
        <v>#VALUE!</v>
      </c>
      <c r="BI303" s="53" t="e">
        <f aca="false">+VLOOKUP($D303,['file:///home/lab/repositories/luckia.facturador/com.luckia.biller.deploy/src/main/resources/bootstrap/info_presencial_2014.xlsx']ggr_cons!$a$2:$n$1048576,10,0)</f>
        <v>#VALUE!</v>
      </c>
      <c r="BJ303" s="53" t="e">
        <f aca="false">+VLOOKUP($D303,['file:///home/lab/repositories/luckia.facturador/com.luckia.biller.deploy/src/main/resources/bootstrap/info_presencial_2014.xlsx']ggr_cons!$a$2:$n$1048576,11,0)</f>
        <v>#VALUE!</v>
      </c>
      <c r="BK303" s="53" t="e">
        <f aca="false">+VLOOKUP($D303,['file:///home/lab/repositories/luckia.facturador/com.luckia.biller.deploy/src/main/resources/bootstrap/info_presencial_2014.xlsx']ggr_cons!$a$2:$n$1048576,12,0)</f>
        <v>#VALUE!</v>
      </c>
      <c r="BL303" s="53" t="e">
        <f aca="false">+VLOOKUP($D303,['file:///home/lab/repositories/luckia.facturador/com.luckia.biller.deploy/src/main/resources/bootstrap/info_presencial_2014.xlsx']ggr_cons!$a$2:$n$1048576,13,0)</f>
        <v>#VALUE!</v>
      </c>
      <c r="BM303" s="53" t="e">
        <f aca="false">+VLOOKUP($D303,['file:///home/lab/repositories/luckia.facturador/com.luckia.biller.deploy/src/main/resources/bootstrap/info_presencial_2014.xlsx']ggr_cons!$a$2:$n$1048576,14,0)</f>
        <v>#VALUE!</v>
      </c>
      <c r="BN303" s="53" t="n">
        <f aca="false">+SUM(BB303:BM303)</f>
        <v>6.06</v>
      </c>
      <c r="BO303" s="53"/>
      <c r="BP303" s="53"/>
      <c r="BQ303" s="55" t="n">
        <f aca="false">+$N303*X303</f>
        <v>0.18</v>
      </c>
      <c r="BR303" s="55" t="n">
        <f aca="false">+$N303*Y303</f>
        <v>0</v>
      </c>
      <c r="BS303" s="55" t="n">
        <f aca="false">+$N303*Z303</f>
        <v>0</v>
      </c>
      <c r="BT303" s="55" t="n">
        <f aca="false">+$N303*AA303</f>
        <v>0</v>
      </c>
      <c r="BU303" s="55" t="n">
        <f aca="false">+$N303*AB303</f>
        <v>0</v>
      </c>
      <c r="BV303" s="55" t="n">
        <f aca="false">+$N303*AC303</f>
        <v>0</v>
      </c>
      <c r="BW303" s="55" t="n">
        <f aca="false">+$N303*AD303</f>
        <v>0</v>
      </c>
      <c r="BX303" s="55" t="n">
        <f aca="false">+$N303*AE303</f>
        <v>0</v>
      </c>
      <c r="BY303" s="55" t="n">
        <f aca="false">+$N303*AF303</f>
        <v>0</v>
      </c>
      <c r="BZ303" s="55" t="n">
        <f aca="false">+$N303*AG303</f>
        <v>0</v>
      </c>
      <c r="CA303" s="55" t="n">
        <f aca="false">+$N303*AH303</f>
        <v>0</v>
      </c>
      <c r="CB303" s="55" t="n">
        <f aca="false">+$N303*AI303</f>
        <v>0</v>
      </c>
      <c r="CC303" s="55" t="n">
        <f aca="false">+SUM(BQ303:CB303)</f>
        <v>0.18</v>
      </c>
      <c r="CD303" s="53"/>
      <c r="CE303" s="55"/>
      <c r="CF303" s="55" t="n">
        <f aca="false">+BQ303/$CE$2</f>
        <v>0.148760330578512</v>
      </c>
      <c r="CG303" s="55" t="n">
        <f aca="false">+BR303/$CE$2</f>
        <v>0</v>
      </c>
      <c r="CH303" s="55" t="n">
        <f aca="false">+BS303/$CE$2</f>
        <v>0</v>
      </c>
      <c r="CI303" s="55" t="n">
        <f aca="false">+BT303/$CE$2</f>
        <v>0</v>
      </c>
      <c r="CJ303" s="55" t="n">
        <f aca="false">+BU303/$CE$2</f>
        <v>0</v>
      </c>
      <c r="CK303" s="55" t="n">
        <f aca="false">+BV303/$CE$2</f>
        <v>0</v>
      </c>
      <c r="CL303" s="55" t="n">
        <f aca="false">+BW303/$CE$2</f>
        <v>0</v>
      </c>
      <c r="CM303" s="55" t="n">
        <f aca="false">+BX303/$CE$2</f>
        <v>0</v>
      </c>
      <c r="CN303" s="55" t="n">
        <f aca="false">+BY303/$CE$2</f>
        <v>0</v>
      </c>
      <c r="CO303" s="55" t="n">
        <f aca="false">+BZ303/$CE$2</f>
        <v>0</v>
      </c>
      <c r="CP303" s="55" t="n">
        <f aca="false">+CA303/$CE$2</f>
        <v>0</v>
      </c>
      <c r="CQ303" s="55" t="n">
        <f aca="false">+CB303/$CE$2</f>
        <v>0</v>
      </c>
      <c r="CR303" s="55" t="n">
        <f aca="false">+CC303/$CE$2</f>
        <v>0.148760330578512</v>
      </c>
      <c r="CS303" s="53"/>
      <c r="CT303" s="53"/>
      <c r="CU303" s="56" t="n">
        <f aca="false">+$O303*X303+$P303*BB303+$Q303*(0.9*BB303+$S303)+$R303</f>
        <v>0.36</v>
      </c>
      <c r="CV303" s="56" t="n">
        <f aca="false">+$O303*Y303+$P303*BC303+$Q303*(0.9*BC303+$S303)+$R303</f>
        <v>0</v>
      </c>
      <c r="CW303" s="56" t="n">
        <f aca="false">+$O303*Z303+$P303*BD303+$Q303*(0.9*BD303+$S303)+$R303</f>
        <v>0</v>
      </c>
      <c r="CX303" s="56" t="n">
        <f aca="false">+$O303*AA303+$P303*BE303+$Q303*(0.9*BE303+$S303)+$R303</f>
        <v>0</v>
      </c>
      <c r="CY303" s="56" t="n">
        <f aca="false">+$O303*AB303+$P303*BF303+$Q303*(0.9*BF303+$S303)+$R303</f>
        <v>0</v>
      </c>
      <c r="CZ303" s="56" t="n">
        <f aca="false">+$O303*AC303+$P303*BG303+$Q303*(0.9*BG303+$S303)+$R303</f>
        <v>0</v>
      </c>
      <c r="DA303" s="56" t="n">
        <f aca="false">+$O303*AD303+$P303*BH303+$Q303*(0.9*BH303+$S303)+$R303</f>
        <v>0</v>
      </c>
      <c r="DB303" s="56" t="n">
        <f aca="false">+$O303*AE303+$P303*BI303+$Q303*(0.9*BI303+$S303)+$R303</f>
        <v>0</v>
      </c>
      <c r="DC303" s="56" t="n">
        <f aca="false">+$O303*AF303+$P303*BJ303+$Q303*(0.9*BJ303+$S303)+$R303</f>
        <v>0</v>
      </c>
      <c r="DD303" s="56" t="n">
        <f aca="false">+$O303*AG303+$P303*BK303+$Q303*(0.9*BK303+$S303)+$R303</f>
        <v>0</v>
      </c>
      <c r="DE303" s="56" t="n">
        <f aca="false">+$O303*AH303+$P303*BL303+$Q303*(0.9*BL303+$S303)+$R303</f>
        <v>0</v>
      </c>
      <c r="DF303" s="56" t="n">
        <f aca="false">+$O303*AI303+$P303*BM303+$Q303*(0.9*BM303+$S303)+$R303</f>
        <v>0</v>
      </c>
      <c r="DG303" s="55" t="n">
        <f aca="false">+SUM(CU303:DF303)</f>
        <v>0.36</v>
      </c>
      <c r="DH303" s="53"/>
      <c r="DJ303" s="14" t="n">
        <f aca="false">+IF(X303=0,0,$T303)</f>
        <v>30</v>
      </c>
      <c r="DK303" s="14" t="n">
        <f aca="false">+IF(Y303=0,0,$T303)</f>
        <v>0</v>
      </c>
      <c r="DL303" s="14" t="n">
        <f aca="false">+IF(Z303=0,0,$T303)</f>
        <v>0</v>
      </c>
      <c r="DM303" s="14" t="n">
        <f aca="false">+IF(AA303=0,0,$T303)</f>
        <v>0</v>
      </c>
      <c r="DN303" s="14" t="n">
        <f aca="false">+IF(AB303=0,0,$T303)</f>
        <v>0</v>
      </c>
      <c r="DO303" s="14" t="n">
        <f aca="false">+IF(AC303=0,0,$T303)</f>
        <v>0</v>
      </c>
      <c r="DP303" s="14" t="n">
        <f aca="false">+IF(AD303=0,0,$T303)</f>
        <v>0</v>
      </c>
      <c r="DQ303" s="14" t="n">
        <f aca="false">+IF(AE303=0,0,$T303)</f>
        <v>0</v>
      </c>
      <c r="DR303" s="14" t="n">
        <f aca="false">+IF(AF303=0,0,$T303)</f>
        <v>0</v>
      </c>
      <c r="DS303" s="14" t="n">
        <f aca="false">+IF(AG303=0,0,$T303)</f>
        <v>0</v>
      </c>
      <c r="DT303" s="14" t="n">
        <f aca="false">+IF(AH303=0,0,$T303)</f>
        <v>0</v>
      </c>
      <c r="DU303" s="14" t="n">
        <f aca="false">+IF(AI303=0,0,$T303)</f>
        <v>0</v>
      </c>
      <c r="DV303" s="55" t="n">
        <f aca="false">+SUM(DJ303:DU303)</f>
        <v>30</v>
      </c>
      <c r="DY303" s="14" t="n">
        <v>0</v>
      </c>
      <c r="DZ303" s="14" t="n">
        <v>0</v>
      </c>
      <c r="EA303" s="14" t="n">
        <v>0</v>
      </c>
      <c r="EB303" s="14" t="n">
        <v>0</v>
      </c>
      <c r="EC303" s="14" t="n">
        <v>0</v>
      </c>
      <c r="ED303" s="14" t="n">
        <v>0</v>
      </c>
      <c r="EE303" s="14" t="n">
        <v>0</v>
      </c>
      <c r="EF303" s="14" t="n">
        <v>0</v>
      </c>
      <c r="EG303" s="14" t="n">
        <v>0</v>
      </c>
      <c r="EH303" s="14" t="n">
        <v>0</v>
      </c>
      <c r="EI303" s="14" t="n">
        <v>0</v>
      </c>
      <c r="EJ303" s="14" t="n">
        <v>0</v>
      </c>
      <c r="EK303" s="55" t="n">
        <f aca="false">+SUM(DY303:EJ303)</f>
        <v>0</v>
      </c>
      <c r="EO303" s="53" t="n">
        <f aca="false">+CU303+DJ303-DY303/2</f>
        <v>30.36</v>
      </c>
      <c r="EP303" s="53" t="n">
        <f aca="false">+CV303+DK303-DZ303/2</f>
        <v>0</v>
      </c>
      <c r="EQ303" s="53" t="n">
        <f aca="false">+CW303+DL303-EA303/2</f>
        <v>0</v>
      </c>
      <c r="ER303" s="53" t="n">
        <f aca="false">+CX303+DM303-EB303/2</f>
        <v>0</v>
      </c>
      <c r="ES303" s="53" t="n">
        <f aca="false">+CY303+DN303-EC303/2</f>
        <v>0</v>
      </c>
      <c r="ET303" s="53" t="n">
        <f aca="false">+CZ303+DO303-ED303/2</f>
        <v>0</v>
      </c>
      <c r="EU303" s="53" t="n">
        <f aca="false">+DA303+DP303-EE303/2</f>
        <v>0</v>
      </c>
      <c r="EV303" s="53" t="n">
        <f aca="false">+DB303+DQ303-EF303/2</f>
        <v>0</v>
      </c>
      <c r="EW303" s="53" t="n">
        <f aca="false">+DC303+DR303-EG303/2</f>
        <v>0</v>
      </c>
      <c r="EX303" s="53" t="n">
        <f aca="false">+DD303+DS303-EH303/2</f>
        <v>0</v>
      </c>
      <c r="EY303" s="53" t="n">
        <f aca="false">+DE303+DT303-EI303/2</f>
        <v>0</v>
      </c>
      <c r="EZ303" s="53" t="n">
        <f aca="false">+DF303+DU303-EJ303/2</f>
        <v>0</v>
      </c>
      <c r="FA303" s="55" t="n">
        <f aca="false">+SUM(EO303:EZ303)</f>
        <v>30.36</v>
      </c>
      <c r="FD303" s="53" t="n">
        <f aca="false">+AM303-EO303-DY303</f>
        <v>-12.36</v>
      </c>
      <c r="FE303" s="53" t="n">
        <f aca="false">+AN303-EP303-DZ303</f>
        <v>0</v>
      </c>
      <c r="FF303" s="53" t="n">
        <f aca="false">+AO303-EQ303-EA303</f>
        <v>0</v>
      </c>
      <c r="FG303" s="53" t="n">
        <f aca="false">+AP303-ER303-EB303</f>
        <v>0</v>
      </c>
      <c r="FH303" s="53" t="n">
        <f aca="false">+AQ303-ES303-EC303</f>
        <v>0</v>
      </c>
      <c r="FI303" s="53" t="n">
        <f aca="false">+AR303-ET303-ED303</f>
        <v>0</v>
      </c>
      <c r="FJ303" s="53" t="n">
        <f aca="false">+AS303-EU303-EE303</f>
        <v>0</v>
      </c>
      <c r="FK303" s="53" t="n">
        <f aca="false">+AT303-EV303-EF303</f>
        <v>0</v>
      </c>
      <c r="FL303" s="53" t="n">
        <f aca="false">+AU303-EW303-EG303</f>
        <v>0</v>
      </c>
      <c r="FM303" s="53" t="n">
        <f aca="false">+AV303-EX303-EH303</f>
        <v>0</v>
      </c>
      <c r="FN303" s="53" t="n">
        <f aca="false">+AW303-EY303-EI303</f>
        <v>0</v>
      </c>
      <c r="FO303" s="53" t="n">
        <f aca="false">+AX303-EZ303-EJ303</f>
        <v>0</v>
      </c>
      <c r="FP303" s="53" t="n">
        <f aca="false">+AY303-FA303</f>
        <v>-12.36</v>
      </c>
    </row>
    <row collapsed="false" customFormat="false" customHeight="true" hidden="false" ht="15" outlineLevel="2" r="304">
      <c r="A304" s="21" t="n">
        <v>12</v>
      </c>
      <c r="B304" s="21" t="s">
        <v>67</v>
      </c>
      <c r="C304" s="21" t="s">
        <v>137</v>
      </c>
      <c r="D304" s="67" t="n">
        <f aca="false">+E304</f>
        <v>16276</v>
      </c>
      <c r="E304" s="69" t="n">
        <v>16276</v>
      </c>
      <c r="F304" s="76" t="s">
        <v>965</v>
      </c>
      <c r="G304" s="21" t="s">
        <v>69</v>
      </c>
      <c r="H304" s="21" t="s">
        <v>69</v>
      </c>
      <c r="I304" s="76" t="s">
        <v>966</v>
      </c>
      <c r="J304" s="76" t="s">
        <v>532</v>
      </c>
      <c r="K304" s="76" t="s">
        <v>486</v>
      </c>
      <c r="L304" s="49" t="s">
        <v>487</v>
      </c>
      <c r="M304" s="50" t="s">
        <v>70</v>
      </c>
      <c r="N304" s="51" t="n">
        <v>0.01</v>
      </c>
      <c r="O304" s="51" t="n">
        <v>0.02</v>
      </c>
      <c r="P304" s="51" t="n">
        <v>0</v>
      </c>
      <c r="Q304" s="51" t="n">
        <v>0</v>
      </c>
      <c r="R304" s="50" t="n">
        <v>0</v>
      </c>
      <c r="S304" s="50" t="n">
        <v>0</v>
      </c>
      <c r="T304" s="50" t="n">
        <v>30</v>
      </c>
      <c r="U304" s="50"/>
      <c r="X304" s="53" t="e">
        <f aca="false">+VLOOKUP($D304,['file:///home/lab/repositories/luckia.facturador/com.luckia.biller.deploy/src/main/resources/bootstrap/info_presencial_2014.xlsx']venta_neta_cons!$a$2:$n$1048576,3,0)</f>
        <v>#VALUE!</v>
      </c>
      <c r="Y304" s="53" t="e">
        <f aca="false">+VLOOKUP($D304,['file:///home/lab/repositories/luckia.facturador/com.luckia.biller.deploy/src/main/resources/bootstrap/info_presencial_2014.xlsx']venta_neta_cons!$a$2:$n$1048576,4,0)</f>
        <v>#VALUE!</v>
      </c>
      <c r="Z304" s="53" t="e">
        <f aca="false">+VLOOKUP($D304,['file:///home/lab/repositories/luckia.facturador/com.luckia.biller.deploy/src/main/resources/bootstrap/info_presencial_2014.xlsx']venta_neta_cons!$a$2:$n$1048576,5,0)</f>
        <v>#VALUE!</v>
      </c>
      <c r="AA304" s="53" t="e">
        <f aca="false">+VLOOKUP($D304,['file:///home/lab/repositories/luckia.facturador/com.luckia.biller.deploy/src/main/resources/bootstrap/info_presencial_2014.xlsx']venta_neta_cons!$a$2:$n$1048576,6,0)</f>
        <v>#VALUE!</v>
      </c>
      <c r="AB304" s="53" t="e">
        <f aca="false">+VLOOKUP($D304,['file:///home/lab/repositories/luckia.facturador/com.luckia.biller.deploy/src/main/resources/bootstrap/info_presencial_2014.xlsx']venta_neta_cons!$a$2:$n$1048576,7,0)</f>
        <v>#VALUE!</v>
      </c>
      <c r="AC304" s="53" t="e">
        <f aca="false">+VLOOKUP($D304,['file:///home/lab/repositories/luckia.facturador/com.luckia.biller.deploy/src/main/resources/bootstrap/info_presencial_2014.xlsx']venta_neta_cons!$a$2:$n$1048576,8,0)</f>
        <v>#VALUE!</v>
      </c>
      <c r="AD304" s="53" t="e">
        <f aca="false">+VLOOKUP($D304,['file:///home/lab/repositories/luckia.facturador/com.luckia.biller.deploy/src/main/resources/bootstrap/info_presencial_2014.xlsx']venta_neta_cons!$a$2:$n$1048576,9,0)</f>
        <v>#VALUE!</v>
      </c>
      <c r="AE304" s="53" t="e">
        <f aca="false">+VLOOKUP($D304,['file:///home/lab/repositories/luckia.facturador/com.luckia.biller.deploy/src/main/resources/bootstrap/info_presencial_2014.xlsx']venta_neta_cons!$a$2:$n$1048576,10,0)</f>
        <v>#VALUE!</v>
      </c>
      <c r="AF304" s="53" t="e">
        <f aca="false">+VLOOKUP($D304,['file:///home/lab/repositories/luckia.facturador/com.luckia.biller.deploy/src/main/resources/bootstrap/info_presencial_2014.xlsx']venta_neta_cons!$a$2:$n$1048576,11,0)</f>
        <v>#VALUE!</v>
      </c>
      <c r="AG304" s="53" t="e">
        <f aca="false">+VLOOKUP($D304,['file:///home/lab/repositories/luckia.facturador/com.luckia.biller.deploy/src/main/resources/bootstrap/info_presencial_2014.xlsx']venta_neta_cons!$a$2:$n$1048576,12,0)</f>
        <v>#VALUE!</v>
      </c>
      <c r="AH304" s="53" t="e">
        <f aca="false">+VLOOKUP($D304,['file:///home/lab/repositories/luckia.facturador/com.luckia.biller.deploy/src/main/resources/bootstrap/info_presencial_2014.xlsx']venta_neta_cons!$a$2:$n$1048576,13,0)</f>
        <v>#VALUE!</v>
      </c>
      <c r="AI304" s="53" t="e">
        <f aca="false">+VLOOKUP($D304,['file:///home/lab/repositories/luckia.facturador/com.luckia.biller.deploy/src/main/resources/bootstrap/info_presencial_2014.xlsx']venta_neta_cons!$a$2:$n$1048576,14,0)</f>
        <v>#VALUE!</v>
      </c>
      <c r="AJ304" s="53" t="n">
        <f aca="false">+SUM(X304:AI304)</f>
        <v>551</v>
      </c>
      <c r="AK304" s="54" t="n">
        <f aca="false">+BB304/X304</f>
        <v>0.280925589836661</v>
      </c>
      <c r="AL304" s="53"/>
      <c r="AM304" s="53" t="e">
        <f aca="false">+VLOOKUP($D304,['file:///home/lab/repositories/luckia.facturador/com.luckia.biller.deploy/src/main/resources/bootstrap/info_presencial_2014.xlsx']saldo_cons!$a$2:$n$1048576,3,0)</f>
        <v>#VALUE!</v>
      </c>
      <c r="AN304" s="53" t="e">
        <f aca="false">+VLOOKUP($D304,['file:///home/lab/repositories/luckia.facturador/com.luckia.biller.deploy/src/main/resources/bootstrap/info_presencial_2014.xlsx']saldo_cons!$a$2:$n$1048576,4,0)</f>
        <v>#VALUE!</v>
      </c>
      <c r="AO304" s="53" t="e">
        <f aca="false">+VLOOKUP($D304,['file:///home/lab/repositories/luckia.facturador/com.luckia.biller.deploy/src/main/resources/bootstrap/info_presencial_2014.xlsx']saldo_cons!$a$2:$n$1048576,5,0)</f>
        <v>#VALUE!</v>
      </c>
      <c r="AP304" s="53" t="e">
        <f aca="false">+VLOOKUP($D304,['file:///home/lab/repositories/luckia.facturador/com.luckia.biller.deploy/src/main/resources/bootstrap/info_presencial_2014.xlsx']saldo_cons!$a$2:$n$1048576,6,0)</f>
        <v>#VALUE!</v>
      </c>
      <c r="AQ304" s="53" t="e">
        <f aca="false">+VLOOKUP($D304,['file:///home/lab/repositories/luckia.facturador/com.luckia.biller.deploy/src/main/resources/bootstrap/info_presencial_2014.xlsx']saldo_cons!$a$2:$n$1048576,7,0)</f>
        <v>#VALUE!</v>
      </c>
      <c r="AR304" s="53" t="e">
        <f aca="false">+VLOOKUP($D304,['file:///home/lab/repositories/luckia.facturador/com.luckia.biller.deploy/src/main/resources/bootstrap/info_presencial_2014.xlsx']saldo_cons!$a$2:$n$1048576,8,0)</f>
        <v>#VALUE!</v>
      </c>
      <c r="AS304" s="53" t="e">
        <f aca="false">+VLOOKUP($D304,['file:///home/lab/repositories/luckia.facturador/com.luckia.biller.deploy/src/main/resources/bootstrap/info_presencial_2014.xlsx']saldo_cons!$a$2:$n$1048576,9,0)</f>
        <v>#VALUE!</v>
      </c>
      <c r="AT304" s="53" t="e">
        <f aca="false">+VLOOKUP($D304,['file:///home/lab/repositories/luckia.facturador/com.luckia.biller.deploy/src/main/resources/bootstrap/info_presencial_2014.xlsx']saldo_cons!$a$2:$n$1048576,10,0)</f>
        <v>#VALUE!</v>
      </c>
      <c r="AU304" s="53" t="e">
        <f aca="false">+VLOOKUP($D304,['file:///home/lab/repositories/luckia.facturador/com.luckia.biller.deploy/src/main/resources/bootstrap/info_presencial_2014.xlsx']saldo_cons!$a$2:$n$1048576,11,0)</f>
        <v>#VALUE!</v>
      </c>
      <c r="AV304" s="53" t="e">
        <f aca="false">+VLOOKUP($D304,['file:///home/lab/repositories/luckia.facturador/com.luckia.biller.deploy/src/main/resources/bootstrap/info_presencial_2014.xlsx']saldo_cons!$a$2:$n$1048576,12,0)</f>
        <v>#VALUE!</v>
      </c>
      <c r="AW304" s="53" t="e">
        <f aca="false">+VLOOKUP($D304,['file:///home/lab/repositories/luckia.facturador/com.luckia.biller.deploy/src/main/resources/bootstrap/info_presencial_2014.xlsx']saldo_cons!$a$2:$n$1048576,13,0)</f>
        <v>#VALUE!</v>
      </c>
      <c r="AX304" s="53" t="e">
        <f aca="false">+VLOOKUP($D304,['file:///home/lab/repositories/luckia.facturador/com.luckia.biller.deploy/src/main/resources/bootstrap/info_presencial_2014.xlsx']saldo_cons!$a$2:$n$1048576,14,0)</f>
        <v>#VALUE!</v>
      </c>
      <c r="AY304" s="53" t="n">
        <f aca="false">+SUM(AM304:AX304)</f>
        <v>551</v>
      </c>
      <c r="AZ304" s="53"/>
      <c r="BA304" s="53"/>
      <c r="BB304" s="53" t="e">
        <f aca="false">+VLOOKUP($D304,['file:///home/lab/repositories/luckia.facturador/com.luckia.biller.deploy/src/main/resources/bootstrap/info_presencial_2014.xlsx']ggr_cons!$a$2:$n$1048576,3,0)</f>
        <v>#VALUE!</v>
      </c>
      <c r="BC304" s="53" t="e">
        <f aca="false">+VLOOKUP($D304,['file:///home/lab/repositories/luckia.facturador/com.luckia.biller.deploy/src/main/resources/bootstrap/info_presencial_2014.xlsx']ggr_cons!$a$2:$n$1048576,4,0)</f>
        <v>#VALUE!</v>
      </c>
      <c r="BD304" s="53" t="e">
        <f aca="false">+VLOOKUP($D304,['file:///home/lab/repositories/luckia.facturador/com.luckia.biller.deploy/src/main/resources/bootstrap/info_presencial_2014.xlsx']ggr_cons!$a$2:$n$1048576,5,0)</f>
        <v>#VALUE!</v>
      </c>
      <c r="BE304" s="53" t="e">
        <f aca="false">+VLOOKUP($D304,['file:///home/lab/repositories/luckia.facturador/com.luckia.biller.deploy/src/main/resources/bootstrap/info_presencial_2014.xlsx']ggr_cons!$a$2:$n$1048576,6,0)</f>
        <v>#VALUE!</v>
      </c>
      <c r="BF304" s="53" t="e">
        <f aca="false">+VLOOKUP($D304,['file:///home/lab/repositories/luckia.facturador/com.luckia.biller.deploy/src/main/resources/bootstrap/info_presencial_2014.xlsx']ggr_cons!$a$2:$n$1048576,7,0)</f>
        <v>#VALUE!</v>
      </c>
      <c r="BG304" s="53" t="e">
        <f aca="false">+VLOOKUP($D304,['file:///home/lab/repositories/luckia.facturador/com.luckia.biller.deploy/src/main/resources/bootstrap/info_presencial_2014.xlsx']ggr_cons!$a$2:$n$1048576,8,0)</f>
        <v>#VALUE!</v>
      </c>
      <c r="BH304" s="53" t="e">
        <f aca="false">+VLOOKUP($D304,['file:///home/lab/repositories/luckia.facturador/com.luckia.biller.deploy/src/main/resources/bootstrap/info_presencial_2014.xlsx']ggr_cons!$a$2:$n$1048576,9,0)</f>
        <v>#VALUE!</v>
      </c>
      <c r="BI304" s="53" t="e">
        <f aca="false">+VLOOKUP($D304,['file:///home/lab/repositories/luckia.facturador/com.luckia.biller.deploy/src/main/resources/bootstrap/info_presencial_2014.xlsx']ggr_cons!$a$2:$n$1048576,10,0)</f>
        <v>#VALUE!</v>
      </c>
      <c r="BJ304" s="53" t="e">
        <f aca="false">+VLOOKUP($D304,['file:///home/lab/repositories/luckia.facturador/com.luckia.biller.deploy/src/main/resources/bootstrap/info_presencial_2014.xlsx']ggr_cons!$a$2:$n$1048576,11,0)</f>
        <v>#VALUE!</v>
      </c>
      <c r="BK304" s="53" t="e">
        <f aca="false">+VLOOKUP($D304,['file:///home/lab/repositories/luckia.facturador/com.luckia.biller.deploy/src/main/resources/bootstrap/info_presencial_2014.xlsx']ggr_cons!$a$2:$n$1048576,12,0)</f>
        <v>#VALUE!</v>
      </c>
      <c r="BL304" s="53" t="e">
        <f aca="false">+VLOOKUP($D304,['file:///home/lab/repositories/luckia.facturador/com.luckia.biller.deploy/src/main/resources/bootstrap/info_presencial_2014.xlsx']ggr_cons!$a$2:$n$1048576,13,0)</f>
        <v>#VALUE!</v>
      </c>
      <c r="BM304" s="53" t="e">
        <f aca="false">+VLOOKUP($D304,['file:///home/lab/repositories/luckia.facturador/com.luckia.biller.deploy/src/main/resources/bootstrap/info_presencial_2014.xlsx']ggr_cons!$a$2:$n$1048576,14,0)</f>
        <v>#VALUE!</v>
      </c>
      <c r="BN304" s="53" t="n">
        <f aca="false">+SUM(BB304:BM304)</f>
        <v>154.79</v>
      </c>
      <c r="BO304" s="53"/>
      <c r="BP304" s="53"/>
      <c r="BQ304" s="55" t="n">
        <f aca="false">+$N304*X304</f>
        <v>5.51</v>
      </c>
      <c r="BR304" s="55" t="n">
        <f aca="false">+$N304*Y304</f>
        <v>0</v>
      </c>
      <c r="BS304" s="55" t="n">
        <f aca="false">+$N304*Z304</f>
        <v>0</v>
      </c>
      <c r="BT304" s="55" t="n">
        <f aca="false">+$N304*AA304</f>
        <v>0</v>
      </c>
      <c r="BU304" s="55" t="n">
        <f aca="false">+$N304*AB304</f>
        <v>0</v>
      </c>
      <c r="BV304" s="55" t="n">
        <f aca="false">+$N304*AC304</f>
        <v>0</v>
      </c>
      <c r="BW304" s="55" t="n">
        <f aca="false">+$N304*AD304</f>
        <v>0</v>
      </c>
      <c r="BX304" s="55" t="n">
        <f aca="false">+$N304*AE304</f>
        <v>0</v>
      </c>
      <c r="BY304" s="55" t="n">
        <f aca="false">+$N304*AF304</f>
        <v>0</v>
      </c>
      <c r="BZ304" s="55" t="n">
        <f aca="false">+$N304*AG304</f>
        <v>0</v>
      </c>
      <c r="CA304" s="55" t="n">
        <f aca="false">+$N304*AH304</f>
        <v>0</v>
      </c>
      <c r="CB304" s="55" t="n">
        <f aca="false">+$N304*AI304</f>
        <v>0</v>
      </c>
      <c r="CC304" s="55" t="n">
        <f aca="false">+SUM(BQ304:CB304)</f>
        <v>5.51</v>
      </c>
      <c r="CD304" s="53"/>
      <c r="CE304" s="55"/>
      <c r="CF304" s="55" t="n">
        <f aca="false">+BQ304/$CE$2</f>
        <v>4.55371900826446</v>
      </c>
      <c r="CG304" s="55" t="n">
        <f aca="false">+BR304/$CE$2</f>
        <v>0</v>
      </c>
      <c r="CH304" s="55" t="n">
        <f aca="false">+BS304/$CE$2</f>
        <v>0</v>
      </c>
      <c r="CI304" s="55" t="n">
        <f aca="false">+BT304/$CE$2</f>
        <v>0</v>
      </c>
      <c r="CJ304" s="55" t="n">
        <f aca="false">+BU304/$CE$2</f>
        <v>0</v>
      </c>
      <c r="CK304" s="55" t="n">
        <f aca="false">+BV304/$CE$2</f>
        <v>0</v>
      </c>
      <c r="CL304" s="55" t="n">
        <f aca="false">+BW304/$CE$2</f>
        <v>0</v>
      </c>
      <c r="CM304" s="55" t="n">
        <f aca="false">+BX304/$CE$2</f>
        <v>0</v>
      </c>
      <c r="CN304" s="55" t="n">
        <f aca="false">+BY304/$CE$2</f>
        <v>0</v>
      </c>
      <c r="CO304" s="55" t="n">
        <f aca="false">+BZ304/$CE$2</f>
        <v>0</v>
      </c>
      <c r="CP304" s="55" t="n">
        <f aca="false">+CA304/$CE$2</f>
        <v>0</v>
      </c>
      <c r="CQ304" s="55" t="n">
        <f aca="false">+CB304/$CE$2</f>
        <v>0</v>
      </c>
      <c r="CR304" s="55" t="n">
        <f aca="false">+CC304/$CE$2</f>
        <v>4.55371900826446</v>
      </c>
      <c r="CS304" s="53"/>
      <c r="CT304" s="53"/>
      <c r="CU304" s="56" t="n">
        <f aca="false">+$O304*X304+$P304*BB304+$Q304*(0.9*BB304+$S304)+$R304</f>
        <v>11.02</v>
      </c>
      <c r="CV304" s="56" t="n">
        <f aca="false">+$O304*Y304+$P304*BC304+$Q304*(0.9*BC304+$S304)+$R304</f>
        <v>0</v>
      </c>
      <c r="CW304" s="56" t="n">
        <f aca="false">+$O304*Z304+$P304*BD304+$Q304*(0.9*BD304+$S304)+$R304</f>
        <v>0</v>
      </c>
      <c r="CX304" s="56" t="n">
        <f aca="false">+$O304*AA304+$P304*BE304+$Q304*(0.9*BE304+$S304)+$R304</f>
        <v>0</v>
      </c>
      <c r="CY304" s="56" t="n">
        <f aca="false">+$O304*AB304+$P304*BF304+$Q304*(0.9*BF304+$S304)+$R304</f>
        <v>0</v>
      </c>
      <c r="CZ304" s="56" t="n">
        <f aca="false">+$O304*AC304+$P304*BG304+$Q304*(0.9*BG304+$S304)+$R304</f>
        <v>0</v>
      </c>
      <c r="DA304" s="56" t="n">
        <f aca="false">+$O304*AD304+$P304*BH304+$Q304*(0.9*BH304+$S304)+$R304</f>
        <v>0</v>
      </c>
      <c r="DB304" s="56" t="n">
        <f aca="false">+$O304*AE304+$P304*BI304+$Q304*(0.9*BI304+$S304)+$R304</f>
        <v>0</v>
      </c>
      <c r="DC304" s="56" t="n">
        <f aca="false">+$O304*AF304+$P304*BJ304+$Q304*(0.9*BJ304+$S304)+$R304</f>
        <v>0</v>
      </c>
      <c r="DD304" s="56" t="n">
        <f aca="false">+$O304*AG304+$P304*BK304+$Q304*(0.9*BK304+$S304)+$R304</f>
        <v>0</v>
      </c>
      <c r="DE304" s="56" t="n">
        <f aca="false">+$O304*AH304+$P304*BL304+$Q304*(0.9*BL304+$S304)+$R304</f>
        <v>0</v>
      </c>
      <c r="DF304" s="56" t="n">
        <f aca="false">+$O304*AI304+$P304*BM304+$Q304*(0.9*BM304+$S304)+$R304</f>
        <v>0</v>
      </c>
      <c r="DG304" s="55" t="n">
        <f aca="false">+SUM(CU304:DF304)</f>
        <v>11.02</v>
      </c>
      <c r="DH304" s="53"/>
      <c r="DJ304" s="14" t="n">
        <f aca="false">+IF(X304=0,0,$T304)</f>
        <v>30</v>
      </c>
      <c r="DK304" s="14" t="n">
        <f aca="false">+IF(Y304=0,0,$T304)</f>
        <v>0</v>
      </c>
      <c r="DL304" s="14" t="n">
        <f aca="false">+IF(Z304=0,0,$T304)</f>
        <v>0</v>
      </c>
      <c r="DM304" s="14" t="n">
        <f aca="false">+IF(AA304=0,0,$T304)</f>
        <v>0</v>
      </c>
      <c r="DN304" s="14" t="n">
        <f aca="false">+IF(AB304=0,0,$T304)</f>
        <v>0</v>
      </c>
      <c r="DO304" s="14" t="n">
        <f aca="false">+IF(AC304=0,0,$T304)</f>
        <v>0</v>
      </c>
      <c r="DP304" s="14" t="n">
        <f aca="false">+IF(AD304=0,0,$T304)</f>
        <v>0</v>
      </c>
      <c r="DQ304" s="14" t="n">
        <f aca="false">+IF(AE304=0,0,$T304)</f>
        <v>0</v>
      </c>
      <c r="DR304" s="14" t="n">
        <f aca="false">+IF(AF304=0,0,$T304)</f>
        <v>0</v>
      </c>
      <c r="DS304" s="14" t="n">
        <f aca="false">+IF(AG304=0,0,$T304)</f>
        <v>0</v>
      </c>
      <c r="DT304" s="14" t="n">
        <f aca="false">+IF(AH304=0,0,$T304)</f>
        <v>0</v>
      </c>
      <c r="DU304" s="14" t="n">
        <f aca="false">+IF(AI304=0,0,$T304)</f>
        <v>0</v>
      </c>
      <c r="DV304" s="55" t="n">
        <f aca="false">+SUM(DJ304:DU304)</f>
        <v>30</v>
      </c>
      <c r="DY304" s="14" t="n">
        <v>0</v>
      </c>
      <c r="DZ304" s="14" t="n">
        <v>0</v>
      </c>
      <c r="EA304" s="14" t="n">
        <v>0</v>
      </c>
      <c r="EB304" s="14" t="n">
        <v>0</v>
      </c>
      <c r="EC304" s="14" t="n">
        <v>0</v>
      </c>
      <c r="ED304" s="14" t="n">
        <v>0</v>
      </c>
      <c r="EE304" s="14" t="n">
        <v>0</v>
      </c>
      <c r="EF304" s="14" t="n">
        <v>0</v>
      </c>
      <c r="EG304" s="14" t="n">
        <v>0</v>
      </c>
      <c r="EH304" s="14" t="n">
        <v>0</v>
      </c>
      <c r="EI304" s="14" t="n">
        <v>0</v>
      </c>
      <c r="EJ304" s="14" t="n">
        <v>0</v>
      </c>
      <c r="EK304" s="55" t="n">
        <f aca="false">+SUM(DY304:EJ304)</f>
        <v>0</v>
      </c>
      <c r="EO304" s="53" t="n">
        <f aca="false">+CU304+DJ304-DY304/2</f>
        <v>41.02</v>
      </c>
      <c r="EP304" s="53" t="n">
        <f aca="false">+CV304+DK304-DZ304/2</f>
        <v>0</v>
      </c>
      <c r="EQ304" s="53" t="n">
        <f aca="false">+CW304+DL304-EA304/2</f>
        <v>0</v>
      </c>
      <c r="ER304" s="53" t="n">
        <f aca="false">+CX304+DM304-EB304/2</f>
        <v>0</v>
      </c>
      <c r="ES304" s="53" t="n">
        <f aca="false">+CY304+DN304-EC304/2</f>
        <v>0</v>
      </c>
      <c r="ET304" s="53" t="n">
        <f aca="false">+CZ304+DO304-ED304/2</f>
        <v>0</v>
      </c>
      <c r="EU304" s="53" t="n">
        <f aca="false">+DA304+DP304-EE304/2</f>
        <v>0</v>
      </c>
      <c r="EV304" s="53" t="n">
        <f aca="false">+DB304+DQ304-EF304/2</f>
        <v>0</v>
      </c>
      <c r="EW304" s="53" t="n">
        <f aca="false">+DC304+DR304-EG304/2</f>
        <v>0</v>
      </c>
      <c r="EX304" s="53" t="n">
        <f aca="false">+DD304+DS304-EH304/2</f>
        <v>0</v>
      </c>
      <c r="EY304" s="53" t="n">
        <f aca="false">+DE304+DT304-EI304/2</f>
        <v>0</v>
      </c>
      <c r="EZ304" s="53" t="n">
        <f aca="false">+DF304+DU304-EJ304/2</f>
        <v>0</v>
      </c>
      <c r="FA304" s="55" t="n">
        <f aca="false">+SUM(EO304:EZ304)</f>
        <v>41.02</v>
      </c>
      <c r="FD304" s="53" t="n">
        <f aca="false">+AM304-EO304-DY304</f>
        <v>509.98</v>
      </c>
      <c r="FE304" s="53" t="n">
        <f aca="false">+AN304-EP304-DZ304</f>
        <v>0</v>
      </c>
      <c r="FF304" s="53" t="n">
        <f aca="false">+AO304-EQ304-EA304</f>
        <v>0</v>
      </c>
      <c r="FG304" s="53" t="n">
        <f aca="false">+AP304-ER304-EB304</f>
        <v>0</v>
      </c>
      <c r="FH304" s="53" t="n">
        <f aca="false">+AQ304-ES304-EC304</f>
        <v>0</v>
      </c>
      <c r="FI304" s="53" t="n">
        <f aca="false">+AR304-ET304-ED304</f>
        <v>0</v>
      </c>
      <c r="FJ304" s="53" t="n">
        <f aca="false">+AS304-EU304-EE304</f>
        <v>0</v>
      </c>
      <c r="FK304" s="53" t="n">
        <f aca="false">+AT304-EV304-EF304</f>
        <v>0</v>
      </c>
      <c r="FL304" s="53" t="n">
        <f aca="false">+AU304-EW304-EG304</f>
        <v>0</v>
      </c>
      <c r="FM304" s="53" t="n">
        <f aca="false">+AV304-EX304-EH304</f>
        <v>0</v>
      </c>
      <c r="FN304" s="53" t="n">
        <f aca="false">+AW304-EY304-EI304</f>
        <v>0</v>
      </c>
      <c r="FO304" s="53" t="n">
        <f aca="false">+AX304-EZ304-EJ304</f>
        <v>0</v>
      </c>
      <c r="FP304" s="53" t="n">
        <f aca="false">+AY304-FA304</f>
        <v>509.98</v>
      </c>
    </row>
    <row collapsed="false" customFormat="false" customHeight="true" hidden="false" ht="15" outlineLevel="2" r="305">
      <c r="A305" s="21" t="n">
        <v>12</v>
      </c>
      <c r="B305" s="21" t="s">
        <v>67</v>
      </c>
      <c r="C305" s="21" t="s">
        <v>137</v>
      </c>
      <c r="D305" s="67" t="n">
        <f aca="false">+E305</f>
        <v>16277</v>
      </c>
      <c r="E305" s="69" t="n">
        <v>16277</v>
      </c>
      <c r="F305" s="72" t="s">
        <v>967</v>
      </c>
      <c r="G305" s="21" t="s">
        <v>69</v>
      </c>
      <c r="H305" s="21" t="s">
        <v>69</v>
      </c>
      <c r="I305" s="76" t="s">
        <v>968</v>
      </c>
      <c r="J305" s="76" t="s">
        <v>969</v>
      </c>
      <c r="K305" s="76" t="s">
        <v>105</v>
      </c>
      <c r="L305" s="49" t="s">
        <v>487</v>
      </c>
      <c r="M305" s="50" t="s">
        <v>70</v>
      </c>
      <c r="N305" s="51" t="n">
        <v>0.01</v>
      </c>
      <c r="O305" s="51" t="n">
        <v>0.02</v>
      </c>
      <c r="P305" s="51" t="n">
        <v>0</v>
      </c>
      <c r="Q305" s="51" t="n">
        <v>0</v>
      </c>
      <c r="R305" s="50" t="n">
        <v>0</v>
      </c>
      <c r="S305" s="50" t="n">
        <v>0</v>
      </c>
      <c r="T305" s="50" t="n">
        <v>30</v>
      </c>
      <c r="U305" s="50"/>
      <c r="X305" s="53" t="e">
        <f aca="false">+VLOOKUP($D305,['file:///home/lab/repositories/luckia.facturador/com.luckia.biller.deploy/src/main/resources/bootstrap/info_presencial_2014.xlsx']venta_neta_cons!$a$2:$n$1048576,3,0)</f>
        <v>#VALUE!</v>
      </c>
      <c r="Y305" s="53" t="e">
        <f aca="false">+VLOOKUP($D305,['file:///home/lab/repositories/luckia.facturador/com.luckia.biller.deploy/src/main/resources/bootstrap/info_presencial_2014.xlsx']venta_neta_cons!$a$2:$n$1048576,4,0)</f>
        <v>#VALUE!</v>
      </c>
      <c r="Z305" s="53" t="e">
        <f aca="false">+VLOOKUP($D305,['file:///home/lab/repositories/luckia.facturador/com.luckia.biller.deploy/src/main/resources/bootstrap/info_presencial_2014.xlsx']venta_neta_cons!$a$2:$n$1048576,5,0)</f>
        <v>#VALUE!</v>
      </c>
      <c r="AA305" s="53" t="e">
        <f aca="false">+VLOOKUP($D305,['file:///home/lab/repositories/luckia.facturador/com.luckia.biller.deploy/src/main/resources/bootstrap/info_presencial_2014.xlsx']venta_neta_cons!$a$2:$n$1048576,6,0)</f>
        <v>#VALUE!</v>
      </c>
      <c r="AB305" s="53" t="e">
        <f aca="false">+VLOOKUP($D305,['file:///home/lab/repositories/luckia.facturador/com.luckia.biller.deploy/src/main/resources/bootstrap/info_presencial_2014.xlsx']venta_neta_cons!$a$2:$n$1048576,7,0)</f>
        <v>#VALUE!</v>
      </c>
      <c r="AC305" s="53" t="e">
        <f aca="false">+VLOOKUP($D305,['file:///home/lab/repositories/luckia.facturador/com.luckia.biller.deploy/src/main/resources/bootstrap/info_presencial_2014.xlsx']venta_neta_cons!$a$2:$n$1048576,8,0)</f>
        <v>#VALUE!</v>
      </c>
      <c r="AD305" s="53" t="e">
        <f aca="false">+VLOOKUP($D305,['file:///home/lab/repositories/luckia.facturador/com.luckia.biller.deploy/src/main/resources/bootstrap/info_presencial_2014.xlsx']venta_neta_cons!$a$2:$n$1048576,9,0)</f>
        <v>#VALUE!</v>
      </c>
      <c r="AE305" s="53" t="e">
        <f aca="false">+VLOOKUP($D305,['file:///home/lab/repositories/luckia.facturador/com.luckia.biller.deploy/src/main/resources/bootstrap/info_presencial_2014.xlsx']venta_neta_cons!$a$2:$n$1048576,10,0)</f>
        <v>#VALUE!</v>
      </c>
      <c r="AF305" s="53" t="e">
        <f aca="false">+VLOOKUP($D305,['file:///home/lab/repositories/luckia.facturador/com.luckia.biller.deploy/src/main/resources/bootstrap/info_presencial_2014.xlsx']venta_neta_cons!$a$2:$n$1048576,11,0)</f>
        <v>#VALUE!</v>
      </c>
      <c r="AG305" s="53" t="e">
        <f aca="false">+VLOOKUP($D305,['file:///home/lab/repositories/luckia.facturador/com.luckia.biller.deploy/src/main/resources/bootstrap/info_presencial_2014.xlsx']venta_neta_cons!$a$2:$n$1048576,12,0)</f>
        <v>#VALUE!</v>
      </c>
      <c r="AH305" s="53" t="e">
        <f aca="false">+VLOOKUP($D305,['file:///home/lab/repositories/luckia.facturador/com.luckia.biller.deploy/src/main/resources/bootstrap/info_presencial_2014.xlsx']venta_neta_cons!$a$2:$n$1048576,13,0)</f>
        <v>#VALUE!</v>
      </c>
      <c r="AI305" s="53" t="e">
        <f aca="false">+VLOOKUP($D305,['file:///home/lab/repositories/luckia.facturador/com.luckia.biller.deploy/src/main/resources/bootstrap/info_presencial_2014.xlsx']venta_neta_cons!$a$2:$n$1048576,14,0)</f>
        <v>#VALUE!</v>
      </c>
      <c r="AJ305" s="53" t="n">
        <f aca="false">+SUM(X305:AI305)</f>
        <v>1005</v>
      </c>
      <c r="AK305" s="54" t="n">
        <f aca="false">+BB305/X305</f>
        <v>-2.30813930348259</v>
      </c>
      <c r="AL305" s="53"/>
      <c r="AM305" s="53" t="e">
        <f aca="false">+VLOOKUP($D305,['file:///home/lab/repositories/luckia.facturador/com.luckia.biller.deploy/src/main/resources/bootstrap/info_presencial_2014.xlsx']saldo_cons!$a$2:$n$1048576,3,0)</f>
        <v>#VALUE!</v>
      </c>
      <c r="AN305" s="53" t="e">
        <f aca="false">+VLOOKUP($D305,['file:///home/lab/repositories/luckia.facturador/com.luckia.biller.deploy/src/main/resources/bootstrap/info_presencial_2014.xlsx']saldo_cons!$a$2:$n$1048576,4,0)</f>
        <v>#VALUE!</v>
      </c>
      <c r="AO305" s="53" t="e">
        <f aca="false">+VLOOKUP($D305,['file:///home/lab/repositories/luckia.facturador/com.luckia.biller.deploy/src/main/resources/bootstrap/info_presencial_2014.xlsx']saldo_cons!$a$2:$n$1048576,5,0)</f>
        <v>#VALUE!</v>
      </c>
      <c r="AP305" s="53" t="e">
        <f aca="false">+VLOOKUP($D305,['file:///home/lab/repositories/luckia.facturador/com.luckia.biller.deploy/src/main/resources/bootstrap/info_presencial_2014.xlsx']saldo_cons!$a$2:$n$1048576,6,0)</f>
        <v>#VALUE!</v>
      </c>
      <c r="AQ305" s="53" t="e">
        <f aca="false">+VLOOKUP($D305,['file:///home/lab/repositories/luckia.facturador/com.luckia.biller.deploy/src/main/resources/bootstrap/info_presencial_2014.xlsx']saldo_cons!$a$2:$n$1048576,7,0)</f>
        <v>#VALUE!</v>
      </c>
      <c r="AR305" s="53" t="e">
        <f aca="false">+VLOOKUP($D305,['file:///home/lab/repositories/luckia.facturador/com.luckia.biller.deploy/src/main/resources/bootstrap/info_presencial_2014.xlsx']saldo_cons!$a$2:$n$1048576,8,0)</f>
        <v>#VALUE!</v>
      </c>
      <c r="AS305" s="53" t="e">
        <f aca="false">+VLOOKUP($D305,['file:///home/lab/repositories/luckia.facturador/com.luckia.biller.deploy/src/main/resources/bootstrap/info_presencial_2014.xlsx']saldo_cons!$a$2:$n$1048576,9,0)</f>
        <v>#VALUE!</v>
      </c>
      <c r="AT305" s="53" t="e">
        <f aca="false">+VLOOKUP($D305,['file:///home/lab/repositories/luckia.facturador/com.luckia.biller.deploy/src/main/resources/bootstrap/info_presencial_2014.xlsx']saldo_cons!$a$2:$n$1048576,10,0)</f>
        <v>#VALUE!</v>
      </c>
      <c r="AU305" s="53" t="e">
        <f aca="false">+VLOOKUP($D305,['file:///home/lab/repositories/luckia.facturador/com.luckia.biller.deploy/src/main/resources/bootstrap/info_presencial_2014.xlsx']saldo_cons!$a$2:$n$1048576,11,0)</f>
        <v>#VALUE!</v>
      </c>
      <c r="AV305" s="53" t="e">
        <f aca="false">+VLOOKUP($D305,['file:///home/lab/repositories/luckia.facturador/com.luckia.biller.deploy/src/main/resources/bootstrap/info_presencial_2014.xlsx']saldo_cons!$a$2:$n$1048576,12,0)</f>
        <v>#VALUE!</v>
      </c>
      <c r="AW305" s="53" t="e">
        <f aca="false">+VLOOKUP($D305,['file:///home/lab/repositories/luckia.facturador/com.luckia.biller.deploy/src/main/resources/bootstrap/info_presencial_2014.xlsx']saldo_cons!$a$2:$n$1048576,13,0)</f>
        <v>#VALUE!</v>
      </c>
      <c r="AX305" s="53" t="e">
        <f aca="false">+VLOOKUP($D305,['file:///home/lab/repositories/luckia.facturador/com.luckia.biller.deploy/src/main/resources/bootstrap/info_presencial_2014.xlsx']saldo_cons!$a$2:$n$1048576,14,0)</f>
        <v>#VALUE!</v>
      </c>
      <c r="AY305" s="53" t="n">
        <f aca="false">+SUM(AM305:AX305)</f>
        <v>1005</v>
      </c>
      <c r="AZ305" s="53"/>
      <c r="BA305" s="53"/>
      <c r="BB305" s="53" t="e">
        <f aca="false">+VLOOKUP($D305,['file:///home/lab/repositories/luckia.facturador/com.luckia.biller.deploy/src/main/resources/bootstrap/info_presencial_2014.xlsx']ggr_cons!$a$2:$n$1048576,3,0)</f>
        <v>#VALUE!</v>
      </c>
      <c r="BC305" s="53" t="e">
        <f aca="false">+VLOOKUP($D305,['file:///home/lab/repositories/luckia.facturador/com.luckia.biller.deploy/src/main/resources/bootstrap/info_presencial_2014.xlsx']ggr_cons!$a$2:$n$1048576,4,0)</f>
        <v>#VALUE!</v>
      </c>
      <c r="BD305" s="53" t="e">
        <f aca="false">+VLOOKUP($D305,['file:///home/lab/repositories/luckia.facturador/com.luckia.biller.deploy/src/main/resources/bootstrap/info_presencial_2014.xlsx']ggr_cons!$a$2:$n$1048576,5,0)</f>
        <v>#VALUE!</v>
      </c>
      <c r="BE305" s="53" t="e">
        <f aca="false">+VLOOKUP($D305,['file:///home/lab/repositories/luckia.facturador/com.luckia.biller.deploy/src/main/resources/bootstrap/info_presencial_2014.xlsx']ggr_cons!$a$2:$n$1048576,6,0)</f>
        <v>#VALUE!</v>
      </c>
      <c r="BF305" s="53" t="e">
        <f aca="false">+VLOOKUP($D305,['file:///home/lab/repositories/luckia.facturador/com.luckia.biller.deploy/src/main/resources/bootstrap/info_presencial_2014.xlsx']ggr_cons!$a$2:$n$1048576,7,0)</f>
        <v>#VALUE!</v>
      </c>
      <c r="BG305" s="53" t="e">
        <f aca="false">+VLOOKUP($D305,['file:///home/lab/repositories/luckia.facturador/com.luckia.biller.deploy/src/main/resources/bootstrap/info_presencial_2014.xlsx']ggr_cons!$a$2:$n$1048576,8,0)</f>
        <v>#VALUE!</v>
      </c>
      <c r="BH305" s="53" t="e">
        <f aca="false">+VLOOKUP($D305,['file:///home/lab/repositories/luckia.facturador/com.luckia.biller.deploy/src/main/resources/bootstrap/info_presencial_2014.xlsx']ggr_cons!$a$2:$n$1048576,9,0)</f>
        <v>#VALUE!</v>
      </c>
      <c r="BI305" s="53" t="e">
        <f aca="false">+VLOOKUP($D305,['file:///home/lab/repositories/luckia.facturador/com.luckia.biller.deploy/src/main/resources/bootstrap/info_presencial_2014.xlsx']ggr_cons!$a$2:$n$1048576,10,0)</f>
        <v>#VALUE!</v>
      </c>
      <c r="BJ305" s="53" t="e">
        <f aca="false">+VLOOKUP($D305,['file:///home/lab/repositories/luckia.facturador/com.luckia.biller.deploy/src/main/resources/bootstrap/info_presencial_2014.xlsx']ggr_cons!$a$2:$n$1048576,11,0)</f>
        <v>#VALUE!</v>
      </c>
      <c r="BK305" s="53" t="e">
        <f aca="false">+VLOOKUP($D305,['file:///home/lab/repositories/luckia.facturador/com.luckia.biller.deploy/src/main/resources/bootstrap/info_presencial_2014.xlsx']ggr_cons!$a$2:$n$1048576,12,0)</f>
        <v>#VALUE!</v>
      </c>
      <c r="BL305" s="53" t="e">
        <f aca="false">+VLOOKUP($D305,['file:///home/lab/repositories/luckia.facturador/com.luckia.biller.deploy/src/main/resources/bootstrap/info_presencial_2014.xlsx']ggr_cons!$a$2:$n$1048576,13,0)</f>
        <v>#VALUE!</v>
      </c>
      <c r="BM305" s="53" t="e">
        <f aca="false">+VLOOKUP($D305,['file:///home/lab/repositories/luckia.facturador/com.luckia.biller.deploy/src/main/resources/bootstrap/info_presencial_2014.xlsx']ggr_cons!$a$2:$n$1048576,14,0)</f>
        <v>#VALUE!</v>
      </c>
      <c r="BN305" s="53" t="n">
        <f aca="false">+SUM(BB305:BM305)</f>
        <v>-2319.68</v>
      </c>
      <c r="BO305" s="53"/>
      <c r="BP305" s="53"/>
      <c r="BQ305" s="55" t="n">
        <f aca="false">+$N305*X305</f>
        <v>10.05</v>
      </c>
      <c r="BR305" s="55" t="n">
        <f aca="false">+$N305*Y305</f>
        <v>0</v>
      </c>
      <c r="BS305" s="55" t="n">
        <f aca="false">+$N305*Z305</f>
        <v>0</v>
      </c>
      <c r="BT305" s="55" t="n">
        <f aca="false">+$N305*AA305</f>
        <v>0</v>
      </c>
      <c r="BU305" s="55" t="n">
        <f aca="false">+$N305*AB305</f>
        <v>0</v>
      </c>
      <c r="BV305" s="55" t="n">
        <f aca="false">+$N305*AC305</f>
        <v>0</v>
      </c>
      <c r="BW305" s="55" t="n">
        <f aca="false">+$N305*AD305</f>
        <v>0</v>
      </c>
      <c r="BX305" s="55" t="n">
        <f aca="false">+$N305*AE305</f>
        <v>0</v>
      </c>
      <c r="BY305" s="55" t="n">
        <f aca="false">+$N305*AF305</f>
        <v>0</v>
      </c>
      <c r="BZ305" s="55" t="n">
        <f aca="false">+$N305*AG305</f>
        <v>0</v>
      </c>
      <c r="CA305" s="55" t="n">
        <f aca="false">+$N305*AH305</f>
        <v>0</v>
      </c>
      <c r="CB305" s="55" t="n">
        <f aca="false">+$N305*AI305</f>
        <v>0</v>
      </c>
      <c r="CC305" s="55" t="n">
        <f aca="false">+SUM(BQ305:CB305)</f>
        <v>10.05</v>
      </c>
      <c r="CD305" s="53"/>
      <c r="CE305" s="55"/>
      <c r="CF305" s="55" t="n">
        <f aca="false">+BQ305/$CE$2</f>
        <v>8.30578512396694</v>
      </c>
      <c r="CG305" s="55" t="n">
        <f aca="false">+BR305/$CE$2</f>
        <v>0</v>
      </c>
      <c r="CH305" s="55" t="n">
        <f aca="false">+BS305/$CE$2</f>
        <v>0</v>
      </c>
      <c r="CI305" s="55" t="n">
        <f aca="false">+BT305/$CE$2</f>
        <v>0</v>
      </c>
      <c r="CJ305" s="55" t="n">
        <f aca="false">+BU305/$CE$2</f>
        <v>0</v>
      </c>
      <c r="CK305" s="55" t="n">
        <f aca="false">+BV305/$CE$2</f>
        <v>0</v>
      </c>
      <c r="CL305" s="55" t="n">
        <f aca="false">+BW305/$CE$2</f>
        <v>0</v>
      </c>
      <c r="CM305" s="55" t="n">
        <f aca="false">+BX305/$CE$2</f>
        <v>0</v>
      </c>
      <c r="CN305" s="55" t="n">
        <f aca="false">+BY305/$CE$2</f>
        <v>0</v>
      </c>
      <c r="CO305" s="55" t="n">
        <f aca="false">+BZ305/$CE$2</f>
        <v>0</v>
      </c>
      <c r="CP305" s="55" t="n">
        <f aca="false">+CA305/$CE$2</f>
        <v>0</v>
      </c>
      <c r="CQ305" s="55" t="n">
        <f aca="false">+CB305/$CE$2</f>
        <v>0</v>
      </c>
      <c r="CR305" s="55" t="n">
        <f aca="false">+CC305/$CE$2</f>
        <v>8.30578512396694</v>
      </c>
      <c r="CS305" s="53"/>
      <c r="CT305" s="53"/>
      <c r="CU305" s="56" t="n">
        <f aca="false">+$O305*X305+$P305*BB305+$Q305*(0.9*BB305+$S305)+$R305</f>
        <v>20.1</v>
      </c>
      <c r="CV305" s="56" t="n">
        <f aca="false">+$O305*Y305+$P305*BC305+$Q305*(0.9*BC305+$S305)+$R305</f>
        <v>0</v>
      </c>
      <c r="CW305" s="56" t="n">
        <f aca="false">+$O305*Z305+$P305*BD305+$Q305*(0.9*BD305+$S305)+$R305</f>
        <v>0</v>
      </c>
      <c r="CX305" s="56" t="n">
        <f aca="false">+$O305*AA305+$P305*BE305+$Q305*(0.9*BE305+$S305)+$R305</f>
        <v>0</v>
      </c>
      <c r="CY305" s="56" t="n">
        <f aca="false">+$O305*AB305+$P305*BF305+$Q305*(0.9*BF305+$S305)+$R305</f>
        <v>0</v>
      </c>
      <c r="CZ305" s="56" t="n">
        <f aca="false">+$O305*AC305+$P305*BG305+$Q305*(0.9*BG305+$S305)+$R305</f>
        <v>0</v>
      </c>
      <c r="DA305" s="56" t="n">
        <f aca="false">+$O305*AD305+$P305*BH305+$Q305*(0.9*BH305+$S305)+$R305</f>
        <v>0</v>
      </c>
      <c r="DB305" s="56" t="n">
        <f aca="false">+$O305*AE305+$P305*BI305+$Q305*(0.9*BI305+$S305)+$R305</f>
        <v>0</v>
      </c>
      <c r="DC305" s="56" t="n">
        <f aca="false">+$O305*AF305+$P305*BJ305+$Q305*(0.9*BJ305+$S305)+$R305</f>
        <v>0</v>
      </c>
      <c r="DD305" s="56" t="n">
        <f aca="false">+$O305*AG305+$P305*BK305+$Q305*(0.9*BK305+$S305)+$R305</f>
        <v>0</v>
      </c>
      <c r="DE305" s="56" t="n">
        <f aca="false">+$O305*AH305+$P305*BL305+$Q305*(0.9*BL305+$S305)+$R305</f>
        <v>0</v>
      </c>
      <c r="DF305" s="56" t="n">
        <f aca="false">+$O305*AI305+$P305*BM305+$Q305*(0.9*BM305+$S305)+$R305</f>
        <v>0</v>
      </c>
      <c r="DG305" s="55" t="n">
        <f aca="false">+SUM(CU305:DF305)</f>
        <v>20.1</v>
      </c>
      <c r="DH305" s="53"/>
      <c r="DJ305" s="14" t="n">
        <f aca="false">+IF(X305=0,0,$T305)</f>
        <v>30</v>
      </c>
      <c r="DK305" s="14" t="n">
        <f aca="false">+IF(Y305=0,0,$T305)</f>
        <v>0</v>
      </c>
      <c r="DL305" s="14" t="n">
        <f aca="false">+IF(Z305=0,0,$T305)</f>
        <v>0</v>
      </c>
      <c r="DM305" s="14" t="n">
        <f aca="false">+IF(AA305=0,0,$T305)</f>
        <v>0</v>
      </c>
      <c r="DN305" s="14" t="n">
        <f aca="false">+IF(AB305=0,0,$T305)</f>
        <v>0</v>
      </c>
      <c r="DO305" s="14" t="n">
        <f aca="false">+IF(AC305=0,0,$T305)</f>
        <v>0</v>
      </c>
      <c r="DP305" s="14" t="n">
        <f aca="false">+IF(AD305=0,0,$T305)</f>
        <v>0</v>
      </c>
      <c r="DQ305" s="14" t="n">
        <f aca="false">+IF(AE305=0,0,$T305)</f>
        <v>0</v>
      </c>
      <c r="DR305" s="14" t="n">
        <f aca="false">+IF(AF305=0,0,$T305)</f>
        <v>0</v>
      </c>
      <c r="DS305" s="14" t="n">
        <f aca="false">+IF(AG305=0,0,$T305)</f>
        <v>0</v>
      </c>
      <c r="DT305" s="14" t="n">
        <f aca="false">+IF(AH305=0,0,$T305)</f>
        <v>0</v>
      </c>
      <c r="DU305" s="14" t="n">
        <f aca="false">+IF(AI305=0,0,$T305)</f>
        <v>0</v>
      </c>
      <c r="DV305" s="55" t="n">
        <f aca="false">+SUM(DJ305:DU305)</f>
        <v>30</v>
      </c>
      <c r="DY305" s="14" t="n">
        <v>0</v>
      </c>
      <c r="DZ305" s="14" t="n">
        <v>0</v>
      </c>
      <c r="EA305" s="14" t="n">
        <v>0</v>
      </c>
      <c r="EB305" s="14" t="n">
        <v>0</v>
      </c>
      <c r="EC305" s="14" t="n">
        <v>0</v>
      </c>
      <c r="ED305" s="14" t="n">
        <v>0</v>
      </c>
      <c r="EE305" s="14" t="n">
        <v>0</v>
      </c>
      <c r="EF305" s="14" t="n">
        <v>0</v>
      </c>
      <c r="EG305" s="14" t="n">
        <v>0</v>
      </c>
      <c r="EH305" s="14" t="n">
        <v>0</v>
      </c>
      <c r="EI305" s="14" t="n">
        <v>0</v>
      </c>
      <c r="EJ305" s="14" t="n">
        <v>0</v>
      </c>
      <c r="EK305" s="55" t="n">
        <f aca="false">+SUM(DY305:EJ305)</f>
        <v>0</v>
      </c>
      <c r="EO305" s="53" t="n">
        <f aca="false">+CU305+DJ305-DY305/2</f>
        <v>50.1</v>
      </c>
      <c r="EP305" s="53" t="n">
        <f aca="false">+CV305+DK305-DZ305/2</f>
        <v>0</v>
      </c>
      <c r="EQ305" s="53" t="n">
        <f aca="false">+CW305+DL305-EA305/2</f>
        <v>0</v>
      </c>
      <c r="ER305" s="53" t="n">
        <f aca="false">+CX305+DM305-EB305/2</f>
        <v>0</v>
      </c>
      <c r="ES305" s="53" t="n">
        <f aca="false">+CY305+DN305-EC305/2</f>
        <v>0</v>
      </c>
      <c r="ET305" s="53" t="n">
        <f aca="false">+CZ305+DO305-ED305/2</f>
        <v>0</v>
      </c>
      <c r="EU305" s="53" t="n">
        <f aca="false">+DA305+DP305-EE305/2</f>
        <v>0</v>
      </c>
      <c r="EV305" s="53" t="n">
        <f aca="false">+DB305+DQ305-EF305/2</f>
        <v>0</v>
      </c>
      <c r="EW305" s="53" t="n">
        <f aca="false">+DC305+DR305-EG305/2</f>
        <v>0</v>
      </c>
      <c r="EX305" s="53" t="n">
        <f aca="false">+DD305+DS305-EH305/2</f>
        <v>0</v>
      </c>
      <c r="EY305" s="53" t="n">
        <f aca="false">+DE305+DT305-EI305/2</f>
        <v>0</v>
      </c>
      <c r="EZ305" s="53" t="n">
        <f aca="false">+DF305+DU305-EJ305/2</f>
        <v>0</v>
      </c>
      <c r="FA305" s="55" t="n">
        <f aca="false">+SUM(EO305:EZ305)</f>
        <v>50.1</v>
      </c>
      <c r="FD305" s="53" t="n">
        <f aca="false">+AM305-EO305-DY305</f>
        <v>954.9</v>
      </c>
      <c r="FE305" s="53" t="n">
        <f aca="false">+AN305-EP305-DZ305</f>
        <v>0</v>
      </c>
      <c r="FF305" s="53" t="n">
        <f aca="false">+AO305-EQ305-EA305</f>
        <v>0</v>
      </c>
      <c r="FG305" s="53" t="n">
        <f aca="false">+AP305-ER305-EB305</f>
        <v>0</v>
      </c>
      <c r="FH305" s="53" t="n">
        <f aca="false">+AQ305-ES305-EC305</f>
        <v>0</v>
      </c>
      <c r="FI305" s="53" t="n">
        <f aca="false">+AR305-ET305-ED305</f>
        <v>0</v>
      </c>
      <c r="FJ305" s="53" t="n">
        <f aca="false">+AS305-EU305-EE305</f>
        <v>0</v>
      </c>
      <c r="FK305" s="53" t="n">
        <f aca="false">+AT305-EV305-EF305</f>
        <v>0</v>
      </c>
      <c r="FL305" s="53" t="n">
        <f aca="false">+AU305-EW305-EG305</f>
        <v>0</v>
      </c>
      <c r="FM305" s="53" t="n">
        <f aca="false">+AV305-EX305-EH305</f>
        <v>0</v>
      </c>
      <c r="FN305" s="53" t="n">
        <f aca="false">+AW305-EY305-EI305</f>
        <v>0</v>
      </c>
      <c r="FO305" s="53" t="n">
        <f aca="false">+AX305-EZ305-EJ305</f>
        <v>0</v>
      </c>
      <c r="FP305" s="53" t="n">
        <f aca="false">+AY305-FA305</f>
        <v>954.9</v>
      </c>
    </row>
    <row collapsed="false" customFormat="false" customHeight="true" hidden="false" ht="15" outlineLevel="2" r="306">
      <c r="A306" s="21" t="n">
        <v>12</v>
      </c>
      <c r="B306" s="21" t="s">
        <v>67</v>
      </c>
      <c r="C306" s="21" t="s">
        <v>137</v>
      </c>
      <c r="D306" s="67" t="n">
        <f aca="false">+E306</f>
        <v>16278</v>
      </c>
      <c r="E306" s="69" t="n">
        <v>16278</v>
      </c>
      <c r="F306" s="72" t="s">
        <v>970</v>
      </c>
      <c r="G306" s="21" t="s">
        <v>69</v>
      </c>
      <c r="H306" s="21" t="s">
        <v>69</v>
      </c>
      <c r="I306" s="72" t="s">
        <v>971</v>
      </c>
      <c r="J306" s="76" t="s">
        <v>546</v>
      </c>
      <c r="K306" s="76" t="s">
        <v>105</v>
      </c>
      <c r="L306" s="49" t="s">
        <v>487</v>
      </c>
      <c r="M306" s="50" t="s">
        <v>70</v>
      </c>
      <c r="N306" s="51" t="n">
        <v>0.01</v>
      </c>
      <c r="O306" s="51" t="n">
        <v>0.02</v>
      </c>
      <c r="P306" s="51" t="n">
        <v>0</v>
      </c>
      <c r="Q306" s="51" t="n">
        <v>0</v>
      </c>
      <c r="R306" s="50" t="n">
        <v>0</v>
      </c>
      <c r="S306" s="50" t="n">
        <v>0</v>
      </c>
      <c r="T306" s="50" t="n">
        <v>30</v>
      </c>
      <c r="U306" s="50"/>
      <c r="X306" s="53" t="e">
        <f aca="false">+VLOOKUP($D306,['file:///home/lab/repositories/luckia.facturador/com.luckia.biller.deploy/src/main/resources/bootstrap/info_presencial_2014.xlsx']venta_neta_cons!$a$2:$n$1048576,3,0)</f>
        <v>#VALUE!</v>
      </c>
      <c r="Y306" s="53" t="e">
        <f aca="false">+VLOOKUP($D306,['file:///home/lab/repositories/luckia.facturador/com.luckia.biller.deploy/src/main/resources/bootstrap/info_presencial_2014.xlsx']venta_neta_cons!$a$2:$n$1048576,4,0)</f>
        <v>#VALUE!</v>
      </c>
      <c r="Z306" s="53" t="e">
        <f aca="false">+VLOOKUP($D306,['file:///home/lab/repositories/luckia.facturador/com.luckia.biller.deploy/src/main/resources/bootstrap/info_presencial_2014.xlsx']venta_neta_cons!$a$2:$n$1048576,5,0)</f>
        <v>#VALUE!</v>
      </c>
      <c r="AA306" s="53" t="e">
        <f aca="false">+VLOOKUP($D306,['file:///home/lab/repositories/luckia.facturador/com.luckia.biller.deploy/src/main/resources/bootstrap/info_presencial_2014.xlsx']venta_neta_cons!$a$2:$n$1048576,6,0)</f>
        <v>#VALUE!</v>
      </c>
      <c r="AB306" s="53" t="e">
        <f aca="false">+VLOOKUP($D306,['file:///home/lab/repositories/luckia.facturador/com.luckia.biller.deploy/src/main/resources/bootstrap/info_presencial_2014.xlsx']venta_neta_cons!$a$2:$n$1048576,7,0)</f>
        <v>#VALUE!</v>
      </c>
      <c r="AC306" s="53" t="e">
        <f aca="false">+VLOOKUP($D306,['file:///home/lab/repositories/luckia.facturador/com.luckia.biller.deploy/src/main/resources/bootstrap/info_presencial_2014.xlsx']venta_neta_cons!$a$2:$n$1048576,8,0)</f>
        <v>#VALUE!</v>
      </c>
      <c r="AD306" s="53" t="e">
        <f aca="false">+VLOOKUP($D306,['file:///home/lab/repositories/luckia.facturador/com.luckia.biller.deploy/src/main/resources/bootstrap/info_presencial_2014.xlsx']venta_neta_cons!$a$2:$n$1048576,9,0)</f>
        <v>#VALUE!</v>
      </c>
      <c r="AE306" s="53" t="e">
        <f aca="false">+VLOOKUP($D306,['file:///home/lab/repositories/luckia.facturador/com.luckia.biller.deploy/src/main/resources/bootstrap/info_presencial_2014.xlsx']venta_neta_cons!$a$2:$n$1048576,10,0)</f>
        <v>#VALUE!</v>
      </c>
      <c r="AF306" s="53" t="e">
        <f aca="false">+VLOOKUP($D306,['file:///home/lab/repositories/luckia.facturador/com.luckia.biller.deploy/src/main/resources/bootstrap/info_presencial_2014.xlsx']venta_neta_cons!$a$2:$n$1048576,11,0)</f>
        <v>#VALUE!</v>
      </c>
      <c r="AG306" s="53" t="e">
        <f aca="false">+VLOOKUP($D306,['file:///home/lab/repositories/luckia.facturador/com.luckia.biller.deploy/src/main/resources/bootstrap/info_presencial_2014.xlsx']venta_neta_cons!$a$2:$n$1048576,12,0)</f>
        <v>#VALUE!</v>
      </c>
      <c r="AH306" s="53" t="e">
        <f aca="false">+VLOOKUP($D306,['file:///home/lab/repositories/luckia.facturador/com.luckia.biller.deploy/src/main/resources/bootstrap/info_presencial_2014.xlsx']venta_neta_cons!$a$2:$n$1048576,13,0)</f>
        <v>#VALUE!</v>
      </c>
      <c r="AI306" s="53" t="e">
        <f aca="false">+VLOOKUP($D306,['file:///home/lab/repositories/luckia.facturador/com.luckia.biller.deploy/src/main/resources/bootstrap/info_presencial_2014.xlsx']venta_neta_cons!$a$2:$n$1048576,14,0)</f>
        <v>#VALUE!</v>
      </c>
      <c r="AJ306" s="53" t="n">
        <f aca="false">+SUM(X306:AI306)</f>
        <v>7474</v>
      </c>
      <c r="AK306" s="54" t="n">
        <f aca="false">+BB306/X306</f>
        <v>0.542487289269468</v>
      </c>
      <c r="AL306" s="53"/>
      <c r="AM306" s="53" t="e">
        <f aca="false">+VLOOKUP($D306,['file:///home/lab/repositories/luckia.facturador/com.luckia.biller.deploy/src/main/resources/bootstrap/info_presencial_2014.xlsx']saldo_cons!$a$2:$n$1048576,3,0)</f>
        <v>#VALUE!</v>
      </c>
      <c r="AN306" s="53" t="e">
        <f aca="false">+VLOOKUP($D306,['file:///home/lab/repositories/luckia.facturador/com.luckia.biller.deploy/src/main/resources/bootstrap/info_presencial_2014.xlsx']saldo_cons!$a$2:$n$1048576,4,0)</f>
        <v>#VALUE!</v>
      </c>
      <c r="AO306" s="53" t="e">
        <f aca="false">+VLOOKUP($D306,['file:///home/lab/repositories/luckia.facturador/com.luckia.biller.deploy/src/main/resources/bootstrap/info_presencial_2014.xlsx']saldo_cons!$a$2:$n$1048576,5,0)</f>
        <v>#VALUE!</v>
      </c>
      <c r="AP306" s="53" t="e">
        <f aca="false">+VLOOKUP($D306,['file:///home/lab/repositories/luckia.facturador/com.luckia.biller.deploy/src/main/resources/bootstrap/info_presencial_2014.xlsx']saldo_cons!$a$2:$n$1048576,6,0)</f>
        <v>#VALUE!</v>
      </c>
      <c r="AQ306" s="53" t="e">
        <f aca="false">+VLOOKUP($D306,['file:///home/lab/repositories/luckia.facturador/com.luckia.biller.deploy/src/main/resources/bootstrap/info_presencial_2014.xlsx']saldo_cons!$a$2:$n$1048576,7,0)</f>
        <v>#VALUE!</v>
      </c>
      <c r="AR306" s="53" t="e">
        <f aca="false">+VLOOKUP($D306,['file:///home/lab/repositories/luckia.facturador/com.luckia.biller.deploy/src/main/resources/bootstrap/info_presencial_2014.xlsx']saldo_cons!$a$2:$n$1048576,8,0)</f>
        <v>#VALUE!</v>
      </c>
      <c r="AS306" s="53" t="e">
        <f aca="false">+VLOOKUP($D306,['file:///home/lab/repositories/luckia.facturador/com.luckia.biller.deploy/src/main/resources/bootstrap/info_presencial_2014.xlsx']saldo_cons!$a$2:$n$1048576,9,0)</f>
        <v>#VALUE!</v>
      </c>
      <c r="AT306" s="53" t="e">
        <f aca="false">+VLOOKUP($D306,['file:///home/lab/repositories/luckia.facturador/com.luckia.biller.deploy/src/main/resources/bootstrap/info_presencial_2014.xlsx']saldo_cons!$a$2:$n$1048576,10,0)</f>
        <v>#VALUE!</v>
      </c>
      <c r="AU306" s="53" t="e">
        <f aca="false">+VLOOKUP($D306,['file:///home/lab/repositories/luckia.facturador/com.luckia.biller.deploy/src/main/resources/bootstrap/info_presencial_2014.xlsx']saldo_cons!$a$2:$n$1048576,11,0)</f>
        <v>#VALUE!</v>
      </c>
      <c r="AV306" s="53" t="e">
        <f aca="false">+VLOOKUP($D306,['file:///home/lab/repositories/luckia.facturador/com.luckia.biller.deploy/src/main/resources/bootstrap/info_presencial_2014.xlsx']saldo_cons!$a$2:$n$1048576,12,0)</f>
        <v>#VALUE!</v>
      </c>
      <c r="AW306" s="53" t="e">
        <f aca="false">+VLOOKUP($D306,['file:///home/lab/repositories/luckia.facturador/com.luckia.biller.deploy/src/main/resources/bootstrap/info_presencial_2014.xlsx']saldo_cons!$a$2:$n$1048576,13,0)</f>
        <v>#VALUE!</v>
      </c>
      <c r="AX306" s="53" t="e">
        <f aca="false">+VLOOKUP($D306,['file:///home/lab/repositories/luckia.facturador/com.luckia.biller.deploy/src/main/resources/bootstrap/info_presencial_2014.xlsx']saldo_cons!$a$2:$n$1048576,14,0)</f>
        <v>#VALUE!</v>
      </c>
      <c r="AY306" s="53" t="n">
        <f aca="false">+SUM(AM306:AX306)</f>
        <v>7474</v>
      </c>
      <c r="AZ306" s="53"/>
      <c r="BA306" s="53"/>
      <c r="BB306" s="53" t="e">
        <f aca="false">+VLOOKUP($D306,['file:///home/lab/repositories/luckia.facturador/com.luckia.biller.deploy/src/main/resources/bootstrap/info_presencial_2014.xlsx']ggr_cons!$a$2:$n$1048576,3,0)</f>
        <v>#VALUE!</v>
      </c>
      <c r="BC306" s="53" t="e">
        <f aca="false">+VLOOKUP($D306,['file:///home/lab/repositories/luckia.facturador/com.luckia.biller.deploy/src/main/resources/bootstrap/info_presencial_2014.xlsx']ggr_cons!$a$2:$n$1048576,4,0)</f>
        <v>#VALUE!</v>
      </c>
      <c r="BD306" s="53" t="e">
        <f aca="false">+VLOOKUP($D306,['file:///home/lab/repositories/luckia.facturador/com.luckia.biller.deploy/src/main/resources/bootstrap/info_presencial_2014.xlsx']ggr_cons!$a$2:$n$1048576,5,0)</f>
        <v>#VALUE!</v>
      </c>
      <c r="BE306" s="53" t="e">
        <f aca="false">+VLOOKUP($D306,['file:///home/lab/repositories/luckia.facturador/com.luckia.biller.deploy/src/main/resources/bootstrap/info_presencial_2014.xlsx']ggr_cons!$a$2:$n$1048576,6,0)</f>
        <v>#VALUE!</v>
      </c>
      <c r="BF306" s="53" t="e">
        <f aca="false">+VLOOKUP($D306,['file:///home/lab/repositories/luckia.facturador/com.luckia.biller.deploy/src/main/resources/bootstrap/info_presencial_2014.xlsx']ggr_cons!$a$2:$n$1048576,7,0)</f>
        <v>#VALUE!</v>
      </c>
      <c r="BG306" s="53" t="e">
        <f aca="false">+VLOOKUP($D306,['file:///home/lab/repositories/luckia.facturador/com.luckia.biller.deploy/src/main/resources/bootstrap/info_presencial_2014.xlsx']ggr_cons!$a$2:$n$1048576,8,0)</f>
        <v>#VALUE!</v>
      </c>
      <c r="BH306" s="53" t="e">
        <f aca="false">+VLOOKUP($D306,['file:///home/lab/repositories/luckia.facturador/com.luckia.biller.deploy/src/main/resources/bootstrap/info_presencial_2014.xlsx']ggr_cons!$a$2:$n$1048576,9,0)</f>
        <v>#VALUE!</v>
      </c>
      <c r="BI306" s="53" t="e">
        <f aca="false">+VLOOKUP($D306,['file:///home/lab/repositories/luckia.facturador/com.luckia.biller.deploy/src/main/resources/bootstrap/info_presencial_2014.xlsx']ggr_cons!$a$2:$n$1048576,10,0)</f>
        <v>#VALUE!</v>
      </c>
      <c r="BJ306" s="53" t="e">
        <f aca="false">+VLOOKUP($D306,['file:///home/lab/repositories/luckia.facturador/com.luckia.biller.deploy/src/main/resources/bootstrap/info_presencial_2014.xlsx']ggr_cons!$a$2:$n$1048576,11,0)</f>
        <v>#VALUE!</v>
      </c>
      <c r="BK306" s="53" t="e">
        <f aca="false">+VLOOKUP($D306,['file:///home/lab/repositories/luckia.facturador/com.luckia.biller.deploy/src/main/resources/bootstrap/info_presencial_2014.xlsx']ggr_cons!$a$2:$n$1048576,12,0)</f>
        <v>#VALUE!</v>
      </c>
      <c r="BL306" s="53" t="e">
        <f aca="false">+VLOOKUP($D306,['file:///home/lab/repositories/luckia.facturador/com.luckia.biller.deploy/src/main/resources/bootstrap/info_presencial_2014.xlsx']ggr_cons!$a$2:$n$1048576,13,0)</f>
        <v>#VALUE!</v>
      </c>
      <c r="BM306" s="53" t="e">
        <f aca="false">+VLOOKUP($D306,['file:///home/lab/repositories/luckia.facturador/com.luckia.biller.deploy/src/main/resources/bootstrap/info_presencial_2014.xlsx']ggr_cons!$a$2:$n$1048576,14,0)</f>
        <v>#VALUE!</v>
      </c>
      <c r="BN306" s="53" t="n">
        <f aca="false">+SUM(BB306:BM306)</f>
        <v>4054.55</v>
      </c>
      <c r="BO306" s="53"/>
      <c r="BP306" s="53"/>
      <c r="BQ306" s="55" t="n">
        <f aca="false">+$N306*X306</f>
        <v>74.74</v>
      </c>
      <c r="BR306" s="55" t="n">
        <f aca="false">+$N306*Y306</f>
        <v>0</v>
      </c>
      <c r="BS306" s="55" t="n">
        <f aca="false">+$N306*Z306</f>
        <v>0</v>
      </c>
      <c r="BT306" s="55" t="n">
        <f aca="false">+$N306*AA306</f>
        <v>0</v>
      </c>
      <c r="BU306" s="55" t="n">
        <f aca="false">+$N306*AB306</f>
        <v>0</v>
      </c>
      <c r="BV306" s="55" t="n">
        <f aca="false">+$N306*AC306</f>
        <v>0</v>
      </c>
      <c r="BW306" s="55" t="n">
        <f aca="false">+$N306*AD306</f>
        <v>0</v>
      </c>
      <c r="BX306" s="55" t="n">
        <f aca="false">+$N306*AE306</f>
        <v>0</v>
      </c>
      <c r="BY306" s="55" t="n">
        <f aca="false">+$N306*AF306</f>
        <v>0</v>
      </c>
      <c r="BZ306" s="55" t="n">
        <f aca="false">+$N306*AG306</f>
        <v>0</v>
      </c>
      <c r="CA306" s="55" t="n">
        <f aca="false">+$N306*AH306</f>
        <v>0</v>
      </c>
      <c r="CB306" s="55" t="n">
        <f aca="false">+$N306*AI306</f>
        <v>0</v>
      </c>
      <c r="CC306" s="55" t="n">
        <f aca="false">+SUM(BQ306:CB306)</f>
        <v>74.74</v>
      </c>
      <c r="CD306" s="53"/>
      <c r="CE306" s="55"/>
      <c r="CF306" s="55" t="n">
        <f aca="false">+BQ306/$CE$2</f>
        <v>61.7685950413223</v>
      </c>
      <c r="CG306" s="55" t="n">
        <f aca="false">+BR306/$CE$2</f>
        <v>0</v>
      </c>
      <c r="CH306" s="55" t="n">
        <f aca="false">+BS306/$CE$2</f>
        <v>0</v>
      </c>
      <c r="CI306" s="55" t="n">
        <f aca="false">+BT306/$CE$2</f>
        <v>0</v>
      </c>
      <c r="CJ306" s="55" t="n">
        <f aca="false">+BU306/$CE$2</f>
        <v>0</v>
      </c>
      <c r="CK306" s="55" t="n">
        <f aca="false">+BV306/$CE$2</f>
        <v>0</v>
      </c>
      <c r="CL306" s="55" t="n">
        <f aca="false">+BW306/$CE$2</f>
        <v>0</v>
      </c>
      <c r="CM306" s="55" t="n">
        <f aca="false">+BX306/$CE$2</f>
        <v>0</v>
      </c>
      <c r="CN306" s="55" t="n">
        <f aca="false">+BY306/$CE$2</f>
        <v>0</v>
      </c>
      <c r="CO306" s="55" t="n">
        <f aca="false">+BZ306/$CE$2</f>
        <v>0</v>
      </c>
      <c r="CP306" s="55" t="n">
        <f aca="false">+CA306/$CE$2</f>
        <v>0</v>
      </c>
      <c r="CQ306" s="55" t="n">
        <f aca="false">+CB306/$CE$2</f>
        <v>0</v>
      </c>
      <c r="CR306" s="55" t="n">
        <f aca="false">+CC306/$CE$2</f>
        <v>61.7685950413223</v>
      </c>
      <c r="CS306" s="53"/>
      <c r="CT306" s="53"/>
      <c r="CU306" s="56" t="n">
        <f aca="false">+$O306*X306+$P306*BB306+$Q306*(0.9*BB306+$S306)+$R306</f>
        <v>149.48</v>
      </c>
      <c r="CV306" s="56" t="n">
        <f aca="false">+$O306*Y306+$P306*BC306+$Q306*(0.9*BC306+$S306)+$R306</f>
        <v>0</v>
      </c>
      <c r="CW306" s="56" t="n">
        <f aca="false">+$O306*Z306+$P306*BD306+$Q306*(0.9*BD306+$S306)+$R306</f>
        <v>0</v>
      </c>
      <c r="CX306" s="56" t="n">
        <f aca="false">+$O306*AA306+$P306*BE306+$Q306*(0.9*BE306+$S306)+$R306</f>
        <v>0</v>
      </c>
      <c r="CY306" s="56" t="n">
        <f aca="false">+$O306*AB306+$P306*BF306+$Q306*(0.9*BF306+$S306)+$R306</f>
        <v>0</v>
      </c>
      <c r="CZ306" s="56" t="n">
        <f aca="false">+$O306*AC306+$P306*BG306+$Q306*(0.9*BG306+$S306)+$R306</f>
        <v>0</v>
      </c>
      <c r="DA306" s="56" t="n">
        <f aca="false">+$O306*AD306+$P306*BH306+$Q306*(0.9*BH306+$S306)+$R306</f>
        <v>0</v>
      </c>
      <c r="DB306" s="56" t="n">
        <f aca="false">+$O306*AE306+$P306*BI306+$Q306*(0.9*BI306+$S306)+$R306</f>
        <v>0</v>
      </c>
      <c r="DC306" s="56" t="n">
        <f aca="false">+$O306*AF306+$P306*BJ306+$Q306*(0.9*BJ306+$S306)+$R306</f>
        <v>0</v>
      </c>
      <c r="DD306" s="56" t="n">
        <f aca="false">+$O306*AG306+$P306*BK306+$Q306*(0.9*BK306+$S306)+$R306</f>
        <v>0</v>
      </c>
      <c r="DE306" s="56" t="n">
        <f aca="false">+$O306*AH306+$P306*BL306+$Q306*(0.9*BL306+$S306)+$R306</f>
        <v>0</v>
      </c>
      <c r="DF306" s="56" t="n">
        <f aca="false">+$O306*AI306+$P306*BM306+$Q306*(0.9*BM306+$S306)+$R306</f>
        <v>0</v>
      </c>
      <c r="DG306" s="55" t="n">
        <f aca="false">+SUM(CU306:DF306)</f>
        <v>149.48</v>
      </c>
      <c r="DH306" s="53"/>
      <c r="DJ306" s="14" t="n">
        <f aca="false">+IF(X306=0,0,$T306)</f>
        <v>30</v>
      </c>
      <c r="DK306" s="14" t="n">
        <f aca="false">+IF(Y306=0,0,$T306)</f>
        <v>0</v>
      </c>
      <c r="DL306" s="14" t="n">
        <f aca="false">+IF(Z306=0,0,$T306)</f>
        <v>0</v>
      </c>
      <c r="DM306" s="14" t="n">
        <f aca="false">+IF(AA306=0,0,$T306)</f>
        <v>0</v>
      </c>
      <c r="DN306" s="14" t="n">
        <f aca="false">+IF(AB306=0,0,$T306)</f>
        <v>0</v>
      </c>
      <c r="DO306" s="14" t="n">
        <f aca="false">+IF(AC306=0,0,$T306)</f>
        <v>0</v>
      </c>
      <c r="DP306" s="14" t="n">
        <f aca="false">+IF(AD306=0,0,$T306)</f>
        <v>0</v>
      </c>
      <c r="DQ306" s="14" t="n">
        <f aca="false">+IF(AE306=0,0,$T306)</f>
        <v>0</v>
      </c>
      <c r="DR306" s="14" t="n">
        <f aca="false">+IF(AF306=0,0,$T306)</f>
        <v>0</v>
      </c>
      <c r="DS306" s="14" t="n">
        <f aca="false">+IF(AG306=0,0,$T306)</f>
        <v>0</v>
      </c>
      <c r="DT306" s="14" t="n">
        <f aca="false">+IF(AH306=0,0,$T306)</f>
        <v>0</v>
      </c>
      <c r="DU306" s="14" t="n">
        <f aca="false">+IF(AI306=0,0,$T306)</f>
        <v>0</v>
      </c>
      <c r="DV306" s="55" t="n">
        <f aca="false">+SUM(DJ306:DU306)</f>
        <v>30</v>
      </c>
      <c r="DY306" s="14" t="n">
        <v>0</v>
      </c>
      <c r="DZ306" s="14" t="n">
        <v>0</v>
      </c>
      <c r="EA306" s="14" t="n">
        <v>0</v>
      </c>
      <c r="EB306" s="14" t="n">
        <v>0</v>
      </c>
      <c r="EC306" s="14" t="n">
        <v>0</v>
      </c>
      <c r="ED306" s="14" t="n">
        <v>0</v>
      </c>
      <c r="EE306" s="14" t="n">
        <v>0</v>
      </c>
      <c r="EF306" s="14" t="n">
        <v>0</v>
      </c>
      <c r="EG306" s="14" t="n">
        <v>0</v>
      </c>
      <c r="EH306" s="14" t="n">
        <v>0</v>
      </c>
      <c r="EI306" s="14" t="n">
        <v>0</v>
      </c>
      <c r="EJ306" s="14" t="n">
        <v>0</v>
      </c>
      <c r="EK306" s="55" t="n">
        <f aca="false">+SUM(DY306:EJ306)</f>
        <v>0</v>
      </c>
      <c r="EO306" s="53" t="n">
        <f aca="false">+CU306+DJ306-DY306/2</f>
        <v>179.48</v>
      </c>
      <c r="EP306" s="53" t="n">
        <f aca="false">+CV306+DK306-DZ306/2</f>
        <v>0</v>
      </c>
      <c r="EQ306" s="53" t="n">
        <f aca="false">+CW306+DL306-EA306/2</f>
        <v>0</v>
      </c>
      <c r="ER306" s="53" t="n">
        <f aca="false">+CX306+DM306-EB306/2</f>
        <v>0</v>
      </c>
      <c r="ES306" s="53" t="n">
        <f aca="false">+CY306+DN306-EC306/2</f>
        <v>0</v>
      </c>
      <c r="ET306" s="53" t="n">
        <f aca="false">+CZ306+DO306-ED306/2</f>
        <v>0</v>
      </c>
      <c r="EU306" s="53" t="n">
        <f aca="false">+DA306+DP306-EE306/2</f>
        <v>0</v>
      </c>
      <c r="EV306" s="53" t="n">
        <f aca="false">+DB306+DQ306-EF306/2</f>
        <v>0</v>
      </c>
      <c r="EW306" s="53" t="n">
        <f aca="false">+DC306+DR306-EG306/2</f>
        <v>0</v>
      </c>
      <c r="EX306" s="53" t="n">
        <f aca="false">+DD306+DS306-EH306/2</f>
        <v>0</v>
      </c>
      <c r="EY306" s="53" t="n">
        <f aca="false">+DE306+DT306-EI306/2</f>
        <v>0</v>
      </c>
      <c r="EZ306" s="53" t="n">
        <f aca="false">+DF306+DU306-EJ306/2</f>
        <v>0</v>
      </c>
      <c r="FA306" s="55" t="n">
        <f aca="false">+SUM(EO306:EZ306)</f>
        <v>179.48</v>
      </c>
      <c r="FD306" s="53" t="n">
        <f aca="false">+AM306-EO306-DY306</f>
        <v>7294.52</v>
      </c>
      <c r="FE306" s="53" t="n">
        <f aca="false">+AN306-EP306-DZ306</f>
        <v>0</v>
      </c>
      <c r="FF306" s="53" t="n">
        <f aca="false">+AO306-EQ306-EA306</f>
        <v>0</v>
      </c>
      <c r="FG306" s="53" t="n">
        <f aca="false">+AP306-ER306-EB306</f>
        <v>0</v>
      </c>
      <c r="FH306" s="53" t="n">
        <f aca="false">+AQ306-ES306-EC306</f>
        <v>0</v>
      </c>
      <c r="FI306" s="53" t="n">
        <f aca="false">+AR306-ET306-ED306</f>
        <v>0</v>
      </c>
      <c r="FJ306" s="53" t="n">
        <f aca="false">+AS306-EU306-EE306</f>
        <v>0</v>
      </c>
      <c r="FK306" s="53" t="n">
        <f aca="false">+AT306-EV306-EF306</f>
        <v>0</v>
      </c>
      <c r="FL306" s="53" t="n">
        <f aca="false">+AU306-EW306-EG306</f>
        <v>0</v>
      </c>
      <c r="FM306" s="53" t="n">
        <f aca="false">+AV306-EX306-EH306</f>
        <v>0</v>
      </c>
      <c r="FN306" s="53" t="n">
        <f aca="false">+AW306-EY306-EI306</f>
        <v>0</v>
      </c>
      <c r="FO306" s="53" t="n">
        <f aca="false">+AX306-EZ306-EJ306</f>
        <v>0</v>
      </c>
      <c r="FP306" s="53" t="n">
        <f aca="false">+AY306-FA306</f>
        <v>7294.52</v>
      </c>
    </row>
    <row collapsed="false" customFormat="false" customHeight="true" hidden="false" ht="15" outlineLevel="2" r="307">
      <c r="A307" s="21" t="n">
        <v>12</v>
      </c>
      <c r="B307" s="21" t="s">
        <v>67</v>
      </c>
      <c r="C307" s="21" t="s">
        <v>137</v>
      </c>
      <c r="D307" s="67" t="n">
        <f aca="false">+E307</f>
        <v>16279</v>
      </c>
      <c r="E307" s="69" t="n">
        <v>16279</v>
      </c>
      <c r="F307" s="76" t="s">
        <v>972</v>
      </c>
      <c r="G307" s="21" t="s">
        <v>69</v>
      </c>
      <c r="H307" s="21" t="s">
        <v>69</v>
      </c>
      <c r="I307" s="72" t="s">
        <v>973</v>
      </c>
      <c r="J307" s="76" t="s">
        <v>969</v>
      </c>
      <c r="K307" s="76" t="s">
        <v>105</v>
      </c>
      <c r="L307" s="49" t="s">
        <v>487</v>
      </c>
      <c r="M307" s="50" t="s">
        <v>70</v>
      </c>
      <c r="N307" s="51" t="n">
        <v>0.01</v>
      </c>
      <c r="O307" s="51" t="n">
        <v>0.02</v>
      </c>
      <c r="P307" s="51" t="n">
        <v>0</v>
      </c>
      <c r="Q307" s="51" t="n">
        <v>0</v>
      </c>
      <c r="R307" s="50" t="n">
        <v>0</v>
      </c>
      <c r="S307" s="50" t="n">
        <v>0</v>
      </c>
      <c r="T307" s="50" t="n">
        <v>30</v>
      </c>
      <c r="U307" s="50"/>
      <c r="X307" s="53" t="e">
        <f aca="false">+VLOOKUP($D307,['file:///home/lab/repositories/luckia.facturador/com.luckia.biller.deploy/src/main/resources/bootstrap/info_presencial_2014.xlsx']venta_neta_cons!$a$2:$n$1048576,3,0)</f>
        <v>#VALUE!</v>
      </c>
      <c r="Y307" s="53" t="e">
        <f aca="false">+VLOOKUP($D307,['file:///home/lab/repositories/luckia.facturador/com.luckia.biller.deploy/src/main/resources/bootstrap/info_presencial_2014.xlsx']venta_neta_cons!$a$2:$n$1048576,4,0)</f>
        <v>#VALUE!</v>
      </c>
      <c r="Z307" s="53" t="e">
        <f aca="false">+VLOOKUP($D307,['file:///home/lab/repositories/luckia.facturador/com.luckia.biller.deploy/src/main/resources/bootstrap/info_presencial_2014.xlsx']venta_neta_cons!$a$2:$n$1048576,5,0)</f>
        <v>#VALUE!</v>
      </c>
      <c r="AA307" s="53" t="e">
        <f aca="false">+VLOOKUP($D307,['file:///home/lab/repositories/luckia.facturador/com.luckia.biller.deploy/src/main/resources/bootstrap/info_presencial_2014.xlsx']venta_neta_cons!$a$2:$n$1048576,6,0)</f>
        <v>#VALUE!</v>
      </c>
      <c r="AB307" s="53" t="e">
        <f aca="false">+VLOOKUP($D307,['file:///home/lab/repositories/luckia.facturador/com.luckia.biller.deploy/src/main/resources/bootstrap/info_presencial_2014.xlsx']venta_neta_cons!$a$2:$n$1048576,7,0)</f>
        <v>#VALUE!</v>
      </c>
      <c r="AC307" s="53" t="e">
        <f aca="false">+VLOOKUP($D307,['file:///home/lab/repositories/luckia.facturador/com.luckia.biller.deploy/src/main/resources/bootstrap/info_presencial_2014.xlsx']venta_neta_cons!$a$2:$n$1048576,8,0)</f>
        <v>#VALUE!</v>
      </c>
      <c r="AD307" s="53" t="e">
        <f aca="false">+VLOOKUP($D307,['file:///home/lab/repositories/luckia.facturador/com.luckia.biller.deploy/src/main/resources/bootstrap/info_presencial_2014.xlsx']venta_neta_cons!$a$2:$n$1048576,9,0)</f>
        <v>#VALUE!</v>
      </c>
      <c r="AE307" s="53" t="e">
        <f aca="false">+VLOOKUP($D307,['file:///home/lab/repositories/luckia.facturador/com.luckia.biller.deploy/src/main/resources/bootstrap/info_presencial_2014.xlsx']venta_neta_cons!$a$2:$n$1048576,10,0)</f>
        <v>#VALUE!</v>
      </c>
      <c r="AF307" s="53" t="e">
        <f aca="false">+VLOOKUP($D307,['file:///home/lab/repositories/luckia.facturador/com.luckia.biller.deploy/src/main/resources/bootstrap/info_presencial_2014.xlsx']venta_neta_cons!$a$2:$n$1048576,11,0)</f>
        <v>#VALUE!</v>
      </c>
      <c r="AG307" s="53" t="e">
        <f aca="false">+VLOOKUP($D307,['file:///home/lab/repositories/luckia.facturador/com.luckia.biller.deploy/src/main/resources/bootstrap/info_presencial_2014.xlsx']venta_neta_cons!$a$2:$n$1048576,12,0)</f>
        <v>#VALUE!</v>
      </c>
      <c r="AH307" s="53" t="e">
        <f aca="false">+VLOOKUP($D307,['file:///home/lab/repositories/luckia.facturador/com.luckia.biller.deploy/src/main/resources/bootstrap/info_presencial_2014.xlsx']venta_neta_cons!$a$2:$n$1048576,13,0)</f>
        <v>#VALUE!</v>
      </c>
      <c r="AI307" s="53" t="e">
        <f aca="false">+VLOOKUP($D307,['file:///home/lab/repositories/luckia.facturador/com.luckia.biller.deploy/src/main/resources/bootstrap/info_presencial_2014.xlsx']venta_neta_cons!$a$2:$n$1048576,14,0)</f>
        <v>#VALUE!</v>
      </c>
      <c r="AJ307" s="53" t="n">
        <f aca="false">+SUM(X307:AI307)</f>
        <v>546</v>
      </c>
      <c r="AK307" s="54" t="n">
        <f aca="false">+BB307/X307</f>
        <v>0.966208791208791</v>
      </c>
      <c r="AL307" s="53"/>
      <c r="AM307" s="53" t="e">
        <f aca="false">+VLOOKUP($D307,['file:///home/lab/repositories/luckia.facturador/com.luckia.biller.deploy/src/main/resources/bootstrap/info_presencial_2014.xlsx']saldo_cons!$a$2:$n$1048576,3,0)</f>
        <v>#VALUE!</v>
      </c>
      <c r="AN307" s="53" t="e">
        <f aca="false">+VLOOKUP($D307,['file:///home/lab/repositories/luckia.facturador/com.luckia.biller.deploy/src/main/resources/bootstrap/info_presencial_2014.xlsx']saldo_cons!$a$2:$n$1048576,4,0)</f>
        <v>#VALUE!</v>
      </c>
      <c r="AO307" s="53" t="e">
        <f aca="false">+VLOOKUP($D307,['file:///home/lab/repositories/luckia.facturador/com.luckia.biller.deploy/src/main/resources/bootstrap/info_presencial_2014.xlsx']saldo_cons!$a$2:$n$1048576,5,0)</f>
        <v>#VALUE!</v>
      </c>
      <c r="AP307" s="53" t="e">
        <f aca="false">+VLOOKUP($D307,['file:///home/lab/repositories/luckia.facturador/com.luckia.biller.deploy/src/main/resources/bootstrap/info_presencial_2014.xlsx']saldo_cons!$a$2:$n$1048576,6,0)</f>
        <v>#VALUE!</v>
      </c>
      <c r="AQ307" s="53" t="e">
        <f aca="false">+VLOOKUP($D307,['file:///home/lab/repositories/luckia.facturador/com.luckia.biller.deploy/src/main/resources/bootstrap/info_presencial_2014.xlsx']saldo_cons!$a$2:$n$1048576,7,0)</f>
        <v>#VALUE!</v>
      </c>
      <c r="AR307" s="53" t="e">
        <f aca="false">+VLOOKUP($D307,['file:///home/lab/repositories/luckia.facturador/com.luckia.biller.deploy/src/main/resources/bootstrap/info_presencial_2014.xlsx']saldo_cons!$a$2:$n$1048576,8,0)</f>
        <v>#VALUE!</v>
      </c>
      <c r="AS307" s="53" t="e">
        <f aca="false">+VLOOKUP($D307,['file:///home/lab/repositories/luckia.facturador/com.luckia.biller.deploy/src/main/resources/bootstrap/info_presencial_2014.xlsx']saldo_cons!$a$2:$n$1048576,9,0)</f>
        <v>#VALUE!</v>
      </c>
      <c r="AT307" s="53" t="e">
        <f aca="false">+VLOOKUP($D307,['file:///home/lab/repositories/luckia.facturador/com.luckia.biller.deploy/src/main/resources/bootstrap/info_presencial_2014.xlsx']saldo_cons!$a$2:$n$1048576,10,0)</f>
        <v>#VALUE!</v>
      </c>
      <c r="AU307" s="53" t="e">
        <f aca="false">+VLOOKUP($D307,['file:///home/lab/repositories/luckia.facturador/com.luckia.biller.deploy/src/main/resources/bootstrap/info_presencial_2014.xlsx']saldo_cons!$a$2:$n$1048576,11,0)</f>
        <v>#VALUE!</v>
      </c>
      <c r="AV307" s="53" t="e">
        <f aca="false">+VLOOKUP($D307,['file:///home/lab/repositories/luckia.facturador/com.luckia.biller.deploy/src/main/resources/bootstrap/info_presencial_2014.xlsx']saldo_cons!$a$2:$n$1048576,12,0)</f>
        <v>#VALUE!</v>
      </c>
      <c r="AW307" s="53" t="e">
        <f aca="false">+VLOOKUP($D307,['file:///home/lab/repositories/luckia.facturador/com.luckia.biller.deploy/src/main/resources/bootstrap/info_presencial_2014.xlsx']saldo_cons!$a$2:$n$1048576,13,0)</f>
        <v>#VALUE!</v>
      </c>
      <c r="AX307" s="53" t="e">
        <f aca="false">+VLOOKUP($D307,['file:///home/lab/repositories/luckia.facturador/com.luckia.biller.deploy/src/main/resources/bootstrap/info_presencial_2014.xlsx']saldo_cons!$a$2:$n$1048576,14,0)</f>
        <v>#VALUE!</v>
      </c>
      <c r="AY307" s="53" t="n">
        <f aca="false">+SUM(AM307:AX307)</f>
        <v>546</v>
      </c>
      <c r="AZ307" s="53"/>
      <c r="BA307" s="53"/>
      <c r="BB307" s="53" t="e">
        <f aca="false">+VLOOKUP($D307,['file:///home/lab/repositories/luckia.facturador/com.luckia.biller.deploy/src/main/resources/bootstrap/info_presencial_2014.xlsx']ggr_cons!$a$2:$n$1048576,3,0)</f>
        <v>#VALUE!</v>
      </c>
      <c r="BC307" s="53" t="e">
        <f aca="false">+VLOOKUP($D307,['file:///home/lab/repositories/luckia.facturador/com.luckia.biller.deploy/src/main/resources/bootstrap/info_presencial_2014.xlsx']ggr_cons!$a$2:$n$1048576,4,0)</f>
        <v>#VALUE!</v>
      </c>
      <c r="BD307" s="53" t="e">
        <f aca="false">+VLOOKUP($D307,['file:///home/lab/repositories/luckia.facturador/com.luckia.biller.deploy/src/main/resources/bootstrap/info_presencial_2014.xlsx']ggr_cons!$a$2:$n$1048576,5,0)</f>
        <v>#VALUE!</v>
      </c>
      <c r="BE307" s="53" t="e">
        <f aca="false">+VLOOKUP($D307,['file:///home/lab/repositories/luckia.facturador/com.luckia.biller.deploy/src/main/resources/bootstrap/info_presencial_2014.xlsx']ggr_cons!$a$2:$n$1048576,6,0)</f>
        <v>#VALUE!</v>
      </c>
      <c r="BF307" s="53" t="e">
        <f aca="false">+VLOOKUP($D307,['file:///home/lab/repositories/luckia.facturador/com.luckia.biller.deploy/src/main/resources/bootstrap/info_presencial_2014.xlsx']ggr_cons!$a$2:$n$1048576,7,0)</f>
        <v>#VALUE!</v>
      </c>
      <c r="BG307" s="53" t="e">
        <f aca="false">+VLOOKUP($D307,['file:///home/lab/repositories/luckia.facturador/com.luckia.biller.deploy/src/main/resources/bootstrap/info_presencial_2014.xlsx']ggr_cons!$a$2:$n$1048576,8,0)</f>
        <v>#VALUE!</v>
      </c>
      <c r="BH307" s="53" t="e">
        <f aca="false">+VLOOKUP($D307,['file:///home/lab/repositories/luckia.facturador/com.luckia.biller.deploy/src/main/resources/bootstrap/info_presencial_2014.xlsx']ggr_cons!$a$2:$n$1048576,9,0)</f>
        <v>#VALUE!</v>
      </c>
      <c r="BI307" s="53" t="e">
        <f aca="false">+VLOOKUP($D307,['file:///home/lab/repositories/luckia.facturador/com.luckia.biller.deploy/src/main/resources/bootstrap/info_presencial_2014.xlsx']ggr_cons!$a$2:$n$1048576,10,0)</f>
        <v>#VALUE!</v>
      </c>
      <c r="BJ307" s="53" t="e">
        <f aca="false">+VLOOKUP($D307,['file:///home/lab/repositories/luckia.facturador/com.luckia.biller.deploy/src/main/resources/bootstrap/info_presencial_2014.xlsx']ggr_cons!$a$2:$n$1048576,11,0)</f>
        <v>#VALUE!</v>
      </c>
      <c r="BK307" s="53" t="e">
        <f aca="false">+VLOOKUP($D307,['file:///home/lab/repositories/luckia.facturador/com.luckia.biller.deploy/src/main/resources/bootstrap/info_presencial_2014.xlsx']ggr_cons!$a$2:$n$1048576,12,0)</f>
        <v>#VALUE!</v>
      </c>
      <c r="BL307" s="53" t="e">
        <f aca="false">+VLOOKUP($D307,['file:///home/lab/repositories/luckia.facturador/com.luckia.biller.deploy/src/main/resources/bootstrap/info_presencial_2014.xlsx']ggr_cons!$a$2:$n$1048576,13,0)</f>
        <v>#VALUE!</v>
      </c>
      <c r="BM307" s="53" t="e">
        <f aca="false">+VLOOKUP($D307,['file:///home/lab/repositories/luckia.facturador/com.luckia.biller.deploy/src/main/resources/bootstrap/info_presencial_2014.xlsx']ggr_cons!$a$2:$n$1048576,14,0)</f>
        <v>#VALUE!</v>
      </c>
      <c r="BN307" s="53" t="n">
        <f aca="false">+SUM(BB307:BM307)</f>
        <v>527.55</v>
      </c>
      <c r="BO307" s="53"/>
      <c r="BP307" s="53"/>
      <c r="BQ307" s="55" t="n">
        <f aca="false">+$N307*X307</f>
        <v>5.46</v>
      </c>
      <c r="BR307" s="55" t="n">
        <f aca="false">+$N307*Y307</f>
        <v>0</v>
      </c>
      <c r="BS307" s="55" t="n">
        <f aca="false">+$N307*Z307</f>
        <v>0</v>
      </c>
      <c r="BT307" s="55" t="n">
        <f aca="false">+$N307*AA307</f>
        <v>0</v>
      </c>
      <c r="BU307" s="55" t="n">
        <f aca="false">+$N307*AB307</f>
        <v>0</v>
      </c>
      <c r="BV307" s="55" t="n">
        <f aca="false">+$N307*AC307</f>
        <v>0</v>
      </c>
      <c r="BW307" s="55" t="n">
        <f aca="false">+$N307*AD307</f>
        <v>0</v>
      </c>
      <c r="BX307" s="55" t="n">
        <f aca="false">+$N307*AE307</f>
        <v>0</v>
      </c>
      <c r="BY307" s="55" t="n">
        <f aca="false">+$N307*AF307</f>
        <v>0</v>
      </c>
      <c r="BZ307" s="55" t="n">
        <f aca="false">+$N307*AG307</f>
        <v>0</v>
      </c>
      <c r="CA307" s="55" t="n">
        <f aca="false">+$N307*AH307</f>
        <v>0</v>
      </c>
      <c r="CB307" s="55" t="n">
        <f aca="false">+$N307*AI307</f>
        <v>0</v>
      </c>
      <c r="CC307" s="55" t="n">
        <f aca="false">+SUM(BQ307:CB307)</f>
        <v>5.46</v>
      </c>
      <c r="CD307" s="53"/>
      <c r="CE307" s="55"/>
      <c r="CF307" s="55" t="n">
        <f aca="false">+BQ307/$CE$2</f>
        <v>4.51239669421488</v>
      </c>
      <c r="CG307" s="55" t="n">
        <f aca="false">+BR307/$CE$2</f>
        <v>0</v>
      </c>
      <c r="CH307" s="55" t="n">
        <f aca="false">+BS307/$CE$2</f>
        <v>0</v>
      </c>
      <c r="CI307" s="55" t="n">
        <f aca="false">+BT307/$CE$2</f>
        <v>0</v>
      </c>
      <c r="CJ307" s="55" t="n">
        <f aca="false">+BU307/$CE$2</f>
        <v>0</v>
      </c>
      <c r="CK307" s="55" t="n">
        <f aca="false">+BV307/$CE$2</f>
        <v>0</v>
      </c>
      <c r="CL307" s="55" t="n">
        <f aca="false">+BW307/$CE$2</f>
        <v>0</v>
      </c>
      <c r="CM307" s="55" t="n">
        <f aca="false">+BX307/$CE$2</f>
        <v>0</v>
      </c>
      <c r="CN307" s="55" t="n">
        <f aca="false">+BY307/$CE$2</f>
        <v>0</v>
      </c>
      <c r="CO307" s="55" t="n">
        <f aca="false">+BZ307/$CE$2</f>
        <v>0</v>
      </c>
      <c r="CP307" s="55" t="n">
        <f aca="false">+CA307/$CE$2</f>
        <v>0</v>
      </c>
      <c r="CQ307" s="55" t="n">
        <f aca="false">+CB307/$CE$2</f>
        <v>0</v>
      </c>
      <c r="CR307" s="55" t="n">
        <f aca="false">+CC307/$CE$2</f>
        <v>4.51239669421488</v>
      </c>
      <c r="CS307" s="53"/>
      <c r="CT307" s="53"/>
      <c r="CU307" s="56" t="n">
        <f aca="false">+$O307*X307+$P307*BB307+$Q307*(0.9*BB307+$S307)+$R307</f>
        <v>10.92</v>
      </c>
      <c r="CV307" s="56" t="n">
        <f aca="false">+$O307*Y307+$P307*BC307+$Q307*(0.9*BC307+$S307)+$R307</f>
        <v>0</v>
      </c>
      <c r="CW307" s="56" t="n">
        <f aca="false">+$O307*Z307+$P307*BD307+$Q307*(0.9*BD307+$S307)+$R307</f>
        <v>0</v>
      </c>
      <c r="CX307" s="56" t="n">
        <f aca="false">+$O307*AA307+$P307*BE307+$Q307*(0.9*BE307+$S307)+$R307</f>
        <v>0</v>
      </c>
      <c r="CY307" s="56" t="n">
        <f aca="false">+$O307*AB307+$P307*BF307+$Q307*(0.9*BF307+$S307)+$R307</f>
        <v>0</v>
      </c>
      <c r="CZ307" s="56" t="n">
        <f aca="false">+$O307*AC307+$P307*BG307+$Q307*(0.9*BG307+$S307)+$R307</f>
        <v>0</v>
      </c>
      <c r="DA307" s="56" t="n">
        <f aca="false">+$O307*AD307+$P307*BH307+$Q307*(0.9*BH307+$S307)+$R307</f>
        <v>0</v>
      </c>
      <c r="DB307" s="56" t="n">
        <f aca="false">+$O307*AE307+$P307*BI307+$Q307*(0.9*BI307+$S307)+$R307</f>
        <v>0</v>
      </c>
      <c r="DC307" s="56" t="n">
        <f aca="false">+$O307*AF307+$P307*BJ307+$Q307*(0.9*BJ307+$S307)+$R307</f>
        <v>0</v>
      </c>
      <c r="DD307" s="56" t="n">
        <f aca="false">+$O307*AG307+$P307*BK307+$Q307*(0.9*BK307+$S307)+$R307</f>
        <v>0</v>
      </c>
      <c r="DE307" s="56" t="n">
        <f aca="false">+$O307*AH307+$P307*BL307+$Q307*(0.9*BL307+$S307)+$R307</f>
        <v>0</v>
      </c>
      <c r="DF307" s="56" t="n">
        <f aca="false">+$O307*AI307+$P307*BM307+$Q307*(0.9*BM307+$S307)+$R307</f>
        <v>0</v>
      </c>
      <c r="DG307" s="55" t="n">
        <f aca="false">+SUM(CU307:DF307)</f>
        <v>10.92</v>
      </c>
      <c r="DH307" s="53"/>
      <c r="DJ307" s="14" t="n">
        <f aca="false">+IF(X307=0,0,$T307)</f>
        <v>30</v>
      </c>
      <c r="DK307" s="14" t="n">
        <f aca="false">+IF(Y307=0,0,$T307)</f>
        <v>0</v>
      </c>
      <c r="DL307" s="14" t="n">
        <f aca="false">+IF(Z307=0,0,$T307)</f>
        <v>0</v>
      </c>
      <c r="DM307" s="14" t="n">
        <f aca="false">+IF(AA307=0,0,$T307)</f>
        <v>0</v>
      </c>
      <c r="DN307" s="14" t="n">
        <f aca="false">+IF(AB307=0,0,$T307)</f>
        <v>0</v>
      </c>
      <c r="DO307" s="14" t="n">
        <f aca="false">+IF(AC307=0,0,$T307)</f>
        <v>0</v>
      </c>
      <c r="DP307" s="14" t="n">
        <f aca="false">+IF(AD307=0,0,$T307)</f>
        <v>0</v>
      </c>
      <c r="DQ307" s="14" t="n">
        <f aca="false">+IF(AE307=0,0,$T307)</f>
        <v>0</v>
      </c>
      <c r="DR307" s="14" t="n">
        <f aca="false">+IF(AF307=0,0,$T307)</f>
        <v>0</v>
      </c>
      <c r="DS307" s="14" t="n">
        <f aca="false">+IF(AG307=0,0,$T307)</f>
        <v>0</v>
      </c>
      <c r="DT307" s="14" t="n">
        <f aca="false">+IF(AH307=0,0,$T307)</f>
        <v>0</v>
      </c>
      <c r="DU307" s="14" t="n">
        <f aca="false">+IF(AI307=0,0,$T307)</f>
        <v>0</v>
      </c>
      <c r="DV307" s="55" t="n">
        <f aca="false">+SUM(DJ307:DU307)</f>
        <v>30</v>
      </c>
      <c r="DY307" s="14" t="n">
        <v>0</v>
      </c>
      <c r="DZ307" s="14" t="n">
        <v>0</v>
      </c>
      <c r="EA307" s="14" t="n">
        <v>0</v>
      </c>
      <c r="EB307" s="14" t="n">
        <v>0</v>
      </c>
      <c r="EC307" s="14" t="n">
        <v>0</v>
      </c>
      <c r="ED307" s="14" t="n">
        <v>0</v>
      </c>
      <c r="EE307" s="14" t="n">
        <v>0</v>
      </c>
      <c r="EF307" s="14" t="n">
        <v>0</v>
      </c>
      <c r="EG307" s="14" t="n">
        <v>0</v>
      </c>
      <c r="EH307" s="14" t="n">
        <v>0</v>
      </c>
      <c r="EI307" s="14" t="n">
        <v>0</v>
      </c>
      <c r="EJ307" s="14" t="n">
        <v>0</v>
      </c>
      <c r="EK307" s="55" t="n">
        <f aca="false">+SUM(DY307:EJ307)</f>
        <v>0</v>
      </c>
      <c r="EO307" s="53" t="n">
        <f aca="false">+CU307+DJ307-DY307/2</f>
        <v>40.92</v>
      </c>
      <c r="EP307" s="53" t="n">
        <f aca="false">+CV307+DK307-DZ307/2</f>
        <v>0</v>
      </c>
      <c r="EQ307" s="53" t="n">
        <f aca="false">+CW307+DL307-EA307/2</f>
        <v>0</v>
      </c>
      <c r="ER307" s="53" t="n">
        <f aca="false">+CX307+DM307-EB307/2</f>
        <v>0</v>
      </c>
      <c r="ES307" s="53" t="n">
        <f aca="false">+CY307+DN307-EC307/2</f>
        <v>0</v>
      </c>
      <c r="ET307" s="53" t="n">
        <f aca="false">+CZ307+DO307-ED307/2</f>
        <v>0</v>
      </c>
      <c r="EU307" s="53" t="n">
        <f aca="false">+DA307+DP307-EE307/2</f>
        <v>0</v>
      </c>
      <c r="EV307" s="53" t="n">
        <f aca="false">+DB307+DQ307-EF307/2</f>
        <v>0</v>
      </c>
      <c r="EW307" s="53" t="n">
        <f aca="false">+DC307+DR307-EG307/2</f>
        <v>0</v>
      </c>
      <c r="EX307" s="53" t="n">
        <f aca="false">+DD307+DS307-EH307/2</f>
        <v>0</v>
      </c>
      <c r="EY307" s="53" t="n">
        <f aca="false">+DE307+DT307-EI307/2</f>
        <v>0</v>
      </c>
      <c r="EZ307" s="53" t="n">
        <f aca="false">+DF307+DU307-EJ307/2</f>
        <v>0</v>
      </c>
      <c r="FA307" s="55" t="n">
        <f aca="false">+SUM(EO307:EZ307)</f>
        <v>40.92</v>
      </c>
      <c r="FD307" s="53" t="n">
        <f aca="false">+AM307-EO307-DY307</f>
        <v>505.08</v>
      </c>
      <c r="FE307" s="53" t="n">
        <f aca="false">+AN307-EP307-DZ307</f>
        <v>0</v>
      </c>
      <c r="FF307" s="53" t="n">
        <f aca="false">+AO307-EQ307-EA307</f>
        <v>0</v>
      </c>
      <c r="FG307" s="53" t="n">
        <f aca="false">+AP307-ER307-EB307</f>
        <v>0</v>
      </c>
      <c r="FH307" s="53" t="n">
        <f aca="false">+AQ307-ES307-EC307</f>
        <v>0</v>
      </c>
      <c r="FI307" s="53" t="n">
        <f aca="false">+AR307-ET307-ED307</f>
        <v>0</v>
      </c>
      <c r="FJ307" s="53" t="n">
        <f aca="false">+AS307-EU307-EE307</f>
        <v>0</v>
      </c>
      <c r="FK307" s="53" t="n">
        <f aca="false">+AT307-EV307-EF307</f>
        <v>0</v>
      </c>
      <c r="FL307" s="53" t="n">
        <f aca="false">+AU307-EW307-EG307</f>
        <v>0</v>
      </c>
      <c r="FM307" s="53" t="n">
        <f aca="false">+AV307-EX307-EH307</f>
        <v>0</v>
      </c>
      <c r="FN307" s="53" t="n">
        <f aca="false">+AW307-EY307-EI307</f>
        <v>0</v>
      </c>
      <c r="FO307" s="53" t="n">
        <f aca="false">+AX307-EZ307-EJ307</f>
        <v>0</v>
      </c>
      <c r="FP307" s="53" t="n">
        <f aca="false">+AY307-FA307</f>
        <v>505.08</v>
      </c>
    </row>
    <row collapsed="false" customFormat="false" customHeight="true" hidden="false" ht="15" outlineLevel="2" r="308">
      <c r="A308" s="21" t="n">
        <v>12</v>
      </c>
      <c r="B308" s="21" t="s">
        <v>67</v>
      </c>
      <c r="C308" s="21" t="s">
        <v>137</v>
      </c>
      <c r="D308" s="67" t="n">
        <f aca="false">+E308</f>
        <v>16282</v>
      </c>
      <c r="E308" s="69" t="n">
        <v>16282</v>
      </c>
      <c r="F308" s="76" t="s">
        <v>974</v>
      </c>
      <c r="G308" s="21" t="s">
        <v>69</v>
      </c>
      <c r="H308" s="21" t="s">
        <v>69</v>
      </c>
      <c r="I308" s="76" t="s">
        <v>975</v>
      </c>
      <c r="J308" s="76" t="s">
        <v>587</v>
      </c>
      <c r="K308" s="76" t="s">
        <v>587</v>
      </c>
      <c r="L308" s="49" t="s">
        <v>487</v>
      </c>
      <c r="M308" s="50" t="s">
        <v>70</v>
      </c>
      <c r="N308" s="51" t="n">
        <v>0.01</v>
      </c>
      <c r="O308" s="51" t="n">
        <v>0.02</v>
      </c>
      <c r="P308" s="51" t="n">
        <v>0</v>
      </c>
      <c r="Q308" s="51" t="n">
        <v>0</v>
      </c>
      <c r="R308" s="50" t="n">
        <v>0</v>
      </c>
      <c r="S308" s="50" t="n">
        <v>0</v>
      </c>
      <c r="T308" s="50" t="n">
        <v>30</v>
      </c>
      <c r="U308" s="50"/>
      <c r="X308" s="53" t="e">
        <f aca="false">+VLOOKUP($D308,['file:///home/lab/repositories/luckia.facturador/com.luckia.biller.deploy/src/main/resources/bootstrap/info_presencial_2014.xlsx']venta_neta_cons!$a$2:$n$1048576,3,0)</f>
        <v>#VALUE!</v>
      </c>
      <c r="Y308" s="53" t="e">
        <f aca="false">+VLOOKUP($D308,['file:///home/lab/repositories/luckia.facturador/com.luckia.biller.deploy/src/main/resources/bootstrap/info_presencial_2014.xlsx']venta_neta_cons!$a$2:$n$1048576,4,0)</f>
        <v>#VALUE!</v>
      </c>
      <c r="Z308" s="53" t="e">
        <f aca="false">+VLOOKUP($D308,['file:///home/lab/repositories/luckia.facturador/com.luckia.biller.deploy/src/main/resources/bootstrap/info_presencial_2014.xlsx']venta_neta_cons!$a$2:$n$1048576,5,0)</f>
        <v>#VALUE!</v>
      </c>
      <c r="AA308" s="53" t="e">
        <f aca="false">+VLOOKUP($D308,['file:///home/lab/repositories/luckia.facturador/com.luckia.biller.deploy/src/main/resources/bootstrap/info_presencial_2014.xlsx']venta_neta_cons!$a$2:$n$1048576,6,0)</f>
        <v>#VALUE!</v>
      </c>
      <c r="AB308" s="53" t="e">
        <f aca="false">+VLOOKUP($D308,['file:///home/lab/repositories/luckia.facturador/com.luckia.biller.deploy/src/main/resources/bootstrap/info_presencial_2014.xlsx']venta_neta_cons!$a$2:$n$1048576,7,0)</f>
        <v>#VALUE!</v>
      </c>
      <c r="AC308" s="53" t="e">
        <f aca="false">+VLOOKUP($D308,['file:///home/lab/repositories/luckia.facturador/com.luckia.biller.deploy/src/main/resources/bootstrap/info_presencial_2014.xlsx']venta_neta_cons!$a$2:$n$1048576,8,0)</f>
        <v>#VALUE!</v>
      </c>
      <c r="AD308" s="53" t="e">
        <f aca="false">+VLOOKUP($D308,['file:///home/lab/repositories/luckia.facturador/com.luckia.biller.deploy/src/main/resources/bootstrap/info_presencial_2014.xlsx']venta_neta_cons!$a$2:$n$1048576,9,0)</f>
        <v>#VALUE!</v>
      </c>
      <c r="AE308" s="53" t="e">
        <f aca="false">+VLOOKUP($D308,['file:///home/lab/repositories/luckia.facturador/com.luckia.biller.deploy/src/main/resources/bootstrap/info_presencial_2014.xlsx']venta_neta_cons!$a$2:$n$1048576,10,0)</f>
        <v>#VALUE!</v>
      </c>
      <c r="AF308" s="53" t="e">
        <f aca="false">+VLOOKUP($D308,['file:///home/lab/repositories/luckia.facturador/com.luckia.biller.deploy/src/main/resources/bootstrap/info_presencial_2014.xlsx']venta_neta_cons!$a$2:$n$1048576,11,0)</f>
        <v>#VALUE!</v>
      </c>
      <c r="AG308" s="53" t="e">
        <f aca="false">+VLOOKUP($D308,['file:///home/lab/repositories/luckia.facturador/com.luckia.biller.deploy/src/main/resources/bootstrap/info_presencial_2014.xlsx']venta_neta_cons!$a$2:$n$1048576,12,0)</f>
        <v>#VALUE!</v>
      </c>
      <c r="AH308" s="53" t="e">
        <f aca="false">+VLOOKUP($D308,['file:///home/lab/repositories/luckia.facturador/com.luckia.biller.deploy/src/main/resources/bootstrap/info_presencial_2014.xlsx']venta_neta_cons!$a$2:$n$1048576,13,0)</f>
        <v>#VALUE!</v>
      </c>
      <c r="AI308" s="53" t="e">
        <f aca="false">+VLOOKUP($D308,['file:///home/lab/repositories/luckia.facturador/com.luckia.biller.deploy/src/main/resources/bootstrap/info_presencial_2014.xlsx']venta_neta_cons!$a$2:$n$1048576,14,0)</f>
        <v>#VALUE!</v>
      </c>
      <c r="AJ308" s="53" t="n">
        <f aca="false">+SUM(X308:AI308)</f>
        <v>115</v>
      </c>
      <c r="AK308" s="54" t="n">
        <f aca="false">+BB308/X308</f>
        <v>-0.20704347826087</v>
      </c>
      <c r="AL308" s="53"/>
      <c r="AM308" s="53" t="e">
        <f aca="false">+VLOOKUP($D308,['file:///home/lab/repositories/luckia.facturador/com.luckia.biller.deploy/src/main/resources/bootstrap/info_presencial_2014.xlsx']saldo_cons!$a$2:$n$1048576,3,0)</f>
        <v>#VALUE!</v>
      </c>
      <c r="AN308" s="53" t="e">
        <f aca="false">+VLOOKUP($D308,['file:///home/lab/repositories/luckia.facturador/com.luckia.biller.deploy/src/main/resources/bootstrap/info_presencial_2014.xlsx']saldo_cons!$a$2:$n$1048576,4,0)</f>
        <v>#VALUE!</v>
      </c>
      <c r="AO308" s="53" t="e">
        <f aca="false">+VLOOKUP($D308,['file:///home/lab/repositories/luckia.facturador/com.luckia.biller.deploy/src/main/resources/bootstrap/info_presencial_2014.xlsx']saldo_cons!$a$2:$n$1048576,5,0)</f>
        <v>#VALUE!</v>
      </c>
      <c r="AP308" s="53" t="e">
        <f aca="false">+VLOOKUP($D308,['file:///home/lab/repositories/luckia.facturador/com.luckia.biller.deploy/src/main/resources/bootstrap/info_presencial_2014.xlsx']saldo_cons!$a$2:$n$1048576,6,0)</f>
        <v>#VALUE!</v>
      </c>
      <c r="AQ308" s="53" t="e">
        <f aca="false">+VLOOKUP($D308,['file:///home/lab/repositories/luckia.facturador/com.luckia.biller.deploy/src/main/resources/bootstrap/info_presencial_2014.xlsx']saldo_cons!$a$2:$n$1048576,7,0)</f>
        <v>#VALUE!</v>
      </c>
      <c r="AR308" s="53" t="e">
        <f aca="false">+VLOOKUP($D308,['file:///home/lab/repositories/luckia.facturador/com.luckia.biller.deploy/src/main/resources/bootstrap/info_presencial_2014.xlsx']saldo_cons!$a$2:$n$1048576,8,0)</f>
        <v>#VALUE!</v>
      </c>
      <c r="AS308" s="53" t="e">
        <f aca="false">+VLOOKUP($D308,['file:///home/lab/repositories/luckia.facturador/com.luckia.biller.deploy/src/main/resources/bootstrap/info_presencial_2014.xlsx']saldo_cons!$a$2:$n$1048576,9,0)</f>
        <v>#VALUE!</v>
      </c>
      <c r="AT308" s="53" t="e">
        <f aca="false">+VLOOKUP($D308,['file:///home/lab/repositories/luckia.facturador/com.luckia.biller.deploy/src/main/resources/bootstrap/info_presencial_2014.xlsx']saldo_cons!$a$2:$n$1048576,10,0)</f>
        <v>#VALUE!</v>
      </c>
      <c r="AU308" s="53" t="e">
        <f aca="false">+VLOOKUP($D308,['file:///home/lab/repositories/luckia.facturador/com.luckia.biller.deploy/src/main/resources/bootstrap/info_presencial_2014.xlsx']saldo_cons!$a$2:$n$1048576,11,0)</f>
        <v>#VALUE!</v>
      </c>
      <c r="AV308" s="53" t="e">
        <f aca="false">+VLOOKUP($D308,['file:///home/lab/repositories/luckia.facturador/com.luckia.biller.deploy/src/main/resources/bootstrap/info_presencial_2014.xlsx']saldo_cons!$a$2:$n$1048576,12,0)</f>
        <v>#VALUE!</v>
      </c>
      <c r="AW308" s="53" t="e">
        <f aca="false">+VLOOKUP($D308,['file:///home/lab/repositories/luckia.facturador/com.luckia.biller.deploy/src/main/resources/bootstrap/info_presencial_2014.xlsx']saldo_cons!$a$2:$n$1048576,13,0)</f>
        <v>#VALUE!</v>
      </c>
      <c r="AX308" s="53" t="e">
        <f aca="false">+VLOOKUP($D308,['file:///home/lab/repositories/luckia.facturador/com.luckia.biller.deploy/src/main/resources/bootstrap/info_presencial_2014.xlsx']saldo_cons!$a$2:$n$1048576,14,0)</f>
        <v>#VALUE!</v>
      </c>
      <c r="AY308" s="53" t="n">
        <f aca="false">+SUM(AM308:AX308)</f>
        <v>115</v>
      </c>
      <c r="AZ308" s="53"/>
      <c r="BA308" s="53"/>
      <c r="BB308" s="53" t="e">
        <f aca="false">+VLOOKUP($D308,['file:///home/lab/repositories/luckia.facturador/com.luckia.biller.deploy/src/main/resources/bootstrap/info_presencial_2014.xlsx']ggr_cons!$a$2:$n$1048576,3,0)</f>
        <v>#VALUE!</v>
      </c>
      <c r="BC308" s="53" t="e">
        <f aca="false">+VLOOKUP($D308,['file:///home/lab/repositories/luckia.facturador/com.luckia.biller.deploy/src/main/resources/bootstrap/info_presencial_2014.xlsx']ggr_cons!$a$2:$n$1048576,4,0)</f>
        <v>#VALUE!</v>
      </c>
      <c r="BD308" s="53" t="e">
        <f aca="false">+VLOOKUP($D308,['file:///home/lab/repositories/luckia.facturador/com.luckia.biller.deploy/src/main/resources/bootstrap/info_presencial_2014.xlsx']ggr_cons!$a$2:$n$1048576,5,0)</f>
        <v>#VALUE!</v>
      </c>
      <c r="BE308" s="53" t="e">
        <f aca="false">+VLOOKUP($D308,['file:///home/lab/repositories/luckia.facturador/com.luckia.biller.deploy/src/main/resources/bootstrap/info_presencial_2014.xlsx']ggr_cons!$a$2:$n$1048576,6,0)</f>
        <v>#VALUE!</v>
      </c>
      <c r="BF308" s="53" t="e">
        <f aca="false">+VLOOKUP($D308,['file:///home/lab/repositories/luckia.facturador/com.luckia.biller.deploy/src/main/resources/bootstrap/info_presencial_2014.xlsx']ggr_cons!$a$2:$n$1048576,7,0)</f>
        <v>#VALUE!</v>
      </c>
      <c r="BG308" s="53" t="e">
        <f aca="false">+VLOOKUP($D308,['file:///home/lab/repositories/luckia.facturador/com.luckia.biller.deploy/src/main/resources/bootstrap/info_presencial_2014.xlsx']ggr_cons!$a$2:$n$1048576,8,0)</f>
        <v>#VALUE!</v>
      </c>
      <c r="BH308" s="53" t="e">
        <f aca="false">+VLOOKUP($D308,['file:///home/lab/repositories/luckia.facturador/com.luckia.biller.deploy/src/main/resources/bootstrap/info_presencial_2014.xlsx']ggr_cons!$a$2:$n$1048576,9,0)</f>
        <v>#VALUE!</v>
      </c>
      <c r="BI308" s="53" t="e">
        <f aca="false">+VLOOKUP($D308,['file:///home/lab/repositories/luckia.facturador/com.luckia.biller.deploy/src/main/resources/bootstrap/info_presencial_2014.xlsx']ggr_cons!$a$2:$n$1048576,10,0)</f>
        <v>#VALUE!</v>
      </c>
      <c r="BJ308" s="53" t="e">
        <f aca="false">+VLOOKUP($D308,['file:///home/lab/repositories/luckia.facturador/com.luckia.biller.deploy/src/main/resources/bootstrap/info_presencial_2014.xlsx']ggr_cons!$a$2:$n$1048576,11,0)</f>
        <v>#VALUE!</v>
      </c>
      <c r="BK308" s="53" t="e">
        <f aca="false">+VLOOKUP($D308,['file:///home/lab/repositories/luckia.facturador/com.luckia.biller.deploy/src/main/resources/bootstrap/info_presencial_2014.xlsx']ggr_cons!$a$2:$n$1048576,12,0)</f>
        <v>#VALUE!</v>
      </c>
      <c r="BL308" s="53" t="e">
        <f aca="false">+VLOOKUP($D308,['file:///home/lab/repositories/luckia.facturador/com.luckia.biller.deploy/src/main/resources/bootstrap/info_presencial_2014.xlsx']ggr_cons!$a$2:$n$1048576,13,0)</f>
        <v>#VALUE!</v>
      </c>
      <c r="BM308" s="53" t="e">
        <f aca="false">+VLOOKUP($D308,['file:///home/lab/repositories/luckia.facturador/com.luckia.biller.deploy/src/main/resources/bootstrap/info_presencial_2014.xlsx']ggr_cons!$a$2:$n$1048576,14,0)</f>
        <v>#VALUE!</v>
      </c>
      <c r="BN308" s="53" t="n">
        <f aca="false">+SUM(BB308:BM308)</f>
        <v>-23.81</v>
      </c>
      <c r="BO308" s="53"/>
      <c r="BP308" s="53"/>
      <c r="BQ308" s="55" t="n">
        <f aca="false">+$N308*X308</f>
        <v>1.15</v>
      </c>
      <c r="BR308" s="55" t="n">
        <f aca="false">+$N308*Y308</f>
        <v>0</v>
      </c>
      <c r="BS308" s="55" t="n">
        <f aca="false">+$N308*Z308</f>
        <v>0</v>
      </c>
      <c r="BT308" s="55" t="n">
        <f aca="false">+$N308*AA308</f>
        <v>0</v>
      </c>
      <c r="BU308" s="55" t="n">
        <f aca="false">+$N308*AB308</f>
        <v>0</v>
      </c>
      <c r="BV308" s="55" t="n">
        <f aca="false">+$N308*AC308</f>
        <v>0</v>
      </c>
      <c r="BW308" s="55" t="n">
        <f aca="false">+$N308*AD308</f>
        <v>0</v>
      </c>
      <c r="BX308" s="55" t="n">
        <f aca="false">+$N308*AE308</f>
        <v>0</v>
      </c>
      <c r="BY308" s="55" t="n">
        <f aca="false">+$N308*AF308</f>
        <v>0</v>
      </c>
      <c r="BZ308" s="55" t="n">
        <f aca="false">+$N308*AG308</f>
        <v>0</v>
      </c>
      <c r="CA308" s="55" t="n">
        <f aca="false">+$N308*AH308</f>
        <v>0</v>
      </c>
      <c r="CB308" s="55" t="n">
        <f aca="false">+$N308*AI308</f>
        <v>0</v>
      </c>
      <c r="CC308" s="55" t="n">
        <f aca="false">+SUM(BQ308:CB308)</f>
        <v>1.15</v>
      </c>
      <c r="CD308" s="53"/>
      <c r="CE308" s="55"/>
      <c r="CF308" s="55" t="n">
        <f aca="false">+BQ308/$CE$2</f>
        <v>0.950413223140496</v>
      </c>
      <c r="CG308" s="55" t="n">
        <f aca="false">+BR308/$CE$2</f>
        <v>0</v>
      </c>
      <c r="CH308" s="55" t="n">
        <f aca="false">+BS308/$CE$2</f>
        <v>0</v>
      </c>
      <c r="CI308" s="55" t="n">
        <f aca="false">+BT308/$CE$2</f>
        <v>0</v>
      </c>
      <c r="CJ308" s="55" t="n">
        <f aca="false">+BU308/$CE$2</f>
        <v>0</v>
      </c>
      <c r="CK308" s="55" t="n">
        <f aca="false">+BV308/$CE$2</f>
        <v>0</v>
      </c>
      <c r="CL308" s="55" t="n">
        <f aca="false">+BW308/$CE$2</f>
        <v>0</v>
      </c>
      <c r="CM308" s="55" t="n">
        <f aca="false">+BX308/$CE$2</f>
        <v>0</v>
      </c>
      <c r="CN308" s="55" t="n">
        <f aca="false">+BY308/$CE$2</f>
        <v>0</v>
      </c>
      <c r="CO308" s="55" t="n">
        <f aca="false">+BZ308/$CE$2</f>
        <v>0</v>
      </c>
      <c r="CP308" s="55" t="n">
        <f aca="false">+CA308/$CE$2</f>
        <v>0</v>
      </c>
      <c r="CQ308" s="55" t="n">
        <f aca="false">+CB308/$CE$2</f>
        <v>0</v>
      </c>
      <c r="CR308" s="55" t="n">
        <f aca="false">+CC308/$CE$2</f>
        <v>0.950413223140496</v>
      </c>
      <c r="CS308" s="53"/>
      <c r="CT308" s="53"/>
      <c r="CU308" s="56" t="n">
        <f aca="false">+$O308*X308+$P308*BB308+$Q308*(0.9*BB308+$S308)+$R308</f>
        <v>2.3</v>
      </c>
      <c r="CV308" s="56" t="n">
        <f aca="false">+$O308*Y308+$P308*BC308+$Q308*(0.9*BC308+$S308)+$R308</f>
        <v>0</v>
      </c>
      <c r="CW308" s="56" t="n">
        <f aca="false">+$O308*Z308+$P308*BD308+$Q308*(0.9*BD308+$S308)+$R308</f>
        <v>0</v>
      </c>
      <c r="CX308" s="56" t="n">
        <f aca="false">+$O308*AA308+$P308*BE308+$Q308*(0.9*BE308+$S308)+$R308</f>
        <v>0</v>
      </c>
      <c r="CY308" s="56" t="n">
        <f aca="false">+$O308*AB308+$P308*BF308+$Q308*(0.9*BF308+$S308)+$R308</f>
        <v>0</v>
      </c>
      <c r="CZ308" s="56" t="n">
        <f aca="false">+$O308*AC308+$P308*BG308+$Q308*(0.9*BG308+$S308)+$R308</f>
        <v>0</v>
      </c>
      <c r="DA308" s="56" t="n">
        <f aca="false">+$O308*AD308+$P308*BH308+$Q308*(0.9*BH308+$S308)+$R308</f>
        <v>0</v>
      </c>
      <c r="DB308" s="56" t="n">
        <f aca="false">+$O308*AE308+$P308*BI308+$Q308*(0.9*BI308+$S308)+$R308</f>
        <v>0</v>
      </c>
      <c r="DC308" s="56" t="n">
        <f aca="false">+$O308*AF308+$P308*BJ308+$Q308*(0.9*BJ308+$S308)+$R308</f>
        <v>0</v>
      </c>
      <c r="DD308" s="56" t="n">
        <f aca="false">+$O308*AG308+$P308*BK308+$Q308*(0.9*BK308+$S308)+$R308</f>
        <v>0</v>
      </c>
      <c r="DE308" s="56" t="n">
        <f aca="false">+$O308*AH308+$P308*BL308+$Q308*(0.9*BL308+$S308)+$R308</f>
        <v>0</v>
      </c>
      <c r="DF308" s="56" t="n">
        <f aca="false">+$O308*AI308+$P308*BM308+$Q308*(0.9*BM308+$S308)+$R308</f>
        <v>0</v>
      </c>
      <c r="DG308" s="55" t="n">
        <f aca="false">+SUM(CU308:DF308)</f>
        <v>2.3</v>
      </c>
      <c r="DH308" s="53"/>
      <c r="DJ308" s="14" t="n">
        <f aca="false">+IF(X308=0,0,$T308)</f>
        <v>30</v>
      </c>
      <c r="DK308" s="14" t="n">
        <f aca="false">+IF(Y308=0,0,$T308)</f>
        <v>0</v>
      </c>
      <c r="DL308" s="14" t="n">
        <f aca="false">+IF(Z308=0,0,$T308)</f>
        <v>0</v>
      </c>
      <c r="DM308" s="14" t="n">
        <f aca="false">+IF(AA308=0,0,$T308)</f>
        <v>0</v>
      </c>
      <c r="DN308" s="14" t="n">
        <f aca="false">+IF(AB308=0,0,$T308)</f>
        <v>0</v>
      </c>
      <c r="DO308" s="14" t="n">
        <f aca="false">+IF(AC308=0,0,$T308)</f>
        <v>0</v>
      </c>
      <c r="DP308" s="14" t="n">
        <f aca="false">+IF(AD308=0,0,$T308)</f>
        <v>0</v>
      </c>
      <c r="DQ308" s="14" t="n">
        <f aca="false">+IF(AE308=0,0,$T308)</f>
        <v>0</v>
      </c>
      <c r="DR308" s="14" t="n">
        <f aca="false">+IF(AF308=0,0,$T308)</f>
        <v>0</v>
      </c>
      <c r="DS308" s="14" t="n">
        <f aca="false">+IF(AG308=0,0,$T308)</f>
        <v>0</v>
      </c>
      <c r="DT308" s="14" t="n">
        <f aca="false">+IF(AH308=0,0,$T308)</f>
        <v>0</v>
      </c>
      <c r="DU308" s="14" t="n">
        <f aca="false">+IF(AI308=0,0,$T308)</f>
        <v>0</v>
      </c>
      <c r="DV308" s="55" t="n">
        <f aca="false">+SUM(DJ308:DU308)</f>
        <v>30</v>
      </c>
      <c r="DY308" s="14" t="n">
        <v>0</v>
      </c>
      <c r="DZ308" s="14" t="n">
        <v>0</v>
      </c>
      <c r="EA308" s="14" t="n">
        <v>0</v>
      </c>
      <c r="EB308" s="14" t="n">
        <v>0</v>
      </c>
      <c r="EC308" s="14" t="n">
        <v>0</v>
      </c>
      <c r="ED308" s="14" t="n">
        <v>0</v>
      </c>
      <c r="EE308" s="14" t="n">
        <v>0</v>
      </c>
      <c r="EF308" s="14" t="n">
        <v>0</v>
      </c>
      <c r="EG308" s="14" t="n">
        <v>0</v>
      </c>
      <c r="EH308" s="14" t="n">
        <v>0</v>
      </c>
      <c r="EI308" s="14" t="n">
        <v>0</v>
      </c>
      <c r="EJ308" s="14" t="n">
        <v>0</v>
      </c>
      <c r="EK308" s="55" t="n">
        <f aca="false">+SUM(DY308:EJ308)</f>
        <v>0</v>
      </c>
      <c r="EO308" s="53" t="n">
        <f aca="false">+CU308+DJ308-DY308/2</f>
        <v>32.3</v>
      </c>
      <c r="EP308" s="53" t="n">
        <f aca="false">+CV308+DK308-DZ308/2</f>
        <v>0</v>
      </c>
      <c r="EQ308" s="53" t="n">
        <f aca="false">+CW308+DL308-EA308/2</f>
        <v>0</v>
      </c>
      <c r="ER308" s="53" t="n">
        <f aca="false">+CX308+DM308-EB308/2</f>
        <v>0</v>
      </c>
      <c r="ES308" s="53" t="n">
        <f aca="false">+CY308+DN308-EC308/2</f>
        <v>0</v>
      </c>
      <c r="ET308" s="53" t="n">
        <f aca="false">+CZ308+DO308-ED308/2</f>
        <v>0</v>
      </c>
      <c r="EU308" s="53" t="n">
        <f aca="false">+DA308+DP308-EE308/2</f>
        <v>0</v>
      </c>
      <c r="EV308" s="53" t="n">
        <f aca="false">+DB308+DQ308-EF308/2</f>
        <v>0</v>
      </c>
      <c r="EW308" s="53" t="n">
        <f aca="false">+DC308+DR308-EG308/2</f>
        <v>0</v>
      </c>
      <c r="EX308" s="53" t="n">
        <f aca="false">+DD308+DS308-EH308/2</f>
        <v>0</v>
      </c>
      <c r="EY308" s="53" t="n">
        <f aca="false">+DE308+DT308-EI308/2</f>
        <v>0</v>
      </c>
      <c r="EZ308" s="53" t="n">
        <f aca="false">+DF308+DU308-EJ308/2</f>
        <v>0</v>
      </c>
      <c r="FA308" s="55" t="n">
        <f aca="false">+SUM(EO308:EZ308)</f>
        <v>32.3</v>
      </c>
      <c r="FD308" s="53" t="n">
        <f aca="false">+AM308-EO308-DY308</f>
        <v>82.7</v>
      </c>
      <c r="FE308" s="53" t="n">
        <f aca="false">+AN308-EP308-DZ308</f>
        <v>0</v>
      </c>
      <c r="FF308" s="53" t="n">
        <f aca="false">+AO308-EQ308-EA308</f>
        <v>0</v>
      </c>
      <c r="FG308" s="53" t="n">
        <f aca="false">+AP308-ER308-EB308</f>
        <v>0</v>
      </c>
      <c r="FH308" s="53" t="n">
        <f aca="false">+AQ308-ES308-EC308</f>
        <v>0</v>
      </c>
      <c r="FI308" s="53" t="n">
        <f aca="false">+AR308-ET308-ED308</f>
        <v>0</v>
      </c>
      <c r="FJ308" s="53" t="n">
        <f aca="false">+AS308-EU308-EE308</f>
        <v>0</v>
      </c>
      <c r="FK308" s="53" t="n">
        <f aca="false">+AT308-EV308-EF308</f>
        <v>0</v>
      </c>
      <c r="FL308" s="53" t="n">
        <f aca="false">+AU308-EW308-EG308</f>
        <v>0</v>
      </c>
      <c r="FM308" s="53" t="n">
        <f aca="false">+AV308-EX308-EH308</f>
        <v>0</v>
      </c>
      <c r="FN308" s="53" t="n">
        <f aca="false">+AW308-EY308-EI308</f>
        <v>0</v>
      </c>
      <c r="FO308" s="53" t="n">
        <f aca="false">+AX308-EZ308-EJ308</f>
        <v>0</v>
      </c>
      <c r="FP308" s="53" t="n">
        <f aca="false">+AY308-FA308</f>
        <v>82.7</v>
      </c>
    </row>
    <row collapsed="false" customFormat="false" customHeight="true" hidden="false" ht="15" outlineLevel="2" r="309">
      <c r="A309" s="21" t="n">
        <v>12</v>
      </c>
      <c r="B309" s="21" t="s">
        <v>67</v>
      </c>
      <c r="C309" s="21" t="s">
        <v>137</v>
      </c>
      <c r="D309" s="67" t="n">
        <f aca="false">+E309</f>
        <v>16283</v>
      </c>
      <c r="E309" s="69" t="n">
        <v>16283</v>
      </c>
      <c r="F309" s="76" t="s">
        <v>976</v>
      </c>
      <c r="G309" s="21" t="s">
        <v>69</v>
      </c>
      <c r="H309" s="21" t="s">
        <v>69</v>
      </c>
      <c r="I309" s="76" t="s">
        <v>977</v>
      </c>
      <c r="J309" s="76" t="s">
        <v>578</v>
      </c>
      <c r="K309" s="76" t="s">
        <v>486</v>
      </c>
      <c r="L309" s="49" t="s">
        <v>487</v>
      </c>
      <c r="M309" s="50" t="s">
        <v>70</v>
      </c>
      <c r="N309" s="51" t="n">
        <v>0.01</v>
      </c>
      <c r="O309" s="51" t="n">
        <v>0.02</v>
      </c>
      <c r="P309" s="51" t="n">
        <v>0</v>
      </c>
      <c r="Q309" s="51" t="n">
        <v>0</v>
      </c>
      <c r="R309" s="50" t="n">
        <v>0</v>
      </c>
      <c r="S309" s="50" t="n">
        <v>0</v>
      </c>
      <c r="T309" s="50" t="n">
        <v>30</v>
      </c>
      <c r="U309" s="50"/>
      <c r="X309" s="53" t="e">
        <f aca="false">+VLOOKUP($D309,['file:///home/lab/repositories/luckia.facturador/com.luckia.biller.deploy/src/main/resources/bootstrap/info_presencial_2014.xlsx']venta_neta_cons!$a$2:$n$1048576,3,0)</f>
        <v>#VALUE!</v>
      </c>
      <c r="Y309" s="53" t="e">
        <f aca="false">+VLOOKUP($D309,['file:///home/lab/repositories/luckia.facturador/com.luckia.biller.deploy/src/main/resources/bootstrap/info_presencial_2014.xlsx']venta_neta_cons!$a$2:$n$1048576,4,0)</f>
        <v>#VALUE!</v>
      </c>
      <c r="Z309" s="53" t="e">
        <f aca="false">+VLOOKUP($D309,['file:///home/lab/repositories/luckia.facturador/com.luckia.biller.deploy/src/main/resources/bootstrap/info_presencial_2014.xlsx']venta_neta_cons!$a$2:$n$1048576,5,0)</f>
        <v>#VALUE!</v>
      </c>
      <c r="AA309" s="53" t="e">
        <f aca="false">+VLOOKUP($D309,['file:///home/lab/repositories/luckia.facturador/com.luckia.biller.deploy/src/main/resources/bootstrap/info_presencial_2014.xlsx']venta_neta_cons!$a$2:$n$1048576,6,0)</f>
        <v>#VALUE!</v>
      </c>
      <c r="AB309" s="53" t="e">
        <f aca="false">+VLOOKUP($D309,['file:///home/lab/repositories/luckia.facturador/com.luckia.biller.deploy/src/main/resources/bootstrap/info_presencial_2014.xlsx']venta_neta_cons!$a$2:$n$1048576,7,0)</f>
        <v>#VALUE!</v>
      </c>
      <c r="AC309" s="53" t="e">
        <f aca="false">+VLOOKUP($D309,['file:///home/lab/repositories/luckia.facturador/com.luckia.biller.deploy/src/main/resources/bootstrap/info_presencial_2014.xlsx']venta_neta_cons!$a$2:$n$1048576,8,0)</f>
        <v>#VALUE!</v>
      </c>
      <c r="AD309" s="53" t="e">
        <f aca="false">+VLOOKUP($D309,['file:///home/lab/repositories/luckia.facturador/com.luckia.biller.deploy/src/main/resources/bootstrap/info_presencial_2014.xlsx']venta_neta_cons!$a$2:$n$1048576,9,0)</f>
        <v>#VALUE!</v>
      </c>
      <c r="AE309" s="53" t="e">
        <f aca="false">+VLOOKUP($D309,['file:///home/lab/repositories/luckia.facturador/com.luckia.biller.deploy/src/main/resources/bootstrap/info_presencial_2014.xlsx']venta_neta_cons!$a$2:$n$1048576,10,0)</f>
        <v>#VALUE!</v>
      </c>
      <c r="AF309" s="53" t="e">
        <f aca="false">+VLOOKUP($D309,['file:///home/lab/repositories/luckia.facturador/com.luckia.biller.deploy/src/main/resources/bootstrap/info_presencial_2014.xlsx']venta_neta_cons!$a$2:$n$1048576,11,0)</f>
        <v>#VALUE!</v>
      </c>
      <c r="AG309" s="53" t="e">
        <f aca="false">+VLOOKUP($D309,['file:///home/lab/repositories/luckia.facturador/com.luckia.biller.deploy/src/main/resources/bootstrap/info_presencial_2014.xlsx']venta_neta_cons!$a$2:$n$1048576,12,0)</f>
        <v>#VALUE!</v>
      </c>
      <c r="AH309" s="53" t="e">
        <f aca="false">+VLOOKUP($D309,['file:///home/lab/repositories/luckia.facturador/com.luckia.biller.deploy/src/main/resources/bootstrap/info_presencial_2014.xlsx']venta_neta_cons!$a$2:$n$1048576,13,0)</f>
        <v>#VALUE!</v>
      </c>
      <c r="AI309" s="53" t="e">
        <f aca="false">+VLOOKUP($D309,['file:///home/lab/repositories/luckia.facturador/com.luckia.biller.deploy/src/main/resources/bootstrap/info_presencial_2014.xlsx']venta_neta_cons!$a$2:$n$1048576,14,0)</f>
        <v>#VALUE!</v>
      </c>
      <c r="AJ309" s="53" t="n">
        <f aca="false">+SUM(X309:AI309)</f>
        <v>1347</v>
      </c>
      <c r="AK309" s="54" t="n">
        <f aca="false">+BB309/X309</f>
        <v>0.863043801039347</v>
      </c>
      <c r="AL309" s="53"/>
      <c r="AM309" s="53" t="e">
        <f aca="false">+VLOOKUP($D309,['file:///home/lab/repositories/luckia.facturador/com.luckia.biller.deploy/src/main/resources/bootstrap/info_presencial_2014.xlsx']saldo_cons!$a$2:$n$1048576,3,0)</f>
        <v>#VALUE!</v>
      </c>
      <c r="AN309" s="53" t="e">
        <f aca="false">+VLOOKUP($D309,['file:///home/lab/repositories/luckia.facturador/com.luckia.biller.deploy/src/main/resources/bootstrap/info_presencial_2014.xlsx']saldo_cons!$a$2:$n$1048576,4,0)</f>
        <v>#VALUE!</v>
      </c>
      <c r="AO309" s="53" t="e">
        <f aca="false">+VLOOKUP($D309,['file:///home/lab/repositories/luckia.facturador/com.luckia.biller.deploy/src/main/resources/bootstrap/info_presencial_2014.xlsx']saldo_cons!$a$2:$n$1048576,5,0)</f>
        <v>#VALUE!</v>
      </c>
      <c r="AP309" s="53" t="e">
        <f aca="false">+VLOOKUP($D309,['file:///home/lab/repositories/luckia.facturador/com.luckia.biller.deploy/src/main/resources/bootstrap/info_presencial_2014.xlsx']saldo_cons!$a$2:$n$1048576,6,0)</f>
        <v>#VALUE!</v>
      </c>
      <c r="AQ309" s="53" t="e">
        <f aca="false">+VLOOKUP($D309,['file:///home/lab/repositories/luckia.facturador/com.luckia.biller.deploy/src/main/resources/bootstrap/info_presencial_2014.xlsx']saldo_cons!$a$2:$n$1048576,7,0)</f>
        <v>#VALUE!</v>
      </c>
      <c r="AR309" s="53" t="e">
        <f aca="false">+VLOOKUP($D309,['file:///home/lab/repositories/luckia.facturador/com.luckia.biller.deploy/src/main/resources/bootstrap/info_presencial_2014.xlsx']saldo_cons!$a$2:$n$1048576,8,0)</f>
        <v>#VALUE!</v>
      </c>
      <c r="AS309" s="53" t="e">
        <f aca="false">+VLOOKUP($D309,['file:///home/lab/repositories/luckia.facturador/com.luckia.biller.deploy/src/main/resources/bootstrap/info_presencial_2014.xlsx']saldo_cons!$a$2:$n$1048576,9,0)</f>
        <v>#VALUE!</v>
      </c>
      <c r="AT309" s="53" t="e">
        <f aca="false">+VLOOKUP($D309,['file:///home/lab/repositories/luckia.facturador/com.luckia.biller.deploy/src/main/resources/bootstrap/info_presencial_2014.xlsx']saldo_cons!$a$2:$n$1048576,10,0)</f>
        <v>#VALUE!</v>
      </c>
      <c r="AU309" s="53" t="e">
        <f aca="false">+VLOOKUP($D309,['file:///home/lab/repositories/luckia.facturador/com.luckia.biller.deploy/src/main/resources/bootstrap/info_presencial_2014.xlsx']saldo_cons!$a$2:$n$1048576,11,0)</f>
        <v>#VALUE!</v>
      </c>
      <c r="AV309" s="53" t="e">
        <f aca="false">+VLOOKUP($D309,['file:///home/lab/repositories/luckia.facturador/com.luckia.biller.deploy/src/main/resources/bootstrap/info_presencial_2014.xlsx']saldo_cons!$a$2:$n$1048576,12,0)</f>
        <v>#VALUE!</v>
      </c>
      <c r="AW309" s="53" t="e">
        <f aca="false">+VLOOKUP($D309,['file:///home/lab/repositories/luckia.facturador/com.luckia.biller.deploy/src/main/resources/bootstrap/info_presencial_2014.xlsx']saldo_cons!$a$2:$n$1048576,13,0)</f>
        <v>#VALUE!</v>
      </c>
      <c r="AX309" s="53" t="e">
        <f aca="false">+VLOOKUP($D309,['file:///home/lab/repositories/luckia.facturador/com.luckia.biller.deploy/src/main/resources/bootstrap/info_presencial_2014.xlsx']saldo_cons!$a$2:$n$1048576,14,0)</f>
        <v>#VALUE!</v>
      </c>
      <c r="AY309" s="53" t="n">
        <f aca="false">+SUM(AM309:AX309)</f>
        <v>1347</v>
      </c>
      <c r="AZ309" s="53"/>
      <c r="BA309" s="53"/>
      <c r="BB309" s="53" t="e">
        <f aca="false">+VLOOKUP($D309,['file:///home/lab/repositories/luckia.facturador/com.luckia.biller.deploy/src/main/resources/bootstrap/info_presencial_2014.xlsx']ggr_cons!$a$2:$n$1048576,3,0)</f>
        <v>#VALUE!</v>
      </c>
      <c r="BC309" s="53" t="e">
        <f aca="false">+VLOOKUP($D309,['file:///home/lab/repositories/luckia.facturador/com.luckia.biller.deploy/src/main/resources/bootstrap/info_presencial_2014.xlsx']ggr_cons!$a$2:$n$1048576,4,0)</f>
        <v>#VALUE!</v>
      </c>
      <c r="BD309" s="53" t="e">
        <f aca="false">+VLOOKUP($D309,['file:///home/lab/repositories/luckia.facturador/com.luckia.biller.deploy/src/main/resources/bootstrap/info_presencial_2014.xlsx']ggr_cons!$a$2:$n$1048576,5,0)</f>
        <v>#VALUE!</v>
      </c>
      <c r="BE309" s="53" t="e">
        <f aca="false">+VLOOKUP($D309,['file:///home/lab/repositories/luckia.facturador/com.luckia.biller.deploy/src/main/resources/bootstrap/info_presencial_2014.xlsx']ggr_cons!$a$2:$n$1048576,6,0)</f>
        <v>#VALUE!</v>
      </c>
      <c r="BF309" s="53" t="e">
        <f aca="false">+VLOOKUP($D309,['file:///home/lab/repositories/luckia.facturador/com.luckia.biller.deploy/src/main/resources/bootstrap/info_presencial_2014.xlsx']ggr_cons!$a$2:$n$1048576,7,0)</f>
        <v>#VALUE!</v>
      </c>
      <c r="BG309" s="53" t="e">
        <f aca="false">+VLOOKUP($D309,['file:///home/lab/repositories/luckia.facturador/com.luckia.biller.deploy/src/main/resources/bootstrap/info_presencial_2014.xlsx']ggr_cons!$a$2:$n$1048576,8,0)</f>
        <v>#VALUE!</v>
      </c>
      <c r="BH309" s="53" t="e">
        <f aca="false">+VLOOKUP($D309,['file:///home/lab/repositories/luckia.facturador/com.luckia.biller.deploy/src/main/resources/bootstrap/info_presencial_2014.xlsx']ggr_cons!$a$2:$n$1048576,9,0)</f>
        <v>#VALUE!</v>
      </c>
      <c r="BI309" s="53" t="e">
        <f aca="false">+VLOOKUP($D309,['file:///home/lab/repositories/luckia.facturador/com.luckia.biller.deploy/src/main/resources/bootstrap/info_presencial_2014.xlsx']ggr_cons!$a$2:$n$1048576,10,0)</f>
        <v>#VALUE!</v>
      </c>
      <c r="BJ309" s="53" t="e">
        <f aca="false">+VLOOKUP($D309,['file:///home/lab/repositories/luckia.facturador/com.luckia.biller.deploy/src/main/resources/bootstrap/info_presencial_2014.xlsx']ggr_cons!$a$2:$n$1048576,11,0)</f>
        <v>#VALUE!</v>
      </c>
      <c r="BK309" s="53" t="e">
        <f aca="false">+VLOOKUP($D309,['file:///home/lab/repositories/luckia.facturador/com.luckia.biller.deploy/src/main/resources/bootstrap/info_presencial_2014.xlsx']ggr_cons!$a$2:$n$1048576,12,0)</f>
        <v>#VALUE!</v>
      </c>
      <c r="BL309" s="53" t="e">
        <f aca="false">+VLOOKUP($D309,['file:///home/lab/repositories/luckia.facturador/com.luckia.biller.deploy/src/main/resources/bootstrap/info_presencial_2014.xlsx']ggr_cons!$a$2:$n$1048576,13,0)</f>
        <v>#VALUE!</v>
      </c>
      <c r="BM309" s="53" t="e">
        <f aca="false">+VLOOKUP($D309,['file:///home/lab/repositories/luckia.facturador/com.luckia.biller.deploy/src/main/resources/bootstrap/info_presencial_2014.xlsx']ggr_cons!$a$2:$n$1048576,14,0)</f>
        <v>#VALUE!</v>
      </c>
      <c r="BN309" s="53" t="n">
        <f aca="false">+SUM(BB309:BM309)</f>
        <v>1162.52</v>
      </c>
      <c r="BO309" s="53"/>
      <c r="BP309" s="53"/>
      <c r="BQ309" s="55" t="n">
        <f aca="false">+$N309*X309</f>
        <v>13.47</v>
      </c>
      <c r="BR309" s="55" t="n">
        <f aca="false">+$N309*Y309</f>
        <v>0</v>
      </c>
      <c r="BS309" s="55" t="n">
        <f aca="false">+$N309*Z309</f>
        <v>0</v>
      </c>
      <c r="BT309" s="55" t="n">
        <f aca="false">+$N309*AA309</f>
        <v>0</v>
      </c>
      <c r="BU309" s="55" t="n">
        <f aca="false">+$N309*AB309</f>
        <v>0</v>
      </c>
      <c r="BV309" s="55" t="n">
        <f aca="false">+$N309*AC309</f>
        <v>0</v>
      </c>
      <c r="BW309" s="55" t="n">
        <f aca="false">+$N309*AD309</f>
        <v>0</v>
      </c>
      <c r="BX309" s="55" t="n">
        <f aca="false">+$N309*AE309</f>
        <v>0</v>
      </c>
      <c r="BY309" s="55" t="n">
        <f aca="false">+$N309*AF309</f>
        <v>0</v>
      </c>
      <c r="BZ309" s="55" t="n">
        <f aca="false">+$N309*AG309</f>
        <v>0</v>
      </c>
      <c r="CA309" s="55" t="n">
        <f aca="false">+$N309*AH309</f>
        <v>0</v>
      </c>
      <c r="CB309" s="55" t="n">
        <f aca="false">+$N309*AI309</f>
        <v>0</v>
      </c>
      <c r="CC309" s="55" t="n">
        <f aca="false">+SUM(BQ309:CB309)</f>
        <v>13.47</v>
      </c>
      <c r="CD309" s="53"/>
      <c r="CE309" s="55"/>
      <c r="CF309" s="55" t="n">
        <f aca="false">+BQ309/$CE$2</f>
        <v>11.1322314049587</v>
      </c>
      <c r="CG309" s="55" t="n">
        <f aca="false">+BR309/$CE$2</f>
        <v>0</v>
      </c>
      <c r="CH309" s="55" t="n">
        <f aca="false">+BS309/$CE$2</f>
        <v>0</v>
      </c>
      <c r="CI309" s="55" t="n">
        <f aca="false">+BT309/$CE$2</f>
        <v>0</v>
      </c>
      <c r="CJ309" s="55" t="n">
        <f aca="false">+BU309/$CE$2</f>
        <v>0</v>
      </c>
      <c r="CK309" s="55" t="n">
        <f aca="false">+BV309/$CE$2</f>
        <v>0</v>
      </c>
      <c r="CL309" s="55" t="n">
        <f aca="false">+BW309/$CE$2</f>
        <v>0</v>
      </c>
      <c r="CM309" s="55" t="n">
        <f aca="false">+BX309/$CE$2</f>
        <v>0</v>
      </c>
      <c r="CN309" s="55" t="n">
        <f aca="false">+BY309/$CE$2</f>
        <v>0</v>
      </c>
      <c r="CO309" s="55" t="n">
        <f aca="false">+BZ309/$CE$2</f>
        <v>0</v>
      </c>
      <c r="CP309" s="55" t="n">
        <f aca="false">+CA309/$CE$2</f>
        <v>0</v>
      </c>
      <c r="CQ309" s="55" t="n">
        <f aca="false">+CB309/$CE$2</f>
        <v>0</v>
      </c>
      <c r="CR309" s="55" t="n">
        <f aca="false">+CC309/$CE$2</f>
        <v>11.1322314049587</v>
      </c>
      <c r="CS309" s="53"/>
      <c r="CT309" s="53"/>
      <c r="CU309" s="56" t="n">
        <f aca="false">+$O309*X309+$P309*BB309+$Q309*(0.9*BB309+$S309)+$R309</f>
        <v>26.94</v>
      </c>
      <c r="CV309" s="56" t="n">
        <f aca="false">+$O309*Y309+$P309*BC309+$Q309*(0.9*BC309+$S309)+$R309</f>
        <v>0</v>
      </c>
      <c r="CW309" s="56" t="n">
        <f aca="false">+$O309*Z309+$P309*BD309+$Q309*(0.9*BD309+$S309)+$R309</f>
        <v>0</v>
      </c>
      <c r="CX309" s="56" t="n">
        <f aca="false">+$O309*AA309+$P309*BE309+$Q309*(0.9*BE309+$S309)+$R309</f>
        <v>0</v>
      </c>
      <c r="CY309" s="56" t="n">
        <f aca="false">+$O309*AB309+$P309*BF309+$Q309*(0.9*BF309+$S309)+$R309</f>
        <v>0</v>
      </c>
      <c r="CZ309" s="56" t="n">
        <f aca="false">+$O309*AC309+$P309*BG309+$Q309*(0.9*BG309+$S309)+$R309</f>
        <v>0</v>
      </c>
      <c r="DA309" s="56" t="n">
        <f aca="false">+$O309*AD309+$P309*BH309+$Q309*(0.9*BH309+$S309)+$R309</f>
        <v>0</v>
      </c>
      <c r="DB309" s="56" t="n">
        <f aca="false">+$O309*AE309+$P309*BI309+$Q309*(0.9*BI309+$S309)+$R309</f>
        <v>0</v>
      </c>
      <c r="DC309" s="56" t="n">
        <f aca="false">+$O309*AF309+$P309*BJ309+$Q309*(0.9*BJ309+$S309)+$R309</f>
        <v>0</v>
      </c>
      <c r="DD309" s="56" t="n">
        <f aca="false">+$O309*AG309+$P309*BK309+$Q309*(0.9*BK309+$S309)+$R309</f>
        <v>0</v>
      </c>
      <c r="DE309" s="56" t="n">
        <f aca="false">+$O309*AH309+$P309*BL309+$Q309*(0.9*BL309+$S309)+$R309</f>
        <v>0</v>
      </c>
      <c r="DF309" s="56" t="n">
        <f aca="false">+$O309*AI309+$P309*BM309+$Q309*(0.9*BM309+$S309)+$R309</f>
        <v>0</v>
      </c>
      <c r="DG309" s="55" t="n">
        <f aca="false">+SUM(CU309:DF309)</f>
        <v>26.94</v>
      </c>
      <c r="DH309" s="53"/>
      <c r="DJ309" s="14" t="n">
        <f aca="false">+IF(X309=0,0,$T309)</f>
        <v>30</v>
      </c>
      <c r="DK309" s="14" t="n">
        <f aca="false">+IF(Y309=0,0,$T309)</f>
        <v>0</v>
      </c>
      <c r="DL309" s="14" t="n">
        <f aca="false">+IF(Z309=0,0,$T309)</f>
        <v>0</v>
      </c>
      <c r="DM309" s="14" t="n">
        <f aca="false">+IF(AA309=0,0,$T309)</f>
        <v>0</v>
      </c>
      <c r="DN309" s="14" t="n">
        <f aca="false">+IF(AB309=0,0,$T309)</f>
        <v>0</v>
      </c>
      <c r="DO309" s="14" t="n">
        <f aca="false">+IF(AC309=0,0,$T309)</f>
        <v>0</v>
      </c>
      <c r="DP309" s="14" t="n">
        <f aca="false">+IF(AD309=0,0,$T309)</f>
        <v>0</v>
      </c>
      <c r="DQ309" s="14" t="n">
        <f aca="false">+IF(AE309=0,0,$T309)</f>
        <v>0</v>
      </c>
      <c r="DR309" s="14" t="n">
        <f aca="false">+IF(AF309=0,0,$T309)</f>
        <v>0</v>
      </c>
      <c r="DS309" s="14" t="n">
        <f aca="false">+IF(AG309=0,0,$T309)</f>
        <v>0</v>
      </c>
      <c r="DT309" s="14" t="n">
        <f aca="false">+IF(AH309=0,0,$T309)</f>
        <v>0</v>
      </c>
      <c r="DU309" s="14" t="n">
        <f aca="false">+IF(AI309=0,0,$T309)</f>
        <v>0</v>
      </c>
      <c r="DV309" s="55" t="n">
        <f aca="false">+SUM(DJ309:DU309)</f>
        <v>30</v>
      </c>
      <c r="DY309" s="14" t="n">
        <v>0</v>
      </c>
      <c r="DZ309" s="14" t="n">
        <v>0</v>
      </c>
      <c r="EA309" s="14" t="n">
        <v>0</v>
      </c>
      <c r="EB309" s="14" t="n">
        <v>0</v>
      </c>
      <c r="EC309" s="14" t="n">
        <v>0</v>
      </c>
      <c r="ED309" s="14" t="n">
        <v>0</v>
      </c>
      <c r="EE309" s="14" t="n">
        <v>0</v>
      </c>
      <c r="EF309" s="14" t="n">
        <v>0</v>
      </c>
      <c r="EG309" s="14" t="n">
        <v>0</v>
      </c>
      <c r="EH309" s="14" t="n">
        <v>0</v>
      </c>
      <c r="EI309" s="14" t="n">
        <v>0</v>
      </c>
      <c r="EJ309" s="14" t="n">
        <v>0</v>
      </c>
      <c r="EK309" s="55" t="n">
        <f aca="false">+SUM(DY309:EJ309)</f>
        <v>0</v>
      </c>
      <c r="EO309" s="53" t="n">
        <f aca="false">+CU309+DJ309-DY309/2</f>
        <v>56.94</v>
      </c>
      <c r="EP309" s="53" t="n">
        <f aca="false">+CV309+DK309-DZ309/2</f>
        <v>0</v>
      </c>
      <c r="EQ309" s="53" t="n">
        <f aca="false">+CW309+DL309-EA309/2</f>
        <v>0</v>
      </c>
      <c r="ER309" s="53" t="n">
        <f aca="false">+CX309+DM309-EB309/2</f>
        <v>0</v>
      </c>
      <c r="ES309" s="53" t="n">
        <f aca="false">+CY309+DN309-EC309/2</f>
        <v>0</v>
      </c>
      <c r="ET309" s="53" t="n">
        <f aca="false">+CZ309+DO309-ED309/2</f>
        <v>0</v>
      </c>
      <c r="EU309" s="53" t="n">
        <f aca="false">+DA309+DP309-EE309/2</f>
        <v>0</v>
      </c>
      <c r="EV309" s="53" t="n">
        <f aca="false">+DB309+DQ309-EF309/2</f>
        <v>0</v>
      </c>
      <c r="EW309" s="53" t="n">
        <f aca="false">+DC309+DR309-EG309/2</f>
        <v>0</v>
      </c>
      <c r="EX309" s="53" t="n">
        <f aca="false">+DD309+DS309-EH309/2</f>
        <v>0</v>
      </c>
      <c r="EY309" s="53" t="n">
        <f aca="false">+DE309+DT309-EI309/2</f>
        <v>0</v>
      </c>
      <c r="EZ309" s="53" t="n">
        <f aca="false">+DF309+DU309-EJ309/2</f>
        <v>0</v>
      </c>
      <c r="FA309" s="55" t="n">
        <f aca="false">+SUM(EO309:EZ309)</f>
        <v>56.94</v>
      </c>
      <c r="FD309" s="53" t="n">
        <f aca="false">+AM309-EO309-DY309</f>
        <v>1290.06</v>
      </c>
      <c r="FE309" s="53" t="n">
        <f aca="false">+AN309-EP309-DZ309</f>
        <v>0</v>
      </c>
      <c r="FF309" s="53" t="n">
        <f aca="false">+AO309-EQ309-EA309</f>
        <v>0</v>
      </c>
      <c r="FG309" s="53" t="n">
        <f aca="false">+AP309-ER309-EB309</f>
        <v>0</v>
      </c>
      <c r="FH309" s="53" t="n">
        <f aca="false">+AQ309-ES309-EC309</f>
        <v>0</v>
      </c>
      <c r="FI309" s="53" t="n">
        <f aca="false">+AR309-ET309-ED309</f>
        <v>0</v>
      </c>
      <c r="FJ309" s="53" t="n">
        <f aca="false">+AS309-EU309-EE309</f>
        <v>0</v>
      </c>
      <c r="FK309" s="53" t="n">
        <f aca="false">+AT309-EV309-EF309</f>
        <v>0</v>
      </c>
      <c r="FL309" s="53" t="n">
        <f aca="false">+AU309-EW309-EG309</f>
        <v>0</v>
      </c>
      <c r="FM309" s="53" t="n">
        <f aca="false">+AV309-EX309-EH309</f>
        <v>0</v>
      </c>
      <c r="FN309" s="53" t="n">
        <f aca="false">+AW309-EY309-EI309</f>
        <v>0</v>
      </c>
      <c r="FO309" s="53" t="n">
        <f aca="false">+AX309-EZ309-EJ309</f>
        <v>0</v>
      </c>
      <c r="FP309" s="53" t="n">
        <f aca="false">+AY309-FA309</f>
        <v>1290.06</v>
      </c>
    </row>
    <row collapsed="false" customFormat="false" customHeight="true" hidden="false" ht="15" outlineLevel="2" r="310">
      <c r="A310" s="21" t="n">
        <v>12</v>
      </c>
      <c r="B310" s="21" t="s">
        <v>67</v>
      </c>
      <c r="C310" s="21" t="s">
        <v>137</v>
      </c>
      <c r="D310" s="67" t="n">
        <f aca="false">+E310</f>
        <v>16284</v>
      </c>
      <c r="E310" s="69" t="n">
        <v>16284</v>
      </c>
      <c r="F310" s="76" t="s">
        <v>978</v>
      </c>
      <c r="G310" s="21" t="s">
        <v>69</v>
      </c>
      <c r="H310" s="21" t="s">
        <v>69</v>
      </c>
      <c r="I310" s="76" t="s">
        <v>979</v>
      </c>
      <c r="J310" s="76" t="s">
        <v>980</v>
      </c>
      <c r="K310" s="76" t="s">
        <v>486</v>
      </c>
      <c r="L310" s="49" t="s">
        <v>487</v>
      </c>
      <c r="M310" s="50" t="s">
        <v>70</v>
      </c>
      <c r="N310" s="51" t="n">
        <v>0.01</v>
      </c>
      <c r="O310" s="51" t="n">
        <v>0.02</v>
      </c>
      <c r="P310" s="51" t="n">
        <v>0</v>
      </c>
      <c r="Q310" s="51" t="n">
        <v>0</v>
      </c>
      <c r="R310" s="50" t="n">
        <v>0</v>
      </c>
      <c r="S310" s="50" t="n">
        <v>0</v>
      </c>
      <c r="T310" s="50" t="n">
        <v>30</v>
      </c>
      <c r="U310" s="50"/>
      <c r="X310" s="53" t="e">
        <f aca="false">+VLOOKUP($D310,['file:///home/lab/repositories/luckia.facturador/com.luckia.biller.deploy/src/main/resources/bootstrap/info_presencial_2014.xlsx']venta_neta_cons!$a$2:$n$1048576,3,0)</f>
        <v>#VALUE!</v>
      </c>
      <c r="Y310" s="53" t="e">
        <f aca="false">+VLOOKUP($D310,['file:///home/lab/repositories/luckia.facturador/com.luckia.biller.deploy/src/main/resources/bootstrap/info_presencial_2014.xlsx']venta_neta_cons!$a$2:$n$1048576,4,0)</f>
        <v>#VALUE!</v>
      </c>
      <c r="Z310" s="53" t="e">
        <f aca="false">+VLOOKUP($D310,['file:///home/lab/repositories/luckia.facturador/com.luckia.biller.deploy/src/main/resources/bootstrap/info_presencial_2014.xlsx']venta_neta_cons!$a$2:$n$1048576,5,0)</f>
        <v>#VALUE!</v>
      </c>
      <c r="AA310" s="53" t="e">
        <f aca="false">+VLOOKUP($D310,['file:///home/lab/repositories/luckia.facturador/com.luckia.biller.deploy/src/main/resources/bootstrap/info_presencial_2014.xlsx']venta_neta_cons!$a$2:$n$1048576,6,0)</f>
        <v>#VALUE!</v>
      </c>
      <c r="AB310" s="53" t="e">
        <f aca="false">+VLOOKUP($D310,['file:///home/lab/repositories/luckia.facturador/com.luckia.biller.deploy/src/main/resources/bootstrap/info_presencial_2014.xlsx']venta_neta_cons!$a$2:$n$1048576,7,0)</f>
        <v>#VALUE!</v>
      </c>
      <c r="AC310" s="53" t="e">
        <f aca="false">+VLOOKUP($D310,['file:///home/lab/repositories/luckia.facturador/com.luckia.biller.deploy/src/main/resources/bootstrap/info_presencial_2014.xlsx']venta_neta_cons!$a$2:$n$1048576,8,0)</f>
        <v>#VALUE!</v>
      </c>
      <c r="AD310" s="53" t="e">
        <f aca="false">+VLOOKUP($D310,['file:///home/lab/repositories/luckia.facturador/com.luckia.biller.deploy/src/main/resources/bootstrap/info_presencial_2014.xlsx']venta_neta_cons!$a$2:$n$1048576,9,0)</f>
        <v>#VALUE!</v>
      </c>
      <c r="AE310" s="53" t="e">
        <f aca="false">+VLOOKUP($D310,['file:///home/lab/repositories/luckia.facturador/com.luckia.biller.deploy/src/main/resources/bootstrap/info_presencial_2014.xlsx']venta_neta_cons!$a$2:$n$1048576,10,0)</f>
        <v>#VALUE!</v>
      </c>
      <c r="AF310" s="53" t="e">
        <f aca="false">+VLOOKUP($D310,['file:///home/lab/repositories/luckia.facturador/com.luckia.biller.deploy/src/main/resources/bootstrap/info_presencial_2014.xlsx']venta_neta_cons!$a$2:$n$1048576,11,0)</f>
        <v>#VALUE!</v>
      </c>
      <c r="AG310" s="53" t="e">
        <f aca="false">+VLOOKUP($D310,['file:///home/lab/repositories/luckia.facturador/com.luckia.biller.deploy/src/main/resources/bootstrap/info_presencial_2014.xlsx']venta_neta_cons!$a$2:$n$1048576,12,0)</f>
        <v>#VALUE!</v>
      </c>
      <c r="AH310" s="53" t="e">
        <f aca="false">+VLOOKUP($D310,['file:///home/lab/repositories/luckia.facturador/com.luckia.biller.deploy/src/main/resources/bootstrap/info_presencial_2014.xlsx']venta_neta_cons!$a$2:$n$1048576,13,0)</f>
        <v>#VALUE!</v>
      </c>
      <c r="AI310" s="53" t="e">
        <f aca="false">+VLOOKUP($D310,['file:///home/lab/repositories/luckia.facturador/com.luckia.biller.deploy/src/main/resources/bootstrap/info_presencial_2014.xlsx']venta_neta_cons!$a$2:$n$1048576,14,0)</f>
        <v>#VALUE!</v>
      </c>
      <c r="AJ310" s="53" t="n">
        <f aca="false">+SUM(X310:AI310)</f>
        <v>1647</v>
      </c>
      <c r="AK310" s="54" t="n">
        <f aca="false">+BB310/X310</f>
        <v>0.324371584699454</v>
      </c>
      <c r="AL310" s="53"/>
      <c r="AM310" s="53" t="e">
        <f aca="false">+VLOOKUP($D310,['file:///home/lab/repositories/luckia.facturador/com.luckia.biller.deploy/src/main/resources/bootstrap/info_presencial_2014.xlsx']saldo_cons!$a$2:$n$1048576,3,0)</f>
        <v>#VALUE!</v>
      </c>
      <c r="AN310" s="53" t="e">
        <f aca="false">+VLOOKUP($D310,['file:///home/lab/repositories/luckia.facturador/com.luckia.biller.deploy/src/main/resources/bootstrap/info_presencial_2014.xlsx']saldo_cons!$a$2:$n$1048576,4,0)</f>
        <v>#VALUE!</v>
      </c>
      <c r="AO310" s="53" t="e">
        <f aca="false">+VLOOKUP($D310,['file:///home/lab/repositories/luckia.facturador/com.luckia.biller.deploy/src/main/resources/bootstrap/info_presencial_2014.xlsx']saldo_cons!$a$2:$n$1048576,5,0)</f>
        <v>#VALUE!</v>
      </c>
      <c r="AP310" s="53" t="e">
        <f aca="false">+VLOOKUP($D310,['file:///home/lab/repositories/luckia.facturador/com.luckia.biller.deploy/src/main/resources/bootstrap/info_presencial_2014.xlsx']saldo_cons!$a$2:$n$1048576,6,0)</f>
        <v>#VALUE!</v>
      </c>
      <c r="AQ310" s="53" t="e">
        <f aca="false">+VLOOKUP($D310,['file:///home/lab/repositories/luckia.facturador/com.luckia.biller.deploy/src/main/resources/bootstrap/info_presencial_2014.xlsx']saldo_cons!$a$2:$n$1048576,7,0)</f>
        <v>#VALUE!</v>
      </c>
      <c r="AR310" s="53" t="e">
        <f aca="false">+VLOOKUP($D310,['file:///home/lab/repositories/luckia.facturador/com.luckia.biller.deploy/src/main/resources/bootstrap/info_presencial_2014.xlsx']saldo_cons!$a$2:$n$1048576,8,0)</f>
        <v>#VALUE!</v>
      </c>
      <c r="AS310" s="53" t="e">
        <f aca="false">+VLOOKUP($D310,['file:///home/lab/repositories/luckia.facturador/com.luckia.biller.deploy/src/main/resources/bootstrap/info_presencial_2014.xlsx']saldo_cons!$a$2:$n$1048576,9,0)</f>
        <v>#VALUE!</v>
      </c>
      <c r="AT310" s="53" t="e">
        <f aca="false">+VLOOKUP($D310,['file:///home/lab/repositories/luckia.facturador/com.luckia.biller.deploy/src/main/resources/bootstrap/info_presencial_2014.xlsx']saldo_cons!$a$2:$n$1048576,10,0)</f>
        <v>#VALUE!</v>
      </c>
      <c r="AU310" s="53" t="e">
        <f aca="false">+VLOOKUP($D310,['file:///home/lab/repositories/luckia.facturador/com.luckia.biller.deploy/src/main/resources/bootstrap/info_presencial_2014.xlsx']saldo_cons!$a$2:$n$1048576,11,0)</f>
        <v>#VALUE!</v>
      </c>
      <c r="AV310" s="53" t="e">
        <f aca="false">+VLOOKUP($D310,['file:///home/lab/repositories/luckia.facturador/com.luckia.biller.deploy/src/main/resources/bootstrap/info_presencial_2014.xlsx']saldo_cons!$a$2:$n$1048576,12,0)</f>
        <v>#VALUE!</v>
      </c>
      <c r="AW310" s="53" t="e">
        <f aca="false">+VLOOKUP($D310,['file:///home/lab/repositories/luckia.facturador/com.luckia.biller.deploy/src/main/resources/bootstrap/info_presencial_2014.xlsx']saldo_cons!$a$2:$n$1048576,13,0)</f>
        <v>#VALUE!</v>
      </c>
      <c r="AX310" s="53" t="e">
        <f aca="false">+VLOOKUP($D310,['file:///home/lab/repositories/luckia.facturador/com.luckia.biller.deploy/src/main/resources/bootstrap/info_presencial_2014.xlsx']saldo_cons!$a$2:$n$1048576,14,0)</f>
        <v>#VALUE!</v>
      </c>
      <c r="AY310" s="53" t="n">
        <f aca="false">+SUM(AM310:AX310)</f>
        <v>1647</v>
      </c>
      <c r="AZ310" s="53"/>
      <c r="BA310" s="53"/>
      <c r="BB310" s="53" t="e">
        <f aca="false">+VLOOKUP($D310,['file:///home/lab/repositories/luckia.facturador/com.luckia.biller.deploy/src/main/resources/bootstrap/info_presencial_2014.xlsx']ggr_cons!$a$2:$n$1048576,3,0)</f>
        <v>#VALUE!</v>
      </c>
      <c r="BC310" s="53" t="e">
        <f aca="false">+VLOOKUP($D310,['file:///home/lab/repositories/luckia.facturador/com.luckia.biller.deploy/src/main/resources/bootstrap/info_presencial_2014.xlsx']ggr_cons!$a$2:$n$1048576,4,0)</f>
        <v>#VALUE!</v>
      </c>
      <c r="BD310" s="53" t="e">
        <f aca="false">+VLOOKUP($D310,['file:///home/lab/repositories/luckia.facturador/com.luckia.biller.deploy/src/main/resources/bootstrap/info_presencial_2014.xlsx']ggr_cons!$a$2:$n$1048576,5,0)</f>
        <v>#VALUE!</v>
      </c>
      <c r="BE310" s="53" t="e">
        <f aca="false">+VLOOKUP($D310,['file:///home/lab/repositories/luckia.facturador/com.luckia.biller.deploy/src/main/resources/bootstrap/info_presencial_2014.xlsx']ggr_cons!$a$2:$n$1048576,6,0)</f>
        <v>#VALUE!</v>
      </c>
      <c r="BF310" s="53" t="e">
        <f aca="false">+VLOOKUP($D310,['file:///home/lab/repositories/luckia.facturador/com.luckia.biller.deploy/src/main/resources/bootstrap/info_presencial_2014.xlsx']ggr_cons!$a$2:$n$1048576,7,0)</f>
        <v>#VALUE!</v>
      </c>
      <c r="BG310" s="53" t="e">
        <f aca="false">+VLOOKUP($D310,['file:///home/lab/repositories/luckia.facturador/com.luckia.biller.deploy/src/main/resources/bootstrap/info_presencial_2014.xlsx']ggr_cons!$a$2:$n$1048576,8,0)</f>
        <v>#VALUE!</v>
      </c>
      <c r="BH310" s="53" t="e">
        <f aca="false">+VLOOKUP($D310,['file:///home/lab/repositories/luckia.facturador/com.luckia.biller.deploy/src/main/resources/bootstrap/info_presencial_2014.xlsx']ggr_cons!$a$2:$n$1048576,9,0)</f>
        <v>#VALUE!</v>
      </c>
      <c r="BI310" s="53" t="e">
        <f aca="false">+VLOOKUP($D310,['file:///home/lab/repositories/luckia.facturador/com.luckia.biller.deploy/src/main/resources/bootstrap/info_presencial_2014.xlsx']ggr_cons!$a$2:$n$1048576,10,0)</f>
        <v>#VALUE!</v>
      </c>
      <c r="BJ310" s="53" t="e">
        <f aca="false">+VLOOKUP($D310,['file:///home/lab/repositories/luckia.facturador/com.luckia.biller.deploy/src/main/resources/bootstrap/info_presencial_2014.xlsx']ggr_cons!$a$2:$n$1048576,11,0)</f>
        <v>#VALUE!</v>
      </c>
      <c r="BK310" s="53" t="e">
        <f aca="false">+VLOOKUP($D310,['file:///home/lab/repositories/luckia.facturador/com.luckia.biller.deploy/src/main/resources/bootstrap/info_presencial_2014.xlsx']ggr_cons!$a$2:$n$1048576,12,0)</f>
        <v>#VALUE!</v>
      </c>
      <c r="BL310" s="53" t="e">
        <f aca="false">+VLOOKUP($D310,['file:///home/lab/repositories/luckia.facturador/com.luckia.biller.deploy/src/main/resources/bootstrap/info_presencial_2014.xlsx']ggr_cons!$a$2:$n$1048576,13,0)</f>
        <v>#VALUE!</v>
      </c>
      <c r="BM310" s="53" t="e">
        <f aca="false">+VLOOKUP($D310,['file:///home/lab/repositories/luckia.facturador/com.luckia.biller.deploy/src/main/resources/bootstrap/info_presencial_2014.xlsx']ggr_cons!$a$2:$n$1048576,14,0)</f>
        <v>#VALUE!</v>
      </c>
      <c r="BN310" s="53" t="n">
        <f aca="false">+SUM(BB310:BM310)</f>
        <v>534.24</v>
      </c>
      <c r="BO310" s="53"/>
      <c r="BP310" s="53"/>
      <c r="BQ310" s="55" t="n">
        <f aca="false">+$N310*X310</f>
        <v>16.47</v>
      </c>
      <c r="BR310" s="55" t="n">
        <f aca="false">+$N310*Y310</f>
        <v>0</v>
      </c>
      <c r="BS310" s="55" t="n">
        <f aca="false">+$N310*Z310</f>
        <v>0</v>
      </c>
      <c r="BT310" s="55" t="n">
        <f aca="false">+$N310*AA310</f>
        <v>0</v>
      </c>
      <c r="BU310" s="55" t="n">
        <f aca="false">+$N310*AB310</f>
        <v>0</v>
      </c>
      <c r="BV310" s="55" t="n">
        <f aca="false">+$N310*AC310</f>
        <v>0</v>
      </c>
      <c r="BW310" s="55" t="n">
        <f aca="false">+$N310*AD310</f>
        <v>0</v>
      </c>
      <c r="BX310" s="55" t="n">
        <f aca="false">+$N310*AE310</f>
        <v>0</v>
      </c>
      <c r="BY310" s="55" t="n">
        <f aca="false">+$N310*AF310</f>
        <v>0</v>
      </c>
      <c r="BZ310" s="55" t="n">
        <f aca="false">+$N310*AG310</f>
        <v>0</v>
      </c>
      <c r="CA310" s="55" t="n">
        <f aca="false">+$N310*AH310</f>
        <v>0</v>
      </c>
      <c r="CB310" s="55" t="n">
        <f aca="false">+$N310*AI310</f>
        <v>0</v>
      </c>
      <c r="CC310" s="55" t="n">
        <f aca="false">+SUM(BQ310:CB310)</f>
        <v>16.47</v>
      </c>
      <c r="CD310" s="53"/>
      <c r="CE310" s="55"/>
      <c r="CF310" s="55" t="n">
        <f aca="false">+BQ310/$CE$2</f>
        <v>13.6115702479339</v>
      </c>
      <c r="CG310" s="55" t="n">
        <f aca="false">+BR310/$CE$2</f>
        <v>0</v>
      </c>
      <c r="CH310" s="55" t="n">
        <f aca="false">+BS310/$CE$2</f>
        <v>0</v>
      </c>
      <c r="CI310" s="55" t="n">
        <f aca="false">+BT310/$CE$2</f>
        <v>0</v>
      </c>
      <c r="CJ310" s="55" t="n">
        <f aca="false">+BU310/$CE$2</f>
        <v>0</v>
      </c>
      <c r="CK310" s="55" t="n">
        <f aca="false">+BV310/$CE$2</f>
        <v>0</v>
      </c>
      <c r="CL310" s="55" t="n">
        <f aca="false">+BW310/$CE$2</f>
        <v>0</v>
      </c>
      <c r="CM310" s="55" t="n">
        <f aca="false">+BX310/$CE$2</f>
        <v>0</v>
      </c>
      <c r="CN310" s="55" t="n">
        <f aca="false">+BY310/$CE$2</f>
        <v>0</v>
      </c>
      <c r="CO310" s="55" t="n">
        <f aca="false">+BZ310/$CE$2</f>
        <v>0</v>
      </c>
      <c r="CP310" s="55" t="n">
        <f aca="false">+CA310/$CE$2</f>
        <v>0</v>
      </c>
      <c r="CQ310" s="55" t="n">
        <f aca="false">+CB310/$CE$2</f>
        <v>0</v>
      </c>
      <c r="CR310" s="55" t="n">
        <f aca="false">+CC310/$CE$2</f>
        <v>13.6115702479339</v>
      </c>
      <c r="CS310" s="53"/>
      <c r="CT310" s="53"/>
      <c r="CU310" s="56" t="n">
        <f aca="false">+$O310*X310+$P310*BB310+$Q310*(0.9*BB310+$S310)+$R310</f>
        <v>32.94</v>
      </c>
      <c r="CV310" s="56" t="n">
        <f aca="false">+$O310*Y310+$P310*BC310+$Q310*(0.9*BC310+$S310)+$R310</f>
        <v>0</v>
      </c>
      <c r="CW310" s="56" t="n">
        <f aca="false">+$O310*Z310+$P310*BD310+$Q310*(0.9*BD310+$S310)+$R310</f>
        <v>0</v>
      </c>
      <c r="CX310" s="56" t="n">
        <f aca="false">+$O310*AA310+$P310*BE310+$Q310*(0.9*BE310+$S310)+$R310</f>
        <v>0</v>
      </c>
      <c r="CY310" s="56" t="n">
        <f aca="false">+$O310*AB310+$P310*BF310+$Q310*(0.9*BF310+$S310)+$R310</f>
        <v>0</v>
      </c>
      <c r="CZ310" s="56" t="n">
        <f aca="false">+$O310*AC310+$P310*BG310+$Q310*(0.9*BG310+$S310)+$R310</f>
        <v>0</v>
      </c>
      <c r="DA310" s="56" t="n">
        <f aca="false">+$O310*AD310+$P310*BH310+$Q310*(0.9*BH310+$S310)+$R310</f>
        <v>0</v>
      </c>
      <c r="DB310" s="56" t="n">
        <f aca="false">+$O310*AE310+$P310*BI310+$Q310*(0.9*BI310+$S310)+$R310</f>
        <v>0</v>
      </c>
      <c r="DC310" s="56" t="n">
        <f aca="false">+$O310*AF310+$P310*BJ310+$Q310*(0.9*BJ310+$S310)+$R310</f>
        <v>0</v>
      </c>
      <c r="DD310" s="56" t="n">
        <f aca="false">+$O310*AG310+$P310*BK310+$Q310*(0.9*BK310+$S310)+$R310</f>
        <v>0</v>
      </c>
      <c r="DE310" s="56" t="n">
        <f aca="false">+$O310*AH310+$P310*BL310+$Q310*(0.9*BL310+$S310)+$R310</f>
        <v>0</v>
      </c>
      <c r="DF310" s="56" t="n">
        <f aca="false">+$O310*AI310+$P310*BM310+$Q310*(0.9*BM310+$S310)+$R310</f>
        <v>0</v>
      </c>
      <c r="DG310" s="55" t="n">
        <f aca="false">+SUM(CU310:DF310)</f>
        <v>32.94</v>
      </c>
      <c r="DH310" s="53"/>
      <c r="DJ310" s="14" t="n">
        <f aca="false">+IF(X310=0,0,$T310)</f>
        <v>30</v>
      </c>
      <c r="DK310" s="14" t="n">
        <f aca="false">+IF(Y310=0,0,$T310)</f>
        <v>0</v>
      </c>
      <c r="DL310" s="14" t="n">
        <f aca="false">+IF(Z310=0,0,$T310)</f>
        <v>0</v>
      </c>
      <c r="DM310" s="14" t="n">
        <f aca="false">+IF(AA310=0,0,$T310)</f>
        <v>0</v>
      </c>
      <c r="DN310" s="14" t="n">
        <f aca="false">+IF(AB310=0,0,$T310)</f>
        <v>0</v>
      </c>
      <c r="DO310" s="14" t="n">
        <f aca="false">+IF(AC310=0,0,$T310)</f>
        <v>0</v>
      </c>
      <c r="DP310" s="14" t="n">
        <f aca="false">+IF(AD310=0,0,$T310)</f>
        <v>0</v>
      </c>
      <c r="DQ310" s="14" t="n">
        <f aca="false">+IF(AE310=0,0,$T310)</f>
        <v>0</v>
      </c>
      <c r="DR310" s="14" t="n">
        <f aca="false">+IF(AF310=0,0,$T310)</f>
        <v>0</v>
      </c>
      <c r="DS310" s="14" t="n">
        <f aca="false">+IF(AG310=0,0,$T310)</f>
        <v>0</v>
      </c>
      <c r="DT310" s="14" t="n">
        <f aca="false">+IF(AH310=0,0,$T310)</f>
        <v>0</v>
      </c>
      <c r="DU310" s="14" t="n">
        <f aca="false">+IF(AI310=0,0,$T310)</f>
        <v>0</v>
      </c>
      <c r="DV310" s="55" t="n">
        <f aca="false">+SUM(DJ310:DU310)</f>
        <v>30</v>
      </c>
      <c r="DY310" s="14" t="n">
        <v>0</v>
      </c>
      <c r="DZ310" s="14" t="n">
        <v>0</v>
      </c>
      <c r="EA310" s="14" t="n">
        <v>0</v>
      </c>
      <c r="EB310" s="14" t="n">
        <v>0</v>
      </c>
      <c r="EC310" s="14" t="n">
        <v>0</v>
      </c>
      <c r="ED310" s="14" t="n">
        <v>0</v>
      </c>
      <c r="EE310" s="14" t="n">
        <v>0</v>
      </c>
      <c r="EF310" s="14" t="n">
        <v>0</v>
      </c>
      <c r="EG310" s="14" t="n">
        <v>0</v>
      </c>
      <c r="EH310" s="14" t="n">
        <v>0</v>
      </c>
      <c r="EI310" s="14" t="n">
        <v>0</v>
      </c>
      <c r="EJ310" s="14" t="n">
        <v>0</v>
      </c>
      <c r="EK310" s="55" t="n">
        <f aca="false">+SUM(DY310:EJ310)</f>
        <v>0</v>
      </c>
      <c r="EO310" s="53" t="n">
        <f aca="false">+CU310+DJ310-DY310/2</f>
        <v>62.94</v>
      </c>
      <c r="EP310" s="53" t="n">
        <f aca="false">+CV310+DK310-DZ310/2</f>
        <v>0</v>
      </c>
      <c r="EQ310" s="53" t="n">
        <f aca="false">+CW310+DL310-EA310/2</f>
        <v>0</v>
      </c>
      <c r="ER310" s="53" t="n">
        <f aca="false">+CX310+DM310-EB310/2</f>
        <v>0</v>
      </c>
      <c r="ES310" s="53" t="n">
        <f aca="false">+CY310+DN310-EC310/2</f>
        <v>0</v>
      </c>
      <c r="ET310" s="53" t="n">
        <f aca="false">+CZ310+DO310-ED310/2</f>
        <v>0</v>
      </c>
      <c r="EU310" s="53" t="n">
        <f aca="false">+DA310+DP310-EE310/2</f>
        <v>0</v>
      </c>
      <c r="EV310" s="53" t="n">
        <f aca="false">+DB310+DQ310-EF310/2</f>
        <v>0</v>
      </c>
      <c r="EW310" s="53" t="n">
        <f aca="false">+DC310+DR310-EG310/2</f>
        <v>0</v>
      </c>
      <c r="EX310" s="53" t="n">
        <f aca="false">+DD310+DS310-EH310/2</f>
        <v>0</v>
      </c>
      <c r="EY310" s="53" t="n">
        <f aca="false">+DE310+DT310-EI310/2</f>
        <v>0</v>
      </c>
      <c r="EZ310" s="53" t="n">
        <f aca="false">+DF310+DU310-EJ310/2</f>
        <v>0</v>
      </c>
      <c r="FA310" s="55" t="n">
        <f aca="false">+SUM(EO310:EZ310)</f>
        <v>62.94</v>
      </c>
      <c r="FD310" s="53" t="n">
        <f aca="false">+AM310-EO310-DY310</f>
        <v>1584.06</v>
      </c>
      <c r="FE310" s="53" t="n">
        <f aca="false">+AN310-EP310-DZ310</f>
        <v>0</v>
      </c>
      <c r="FF310" s="53" t="n">
        <f aca="false">+AO310-EQ310-EA310</f>
        <v>0</v>
      </c>
      <c r="FG310" s="53" t="n">
        <f aca="false">+AP310-ER310-EB310</f>
        <v>0</v>
      </c>
      <c r="FH310" s="53" t="n">
        <f aca="false">+AQ310-ES310-EC310</f>
        <v>0</v>
      </c>
      <c r="FI310" s="53" t="n">
        <f aca="false">+AR310-ET310-ED310</f>
        <v>0</v>
      </c>
      <c r="FJ310" s="53" t="n">
        <f aca="false">+AS310-EU310-EE310</f>
        <v>0</v>
      </c>
      <c r="FK310" s="53" t="n">
        <f aca="false">+AT310-EV310-EF310</f>
        <v>0</v>
      </c>
      <c r="FL310" s="53" t="n">
        <f aca="false">+AU310-EW310-EG310</f>
        <v>0</v>
      </c>
      <c r="FM310" s="53" t="n">
        <f aca="false">+AV310-EX310-EH310</f>
        <v>0</v>
      </c>
      <c r="FN310" s="53" t="n">
        <f aca="false">+AW310-EY310-EI310</f>
        <v>0</v>
      </c>
      <c r="FO310" s="53" t="n">
        <f aca="false">+AX310-EZ310-EJ310</f>
        <v>0</v>
      </c>
      <c r="FP310" s="53" t="n">
        <f aca="false">+AY310-FA310</f>
        <v>1584.06</v>
      </c>
    </row>
    <row collapsed="false" customFormat="false" customHeight="true" hidden="false" ht="15" outlineLevel="2" r="311">
      <c r="A311" s="21" t="n">
        <v>12</v>
      </c>
      <c r="B311" s="21" t="s">
        <v>67</v>
      </c>
      <c r="C311" s="21" t="s">
        <v>137</v>
      </c>
      <c r="D311" s="67" t="n">
        <f aca="false">+E311</f>
        <v>16285</v>
      </c>
      <c r="E311" s="69" t="n">
        <v>16285</v>
      </c>
      <c r="F311" s="72" t="s">
        <v>981</v>
      </c>
      <c r="G311" s="21" t="s">
        <v>69</v>
      </c>
      <c r="H311" s="21" t="s">
        <v>69</v>
      </c>
      <c r="I311" s="76" t="s">
        <v>982</v>
      </c>
      <c r="J311" s="76" t="s">
        <v>673</v>
      </c>
      <c r="K311" s="76" t="s">
        <v>486</v>
      </c>
      <c r="L311" s="49" t="s">
        <v>487</v>
      </c>
      <c r="M311" s="50" t="s">
        <v>70</v>
      </c>
      <c r="N311" s="51" t="n">
        <v>0.01</v>
      </c>
      <c r="O311" s="51" t="n">
        <v>0.02</v>
      </c>
      <c r="P311" s="51" t="n">
        <v>0</v>
      </c>
      <c r="Q311" s="51" t="n">
        <v>0</v>
      </c>
      <c r="R311" s="50" t="n">
        <v>0</v>
      </c>
      <c r="S311" s="50" t="n">
        <v>0</v>
      </c>
      <c r="T311" s="50" t="n">
        <v>30</v>
      </c>
      <c r="U311" s="50"/>
      <c r="X311" s="53" t="e">
        <f aca="false">+VLOOKUP($D311,['file:///home/lab/repositories/luckia.facturador/com.luckia.biller.deploy/src/main/resources/bootstrap/info_presencial_2014.xlsx']venta_neta_cons!$a$2:$n$1048576,3,0)</f>
        <v>#VALUE!</v>
      </c>
      <c r="Y311" s="53" t="e">
        <f aca="false">+VLOOKUP($D311,['file:///home/lab/repositories/luckia.facturador/com.luckia.biller.deploy/src/main/resources/bootstrap/info_presencial_2014.xlsx']venta_neta_cons!$a$2:$n$1048576,4,0)</f>
        <v>#VALUE!</v>
      </c>
      <c r="Z311" s="53" t="e">
        <f aca="false">+VLOOKUP($D311,['file:///home/lab/repositories/luckia.facturador/com.luckia.biller.deploy/src/main/resources/bootstrap/info_presencial_2014.xlsx']venta_neta_cons!$a$2:$n$1048576,5,0)</f>
        <v>#VALUE!</v>
      </c>
      <c r="AA311" s="53" t="e">
        <f aca="false">+VLOOKUP($D311,['file:///home/lab/repositories/luckia.facturador/com.luckia.biller.deploy/src/main/resources/bootstrap/info_presencial_2014.xlsx']venta_neta_cons!$a$2:$n$1048576,6,0)</f>
        <v>#VALUE!</v>
      </c>
      <c r="AB311" s="53" t="e">
        <f aca="false">+VLOOKUP($D311,['file:///home/lab/repositories/luckia.facturador/com.luckia.biller.deploy/src/main/resources/bootstrap/info_presencial_2014.xlsx']venta_neta_cons!$a$2:$n$1048576,7,0)</f>
        <v>#VALUE!</v>
      </c>
      <c r="AC311" s="53" t="e">
        <f aca="false">+VLOOKUP($D311,['file:///home/lab/repositories/luckia.facturador/com.luckia.biller.deploy/src/main/resources/bootstrap/info_presencial_2014.xlsx']venta_neta_cons!$a$2:$n$1048576,8,0)</f>
        <v>#VALUE!</v>
      </c>
      <c r="AD311" s="53" t="e">
        <f aca="false">+VLOOKUP($D311,['file:///home/lab/repositories/luckia.facturador/com.luckia.biller.deploy/src/main/resources/bootstrap/info_presencial_2014.xlsx']venta_neta_cons!$a$2:$n$1048576,9,0)</f>
        <v>#VALUE!</v>
      </c>
      <c r="AE311" s="53" t="e">
        <f aca="false">+VLOOKUP($D311,['file:///home/lab/repositories/luckia.facturador/com.luckia.biller.deploy/src/main/resources/bootstrap/info_presencial_2014.xlsx']venta_neta_cons!$a$2:$n$1048576,10,0)</f>
        <v>#VALUE!</v>
      </c>
      <c r="AF311" s="53" t="e">
        <f aca="false">+VLOOKUP($D311,['file:///home/lab/repositories/luckia.facturador/com.luckia.biller.deploy/src/main/resources/bootstrap/info_presencial_2014.xlsx']venta_neta_cons!$a$2:$n$1048576,11,0)</f>
        <v>#VALUE!</v>
      </c>
      <c r="AG311" s="53" t="e">
        <f aca="false">+VLOOKUP($D311,['file:///home/lab/repositories/luckia.facturador/com.luckia.biller.deploy/src/main/resources/bootstrap/info_presencial_2014.xlsx']venta_neta_cons!$a$2:$n$1048576,12,0)</f>
        <v>#VALUE!</v>
      </c>
      <c r="AH311" s="53" t="e">
        <f aca="false">+VLOOKUP($D311,['file:///home/lab/repositories/luckia.facturador/com.luckia.biller.deploy/src/main/resources/bootstrap/info_presencial_2014.xlsx']venta_neta_cons!$a$2:$n$1048576,13,0)</f>
        <v>#VALUE!</v>
      </c>
      <c r="AI311" s="53" t="e">
        <f aca="false">+VLOOKUP($D311,['file:///home/lab/repositories/luckia.facturador/com.luckia.biller.deploy/src/main/resources/bootstrap/info_presencial_2014.xlsx']venta_neta_cons!$a$2:$n$1048576,14,0)</f>
        <v>#VALUE!</v>
      </c>
      <c r="AJ311" s="53" t="n">
        <f aca="false">+SUM(X311:AI311)</f>
        <v>5950</v>
      </c>
      <c r="AK311" s="54" t="n">
        <f aca="false">+BB311/X311</f>
        <v>0.49175462184874</v>
      </c>
      <c r="AL311" s="53"/>
      <c r="AM311" s="53" t="e">
        <f aca="false">+VLOOKUP($D311,['file:///home/lab/repositories/luckia.facturador/com.luckia.biller.deploy/src/main/resources/bootstrap/info_presencial_2014.xlsx']saldo_cons!$a$2:$n$1048576,3,0)</f>
        <v>#VALUE!</v>
      </c>
      <c r="AN311" s="53" t="e">
        <f aca="false">+VLOOKUP($D311,['file:///home/lab/repositories/luckia.facturador/com.luckia.biller.deploy/src/main/resources/bootstrap/info_presencial_2014.xlsx']saldo_cons!$a$2:$n$1048576,4,0)</f>
        <v>#VALUE!</v>
      </c>
      <c r="AO311" s="53" t="e">
        <f aca="false">+VLOOKUP($D311,['file:///home/lab/repositories/luckia.facturador/com.luckia.biller.deploy/src/main/resources/bootstrap/info_presencial_2014.xlsx']saldo_cons!$a$2:$n$1048576,5,0)</f>
        <v>#VALUE!</v>
      </c>
      <c r="AP311" s="53" t="e">
        <f aca="false">+VLOOKUP($D311,['file:///home/lab/repositories/luckia.facturador/com.luckia.biller.deploy/src/main/resources/bootstrap/info_presencial_2014.xlsx']saldo_cons!$a$2:$n$1048576,6,0)</f>
        <v>#VALUE!</v>
      </c>
      <c r="AQ311" s="53" t="e">
        <f aca="false">+VLOOKUP($D311,['file:///home/lab/repositories/luckia.facturador/com.luckia.biller.deploy/src/main/resources/bootstrap/info_presencial_2014.xlsx']saldo_cons!$a$2:$n$1048576,7,0)</f>
        <v>#VALUE!</v>
      </c>
      <c r="AR311" s="53" t="e">
        <f aca="false">+VLOOKUP($D311,['file:///home/lab/repositories/luckia.facturador/com.luckia.biller.deploy/src/main/resources/bootstrap/info_presencial_2014.xlsx']saldo_cons!$a$2:$n$1048576,8,0)</f>
        <v>#VALUE!</v>
      </c>
      <c r="AS311" s="53" t="e">
        <f aca="false">+VLOOKUP($D311,['file:///home/lab/repositories/luckia.facturador/com.luckia.biller.deploy/src/main/resources/bootstrap/info_presencial_2014.xlsx']saldo_cons!$a$2:$n$1048576,9,0)</f>
        <v>#VALUE!</v>
      </c>
      <c r="AT311" s="53" t="e">
        <f aca="false">+VLOOKUP($D311,['file:///home/lab/repositories/luckia.facturador/com.luckia.biller.deploy/src/main/resources/bootstrap/info_presencial_2014.xlsx']saldo_cons!$a$2:$n$1048576,10,0)</f>
        <v>#VALUE!</v>
      </c>
      <c r="AU311" s="53" t="e">
        <f aca="false">+VLOOKUP($D311,['file:///home/lab/repositories/luckia.facturador/com.luckia.biller.deploy/src/main/resources/bootstrap/info_presencial_2014.xlsx']saldo_cons!$a$2:$n$1048576,11,0)</f>
        <v>#VALUE!</v>
      </c>
      <c r="AV311" s="53" t="e">
        <f aca="false">+VLOOKUP($D311,['file:///home/lab/repositories/luckia.facturador/com.luckia.biller.deploy/src/main/resources/bootstrap/info_presencial_2014.xlsx']saldo_cons!$a$2:$n$1048576,12,0)</f>
        <v>#VALUE!</v>
      </c>
      <c r="AW311" s="53" t="e">
        <f aca="false">+VLOOKUP($D311,['file:///home/lab/repositories/luckia.facturador/com.luckia.biller.deploy/src/main/resources/bootstrap/info_presencial_2014.xlsx']saldo_cons!$a$2:$n$1048576,13,0)</f>
        <v>#VALUE!</v>
      </c>
      <c r="AX311" s="53" t="e">
        <f aca="false">+VLOOKUP($D311,['file:///home/lab/repositories/luckia.facturador/com.luckia.biller.deploy/src/main/resources/bootstrap/info_presencial_2014.xlsx']saldo_cons!$a$2:$n$1048576,14,0)</f>
        <v>#VALUE!</v>
      </c>
      <c r="AY311" s="53" t="n">
        <f aca="false">+SUM(AM311:AX311)</f>
        <v>5950</v>
      </c>
      <c r="AZ311" s="53"/>
      <c r="BA311" s="53"/>
      <c r="BB311" s="53" t="e">
        <f aca="false">+VLOOKUP($D311,['file:///home/lab/repositories/luckia.facturador/com.luckia.biller.deploy/src/main/resources/bootstrap/info_presencial_2014.xlsx']ggr_cons!$a$2:$n$1048576,3,0)</f>
        <v>#VALUE!</v>
      </c>
      <c r="BC311" s="53" t="e">
        <f aca="false">+VLOOKUP($D311,['file:///home/lab/repositories/luckia.facturador/com.luckia.biller.deploy/src/main/resources/bootstrap/info_presencial_2014.xlsx']ggr_cons!$a$2:$n$1048576,4,0)</f>
        <v>#VALUE!</v>
      </c>
      <c r="BD311" s="53" t="e">
        <f aca="false">+VLOOKUP($D311,['file:///home/lab/repositories/luckia.facturador/com.luckia.biller.deploy/src/main/resources/bootstrap/info_presencial_2014.xlsx']ggr_cons!$a$2:$n$1048576,5,0)</f>
        <v>#VALUE!</v>
      </c>
      <c r="BE311" s="53" t="e">
        <f aca="false">+VLOOKUP($D311,['file:///home/lab/repositories/luckia.facturador/com.luckia.biller.deploy/src/main/resources/bootstrap/info_presencial_2014.xlsx']ggr_cons!$a$2:$n$1048576,6,0)</f>
        <v>#VALUE!</v>
      </c>
      <c r="BF311" s="53" t="e">
        <f aca="false">+VLOOKUP($D311,['file:///home/lab/repositories/luckia.facturador/com.luckia.biller.deploy/src/main/resources/bootstrap/info_presencial_2014.xlsx']ggr_cons!$a$2:$n$1048576,7,0)</f>
        <v>#VALUE!</v>
      </c>
      <c r="BG311" s="53" t="e">
        <f aca="false">+VLOOKUP($D311,['file:///home/lab/repositories/luckia.facturador/com.luckia.biller.deploy/src/main/resources/bootstrap/info_presencial_2014.xlsx']ggr_cons!$a$2:$n$1048576,8,0)</f>
        <v>#VALUE!</v>
      </c>
      <c r="BH311" s="53" t="e">
        <f aca="false">+VLOOKUP($D311,['file:///home/lab/repositories/luckia.facturador/com.luckia.biller.deploy/src/main/resources/bootstrap/info_presencial_2014.xlsx']ggr_cons!$a$2:$n$1048576,9,0)</f>
        <v>#VALUE!</v>
      </c>
      <c r="BI311" s="53" t="e">
        <f aca="false">+VLOOKUP($D311,['file:///home/lab/repositories/luckia.facturador/com.luckia.biller.deploy/src/main/resources/bootstrap/info_presencial_2014.xlsx']ggr_cons!$a$2:$n$1048576,10,0)</f>
        <v>#VALUE!</v>
      </c>
      <c r="BJ311" s="53" t="e">
        <f aca="false">+VLOOKUP($D311,['file:///home/lab/repositories/luckia.facturador/com.luckia.biller.deploy/src/main/resources/bootstrap/info_presencial_2014.xlsx']ggr_cons!$a$2:$n$1048576,11,0)</f>
        <v>#VALUE!</v>
      </c>
      <c r="BK311" s="53" t="e">
        <f aca="false">+VLOOKUP($D311,['file:///home/lab/repositories/luckia.facturador/com.luckia.biller.deploy/src/main/resources/bootstrap/info_presencial_2014.xlsx']ggr_cons!$a$2:$n$1048576,12,0)</f>
        <v>#VALUE!</v>
      </c>
      <c r="BL311" s="53" t="e">
        <f aca="false">+VLOOKUP($D311,['file:///home/lab/repositories/luckia.facturador/com.luckia.biller.deploy/src/main/resources/bootstrap/info_presencial_2014.xlsx']ggr_cons!$a$2:$n$1048576,13,0)</f>
        <v>#VALUE!</v>
      </c>
      <c r="BM311" s="53" t="e">
        <f aca="false">+VLOOKUP($D311,['file:///home/lab/repositories/luckia.facturador/com.luckia.biller.deploy/src/main/resources/bootstrap/info_presencial_2014.xlsx']ggr_cons!$a$2:$n$1048576,14,0)</f>
        <v>#VALUE!</v>
      </c>
      <c r="BN311" s="53" t="n">
        <f aca="false">+SUM(BB311:BM311)</f>
        <v>2925.94</v>
      </c>
      <c r="BO311" s="53"/>
      <c r="BP311" s="53"/>
      <c r="BQ311" s="55" t="n">
        <f aca="false">+$N311*X311</f>
        <v>59.5</v>
      </c>
      <c r="BR311" s="55" t="n">
        <f aca="false">+$N311*Y311</f>
        <v>0</v>
      </c>
      <c r="BS311" s="55" t="n">
        <f aca="false">+$N311*Z311</f>
        <v>0</v>
      </c>
      <c r="BT311" s="55" t="n">
        <f aca="false">+$N311*AA311</f>
        <v>0</v>
      </c>
      <c r="BU311" s="55" t="n">
        <f aca="false">+$N311*AB311</f>
        <v>0</v>
      </c>
      <c r="BV311" s="55" t="n">
        <f aca="false">+$N311*AC311</f>
        <v>0</v>
      </c>
      <c r="BW311" s="55" t="n">
        <f aca="false">+$N311*AD311</f>
        <v>0</v>
      </c>
      <c r="BX311" s="55" t="n">
        <f aca="false">+$N311*AE311</f>
        <v>0</v>
      </c>
      <c r="BY311" s="55" t="n">
        <f aca="false">+$N311*AF311</f>
        <v>0</v>
      </c>
      <c r="BZ311" s="55" t="n">
        <f aca="false">+$N311*AG311</f>
        <v>0</v>
      </c>
      <c r="CA311" s="55" t="n">
        <f aca="false">+$N311*AH311</f>
        <v>0</v>
      </c>
      <c r="CB311" s="55" t="n">
        <f aca="false">+$N311*AI311</f>
        <v>0</v>
      </c>
      <c r="CC311" s="55" t="n">
        <f aca="false">+SUM(BQ311:CB311)</f>
        <v>59.5</v>
      </c>
      <c r="CD311" s="53"/>
      <c r="CE311" s="55"/>
      <c r="CF311" s="55" t="n">
        <f aca="false">+BQ311/$CE$2</f>
        <v>49.1735537190083</v>
      </c>
      <c r="CG311" s="55" t="n">
        <f aca="false">+BR311/$CE$2</f>
        <v>0</v>
      </c>
      <c r="CH311" s="55" t="n">
        <f aca="false">+BS311/$CE$2</f>
        <v>0</v>
      </c>
      <c r="CI311" s="55" t="n">
        <f aca="false">+BT311/$CE$2</f>
        <v>0</v>
      </c>
      <c r="CJ311" s="55" t="n">
        <f aca="false">+BU311/$CE$2</f>
        <v>0</v>
      </c>
      <c r="CK311" s="55" t="n">
        <f aca="false">+BV311/$CE$2</f>
        <v>0</v>
      </c>
      <c r="CL311" s="55" t="n">
        <f aca="false">+BW311/$CE$2</f>
        <v>0</v>
      </c>
      <c r="CM311" s="55" t="n">
        <f aca="false">+BX311/$CE$2</f>
        <v>0</v>
      </c>
      <c r="CN311" s="55" t="n">
        <f aca="false">+BY311/$CE$2</f>
        <v>0</v>
      </c>
      <c r="CO311" s="55" t="n">
        <f aca="false">+BZ311/$CE$2</f>
        <v>0</v>
      </c>
      <c r="CP311" s="55" t="n">
        <f aca="false">+CA311/$CE$2</f>
        <v>0</v>
      </c>
      <c r="CQ311" s="55" t="n">
        <f aca="false">+CB311/$CE$2</f>
        <v>0</v>
      </c>
      <c r="CR311" s="55" t="n">
        <f aca="false">+CC311/$CE$2</f>
        <v>49.1735537190083</v>
      </c>
      <c r="CS311" s="53"/>
      <c r="CT311" s="53"/>
      <c r="CU311" s="56" t="n">
        <f aca="false">+$O311*X311+$P311*BB311+$Q311*(0.9*BB311+$S311)+$R311</f>
        <v>119</v>
      </c>
      <c r="CV311" s="56" t="n">
        <f aca="false">+$O311*Y311+$P311*BC311+$Q311*(0.9*BC311+$S311)+$R311</f>
        <v>0</v>
      </c>
      <c r="CW311" s="56" t="n">
        <f aca="false">+$O311*Z311+$P311*BD311+$Q311*(0.9*BD311+$S311)+$R311</f>
        <v>0</v>
      </c>
      <c r="CX311" s="56" t="n">
        <f aca="false">+$O311*AA311+$P311*BE311+$Q311*(0.9*BE311+$S311)+$R311</f>
        <v>0</v>
      </c>
      <c r="CY311" s="56" t="n">
        <f aca="false">+$O311*AB311+$P311*BF311+$Q311*(0.9*BF311+$S311)+$R311</f>
        <v>0</v>
      </c>
      <c r="CZ311" s="56" t="n">
        <f aca="false">+$O311*AC311+$P311*BG311+$Q311*(0.9*BG311+$S311)+$R311</f>
        <v>0</v>
      </c>
      <c r="DA311" s="56" t="n">
        <f aca="false">+$O311*AD311+$P311*BH311+$Q311*(0.9*BH311+$S311)+$R311</f>
        <v>0</v>
      </c>
      <c r="DB311" s="56" t="n">
        <f aca="false">+$O311*AE311+$P311*BI311+$Q311*(0.9*BI311+$S311)+$R311</f>
        <v>0</v>
      </c>
      <c r="DC311" s="56" t="n">
        <f aca="false">+$O311*AF311+$P311*BJ311+$Q311*(0.9*BJ311+$S311)+$R311</f>
        <v>0</v>
      </c>
      <c r="DD311" s="56" t="n">
        <f aca="false">+$O311*AG311+$P311*BK311+$Q311*(0.9*BK311+$S311)+$R311</f>
        <v>0</v>
      </c>
      <c r="DE311" s="56" t="n">
        <f aca="false">+$O311*AH311+$P311*BL311+$Q311*(0.9*BL311+$S311)+$R311</f>
        <v>0</v>
      </c>
      <c r="DF311" s="56" t="n">
        <f aca="false">+$O311*AI311+$P311*BM311+$Q311*(0.9*BM311+$S311)+$R311</f>
        <v>0</v>
      </c>
      <c r="DG311" s="55" t="n">
        <f aca="false">+SUM(CU311:DF311)</f>
        <v>119</v>
      </c>
      <c r="DH311" s="53"/>
      <c r="DJ311" s="14" t="n">
        <f aca="false">+IF(X311=0,0,$T311)</f>
        <v>30</v>
      </c>
      <c r="DK311" s="14" t="n">
        <f aca="false">+IF(Y311=0,0,$T311)</f>
        <v>0</v>
      </c>
      <c r="DL311" s="14" t="n">
        <f aca="false">+IF(Z311=0,0,$T311)</f>
        <v>0</v>
      </c>
      <c r="DM311" s="14" t="n">
        <f aca="false">+IF(AA311=0,0,$T311)</f>
        <v>0</v>
      </c>
      <c r="DN311" s="14" t="n">
        <f aca="false">+IF(AB311=0,0,$T311)</f>
        <v>0</v>
      </c>
      <c r="DO311" s="14" t="n">
        <f aca="false">+IF(AC311=0,0,$T311)</f>
        <v>0</v>
      </c>
      <c r="DP311" s="14" t="n">
        <f aca="false">+IF(AD311=0,0,$T311)</f>
        <v>0</v>
      </c>
      <c r="DQ311" s="14" t="n">
        <f aca="false">+IF(AE311=0,0,$T311)</f>
        <v>0</v>
      </c>
      <c r="DR311" s="14" t="n">
        <f aca="false">+IF(AF311=0,0,$T311)</f>
        <v>0</v>
      </c>
      <c r="DS311" s="14" t="n">
        <f aca="false">+IF(AG311=0,0,$T311)</f>
        <v>0</v>
      </c>
      <c r="DT311" s="14" t="n">
        <f aca="false">+IF(AH311=0,0,$T311)</f>
        <v>0</v>
      </c>
      <c r="DU311" s="14" t="n">
        <f aca="false">+IF(AI311=0,0,$T311)</f>
        <v>0</v>
      </c>
      <c r="DV311" s="55" t="n">
        <f aca="false">+SUM(DJ311:DU311)</f>
        <v>30</v>
      </c>
      <c r="DY311" s="14" t="n">
        <v>0</v>
      </c>
      <c r="DZ311" s="14" t="n">
        <v>0</v>
      </c>
      <c r="EA311" s="14" t="n">
        <v>0</v>
      </c>
      <c r="EB311" s="14" t="n">
        <v>0</v>
      </c>
      <c r="EC311" s="14" t="n">
        <v>0</v>
      </c>
      <c r="ED311" s="14" t="n">
        <v>0</v>
      </c>
      <c r="EE311" s="14" t="n">
        <v>0</v>
      </c>
      <c r="EF311" s="14" t="n">
        <v>0</v>
      </c>
      <c r="EG311" s="14" t="n">
        <v>0</v>
      </c>
      <c r="EH311" s="14" t="n">
        <v>0</v>
      </c>
      <c r="EI311" s="14" t="n">
        <v>0</v>
      </c>
      <c r="EJ311" s="14" t="n">
        <v>0</v>
      </c>
      <c r="EK311" s="55" t="n">
        <f aca="false">+SUM(DY311:EJ311)</f>
        <v>0</v>
      </c>
      <c r="EO311" s="53" t="n">
        <f aca="false">+CU311+DJ311-DY311/2</f>
        <v>149</v>
      </c>
      <c r="EP311" s="53" t="n">
        <f aca="false">+CV311+DK311-DZ311/2</f>
        <v>0</v>
      </c>
      <c r="EQ311" s="53" t="n">
        <f aca="false">+CW311+DL311-EA311/2</f>
        <v>0</v>
      </c>
      <c r="ER311" s="53" t="n">
        <f aca="false">+CX311+DM311-EB311/2</f>
        <v>0</v>
      </c>
      <c r="ES311" s="53" t="n">
        <f aca="false">+CY311+DN311-EC311/2</f>
        <v>0</v>
      </c>
      <c r="ET311" s="53" t="n">
        <f aca="false">+CZ311+DO311-ED311/2</f>
        <v>0</v>
      </c>
      <c r="EU311" s="53" t="n">
        <f aca="false">+DA311+DP311-EE311/2</f>
        <v>0</v>
      </c>
      <c r="EV311" s="53" t="n">
        <f aca="false">+DB311+DQ311-EF311/2</f>
        <v>0</v>
      </c>
      <c r="EW311" s="53" t="n">
        <f aca="false">+DC311+DR311-EG311/2</f>
        <v>0</v>
      </c>
      <c r="EX311" s="53" t="n">
        <f aca="false">+DD311+DS311-EH311/2</f>
        <v>0</v>
      </c>
      <c r="EY311" s="53" t="n">
        <f aca="false">+DE311+DT311-EI311/2</f>
        <v>0</v>
      </c>
      <c r="EZ311" s="53" t="n">
        <f aca="false">+DF311+DU311-EJ311/2</f>
        <v>0</v>
      </c>
      <c r="FA311" s="55" t="n">
        <f aca="false">+SUM(EO311:EZ311)</f>
        <v>149</v>
      </c>
      <c r="FD311" s="53" t="n">
        <f aca="false">+AM311-EO311-DY311</f>
        <v>5801</v>
      </c>
      <c r="FE311" s="53" t="n">
        <f aca="false">+AN311-EP311-DZ311</f>
        <v>0</v>
      </c>
      <c r="FF311" s="53" t="n">
        <f aca="false">+AO311-EQ311-EA311</f>
        <v>0</v>
      </c>
      <c r="FG311" s="53" t="n">
        <f aca="false">+AP311-ER311-EB311</f>
        <v>0</v>
      </c>
      <c r="FH311" s="53" t="n">
        <f aca="false">+AQ311-ES311-EC311</f>
        <v>0</v>
      </c>
      <c r="FI311" s="53" t="n">
        <f aca="false">+AR311-ET311-ED311</f>
        <v>0</v>
      </c>
      <c r="FJ311" s="53" t="n">
        <f aca="false">+AS311-EU311-EE311</f>
        <v>0</v>
      </c>
      <c r="FK311" s="53" t="n">
        <f aca="false">+AT311-EV311-EF311</f>
        <v>0</v>
      </c>
      <c r="FL311" s="53" t="n">
        <f aca="false">+AU311-EW311-EG311</f>
        <v>0</v>
      </c>
      <c r="FM311" s="53" t="n">
        <f aca="false">+AV311-EX311-EH311</f>
        <v>0</v>
      </c>
      <c r="FN311" s="53" t="n">
        <f aca="false">+AW311-EY311-EI311</f>
        <v>0</v>
      </c>
      <c r="FO311" s="53" t="n">
        <f aca="false">+AX311-EZ311-EJ311</f>
        <v>0</v>
      </c>
      <c r="FP311" s="53" t="n">
        <f aca="false">+AY311-FA311</f>
        <v>5801</v>
      </c>
    </row>
    <row collapsed="false" customFormat="false" customHeight="true" hidden="false" ht="15" outlineLevel="2" r="312">
      <c r="A312" s="21" t="n">
        <v>12</v>
      </c>
      <c r="B312" s="21" t="s">
        <v>67</v>
      </c>
      <c r="C312" s="21" t="s">
        <v>137</v>
      </c>
      <c r="D312" s="67" t="n">
        <f aca="false">+E312</f>
        <v>16286</v>
      </c>
      <c r="E312" s="69" t="n">
        <v>16286</v>
      </c>
      <c r="F312" s="72" t="s">
        <v>983</v>
      </c>
      <c r="G312" s="21" t="s">
        <v>69</v>
      </c>
      <c r="H312" s="21" t="s">
        <v>69</v>
      </c>
      <c r="I312" s="72" t="s">
        <v>984</v>
      </c>
      <c r="J312" s="76" t="s">
        <v>871</v>
      </c>
      <c r="K312" s="76" t="s">
        <v>486</v>
      </c>
      <c r="L312" s="49" t="s">
        <v>487</v>
      </c>
      <c r="M312" s="50" t="s">
        <v>70</v>
      </c>
      <c r="N312" s="51" t="n">
        <v>0.01</v>
      </c>
      <c r="O312" s="51" t="n">
        <v>0.02</v>
      </c>
      <c r="P312" s="51" t="n">
        <v>0</v>
      </c>
      <c r="Q312" s="51" t="n">
        <v>0</v>
      </c>
      <c r="R312" s="50" t="n">
        <v>0</v>
      </c>
      <c r="S312" s="50" t="n">
        <v>0</v>
      </c>
      <c r="T312" s="50" t="n">
        <v>30</v>
      </c>
      <c r="U312" s="50"/>
      <c r="X312" s="53" t="e">
        <f aca="false">+VLOOKUP($D312,['file:///home/lab/repositories/luckia.facturador/com.luckia.biller.deploy/src/main/resources/bootstrap/info_presencial_2014.xlsx']venta_neta_cons!$a$2:$n$1048576,3,0)</f>
        <v>#VALUE!</v>
      </c>
      <c r="Y312" s="53" t="e">
        <f aca="false">+VLOOKUP($D312,['file:///home/lab/repositories/luckia.facturador/com.luckia.biller.deploy/src/main/resources/bootstrap/info_presencial_2014.xlsx']venta_neta_cons!$a$2:$n$1048576,4,0)</f>
        <v>#VALUE!</v>
      </c>
      <c r="Z312" s="53" t="e">
        <f aca="false">+VLOOKUP($D312,['file:///home/lab/repositories/luckia.facturador/com.luckia.biller.deploy/src/main/resources/bootstrap/info_presencial_2014.xlsx']venta_neta_cons!$a$2:$n$1048576,5,0)</f>
        <v>#VALUE!</v>
      </c>
      <c r="AA312" s="53" t="e">
        <f aca="false">+VLOOKUP($D312,['file:///home/lab/repositories/luckia.facturador/com.luckia.biller.deploy/src/main/resources/bootstrap/info_presencial_2014.xlsx']venta_neta_cons!$a$2:$n$1048576,6,0)</f>
        <v>#VALUE!</v>
      </c>
      <c r="AB312" s="53" t="e">
        <f aca="false">+VLOOKUP($D312,['file:///home/lab/repositories/luckia.facturador/com.luckia.biller.deploy/src/main/resources/bootstrap/info_presencial_2014.xlsx']venta_neta_cons!$a$2:$n$1048576,7,0)</f>
        <v>#VALUE!</v>
      </c>
      <c r="AC312" s="53" t="e">
        <f aca="false">+VLOOKUP($D312,['file:///home/lab/repositories/luckia.facturador/com.luckia.biller.deploy/src/main/resources/bootstrap/info_presencial_2014.xlsx']venta_neta_cons!$a$2:$n$1048576,8,0)</f>
        <v>#VALUE!</v>
      </c>
      <c r="AD312" s="53" t="e">
        <f aca="false">+VLOOKUP($D312,['file:///home/lab/repositories/luckia.facturador/com.luckia.biller.deploy/src/main/resources/bootstrap/info_presencial_2014.xlsx']venta_neta_cons!$a$2:$n$1048576,9,0)</f>
        <v>#VALUE!</v>
      </c>
      <c r="AE312" s="53" t="e">
        <f aca="false">+VLOOKUP($D312,['file:///home/lab/repositories/luckia.facturador/com.luckia.biller.deploy/src/main/resources/bootstrap/info_presencial_2014.xlsx']venta_neta_cons!$a$2:$n$1048576,10,0)</f>
        <v>#VALUE!</v>
      </c>
      <c r="AF312" s="53" t="e">
        <f aca="false">+VLOOKUP($D312,['file:///home/lab/repositories/luckia.facturador/com.luckia.biller.deploy/src/main/resources/bootstrap/info_presencial_2014.xlsx']venta_neta_cons!$a$2:$n$1048576,11,0)</f>
        <v>#VALUE!</v>
      </c>
      <c r="AG312" s="53" t="e">
        <f aca="false">+VLOOKUP($D312,['file:///home/lab/repositories/luckia.facturador/com.luckia.biller.deploy/src/main/resources/bootstrap/info_presencial_2014.xlsx']venta_neta_cons!$a$2:$n$1048576,12,0)</f>
        <v>#VALUE!</v>
      </c>
      <c r="AH312" s="53" t="e">
        <f aca="false">+VLOOKUP($D312,['file:///home/lab/repositories/luckia.facturador/com.luckia.biller.deploy/src/main/resources/bootstrap/info_presencial_2014.xlsx']venta_neta_cons!$a$2:$n$1048576,13,0)</f>
        <v>#VALUE!</v>
      </c>
      <c r="AI312" s="53" t="e">
        <f aca="false">+VLOOKUP($D312,['file:///home/lab/repositories/luckia.facturador/com.luckia.biller.deploy/src/main/resources/bootstrap/info_presencial_2014.xlsx']venta_neta_cons!$a$2:$n$1048576,14,0)</f>
        <v>#VALUE!</v>
      </c>
      <c r="AJ312" s="53" t="n">
        <f aca="false">+SUM(X312:AI312)</f>
        <v>2109</v>
      </c>
      <c r="AK312" s="54" t="n">
        <f aca="false">+BB312/X312</f>
        <v>0.139734471313419</v>
      </c>
      <c r="AL312" s="53"/>
      <c r="AM312" s="53" t="e">
        <f aca="false">+VLOOKUP($D312,['file:///home/lab/repositories/luckia.facturador/com.luckia.biller.deploy/src/main/resources/bootstrap/info_presencial_2014.xlsx']saldo_cons!$a$2:$n$1048576,3,0)</f>
        <v>#VALUE!</v>
      </c>
      <c r="AN312" s="53" t="e">
        <f aca="false">+VLOOKUP($D312,['file:///home/lab/repositories/luckia.facturador/com.luckia.biller.deploy/src/main/resources/bootstrap/info_presencial_2014.xlsx']saldo_cons!$a$2:$n$1048576,4,0)</f>
        <v>#VALUE!</v>
      </c>
      <c r="AO312" s="53" t="e">
        <f aca="false">+VLOOKUP($D312,['file:///home/lab/repositories/luckia.facturador/com.luckia.biller.deploy/src/main/resources/bootstrap/info_presencial_2014.xlsx']saldo_cons!$a$2:$n$1048576,5,0)</f>
        <v>#VALUE!</v>
      </c>
      <c r="AP312" s="53" t="e">
        <f aca="false">+VLOOKUP($D312,['file:///home/lab/repositories/luckia.facturador/com.luckia.biller.deploy/src/main/resources/bootstrap/info_presencial_2014.xlsx']saldo_cons!$a$2:$n$1048576,6,0)</f>
        <v>#VALUE!</v>
      </c>
      <c r="AQ312" s="53" t="e">
        <f aca="false">+VLOOKUP($D312,['file:///home/lab/repositories/luckia.facturador/com.luckia.biller.deploy/src/main/resources/bootstrap/info_presencial_2014.xlsx']saldo_cons!$a$2:$n$1048576,7,0)</f>
        <v>#VALUE!</v>
      </c>
      <c r="AR312" s="53" t="e">
        <f aca="false">+VLOOKUP($D312,['file:///home/lab/repositories/luckia.facturador/com.luckia.biller.deploy/src/main/resources/bootstrap/info_presencial_2014.xlsx']saldo_cons!$a$2:$n$1048576,8,0)</f>
        <v>#VALUE!</v>
      </c>
      <c r="AS312" s="53" t="e">
        <f aca="false">+VLOOKUP($D312,['file:///home/lab/repositories/luckia.facturador/com.luckia.biller.deploy/src/main/resources/bootstrap/info_presencial_2014.xlsx']saldo_cons!$a$2:$n$1048576,9,0)</f>
        <v>#VALUE!</v>
      </c>
      <c r="AT312" s="53" t="e">
        <f aca="false">+VLOOKUP($D312,['file:///home/lab/repositories/luckia.facturador/com.luckia.biller.deploy/src/main/resources/bootstrap/info_presencial_2014.xlsx']saldo_cons!$a$2:$n$1048576,10,0)</f>
        <v>#VALUE!</v>
      </c>
      <c r="AU312" s="53" t="e">
        <f aca="false">+VLOOKUP($D312,['file:///home/lab/repositories/luckia.facturador/com.luckia.biller.deploy/src/main/resources/bootstrap/info_presencial_2014.xlsx']saldo_cons!$a$2:$n$1048576,11,0)</f>
        <v>#VALUE!</v>
      </c>
      <c r="AV312" s="53" t="e">
        <f aca="false">+VLOOKUP($D312,['file:///home/lab/repositories/luckia.facturador/com.luckia.biller.deploy/src/main/resources/bootstrap/info_presencial_2014.xlsx']saldo_cons!$a$2:$n$1048576,12,0)</f>
        <v>#VALUE!</v>
      </c>
      <c r="AW312" s="53" t="e">
        <f aca="false">+VLOOKUP($D312,['file:///home/lab/repositories/luckia.facturador/com.luckia.biller.deploy/src/main/resources/bootstrap/info_presencial_2014.xlsx']saldo_cons!$a$2:$n$1048576,13,0)</f>
        <v>#VALUE!</v>
      </c>
      <c r="AX312" s="53" t="e">
        <f aca="false">+VLOOKUP($D312,['file:///home/lab/repositories/luckia.facturador/com.luckia.biller.deploy/src/main/resources/bootstrap/info_presencial_2014.xlsx']saldo_cons!$a$2:$n$1048576,14,0)</f>
        <v>#VALUE!</v>
      </c>
      <c r="AY312" s="53" t="n">
        <f aca="false">+SUM(AM312:AX312)</f>
        <v>2109</v>
      </c>
      <c r="AZ312" s="53"/>
      <c r="BA312" s="53"/>
      <c r="BB312" s="53" t="e">
        <f aca="false">+VLOOKUP($D312,['file:///home/lab/repositories/luckia.facturador/com.luckia.biller.deploy/src/main/resources/bootstrap/info_presencial_2014.xlsx']ggr_cons!$a$2:$n$1048576,3,0)</f>
        <v>#VALUE!</v>
      </c>
      <c r="BC312" s="53" t="e">
        <f aca="false">+VLOOKUP($D312,['file:///home/lab/repositories/luckia.facturador/com.luckia.biller.deploy/src/main/resources/bootstrap/info_presencial_2014.xlsx']ggr_cons!$a$2:$n$1048576,4,0)</f>
        <v>#VALUE!</v>
      </c>
      <c r="BD312" s="53" t="e">
        <f aca="false">+VLOOKUP($D312,['file:///home/lab/repositories/luckia.facturador/com.luckia.biller.deploy/src/main/resources/bootstrap/info_presencial_2014.xlsx']ggr_cons!$a$2:$n$1048576,5,0)</f>
        <v>#VALUE!</v>
      </c>
      <c r="BE312" s="53" t="e">
        <f aca="false">+VLOOKUP($D312,['file:///home/lab/repositories/luckia.facturador/com.luckia.biller.deploy/src/main/resources/bootstrap/info_presencial_2014.xlsx']ggr_cons!$a$2:$n$1048576,6,0)</f>
        <v>#VALUE!</v>
      </c>
      <c r="BF312" s="53" t="e">
        <f aca="false">+VLOOKUP($D312,['file:///home/lab/repositories/luckia.facturador/com.luckia.biller.deploy/src/main/resources/bootstrap/info_presencial_2014.xlsx']ggr_cons!$a$2:$n$1048576,7,0)</f>
        <v>#VALUE!</v>
      </c>
      <c r="BG312" s="53" t="e">
        <f aca="false">+VLOOKUP($D312,['file:///home/lab/repositories/luckia.facturador/com.luckia.biller.deploy/src/main/resources/bootstrap/info_presencial_2014.xlsx']ggr_cons!$a$2:$n$1048576,8,0)</f>
        <v>#VALUE!</v>
      </c>
      <c r="BH312" s="53" t="e">
        <f aca="false">+VLOOKUP($D312,['file:///home/lab/repositories/luckia.facturador/com.luckia.biller.deploy/src/main/resources/bootstrap/info_presencial_2014.xlsx']ggr_cons!$a$2:$n$1048576,9,0)</f>
        <v>#VALUE!</v>
      </c>
      <c r="BI312" s="53" t="e">
        <f aca="false">+VLOOKUP($D312,['file:///home/lab/repositories/luckia.facturador/com.luckia.biller.deploy/src/main/resources/bootstrap/info_presencial_2014.xlsx']ggr_cons!$a$2:$n$1048576,10,0)</f>
        <v>#VALUE!</v>
      </c>
      <c r="BJ312" s="53" t="e">
        <f aca="false">+VLOOKUP($D312,['file:///home/lab/repositories/luckia.facturador/com.luckia.biller.deploy/src/main/resources/bootstrap/info_presencial_2014.xlsx']ggr_cons!$a$2:$n$1048576,11,0)</f>
        <v>#VALUE!</v>
      </c>
      <c r="BK312" s="53" t="e">
        <f aca="false">+VLOOKUP($D312,['file:///home/lab/repositories/luckia.facturador/com.luckia.biller.deploy/src/main/resources/bootstrap/info_presencial_2014.xlsx']ggr_cons!$a$2:$n$1048576,12,0)</f>
        <v>#VALUE!</v>
      </c>
      <c r="BL312" s="53" t="e">
        <f aca="false">+VLOOKUP($D312,['file:///home/lab/repositories/luckia.facturador/com.luckia.biller.deploy/src/main/resources/bootstrap/info_presencial_2014.xlsx']ggr_cons!$a$2:$n$1048576,13,0)</f>
        <v>#VALUE!</v>
      </c>
      <c r="BM312" s="53" t="e">
        <f aca="false">+VLOOKUP($D312,['file:///home/lab/repositories/luckia.facturador/com.luckia.biller.deploy/src/main/resources/bootstrap/info_presencial_2014.xlsx']ggr_cons!$a$2:$n$1048576,14,0)</f>
        <v>#VALUE!</v>
      </c>
      <c r="BN312" s="53" t="n">
        <f aca="false">+SUM(BB312:BM312)</f>
        <v>294.7</v>
      </c>
      <c r="BO312" s="53"/>
      <c r="BP312" s="53"/>
      <c r="BQ312" s="55" t="n">
        <f aca="false">+$N312*X312</f>
        <v>21.09</v>
      </c>
      <c r="BR312" s="55" t="n">
        <f aca="false">+$N312*Y312</f>
        <v>0</v>
      </c>
      <c r="BS312" s="55" t="n">
        <f aca="false">+$N312*Z312</f>
        <v>0</v>
      </c>
      <c r="BT312" s="55" t="n">
        <f aca="false">+$N312*AA312</f>
        <v>0</v>
      </c>
      <c r="BU312" s="55" t="n">
        <f aca="false">+$N312*AB312</f>
        <v>0</v>
      </c>
      <c r="BV312" s="55" t="n">
        <f aca="false">+$N312*AC312</f>
        <v>0</v>
      </c>
      <c r="BW312" s="55" t="n">
        <f aca="false">+$N312*AD312</f>
        <v>0</v>
      </c>
      <c r="BX312" s="55" t="n">
        <f aca="false">+$N312*AE312</f>
        <v>0</v>
      </c>
      <c r="BY312" s="55" t="n">
        <f aca="false">+$N312*AF312</f>
        <v>0</v>
      </c>
      <c r="BZ312" s="55" t="n">
        <f aca="false">+$N312*AG312</f>
        <v>0</v>
      </c>
      <c r="CA312" s="55" t="n">
        <f aca="false">+$N312*AH312</f>
        <v>0</v>
      </c>
      <c r="CB312" s="55" t="n">
        <f aca="false">+$N312*AI312</f>
        <v>0</v>
      </c>
      <c r="CC312" s="55" t="n">
        <f aca="false">+SUM(BQ312:CB312)</f>
        <v>21.09</v>
      </c>
      <c r="CD312" s="53"/>
      <c r="CE312" s="55"/>
      <c r="CF312" s="55" t="n">
        <f aca="false">+BQ312/$CE$2</f>
        <v>17.4297520661157</v>
      </c>
      <c r="CG312" s="55" t="n">
        <f aca="false">+BR312/$CE$2</f>
        <v>0</v>
      </c>
      <c r="CH312" s="55" t="n">
        <f aca="false">+BS312/$CE$2</f>
        <v>0</v>
      </c>
      <c r="CI312" s="55" t="n">
        <f aca="false">+BT312/$CE$2</f>
        <v>0</v>
      </c>
      <c r="CJ312" s="55" t="n">
        <f aca="false">+BU312/$CE$2</f>
        <v>0</v>
      </c>
      <c r="CK312" s="55" t="n">
        <f aca="false">+BV312/$CE$2</f>
        <v>0</v>
      </c>
      <c r="CL312" s="55" t="n">
        <f aca="false">+BW312/$CE$2</f>
        <v>0</v>
      </c>
      <c r="CM312" s="55" t="n">
        <f aca="false">+BX312/$CE$2</f>
        <v>0</v>
      </c>
      <c r="CN312" s="55" t="n">
        <f aca="false">+BY312/$CE$2</f>
        <v>0</v>
      </c>
      <c r="CO312" s="55" t="n">
        <f aca="false">+BZ312/$CE$2</f>
        <v>0</v>
      </c>
      <c r="CP312" s="55" t="n">
        <f aca="false">+CA312/$CE$2</f>
        <v>0</v>
      </c>
      <c r="CQ312" s="55" t="n">
        <f aca="false">+CB312/$CE$2</f>
        <v>0</v>
      </c>
      <c r="CR312" s="55" t="n">
        <f aca="false">+CC312/$CE$2</f>
        <v>17.4297520661157</v>
      </c>
      <c r="CS312" s="53"/>
      <c r="CT312" s="53"/>
      <c r="CU312" s="56" t="n">
        <f aca="false">+$O312*X312+$P312*BB312+$Q312*(0.9*BB312+$S312)+$R312</f>
        <v>42.18</v>
      </c>
      <c r="CV312" s="56" t="n">
        <f aca="false">+$O312*Y312+$P312*BC312+$Q312*(0.9*BC312+$S312)+$R312</f>
        <v>0</v>
      </c>
      <c r="CW312" s="56" t="n">
        <f aca="false">+$O312*Z312+$P312*BD312+$Q312*(0.9*BD312+$S312)+$R312</f>
        <v>0</v>
      </c>
      <c r="CX312" s="56" t="n">
        <f aca="false">+$O312*AA312+$P312*BE312+$Q312*(0.9*BE312+$S312)+$R312</f>
        <v>0</v>
      </c>
      <c r="CY312" s="56" t="n">
        <f aca="false">+$O312*AB312+$P312*BF312+$Q312*(0.9*BF312+$S312)+$R312</f>
        <v>0</v>
      </c>
      <c r="CZ312" s="56" t="n">
        <f aca="false">+$O312*AC312+$P312*BG312+$Q312*(0.9*BG312+$S312)+$R312</f>
        <v>0</v>
      </c>
      <c r="DA312" s="56" t="n">
        <f aca="false">+$O312*AD312+$P312*BH312+$Q312*(0.9*BH312+$S312)+$R312</f>
        <v>0</v>
      </c>
      <c r="DB312" s="56" t="n">
        <f aca="false">+$O312*AE312+$P312*BI312+$Q312*(0.9*BI312+$S312)+$R312</f>
        <v>0</v>
      </c>
      <c r="DC312" s="56" t="n">
        <f aca="false">+$O312*AF312+$P312*BJ312+$Q312*(0.9*BJ312+$S312)+$R312</f>
        <v>0</v>
      </c>
      <c r="DD312" s="56" t="n">
        <f aca="false">+$O312*AG312+$P312*BK312+$Q312*(0.9*BK312+$S312)+$R312</f>
        <v>0</v>
      </c>
      <c r="DE312" s="56" t="n">
        <f aca="false">+$O312*AH312+$P312*BL312+$Q312*(0.9*BL312+$S312)+$R312</f>
        <v>0</v>
      </c>
      <c r="DF312" s="56" t="n">
        <f aca="false">+$O312*AI312+$P312*BM312+$Q312*(0.9*BM312+$S312)+$R312</f>
        <v>0</v>
      </c>
      <c r="DG312" s="55" t="n">
        <f aca="false">+SUM(CU312:DF312)</f>
        <v>42.18</v>
      </c>
      <c r="DH312" s="53"/>
      <c r="DJ312" s="14" t="n">
        <f aca="false">+IF(X312=0,0,$T312)</f>
        <v>30</v>
      </c>
      <c r="DK312" s="14" t="n">
        <f aca="false">+IF(Y312=0,0,$T312)</f>
        <v>0</v>
      </c>
      <c r="DL312" s="14" t="n">
        <f aca="false">+IF(Z312=0,0,$T312)</f>
        <v>0</v>
      </c>
      <c r="DM312" s="14" t="n">
        <f aca="false">+IF(AA312=0,0,$T312)</f>
        <v>0</v>
      </c>
      <c r="DN312" s="14" t="n">
        <f aca="false">+IF(AB312=0,0,$T312)</f>
        <v>0</v>
      </c>
      <c r="DO312" s="14" t="n">
        <f aca="false">+IF(AC312=0,0,$T312)</f>
        <v>0</v>
      </c>
      <c r="DP312" s="14" t="n">
        <f aca="false">+IF(AD312=0,0,$T312)</f>
        <v>0</v>
      </c>
      <c r="DQ312" s="14" t="n">
        <f aca="false">+IF(AE312=0,0,$T312)</f>
        <v>0</v>
      </c>
      <c r="DR312" s="14" t="n">
        <f aca="false">+IF(AF312=0,0,$T312)</f>
        <v>0</v>
      </c>
      <c r="DS312" s="14" t="n">
        <f aca="false">+IF(AG312=0,0,$T312)</f>
        <v>0</v>
      </c>
      <c r="DT312" s="14" t="n">
        <f aca="false">+IF(AH312=0,0,$T312)</f>
        <v>0</v>
      </c>
      <c r="DU312" s="14" t="n">
        <f aca="false">+IF(AI312=0,0,$T312)</f>
        <v>0</v>
      </c>
      <c r="DV312" s="55" t="n">
        <f aca="false">+SUM(DJ312:DU312)</f>
        <v>30</v>
      </c>
      <c r="DY312" s="14" t="n">
        <v>0</v>
      </c>
      <c r="DZ312" s="14" t="n">
        <v>0</v>
      </c>
      <c r="EA312" s="14" t="n">
        <v>0</v>
      </c>
      <c r="EB312" s="14" t="n">
        <v>0</v>
      </c>
      <c r="EC312" s="14" t="n">
        <v>0</v>
      </c>
      <c r="ED312" s="14" t="n">
        <v>0</v>
      </c>
      <c r="EE312" s="14" t="n">
        <v>0</v>
      </c>
      <c r="EF312" s="14" t="n">
        <v>0</v>
      </c>
      <c r="EG312" s="14" t="n">
        <v>0</v>
      </c>
      <c r="EH312" s="14" t="n">
        <v>0</v>
      </c>
      <c r="EI312" s="14" t="n">
        <v>0</v>
      </c>
      <c r="EJ312" s="14" t="n">
        <v>0</v>
      </c>
      <c r="EK312" s="55" t="n">
        <f aca="false">+SUM(DY312:EJ312)</f>
        <v>0</v>
      </c>
      <c r="EO312" s="53" t="n">
        <f aca="false">+CU312+DJ312-DY312/2</f>
        <v>72.18</v>
      </c>
      <c r="EP312" s="53" t="n">
        <f aca="false">+CV312+DK312-DZ312/2</f>
        <v>0</v>
      </c>
      <c r="EQ312" s="53" t="n">
        <f aca="false">+CW312+DL312-EA312/2</f>
        <v>0</v>
      </c>
      <c r="ER312" s="53" t="n">
        <f aca="false">+CX312+DM312-EB312/2</f>
        <v>0</v>
      </c>
      <c r="ES312" s="53" t="n">
        <f aca="false">+CY312+DN312-EC312/2</f>
        <v>0</v>
      </c>
      <c r="ET312" s="53" t="n">
        <f aca="false">+CZ312+DO312-ED312/2</f>
        <v>0</v>
      </c>
      <c r="EU312" s="53" t="n">
        <f aca="false">+DA312+DP312-EE312/2</f>
        <v>0</v>
      </c>
      <c r="EV312" s="53" t="n">
        <f aca="false">+DB312+DQ312-EF312/2</f>
        <v>0</v>
      </c>
      <c r="EW312" s="53" t="n">
        <f aca="false">+DC312+DR312-EG312/2</f>
        <v>0</v>
      </c>
      <c r="EX312" s="53" t="n">
        <f aca="false">+DD312+DS312-EH312/2</f>
        <v>0</v>
      </c>
      <c r="EY312" s="53" t="n">
        <f aca="false">+DE312+DT312-EI312/2</f>
        <v>0</v>
      </c>
      <c r="EZ312" s="53" t="n">
        <f aca="false">+DF312+DU312-EJ312/2</f>
        <v>0</v>
      </c>
      <c r="FA312" s="55" t="n">
        <f aca="false">+SUM(EO312:EZ312)</f>
        <v>72.18</v>
      </c>
      <c r="FD312" s="53" t="n">
        <f aca="false">+AM312-EO312-DY312</f>
        <v>2036.82</v>
      </c>
      <c r="FE312" s="53" t="n">
        <f aca="false">+AN312-EP312-DZ312</f>
        <v>0</v>
      </c>
      <c r="FF312" s="53" t="n">
        <f aca="false">+AO312-EQ312-EA312</f>
        <v>0</v>
      </c>
      <c r="FG312" s="53" t="n">
        <f aca="false">+AP312-ER312-EB312</f>
        <v>0</v>
      </c>
      <c r="FH312" s="53" t="n">
        <f aca="false">+AQ312-ES312-EC312</f>
        <v>0</v>
      </c>
      <c r="FI312" s="53" t="n">
        <f aca="false">+AR312-ET312-ED312</f>
        <v>0</v>
      </c>
      <c r="FJ312" s="53" t="n">
        <f aca="false">+AS312-EU312-EE312</f>
        <v>0</v>
      </c>
      <c r="FK312" s="53" t="n">
        <f aca="false">+AT312-EV312-EF312</f>
        <v>0</v>
      </c>
      <c r="FL312" s="53" t="n">
        <f aca="false">+AU312-EW312-EG312</f>
        <v>0</v>
      </c>
      <c r="FM312" s="53" t="n">
        <f aca="false">+AV312-EX312-EH312</f>
        <v>0</v>
      </c>
      <c r="FN312" s="53" t="n">
        <f aca="false">+AW312-EY312-EI312</f>
        <v>0</v>
      </c>
      <c r="FO312" s="53" t="n">
        <f aca="false">+AX312-EZ312-EJ312</f>
        <v>0</v>
      </c>
      <c r="FP312" s="53" t="n">
        <f aca="false">+AY312-FA312</f>
        <v>2036.82</v>
      </c>
    </row>
    <row collapsed="false" customFormat="false" customHeight="true" hidden="false" ht="15" outlineLevel="2" r="313">
      <c r="A313" s="21" t="n">
        <v>12</v>
      </c>
      <c r="B313" s="21" t="s">
        <v>67</v>
      </c>
      <c r="C313" s="21" t="s">
        <v>137</v>
      </c>
      <c r="D313" s="67" t="n">
        <f aca="false">+E313</f>
        <v>16288</v>
      </c>
      <c r="E313" s="69" t="n">
        <v>16288</v>
      </c>
      <c r="F313" s="72" t="s">
        <v>985</v>
      </c>
      <c r="G313" s="21" t="s">
        <v>69</v>
      </c>
      <c r="H313" s="21" t="s">
        <v>69</v>
      </c>
      <c r="I313" s="72" t="s">
        <v>986</v>
      </c>
      <c r="J313" s="72" t="s">
        <v>987</v>
      </c>
      <c r="K313" s="76" t="s">
        <v>75</v>
      </c>
      <c r="L313" s="49" t="s">
        <v>487</v>
      </c>
      <c r="M313" s="50" t="s">
        <v>70</v>
      </c>
      <c r="N313" s="51" t="n">
        <v>0.01</v>
      </c>
      <c r="O313" s="51" t="n">
        <v>0.02</v>
      </c>
      <c r="P313" s="51" t="n">
        <v>0</v>
      </c>
      <c r="Q313" s="51" t="n">
        <v>0</v>
      </c>
      <c r="R313" s="50" t="n">
        <v>0</v>
      </c>
      <c r="S313" s="50" t="n">
        <v>0</v>
      </c>
      <c r="T313" s="50" t="n">
        <v>30</v>
      </c>
      <c r="U313" s="50"/>
      <c r="X313" s="53" t="e">
        <f aca="false">+VLOOKUP($D313,['file:///home/lab/repositories/luckia.facturador/com.luckia.biller.deploy/src/main/resources/bootstrap/info_presencial_2014.xlsx']venta_neta_cons!$a$2:$n$1048576,3,0)</f>
        <v>#VALUE!</v>
      </c>
      <c r="Y313" s="53" t="e">
        <f aca="false">+VLOOKUP($D313,['file:///home/lab/repositories/luckia.facturador/com.luckia.biller.deploy/src/main/resources/bootstrap/info_presencial_2014.xlsx']venta_neta_cons!$a$2:$n$1048576,4,0)</f>
        <v>#VALUE!</v>
      </c>
      <c r="Z313" s="53" t="e">
        <f aca="false">+VLOOKUP($D313,['file:///home/lab/repositories/luckia.facturador/com.luckia.biller.deploy/src/main/resources/bootstrap/info_presencial_2014.xlsx']venta_neta_cons!$a$2:$n$1048576,5,0)</f>
        <v>#VALUE!</v>
      </c>
      <c r="AA313" s="53" t="e">
        <f aca="false">+VLOOKUP($D313,['file:///home/lab/repositories/luckia.facturador/com.luckia.biller.deploy/src/main/resources/bootstrap/info_presencial_2014.xlsx']venta_neta_cons!$a$2:$n$1048576,6,0)</f>
        <v>#VALUE!</v>
      </c>
      <c r="AB313" s="53" t="e">
        <f aca="false">+VLOOKUP($D313,['file:///home/lab/repositories/luckia.facturador/com.luckia.biller.deploy/src/main/resources/bootstrap/info_presencial_2014.xlsx']venta_neta_cons!$a$2:$n$1048576,7,0)</f>
        <v>#VALUE!</v>
      </c>
      <c r="AC313" s="53" t="e">
        <f aca="false">+VLOOKUP($D313,['file:///home/lab/repositories/luckia.facturador/com.luckia.biller.deploy/src/main/resources/bootstrap/info_presencial_2014.xlsx']venta_neta_cons!$a$2:$n$1048576,8,0)</f>
        <v>#VALUE!</v>
      </c>
      <c r="AD313" s="53" t="e">
        <f aca="false">+VLOOKUP($D313,['file:///home/lab/repositories/luckia.facturador/com.luckia.biller.deploy/src/main/resources/bootstrap/info_presencial_2014.xlsx']venta_neta_cons!$a$2:$n$1048576,9,0)</f>
        <v>#VALUE!</v>
      </c>
      <c r="AE313" s="53" t="e">
        <f aca="false">+VLOOKUP($D313,['file:///home/lab/repositories/luckia.facturador/com.luckia.biller.deploy/src/main/resources/bootstrap/info_presencial_2014.xlsx']venta_neta_cons!$a$2:$n$1048576,10,0)</f>
        <v>#VALUE!</v>
      </c>
      <c r="AF313" s="53" t="e">
        <f aca="false">+VLOOKUP($D313,['file:///home/lab/repositories/luckia.facturador/com.luckia.biller.deploy/src/main/resources/bootstrap/info_presencial_2014.xlsx']venta_neta_cons!$a$2:$n$1048576,11,0)</f>
        <v>#VALUE!</v>
      </c>
      <c r="AG313" s="53" t="e">
        <f aca="false">+VLOOKUP($D313,['file:///home/lab/repositories/luckia.facturador/com.luckia.biller.deploy/src/main/resources/bootstrap/info_presencial_2014.xlsx']venta_neta_cons!$a$2:$n$1048576,12,0)</f>
        <v>#VALUE!</v>
      </c>
      <c r="AH313" s="53" t="e">
        <f aca="false">+VLOOKUP($D313,['file:///home/lab/repositories/luckia.facturador/com.luckia.biller.deploy/src/main/resources/bootstrap/info_presencial_2014.xlsx']venta_neta_cons!$a$2:$n$1048576,13,0)</f>
        <v>#VALUE!</v>
      </c>
      <c r="AI313" s="53" t="e">
        <f aca="false">+VLOOKUP($D313,['file:///home/lab/repositories/luckia.facturador/com.luckia.biller.deploy/src/main/resources/bootstrap/info_presencial_2014.xlsx']venta_neta_cons!$a$2:$n$1048576,14,0)</f>
        <v>#VALUE!</v>
      </c>
      <c r="AJ313" s="53" t="n">
        <f aca="false">+SUM(X313:AI313)</f>
        <v>11743</v>
      </c>
      <c r="AK313" s="54" t="n">
        <f aca="false">+BB313/X313</f>
        <v>0.207125095801754</v>
      </c>
      <c r="AL313" s="53"/>
      <c r="AM313" s="53" t="e">
        <f aca="false">+VLOOKUP($D313,['file:///home/lab/repositories/luckia.facturador/com.luckia.biller.deploy/src/main/resources/bootstrap/info_presencial_2014.xlsx']saldo_cons!$a$2:$n$1048576,3,0)</f>
        <v>#VALUE!</v>
      </c>
      <c r="AN313" s="53" t="e">
        <f aca="false">+VLOOKUP($D313,['file:///home/lab/repositories/luckia.facturador/com.luckia.biller.deploy/src/main/resources/bootstrap/info_presencial_2014.xlsx']saldo_cons!$a$2:$n$1048576,4,0)</f>
        <v>#VALUE!</v>
      </c>
      <c r="AO313" s="53" t="e">
        <f aca="false">+VLOOKUP($D313,['file:///home/lab/repositories/luckia.facturador/com.luckia.biller.deploy/src/main/resources/bootstrap/info_presencial_2014.xlsx']saldo_cons!$a$2:$n$1048576,5,0)</f>
        <v>#VALUE!</v>
      </c>
      <c r="AP313" s="53" t="e">
        <f aca="false">+VLOOKUP($D313,['file:///home/lab/repositories/luckia.facturador/com.luckia.biller.deploy/src/main/resources/bootstrap/info_presencial_2014.xlsx']saldo_cons!$a$2:$n$1048576,6,0)</f>
        <v>#VALUE!</v>
      </c>
      <c r="AQ313" s="53" t="e">
        <f aca="false">+VLOOKUP($D313,['file:///home/lab/repositories/luckia.facturador/com.luckia.biller.deploy/src/main/resources/bootstrap/info_presencial_2014.xlsx']saldo_cons!$a$2:$n$1048576,7,0)</f>
        <v>#VALUE!</v>
      </c>
      <c r="AR313" s="53" t="e">
        <f aca="false">+VLOOKUP($D313,['file:///home/lab/repositories/luckia.facturador/com.luckia.biller.deploy/src/main/resources/bootstrap/info_presencial_2014.xlsx']saldo_cons!$a$2:$n$1048576,8,0)</f>
        <v>#VALUE!</v>
      </c>
      <c r="AS313" s="53" t="e">
        <f aca="false">+VLOOKUP($D313,['file:///home/lab/repositories/luckia.facturador/com.luckia.biller.deploy/src/main/resources/bootstrap/info_presencial_2014.xlsx']saldo_cons!$a$2:$n$1048576,9,0)</f>
        <v>#VALUE!</v>
      </c>
      <c r="AT313" s="53" t="e">
        <f aca="false">+VLOOKUP($D313,['file:///home/lab/repositories/luckia.facturador/com.luckia.biller.deploy/src/main/resources/bootstrap/info_presencial_2014.xlsx']saldo_cons!$a$2:$n$1048576,10,0)</f>
        <v>#VALUE!</v>
      </c>
      <c r="AU313" s="53" t="e">
        <f aca="false">+VLOOKUP($D313,['file:///home/lab/repositories/luckia.facturador/com.luckia.biller.deploy/src/main/resources/bootstrap/info_presencial_2014.xlsx']saldo_cons!$a$2:$n$1048576,11,0)</f>
        <v>#VALUE!</v>
      </c>
      <c r="AV313" s="53" t="e">
        <f aca="false">+VLOOKUP($D313,['file:///home/lab/repositories/luckia.facturador/com.luckia.biller.deploy/src/main/resources/bootstrap/info_presencial_2014.xlsx']saldo_cons!$a$2:$n$1048576,12,0)</f>
        <v>#VALUE!</v>
      </c>
      <c r="AW313" s="53" t="e">
        <f aca="false">+VLOOKUP($D313,['file:///home/lab/repositories/luckia.facturador/com.luckia.biller.deploy/src/main/resources/bootstrap/info_presencial_2014.xlsx']saldo_cons!$a$2:$n$1048576,13,0)</f>
        <v>#VALUE!</v>
      </c>
      <c r="AX313" s="53" t="e">
        <f aca="false">+VLOOKUP($D313,['file:///home/lab/repositories/luckia.facturador/com.luckia.biller.deploy/src/main/resources/bootstrap/info_presencial_2014.xlsx']saldo_cons!$a$2:$n$1048576,14,0)</f>
        <v>#VALUE!</v>
      </c>
      <c r="AY313" s="53" t="n">
        <f aca="false">+SUM(AM313:AX313)</f>
        <v>11743</v>
      </c>
      <c r="AZ313" s="53"/>
      <c r="BA313" s="53"/>
      <c r="BB313" s="53" t="e">
        <f aca="false">+VLOOKUP($D313,['file:///home/lab/repositories/luckia.facturador/com.luckia.biller.deploy/src/main/resources/bootstrap/info_presencial_2014.xlsx']ggr_cons!$a$2:$n$1048576,3,0)</f>
        <v>#VALUE!</v>
      </c>
      <c r="BC313" s="53" t="e">
        <f aca="false">+VLOOKUP($D313,['file:///home/lab/repositories/luckia.facturador/com.luckia.biller.deploy/src/main/resources/bootstrap/info_presencial_2014.xlsx']ggr_cons!$a$2:$n$1048576,4,0)</f>
        <v>#VALUE!</v>
      </c>
      <c r="BD313" s="53" t="e">
        <f aca="false">+VLOOKUP($D313,['file:///home/lab/repositories/luckia.facturador/com.luckia.biller.deploy/src/main/resources/bootstrap/info_presencial_2014.xlsx']ggr_cons!$a$2:$n$1048576,5,0)</f>
        <v>#VALUE!</v>
      </c>
      <c r="BE313" s="53" t="e">
        <f aca="false">+VLOOKUP($D313,['file:///home/lab/repositories/luckia.facturador/com.luckia.biller.deploy/src/main/resources/bootstrap/info_presencial_2014.xlsx']ggr_cons!$a$2:$n$1048576,6,0)</f>
        <v>#VALUE!</v>
      </c>
      <c r="BF313" s="53" t="e">
        <f aca="false">+VLOOKUP($D313,['file:///home/lab/repositories/luckia.facturador/com.luckia.biller.deploy/src/main/resources/bootstrap/info_presencial_2014.xlsx']ggr_cons!$a$2:$n$1048576,7,0)</f>
        <v>#VALUE!</v>
      </c>
      <c r="BG313" s="53" t="e">
        <f aca="false">+VLOOKUP($D313,['file:///home/lab/repositories/luckia.facturador/com.luckia.biller.deploy/src/main/resources/bootstrap/info_presencial_2014.xlsx']ggr_cons!$a$2:$n$1048576,8,0)</f>
        <v>#VALUE!</v>
      </c>
      <c r="BH313" s="53" t="e">
        <f aca="false">+VLOOKUP($D313,['file:///home/lab/repositories/luckia.facturador/com.luckia.biller.deploy/src/main/resources/bootstrap/info_presencial_2014.xlsx']ggr_cons!$a$2:$n$1048576,9,0)</f>
        <v>#VALUE!</v>
      </c>
      <c r="BI313" s="53" t="e">
        <f aca="false">+VLOOKUP($D313,['file:///home/lab/repositories/luckia.facturador/com.luckia.biller.deploy/src/main/resources/bootstrap/info_presencial_2014.xlsx']ggr_cons!$a$2:$n$1048576,10,0)</f>
        <v>#VALUE!</v>
      </c>
      <c r="BJ313" s="53" t="e">
        <f aca="false">+VLOOKUP($D313,['file:///home/lab/repositories/luckia.facturador/com.luckia.biller.deploy/src/main/resources/bootstrap/info_presencial_2014.xlsx']ggr_cons!$a$2:$n$1048576,11,0)</f>
        <v>#VALUE!</v>
      </c>
      <c r="BK313" s="53" t="e">
        <f aca="false">+VLOOKUP($D313,['file:///home/lab/repositories/luckia.facturador/com.luckia.biller.deploy/src/main/resources/bootstrap/info_presencial_2014.xlsx']ggr_cons!$a$2:$n$1048576,12,0)</f>
        <v>#VALUE!</v>
      </c>
      <c r="BL313" s="53" t="e">
        <f aca="false">+VLOOKUP($D313,['file:///home/lab/repositories/luckia.facturador/com.luckia.biller.deploy/src/main/resources/bootstrap/info_presencial_2014.xlsx']ggr_cons!$a$2:$n$1048576,13,0)</f>
        <v>#VALUE!</v>
      </c>
      <c r="BM313" s="53" t="e">
        <f aca="false">+VLOOKUP($D313,['file:///home/lab/repositories/luckia.facturador/com.luckia.biller.deploy/src/main/resources/bootstrap/info_presencial_2014.xlsx']ggr_cons!$a$2:$n$1048576,14,0)</f>
        <v>#VALUE!</v>
      </c>
      <c r="BN313" s="53" t="n">
        <f aca="false">+SUM(BB313:BM313)</f>
        <v>2432.27</v>
      </c>
      <c r="BO313" s="53"/>
      <c r="BP313" s="53"/>
      <c r="BQ313" s="55" t="n">
        <f aca="false">+$N313*X313</f>
        <v>117.43</v>
      </c>
      <c r="BR313" s="55" t="n">
        <f aca="false">+$N313*Y313</f>
        <v>0</v>
      </c>
      <c r="BS313" s="55" t="n">
        <f aca="false">+$N313*Z313</f>
        <v>0</v>
      </c>
      <c r="BT313" s="55" t="n">
        <f aca="false">+$N313*AA313</f>
        <v>0</v>
      </c>
      <c r="BU313" s="55" t="n">
        <f aca="false">+$N313*AB313</f>
        <v>0</v>
      </c>
      <c r="BV313" s="55" t="n">
        <f aca="false">+$N313*AC313</f>
        <v>0</v>
      </c>
      <c r="BW313" s="55" t="n">
        <f aca="false">+$N313*AD313</f>
        <v>0</v>
      </c>
      <c r="BX313" s="55" t="n">
        <f aca="false">+$N313*AE313</f>
        <v>0</v>
      </c>
      <c r="BY313" s="55" t="n">
        <f aca="false">+$N313*AF313</f>
        <v>0</v>
      </c>
      <c r="BZ313" s="55" t="n">
        <f aca="false">+$N313*AG313</f>
        <v>0</v>
      </c>
      <c r="CA313" s="55" t="n">
        <f aca="false">+$N313*AH313</f>
        <v>0</v>
      </c>
      <c r="CB313" s="55" t="n">
        <f aca="false">+$N313*AI313</f>
        <v>0</v>
      </c>
      <c r="CC313" s="55" t="n">
        <f aca="false">+SUM(BQ313:CB313)</f>
        <v>117.43</v>
      </c>
      <c r="CD313" s="53"/>
      <c r="CE313" s="55"/>
      <c r="CF313" s="55" t="n">
        <f aca="false">+BQ313/$CE$2</f>
        <v>97.0495867768595</v>
      </c>
      <c r="CG313" s="55" t="n">
        <f aca="false">+BR313/$CE$2</f>
        <v>0</v>
      </c>
      <c r="CH313" s="55" t="n">
        <f aca="false">+BS313/$CE$2</f>
        <v>0</v>
      </c>
      <c r="CI313" s="55" t="n">
        <f aca="false">+BT313/$CE$2</f>
        <v>0</v>
      </c>
      <c r="CJ313" s="55" t="n">
        <f aca="false">+BU313/$CE$2</f>
        <v>0</v>
      </c>
      <c r="CK313" s="55" t="n">
        <f aca="false">+BV313/$CE$2</f>
        <v>0</v>
      </c>
      <c r="CL313" s="55" t="n">
        <f aca="false">+BW313/$CE$2</f>
        <v>0</v>
      </c>
      <c r="CM313" s="55" t="n">
        <f aca="false">+BX313/$CE$2</f>
        <v>0</v>
      </c>
      <c r="CN313" s="55" t="n">
        <f aca="false">+BY313/$CE$2</f>
        <v>0</v>
      </c>
      <c r="CO313" s="55" t="n">
        <f aca="false">+BZ313/$CE$2</f>
        <v>0</v>
      </c>
      <c r="CP313" s="55" t="n">
        <f aca="false">+CA313/$CE$2</f>
        <v>0</v>
      </c>
      <c r="CQ313" s="55" t="n">
        <f aca="false">+CB313/$CE$2</f>
        <v>0</v>
      </c>
      <c r="CR313" s="55" t="n">
        <f aca="false">+CC313/$CE$2</f>
        <v>97.0495867768595</v>
      </c>
      <c r="CS313" s="53"/>
      <c r="CT313" s="53"/>
      <c r="CU313" s="56" t="n">
        <f aca="false">+$O313*X313+$P313*BB313+$Q313*(0.9*BB313+$S313)+$R313</f>
        <v>234.86</v>
      </c>
      <c r="CV313" s="56" t="n">
        <f aca="false">+$O313*Y313+$P313*BC313+$Q313*(0.9*BC313+$S313)+$R313</f>
        <v>0</v>
      </c>
      <c r="CW313" s="56" t="n">
        <f aca="false">+$O313*Z313+$P313*BD313+$Q313*(0.9*BD313+$S313)+$R313</f>
        <v>0</v>
      </c>
      <c r="CX313" s="56" t="n">
        <f aca="false">+$O313*AA313+$P313*BE313+$Q313*(0.9*BE313+$S313)+$R313</f>
        <v>0</v>
      </c>
      <c r="CY313" s="56" t="n">
        <f aca="false">+$O313*AB313+$P313*BF313+$Q313*(0.9*BF313+$S313)+$R313</f>
        <v>0</v>
      </c>
      <c r="CZ313" s="56" t="n">
        <f aca="false">+$O313*AC313+$P313*BG313+$Q313*(0.9*BG313+$S313)+$R313</f>
        <v>0</v>
      </c>
      <c r="DA313" s="56" t="n">
        <f aca="false">+$O313*AD313+$P313*BH313+$Q313*(0.9*BH313+$S313)+$R313</f>
        <v>0</v>
      </c>
      <c r="DB313" s="56" t="n">
        <f aca="false">+$O313*AE313+$P313*BI313+$Q313*(0.9*BI313+$S313)+$R313</f>
        <v>0</v>
      </c>
      <c r="DC313" s="56" t="n">
        <f aca="false">+$O313*AF313+$P313*BJ313+$Q313*(0.9*BJ313+$S313)+$R313</f>
        <v>0</v>
      </c>
      <c r="DD313" s="56" t="n">
        <f aca="false">+$O313*AG313+$P313*BK313+$Q313*(0.9*BK313+$S313)+$R313</f>
        <v>0</v>
      </c>
      <c r="DE313" s="56" t="n">
        <f aca="false">+$O313*AH313+$P313*BL313+$Q313*(0.9*BL313+$S313)+$R313</f>
        <v>0</v>
      </c>
      <c r="DF313" s="56" t="n">
        <f aca="false">+$O313*AI313+$P313*BM313+$Q313*(0.9*BM313+$S313)+$R313</f>
        <v>0</v>
      </c>
      <c r="DG313" s="55" t="n">
        <f aca="false">+SUM(CU313:DF313)</f>
        <v>234.86</v>
      </c>
      <c r="DH313" s="53"/>
      <c r="DJ313" s="14" t="n">
        <f aca="false">+IF(X313=0,0,$T313)</f>
        <v>30</v>
      </c>
      <c r="DK313" s="14" t="n">
        <f aca="false">+IF(Y313=0,0,$T313)</f>
        <v>0</v>
      </c>
      <c r="DL313" s="14" t="n">
        <f aca="false">+IF(Z313=0,0,$T313)</f>
        <v>0</v>
      </c>
      <c r="DM313" s="14" t="n">
        <f aca="false">+IF(AA313=0,0,$T313)</f>
        <v>0</v>
      </c>
      <c r="DN313" s="14" t="n">
        <f aca="false">+IF(AB313=0,0,$T313)</f>
        <v>0</v>
      </c>
      <c r="DO313" s="14" t="n">
        <f aca="false">+IF(AC313=0,0,$T313)</f>
        <v>0</v>
      </c>
      <c r="DP313" s="14" t="n">
        <f aca="false">+IF(AD313=0,0,$T313)</f>
        <v>0</v>
      </c>
      <c r="DQ313" s="14" t="n">
        <f aca="false">+IF(AE313=0,0,$T313)</f>
        <v>0</v>
      </c>
      <c r="DR313" s="14" t="n">
        <f aca="false">+IF(AF313=0,0,$T313)</f>
        <v>0</v>
      </c>
      <c r="DS313" s="14" t="n">
        <f aca="false">+IF(AG313=0,0,$T313)</f>
        <v>0</v>
      </c>
      <c r="DT313" s="14" t="n">
        <f aca="false">+IF(AH313=0,0,$T313)</f>
        <v>0</v>
      </c>
      <c r="DU313" s="14" t="n">
        <f aca="false">+IF(AI313=0,0,$T313)</f>
        <v>0</v>
      </c>
      <c r="DV313" s="55" t="n">
        <f aca="false">+SUM(DJ313:DU313)</f>
        <v>30</v>
      </c>
      <c r="DY313" s="14" t="n">
        <v>0</v>
      </c>
      <c r="DZ313" s="14" t="n">
        <v>0</v>
      </c>
      <c r="EA313" s="14" t="n">
        <v>0</v>
      </c>
      <c r="EB313" s="14" t="n">
        <v>0</v>
      </c>
      <c r="EC313" s="14" t="n">
        <v>0</v>
      </c>
      <c r="ED313" s="14" t="n">
        <v>0</v>
      </c>
      <c r="EE313" s="14" t="n">
        <v>0</v>
      </c>
      <c r="EF313" s="14" t="n">
        <v>0</v>
      </c>
      <c r="EG313" s="14" t="n">
        <v>0</v>
      </c>
      <c r="EH313" s="14" t="n">
        <v>0</v>
      </c>
      <c r="EI313" s="14" t="n">
        <v>0</v>
      </c>
      <c r="EJ313" s="14" t="n">
        <v>0</v>
      </c>
      <c r="EK313" s="55" t="n">
        <f aca="false">+SUM(DY313:EJ313)</f>
        <v>0</v>
      </c>
      <c r="EO313" s="53" t="n">
        <f aca="false">+CU313+DJ313-DY313/2</f>
        <v>264.86</v>
      </c>
      <c r="EP313" s="53" t="n">
        <f aca="false">+CV313+DK313-DZ313/2</f>
        <v>0</v>
      </c>
      <c r="EQ313" s="53" t="n">
        <f aca="false">+CW313+DL313-EA313/2</f>
        <v>0</v>
      </c>
      <c r="ER313" s="53" t="n">
        <f aca="false">+CX313+DM313-EB313/2</f>
        <v>0</v>
      </c>
      <c r="ES313" s="53" t="n">
        <f aca="false">+CY313+DN313-EC313/2</f>
        <v>0</v>
      </c>
      <c r="ET313" s="53" t="n">
        <f aca="false">+CZ313+DO313-ED313/2</f>
        <v>0</v>
      </c>
      <c r="EU313" s="53" t="n">
        <f aca="false">+DA313+DP313-EE313/2</f>
        <v>0</v>
      </c>
      <c r="EV313" s="53" t="n">
        <f aca="false">+DB313+DQ313-EF313/2</f>
        <v>0</v>
      </c>
      <c r="EW313" s="53" t="n">
        <f aca="false">+DC313+DR313-EG313/2</f>
        <v>0</v>
      </c>
      <c r="EX313" s="53" t="n">
        <f aca="false">+DD313+DS313-EH313/2</f>
        <v>0</v>
      </c>
      <c r="EY313" s="53" t="n">
        <f aca="false">+DE313+DT313-EI313/2</f>
        <v>0</v>
      </c>
      <c r="EZ313" s="53" t="n">
        <f aca="false">+DF313+DU313-EJ313/2</f>
        <v>0</v>
      </c>
      <c r="FA313" s="55" t="n">
        <f aca="false">+SUM(EO313:EZ313)</f>
        <v>264.86</v>
      </c>
      <c r="FD313" s="53" t="n">
        <f aca="false">+AM313-EO313-DY313</f>
        <v>11478.14</v>
      </c>
      <c r="FE313" s="53" t="n">
        <f aca="false">+AN313-EP313-DZ313</f>
        <v>0</v>
      </c>
      <c r="FF313" s="53" t="n">
        <f aca="false">+AO313-EQ313-EA313</f>
        <v>0</v>
      </c>
      <c r="FG313" s="53" t="n">
        <f aca="false">+AP313-ER313-EB313</f>
        <v>0</v>
      </c>
      <c r="FH313" s="53" t="n">
        <f aca="false">+AQ313-ES313-EC313</f>
        <v>0</v>
      </c>
      <c r="FI313" s="53" t="n">
        <f aca="false">+AR313-ET313-ED313</f>
        <v>0</v>
      </c>
      <c r="FJ313" s="53" t="n">
        <f aca="false">+AS313-EU313-EE313</f>
        <v>0</v>
      </c>
      <c r="FK313" s="53" t="n">
        <f aca="false">+AT313-EV313-EF313</f>
        <v>0</v>
      </c>
      <c r="FL313" s="53" t="n">
        <f aca="false">+AU313-EW313-EG313</f>
        <v>0</v>
      </c>
      <c r="FM313" s="53" t="n">
        <f aca="false">+AV313-EX313-EH313</f>
        <v>0</v>
      </c>
      <c r="FN313" s="53" t="n">
        <f aca="false">+AW313-EY313-EI313</f>
        <v>0</v>
      </c>
      <c r="FO313" s="53" t="n">
        <f aca="false">+AX313-EZ313-EJ313</f>
        <v>0</v>
      </c>
      <c r="FP313" s="53" t="n">
        <f aca="false">+AY313-FA313</f>
        <v>11478.14</v>
      </c>
    </row>
    <row collapsed="false" customFormat="false" customHeight="true" hidden="false" ht="15" outlineLevel="2" r="314">
      <c r="A314" s="21" t="n">
        <v>12</v>
      </c>
      <c r="B314" s="21" t="s">
        <v>67</v>
      </c>
      <c r="C314" s="21" t="s">
        <v>137</v>
      </c>
      <c r="D314" s="67" t="n">
        <f aca="false">+E314</f>
        <v>16289</v>
      </c>
      <c r="E314" s="69" t="n">
        <v>16289</v>
      </c>
      <c r="F314" s="72" t="s">
        <v>988</v>
      </c>
      <c r="G314" s="21" t="s">
        <v>69</v>
      </c>
      <c r="H314" s="21" t="s">
        <v>69</v>
      </c>
      <c r="I314" s="72" t="s">
        <v>989</v>
      </c>
      <c r="J314" s="76" t="s">
        <v>557</v>
      </c>
      <c r="K314" s="76" t="s">
        <v>486</v>
      </c>
      <c r="L314" s="49" t="s">
        <v>487</v>
      </c>
      <c r="M314" s="50" t="s">
        <v>70</v>
      </c>
      <c r="N314" s="51" t="n">
        <v>0.01</v>
      </c>
      <c r="O314" s="51" t="n">
        <v>0.02</v>
      </c>
      <c r="P314" s="51" t="n">
        <v>0</v>
      </c>
      <c r="Q314" s="51" t="n">
        <v>0</v>
      </c>
      <c r="R314" s="50" t="n">
        <v>0</v>
      </c>
      <c r="S314" s="50" t="n">
        <v>0</v>
      </c>
      <c r="T314" s="50" t="n">
        <v>30</v>
      </c>
      <c r="U314" s="50"/>
      <c r="X314" s="53" t="e">
        <f aca="false">+VLOOKUP($D314,['file:///home/lab/repositories/luckia.facturador/com.luckia.biller.deploy/src/main/resources/bootstrap/info_presencial_2014.xlsx']venta_neta_cons!$a$2:$n$1048576,3,0)</f>
        <v>#VALUE!</v>
      </c>
      <c r="Y314" s="53" t="e">
        <f aca="false">+VLOOKUP($D314,['file:///home/lab/repositories/luckia.facturador/com.luckia.biller.deploy/src/main/resources/bootstrap/info_presencial_2014.xlsx']venta_neta_cons!$a$2:$n$1048576,4,0)</f>
        <v>#VALUE!</v>
      </c>
      <c r="Z314" s="53" t="e">
        <f aca="false">+VLOOKUP($D314,['file:///home/lab/repositories/luckia.facturador/com.luckia.biller.deploy/src/main/resources/bootstrap/info_presencial_2014.xlsx']venta_neta_cons!$a$2:$n$1048576,5,0)</f>
        <v>#VALUE!</v>
      </c>
      <c r="AA314" s="53" t="e">
        <f aca="false">+VLOOKUP($D314,['file:///home/lab/repositories/luckia.facturador/com.luckia.biller.deploy/src/main/resources/bootstrap/info_presencial_2014.xlsx']venta_neta_cons!$a$2:$n$1048576,6,0)</f>
        <v>#VALUE!</v>
      </c>
      <c r="AB314" s="53" t="e">
        <f aca="false">+VLOOKUP($D314,['file:///home/lab/repositories/luckia.facturador/com.luckia.biller.deploy/src/main/resources/bootstrap/info_presencial_2014.xlsx']venta_neta_cons!$a$2:$n$1048576,7,0)</f>
        <v>#VALUE!</v>
      </c>
      <c r="AC314" s="53" t="e">
        <f aca="false">+VLOOKUP($D314,['file:///home/lab/repositories/luckia.facturador/com.luckia.biller.deploy/src/main/resources/bootstrap/info_presencial_2014.xlsx']venta_neta_cons!$a$2:$n$1048576,8,0)</f>
        <v>#VALUE!</v>
      </c>
      <c r="AD314" s="53" t="e">
        <f aca="false">+VLOOKUP($D314,['file:///home/lab/repositories/luckia.facturador/com.luckia.biller.deploy/src/main/resources/bootstrap/info_presencial_2014.xlsx']venta_neta_cons!$a$2:$n$1048576,9,0)</f>
        <v>#VALUE!</v>
      </c>
      <c r="AE314" s="53" t="e">
        <f aca="false">+VLOOKUP($D314,['file:///home/lab/repositories/luckia.facturador/com.luckia.biller.deploy/src/main/resources/bootstrap/info_presencial_2014.xlsx']venta_neta_cons!$a$2:$n$1048576,10,0)</f>
        <v>#VALUE!</v>
      </c>
      <c r="AF314" s="53" t="e">
        <f aca="false">+VLOOKUP($D314,['file:///home/lab/repositories/luckia.facturador/com.luckia.biller.deploy/src/main/resources/bootstrap/info_presencial_2014.xlsx']venta_neta_cons!$a$2:$n$1048576,11,0)</f>
        <v>#VALUE!</v>
      </c>
      <c r="AG314" s="53" t="e">
        <f aca="false">+VLOOKUP($D314,['file:///home/lab/repositories/luckia.facturador/com.luckia.biller.deploy/src/main/resources/bootstrap/info_presencial_2014.xlsx']venta_neta_cons!$a$2:$n$1048576,12,0)</f>
        <v>#VALUE!</v>
      </c>
      <c r="AH314" s="53" t="e">
        <f aca="false">+VLOOKUP($D314,['file:///home/lab/repositories/luckia.facturador/com.luckia.biller.deploy/src/main/resources/bootstrap/info_presencial_2014.xlsx']venta_neta_cons!$a$2:$n$1048576,13,0)</f>
        <v>#VALUE!</v>
      </c>
      <c r="AI314" s="53" t="e">
        <f aca="false">+VLOOKUP($D314,['file:///home/lab/repositories/luckia.facturador/com.luckia.biller.deploy/src/main/resources/bootstrap/info_presencial_2014.xlsx']venta_neta_cons!$a$2:$n$1048576,14,0)</f>
        <v>#VALUE!</v>
      </c>
      <c r="AJ314" s="53" t="n">
        <f aca="false">+SUM(X314:AI314)</f>
        <v>36</v>
      </c>
      <c r="AK314" s="54" t="n">
        <f aca="false">+BB314/X314</f>
        <v>1</v>
      </c>
      <c r="AL314" s="53"/>
      <c r="AM314" s="53" t="e">
        <f aca="false">+VLOOKUP($D314,['file:///home/lab/repositories/luckia.facturador/com.luckia.biller.deploy/src/main/resources/bootstrap/info_presencial_2014.xlsx']saldo_cons!$a$2:$n$1048576,3,0)</f>
        <v>#VALUE!</v>
      </c>
      <c r="AN314" s="53" t="e">
        <f aca="false">+VLOOKUP($D314,['file:///home/lab/repositories/luckia.facturador/com.luckia.biller.deploy/src/main/resources/bootstrap/info_presencial_2014.xlsx']saldo_cons!$a$2:$n$1048576,4,0)</f>
        <v>#VALUE!</v>
      </c>
      <c r="AO314" s="53" t="e">
        <f aca="false">+VLOOKUP($D314,['file:///home/lab/repositories/luckia.facturador/com.luckia.biller.deploy/src/main/resources/bootstrap/info_presencial_2014.xlsx']saldo_cons!$a$2:$n$1048576,5,0)</f>
        <v>#VALUE!</v>
      </c>
      <c r="AP314" s="53" t="e">
        <f aca="false">+VLOOKUP($D314,['file:///home/lab/repositories/luckia.facturador/com.luckia.biller.deploy/src/main/resources/bootstrap/info_presencial_2014.xlsx']saldo_cons!$a$2:$n$1048576,6,0)</f>
        <v>#VALUE!</v>
      </c>
      <c r="AQ314" s="53" t="e">
        <f aca="false">+VLOOKUP($D314,['file:///home/lab/repositories/luckia.facturador/com.luckia.biller.deploy/src/main/resources/bootstrap/info_presencial_2014.xlsx']saldo_cons!$a$2:$n$1048576,7,0)</f>
        <v>#VALUE!</v>
      </c>
      <c r="AR314" s="53" t="e">
        <f aca="false">+VLOOKUP($D314,['file:///home/lab/repositories/luckia.facturador/com.luckia.biller.deploy/src/main/resources/bootstrap/info_presencial_2014.xlsx']saldo_cons!$a$2:$n$1048576,8,0)</f>
        <v>#VALUE!</v>
      </c>
      <c r="AS314" s="53" t="e">
        <f aca="false">+VLOOKUP($D314,['file:///home/lab/repositories/luckia.facturador/com.luckia.biller.deploy/src/main/resources/bootstrap/info_presencial_2014.xlsx']saldo_cons!$a$2:$n$1048576,9,0)</f>
        <v>#VALUE!</v>
      </c>
      <c r="AT314" s="53" t="e">
        <f aca="false">+VLOOKUP($D314,['file:///home/lab/repositories/luckia.facturador/com.luckia.biller.deploy/src/main/resources/bootstrap/info_presencial_2014.xlsx']saldo_cons!$a$2:$n$1048576,10,0)</f>
        <v>#VALUE!</v>
      </c>
      <c r="AU314" s="53" t="e">
        <f aca="false">+VLOOKUP($D314,['file:///home/lab/repositories/luckia.facturador/com.luckia.biller.deploy/src/main/resources/bootstrap/info_presencial_2014.xlsx']saldo_cons!$a$2:$n$1048576,11,0)</f>
        <v>#VALUE!</v>
      </c>
      <c r="AV314" s="53" t="e">
        <f aca="false">+VLOOKUP($D314,['file:///home/lab/repositories/luckia.facturador/com.luckia.biller.deploy/src/main/resources/bootstrap/info_presencial_2014.xlsx']saldo_cons!$a$2:$n$1048576,12,0)</f>
        <v>#VALUE!</v>
      </c>
      <c r="AW314" s="53" t="e">
        <f aca="false">+VLOOKUP($D314,['file:///home/lab/repositories/luckia.facturador/com.luckia.biller.deploy/src/main/resources/bootstrap/info_presencial_2014.xlsx']saldo_cons!$a$2:$n$1048576,13,0)</f>
        <v>#VALUE!</v>
      </c>
      <c r="AX314" s="53" t="e">
        <f aca="false">+VLOOKUP($D314,['file:///home/lab/repositories/luckia.facturador/com.luckia.biller.deploy/src/main/resources/bootstrap/info_presencial_2014.xlsx']saldo_cons!$a$2:$n$1048576,14,0)</f>
        <v>#VALUE!</v>
      </c>
      <c r="AY314" s="53" t="n">
        <f aca="false">+SUM(AM314:AX314)</f>
        <v>36</v>
      </c>
      <c r="AZ314" s="53"/>
      <c r="BA314" s="53"/>
      <c r="BB314" s="53" t="e">
        <f aca="false">+VLOOKUP($D314,['file:///home/lab/repositories/luckia.facturador/com.luckia.biller.deploy/src/main/resources/bootstrap/info_presencial_2014.xlsx']ggr_cons!$a$2:$n$1048576,3,0)</f>
        <v>#VALUE!</v>
      </c>
      <c r="BC314" s="53" t="e">
        <f aca="false">+VLOOKUP($D314,['file:///home/lab/repositories/luckia.facturador/com.luckia.biller.deploy/src/main/resources/bootstrap/info_presencial_2014.xlsx']ggr_cons!$a$2:$n$1048576,4,0)</f>
        <v>#VALUE!</v>
      </c>
      <c r="BD314" s="53" t="e">
        <f aca="false">+VLOOKUP($D314,['file:///home/lab/repositories/luckia.facturador/com.luckia.biller.deploy/src/main/resources/bootstrap/info_presencial_2014.xlsx']ggr_cons!$a$2:$n$1048576,5,0)</f>
        <v>#VALUE!</v>
      </c>
      <c r="BE314" s="53" t="e">
        <f aca="false">+VLOOKUP($D314,['file:///home/lab/repositories/luckia.facturador/com.luckia.biller.deploy/src/main/resources/bootstrap/info_presencial_2014.xlsx']ggr_cons!$a$2:$n$1048576,6,0)</f>
        <v>#VALUE!</v>
      </c>
      <c r="BF314" s="53" t="e">
        <f aca="false">+VLOOKUP($D314,['file:///home/lab/repositories/luckia.facturador/com.luckia.biller.deploy/src/main/resources/bootstrap/info_presencial_2014.xlsx']ggr_cons!$a$2:$n$1048576,7,0)</f>
        <v>#VALUE!</v>
      </c>
      <c r="BG314" s="53" t="e">
        <f aca="false">+VLOOKUP($D314,['file:///home/lab/repositories/luckia.facturador/com.luckia.biller.deploy/src/main/resources/bootstrap/info_presencial_2014.xlsx']ggr_cons!$a$2:$n$1048576,8,0)</f>
        <v>#VALUE!</v>
      </c>
      <c r="BH314" s="53" t="e">
        <f aca="false">+VLOOKUP($D314,['file:///home/lab/repositories/luckia.facturador/com.luckia.biller.deploy/src/main/resources/bootstrap/info_presencial_2014.xlsx']ggr_cons!$a$2:$n$1048576,9,0)</f>
        <v>#VALUE!</v>
      </c>
      <c r="BI314" s="53" t="e">
        <f aca="false">+VLOOKUP($D314,['file:///home/lab/repositories/luckia.facturador/com.luckia.biller.deploy/src/main/resources/bootstrap/info_presencial_2014.xlsx']ggr_cons!$a$2:$n$1048576,10,0)</f>
        <v>#VALUE!</v>
      </c>
      <c r="BJ314" s="53" t="e">
        <f aca="false">+VLOOKUP($D314,['file:///home/lab/repositories/luckia.facturador/com.luckia.biller.deploy/src/main/resources/bootstrap/info_presencial_2014.xlsx']ggr_cons!$a$2:$n$1048576,11,0)</f>
        <v>#VALUE!</v>
      </c>
      <c r="BK314" s="53" t="e">
        <f aca="false">+VLOOKUP($D314,['file:///home/lab/repositories/luckia.facturador/com.luckia.biller.deploy/src/main/resources/bootstrap/info_presencial_2014.xlsx']ggr_cons!$a$2:$n$1048576,12,0)</f>
        <v>#VALUE!</v>
      </c>
      <c r="BL314" s="53" t="e">
        <f aca="false">+VLOOKUP($D314,['file:///home/lab/repositories/luckia.facturador/com.luckia.biller.deploy/src/main/resources/bootstrap/info_presencial_2014.xlsx']ggr_cons!$a$2:$n$1048576,13,0)</f>
        <v>#VALUE!</v>
      </c>
      <c r="BM314" s="53" t="e">
        <f aca="false">+VLOOKUP($D314,['file:///home/lab/repositories/luckia.facturador/com.luckia.biller.deploy/src/main/resources/bootstrap/info_presencial_2014.xlsx']ggr_cons!$a$2:$n$1048576,14,0)</f>
        <v>#VALUE!</v>
      </c>
      <c r="BN314" s="53" t="n">
        <f aca="false">+SUM(BB314:BM314)</f>
        <v>36</v>
      </c>
      <c r="BO314" s="53"/>
      <c r="BP314" s="53"/>
      <c r="BQ314" s="55" t="n">
        <f aca="false">+$N314*X314</f>
        <v>0.36</v>
      </c>
      <c r="BR314" s="55" t="n">
        <f aca="false">+$N314*Y314</f>
        <v>0</v>
      </c>
      <c r="BS314" s="55" t="n">
        <f aca="false">+$N314*Z314</f>
        <v>0</v>
      </c>
      <c r="BT314" s="55" t="n">
        <f aca="false">+$N314*AA314</f>
        <v>0</v>
      </c>
      <c r="BU314" s="55" t="n">
        <f aca="false">+$N314*AB314</f>
        <v>0</v>
      </c>
      <c r="BV314" s="55" t="n">
        <f aca="false">+$N314*AC314</f>
        <v>0</v>
      </c>
      <c r="BW314" s="55" t="n">
        <f aca="false">+$N314*AD314</f>
        <v>0</v>
      </c>
      <c r="BX314" s="55" t="n">
        <f aca="false">+$N314*AE314</f>
        <v>0</v>
      </c>
      <c r="BY314" s="55" t="n">
        <f aca="false">+$N314*AF314</f>
        <v>0</v>
      </c>
      <c r="BZ314" s="55" t="n">
        <f aca="false">+$N314*AG314</f>
        <v>0</v>
      </c>
      <c r="CA314" s="55" t="n">
        <f aca="false">+$N314*AH314</f>
        <v>0</v>
      </c>
      <c r="CB314" s="55" t="n">
        <f aca="false">+$N314*AI314</f>
        <v>0</v>
      </c>
      <c r="CC314" s="55" t="n">
        <f aca="false">+SUM(BQ314:CB314)</f>
        <v>0.36</v>
      </c>
      <c r="CD314" s="53"/>
      <c r="CE314" s="55"/>
      <c r="CF314" s="55" t="n">
        <f aca="false">+BQ314/$CE$2</f>
        <v>0.297520661157025</v>
      </c>
      <c r="CG314" s="55" t="n">
        <f aca="false">+BR314/$CE$2</f>
        <v>0</v>
      </c>
      <c r="CH314" s="55" t="n">
        <f aca="false">+BS314/$CE$2</f>
        <v>0</v>
      </c>
      <c r="CI314" s="55" t="n">
        <f aca="false">+BT314/$CE$2</f>
        <v>0</v>
      </c>
      <c r="CJ314" s="55" t="n">
        <f aca="false">+BU314/$CE$2</f>
        <v>0</v>
      </c>
      <c r="CK314" s="55" t="n">
        <f aca="false">+BV314/$CE$2</f>
        <v>0</v>
      </c>
      <c r="CL314" s="55" t="n">
        <f aca="false">+BW314/$CE$2</f>
        <v>0</v>
      </c>
      <c r="CM314" s="55" t="n">
        <f aca="false">+BX314/$CE$2</f>
        <v>0</v>
      </c>
      <c r="CN314" s="55" t="n">
        <f aca="false">+BY314/$CE$2</f>
        <v>0</v>
      </c>
      <c r="CO314" s="55" t="n">
        <f aca="false">+BZ314/$CE$2</f>
        <v>0</v>
      </c>
      <c r="CP314" s="55" t="n">
        <f aca="false">+CA314/$CE$2</f>
        <v>0</v>
      </c>
      <c r="CQ314" s="55" t="n">
        <f aca="false">+CB314/$CE$2</f>
        <v>0</v>
      </c>
      <c r="CR314" s="55" t="n">
        <f aca="false">+CC314/$CE$2</f>
        <v>0.297520661157025</v>
      </c>
      <c r="CS314" s="53"/>
      <c r="CT314" s="53"/>
      <c r="CU314" s="56" t="n">
        <f aca="false">+$O314*X314+$P314*BB314+$Q314*(0.9*BB314+$S314)+$R314</f>
        <v>0.72</v>
      </c>
      <c r="CV314" s="56" t="n">
        <f aca="false">+$O314*Y314+$P314*BC314+$Q314*(0.9*BC314+$S314)+$R314</f>
        <v>0</v>
      </c>
      <c r="CW314" s="56" t="n">
        <f aca="false">+$O314*Z314+$P314*BD314+$Q314*(0.9*BD314+$S314)+$R314</f>
        <v>0</v>
      </c>
      <c r="CX314" s="56" t="n">
        <f aca="false">+$O314*AA314+$P314*BE314+$Q314*(0.9*BE314+$S314)+$R314</f>
        <v>0</v>
      </c>
      <c r="CY314" s="56" t="n">
        <f aca="false">+$O314*AB314+$P314*BF314+$Q314*(0.9*BF314+$S314)+$R314</f>
        <v>0</v>
      </c>
      <c r="CZ314" s="56" t="n">
        <f aca="false">+$O314*AC314+$P314*BG314+$Q314*(0.9*BG314+$S314)+$R314</f>
        <v>0</v>
      </c>
      <c r="DA314" s="56" t="n">
        <f aca="false">+$O314*AD314+$P314*BH314+$Q314*(0.9*BH314+$S314)+$R314</f>
        <v>0</v>
      </c>
      <c r="DB314" s="56" t="n">
        <f aca="false">+$O314*AE314+$P314*BI314+$Q314*(0.9*BI314+$S314)+$R314</f>
        <v>0</v>
      </c>
      <c r="DC314" s="56" t="n">
        <f aca="false">+$O314*AF314+$P314*BJ314+$Q314*(0.9*BJ314+$S314)+$R314</f>
        <v>0</v>
      </c>
      <c r="DD314" s="56" t="n">
        <f aca="false">+$O314*AG314+$P314*BK314+$Q314*(0.9*BK314+$S314)+$R314</f>
        <v>0</v>
      </c>
      <c r="DE314" s="56" t="n">
        <f aca="false">+$O314*AH314+$P314*BL314+$Q314*(0.9*BL314+$S314)+$R314</f>
        <v>0</v>
      </c>
      <c r="DF314" s="56" t="n">
        <f aca="false">+$O314*AI314+$P314*BM314+$Q314*(0.9*BM314+$S314)+$R314</f>
        <v>0</v>
      </c>
      <c r="DG314" s="55" t="n">
        <f aca="false">+SUM(CU314:DF314)</f>
        <v>0.72</v>
      </c>
      <c r="DH314" s="53"/>
      <c r="DJ314" s="14" t="n">
        <f aca="false">+IF(X314=0,0,$T314)</f>
        <v>30</v>
      </c>
      <c r="DK314" s="14" t="n">
        <f aca="false">+IF(Y314=0,0,$T314)</f>
        <v>0</v>
      </c>
      <c r="DL314" s="14" t="n">
        <f aca="false">+IF(Z314=0,0,$T314)</f>
        <v>0</v>
      </c>
      <c r="DM314" s="14" t="n">
        <f aca="false">+IF(AA314=0,0,$T314)</f>
        <v>0</v>
      </c>
      <c r="DN314" s="14" t="n">
        <f aca="false">+IF(AB314=0,0,$T314)</f>
        <v>0</v>
      </c>
      <c r="DO314" s="14" t="n">
        <f aca="false">+IF(AC314=0,0,$T314)</f>
        <v>0</v>
      </c>
      <c r="DP314" s="14" t="n">
        <f aca="false">+IF(AD314=0,0,$T314)</f>
        <v>0</v>
      </c>
      <c r="DQ314" s="14" t="n">
        <f aca="false">+IF(AE314=0,0,$T314)</f>
        <v>0</v>
      </c>
      <c r="DR314" s="14" t="n">
        <f aca="false">+IF(AF314=0,0,$T314)</f>
        <v>0</v>
      </c>
      <c r="DS314" s="14" t="n">
        <f aca="false">+IF(AG314=0,0,$T314)</f>
        <v>0</v>
      </c>
      <c r="DT314" s="14" t="n">
        <f aca="false">+IF(AH314=0,0,$T314)</f>
        <v>0</v>
      </c>
      <c r="DU314" s="14" t="n">
        <f aca="false">+IF(AI314=0,0,$T314)</f>
        <v>0</v>
      </c>
      <c r="DV314" s="55" t="n">
        <f aca="false">+SUM(DJ314:DU314)</f>
        <v>30</v>
      </c>
      <c r="DY314" s="14" t="n">
        <v>0</v>
      </c>
      <c r="DZ314" s="14" t="n">
        <v>0</v>
      </c>
      <c r="EA314" s="14" t="n">
        <v>0</v>
      </c>
      <c r="EB314" s="14" t="n">
        <v>0</v>
      </c>
      <c r="EC314" s="14" t="n">
        <v>0</v>
      </c>
      <c r="ED314" s="14" t="n">
        <v>0</v>
      </c>
      <c r="EE314" s="14" t="n">
        <v>0</v>
      </c>
      <c r="EF314" s="14" t="n">
        <v>0</v>
      </c>
      <c r="EG314" s="14" t="n">
        <v>0</v>
      </c>
      <c r="EH314" s="14" t="n">
        <v>0</v>
      </c>
      <c r="EI314" s="14" t="n">
        <v>0</v>
      </c>
      <c r="EJ314" s="14" t="n">
        <v>0</v>
      </c>
      <c r="EK314" s="55" t="n">
        <f aca="false">+SUM(DY314:EJ314)</f>
        <v>0</v>
      </c>
      <c r="EO314" s="53" t="n">
        <f aca="false">+CU314+DJ314-DY314/2</f>
        <v>30.72</v>
      </c>
      <c r="EP314" s="53" t="n">
        <f aca="false">+CV314+DK314-DZ314/2</f>
        <v>0</v>
      </c>
      <c r="EQ314" s="53" t="n">
        <f aca="false">+CW314+DL314-EA314/2</f>
        <v>0</v>
      </c>
      <c r="ER314" s="53" t="n">
        <f aca="false">+CX314+DM314-EB314/2</f>
        <v>0</v>
      </c>
      <c r="ES314" s="53" t="n">
        <f aca="false">+CY314+DN314-EC314/2</f>
        <v>0</v>
      </c>
      <c r="ET314" s="53" t="n">
        <f aca="false">+CZ314+DO314-ED314/2</f>
        <v>0</v>
      </c>
      <c r="EU314" s="53" t="n">
        <f aca="false">+DA314+DP314-EE314/2</f>
        <v>0</v>
      </c>
      <c r="EV314" s="53" t="n">
        <f aca="false">+DB314+DQ314-EF314/2</f>
        <v>0</v>
      </c>
      <c r="EW314" s="53" t="n">
        <f aca="false">+DC314+DR314-EG314/2</f>
        <v>0</v>
      </c>
      <c r="EX314" s="53" t="n">
        <f aca="false">+DD314+DS314-EH314/2</f>
        <v>0</v>
      </c>
      <c r="EY314" s="53" t="n">
        <f aca="false">+DE314+DT314-EI314/2</f>
        <v>0</v>
      </c>
      <c r="EZ314" s="53" t="n">
        <f aca="false">+DF314+DU314-EJ314/2</f>
        <v>0</v>
      </c>
      <c r="FA314" s="55" t="n">
        <f aca="false">+SUM(EO314:EZ314)</f>
        <v>30.72</v>
      </c>
      <c r="FD314" s="53" t="n">
        <f aca="false">+AM314-EO314-DY314</f>
        <v>5.28</v>
      </c>
      <c r="FE314" s="53" t="n">
        <f aca="false">+AN314-EP314-DZ314</f>
        <v>0</v>
      </c>
      <c r="FF314" s="53" t="n">
        <f aca="false">+AO314-EQ314-EA314</f>
        <v>0</v>
      </c>
      <c r="FG314" s="53" t="n">
        <f aca="false">+AP314-ER314-EB314</f>
        <v>0</v>
      </c>
      <c r="FH314" s="53" t="n">
        <f aca="false">+AQ314-ES314-EC314</f>
        <v>0</v>
      </c>
      <c r="FI314" s="53" t="n">
        <f aca="false">+AR314-ET314-ED314</f>
        <v>0</v>
      </c>
      <c r="FJ314" s="53" t="n">
        <f aca="false">+AS314-EU314-EE314</f>
        <v>0</v>
      </c>
      <c r="FK314" s="53" t="n">
        <f aca="false">+AT314-EV314-EF314</f>
        <v>0</v>
      </c>
      <c r="FL314" s="53" t="n">
        <f aca="false">+AU314-EW314-EG314</f>
        <v>0</v>
      </c>
      <c r="FM314" s="53" t="n">
        <f aca="false">+AV314-EX314-EH314</f>
        <v>0</v>
      </c>
      <c r="FN314" s="53" t="n">
        <f aca="false">+AW314-EY314-EI314</f>
        <v>0</v>
      </c>
      <c r="FO314" s="53" t="n">
        <f aca="false">+AX314-EZ314-EJ314</f>
        <v>0</v>
      </c>
      <c r="FP314" s="53" t="n">
        <f aca="false">+AY314-FA314</f>
        <v>5.28</v>
      </c>
    </row>
    <row collapsed="false" customFormat="false" customHeight="true" hidden="false" ht="15" outlineLevel="2" r="315">
      <c r="A315" s="21" t="n">
        <v>12</v>
      </c>
      <c r="B315" s="21" t="s">
        <v>67</v>
      </c>
      <c r="C315" s="21" t="s">
        <v>137</v>
      </c>
      <c r="D315" s="67" t="n">
        <f aca="false">+E315</f>
        <v>16290</v>
      </c>
      <c r="E315" s="69" t="n">
        <v>16290</v>
      </c>
      <c r="F315" s="72" t="s">
        <v>990</v>
      </c>
      <c r="G315" s="21" t="s">
        <v>69</v>
      </c>
      <c r="H315" s="21" t="s">
        <v>69</v>
      </c>
      <c r="I315" s="72" t="s">
        <v>991</v>
      </c>
      <c r="J315" s="72" t="s">
        <v>992</v>
      </c>
      <c r="K315" s="76" t="s">
        <v>486</v>
      </c>
      <c r="L315" s="49" t="s">
        <v>487</v>
      </c>
      <c r="M315" s="50" t="s">
        <v>70</v>
      </c>
      <c r="N315" s="51" t="n">
        <v>0.01</v>
      </c>
      <c r="O315" s="51" t="n">
        <v>0.02</v>
      </c>
      <c r="P315" s="51" t="n">
        <v>0</v>
      </c>
      <c r="Q315" s="51" t="n">
        <v>0</v>
      </c>
      <c r="R315" s="50" t="n">
        <v>0</v>
      </c>
      <c r="S315" s="50" t="n">
        <v>0</v>
      </c>
      <c r="T315" s="50" t="n">
        <v>30</v>
      </c>
      <c r="U315" s="50"/>
      <c r="X315" s="53" t="e">
        <f aca="false">+VLOOKUP($D315,['file:///home/lab/repositories/luckia.facturador/com.luckia.biller.deploy/src/main/resources/bootstrap/info_presencial_2014.xlsx']venta_neta_cons!$a$2:$n$1048576,3,0)</f>
        <v>#VALUE!</v>
      </c>
      <c r="Y315" s="53" t="e">
        <f aca="false">+VLOOKUP($D315,['file:///home/lab/repositories/luckia.facturador/com.luckia.biller.deploy/src/main/resources/bootstrap/info_presencial_2014.xlsx']venta_neta_cons!$a$2:$n$1048576,4,0)</f>
        <v>#VALUE!</v>
      </c>
      <c r="Z315" s="53" t="e">
        <f aca="false">+VLOOKUP($D315,['file:///home/lab/repositories/luckia.facturador/com.luckia.biller.deploy/src/main/resources/bootstrap/info_presencial_2014.xlsx']venta_neta_cons!$a$2:$n$1048576,5,0)</f>
        <v>#VALUE!</v>
      </c>
      <c r="AA315" s="53" t="e">
        <f aca="false">+VLOOKUP($D315,['file:///home/lab/repositories/luckia.facturador/com.luckia.biller.deploy/src/main/resources/bootstrap/info_presencial_2014.xlsx']venta_neta_cons!$a$2:$n$1048576,6,0)</f>
        <v>#VALUE!</v>
      </c>
      <c r="AB315" s="53" t="e">
        <f aca="false">+VLOOKUP($D315,['file:///home/lab/repositories/luckia.facturador/com.luckia.biller.deploy/src/main/resources/bootstrap/info_presencial_2014.xlsx']venta_neta_cons!$a$2:$n$1048576,7,0)</f>
        <v>#VALUE!</v>
      </c>
      <c r="AC315" s="53" t="e">
        <f aca="false">+VLOOKUP($D315,['file:///home/lab/repositories/luckia.facturador/com.luckia.biller.deploy/src/main/resources/bootstrap/info_presencial_2014.xlsx']venta_neta_cons!$a$2:$n$1048576,8,0)</f>
        <v>#VALUE!</v>
      </c>
      <c r="AD315" s="53" t="e">
        <f aca="false">+VLOOKUP($D315,['file:///home/lab/repositories/luckia.facturador/com.luckia.biller.deploy/src/main/resources/bootstrap/info_presencial_2014.xlsx']venta_neta_cons!$a$2:$n$1048576,9,0)</f>
        <v>#VALUE!</v>
      </c>
      <c r="AE315" s="53" t="e">
        <f aca="false">+VLOOKUP($D315,['file:///home/lab/repositories/luckia.facturador/com.luckia.biller.deploy/src/main/resources/bootstrap/info_presencial_2014.xlsx']venta_neta_cons!$a$2:$n$1048576,10,0)</f>
        <v>#VALUE!</v>
      </c>
      <c r="AF315" s="53" t="e">
        <f aca="false">+VLOOKUP($D315,['file:///home/lab/repositories/luckia.facturador/com.luckia.biller.deploy/src/main/resources/bootstrap/info_presencial_2014.xlsx']venta_neta_cons!$a$2:$n$1048576,11,0)</f>
        <v>#VALUE!</v>
      </c>
      <c r="AG315" s="53" t="e">
        <f aca="false">+VLOOKUP($D315,['file:///home/lab/repositories/luckia.facturador/com.luckia.biller.deploy/src/main/resources/bootstrap/info_presencial_2014.xlsx']venta_neta_cons!$a$2:$n$1048576,12,0)</f>
        <v>#VALUE!</v>
      </c>
      <c r="AH315" s="53" t="e">
        <f aca="false">+VLOOKUP($D315,['file:///home/lab/repositories/luckia.facturador/com.luckia.biller.deploy/src/main/resources/bootstrap/info_presencial_2014.xlsx']venta_neta_cons!$a$2:$n$1048576,13,0)</f>
        <v>#VALUE!</v>
      </c>
      <c r="AI315" s="53" t="e">
        <f aca="false">+VLOOKUP($D315,['file:///home/lab/repositories/luckia.facturador/com.luckia.biller.deploy/src/main/resources/bootstrap/info_presencial_2014.xlsx']venta_neta_cons!$a$2:$n$1048576,14,0)</f>
        <v>#VALUE!</v>
      </c>
      <c r="AJ315" s="53" t="n">
        <f aca="false">+SUM(X315:AI315)</f>
        <v>5115</v>
      </c>
      <c r="AK315" s="54" t="n">
        <f aca="false">+BB315/X315</f>
        <v>0.457233626588465</v>
      </c>
      <c r="AL315" s="53"/>
      <c r="AM315" s="53" t="e">
        <f aca="false">+VLOOKUP($D315,['file:///home/lab/repositories/luckia.facturador/com.luckia.biller.deploy/src/main/resources/bootstrap/info_presencial_2014.xlsx']saldo_cons!$a$2:$n$1048576,3,0)</f>
        <v>#VALUE!</v>
      </c>
      <c r="AN315" s="53" t="e">
        <f aca="false">+VLOOKUP($D315,['file:///home/lab/repositories/luckia.facturador/com.luckia.biller.deploy/src/main/resources/bootstrap/info_presencial_2014.xlsx']saldo_cons!$a$2:$n$1048576,4,0)</f>
        <v>#VALUE!</v>
      </c>
      <c r="AO315" s="53" t="e">
        <f aca="false">+VLOOKUP($D315,['file:///home/lab/repositories/luckia.facturador/com.luckia.biller.deploy/src/main/resources/bootstrap/info_presencial_2014.xlsx']saldo_cons!$a$2:$n$1048576,5,0)</f>
        <v>#VALUE!</v>
      </c>
      <c r="AP315" s="53" t="e">
        <f aca="false">+VLOOKUP($D315,['file:///home/lab/repositories/luckia.facturador/com.luckia.biller.deploy/src/main/resources/bootstrap/info_presencial_2014.xlsx']saldo_cons!$a$2:$n$1048576,6,0)</f>
        <v>#VALUE!</v>
      </c>
      <c r="AQ315" s="53" t="e">
        <f aca="false">+VLOOKUP($D315,['file:///home/lab/repositories/luckia.facturador/com.luckia.biller.deploy/src/main/resources/bootstrap/info_presencial_2014.xlsx']saldo_cons!$a$2:$n$1048576,7,0)</f>
        <v>#VALUE!</v>
      </c>
      <c r="AR315" s="53" t="e">
        <f aca="false">+VLOOKUP($D315,['file:///home/lab/repositories/luckia.facturador/com.luckia.biller.deploy/src/main/resources/bootstrap/info_presencial_2014.xlsx']saldo_cons!$a$2:$n$1048576,8,0)</f>
        <v>#VALUE!</v>
      </c>
      <c r="AS315" s="53" t="e">
        <f aca="false">+VLOOKUP($D315,['file:///home/lab/repositories/luckia.facturador/com.luckia.biller.deploy/src/main/resources/bootstrap/info_presencial_2014.xlsx']saldo_cons!$a$2:$n$1048576,9,0)</f>
        <v>#VALUE!</v>
      </c>
      <c r="AT315" s="53" t="e">
        <f aca="false">+VLOOKUP($D315,['file:///home/lab/repositories/luckia.facturador/com.luckia.biller.deploy/src/main/resources/bootstrap/info_presencial_2014.xlsx']saldo_cons!$a$2:$n$1048576,10,0)</f>
        <v>#VALUE!</v>
      </c>
      <c r="AU315" s="53" t="e">
        <f aca="false">+VLOOKUP($D315,['file:///home/lab/repositories/luckia.facturador/com.luckia.biller.deploy/src/main/resources/bootstrap/info_presencial_2014.xlsx']saldo_cons!$a$2:$n$1048576,11,0)</f>
        <v>#VALUE!</v>
      </c>
      <c r="AV315" s="53" t="e">
        <f aca="false">+VLOOKUP($D315,['file:///home/lab/repositories/luckia.facturador/com.luckia.biller.deploy/src/main/resources/bootstrap/info_presencial_2014.xlsx']saldo_cons!$a$2:$n$1048576,12,0)</f>
        <v>#VALUE!</v>
      </c>
      <c r="AW315" s="53" t="e">
        <f aca="false">+VLOOKUP($D315,['file:///home/lab/repositories/luckia.facturador/com.luckia.biller.deploy/src/main/resources/bootstrap/info_presencial_2014.xlsx']saldo_cons!$a$2:$n$1048576,13,0)</f>
        <v>#VALUE!</v>
      </c>
      <c r="AX315" s="53" t="e">
        <f aca="false">+VLOOKUP($D315,['file:///home/lab/repositories/luckia.facturador/com.luckia.biller.deploy/src/main/resources/bootstrap/info_presencial_2014.xlsx']saldo_cons!$a$2:$n$1048576,14,0)</f>
        <v>#VALUE!</v>
      </c>
      <c r="AY315" s="53" t="n">
        <f aca="false">+SUM(AM315:AX315)</f>
        <v>5115</v>
      </c>
      <c r="AZ315" s="53"/>
      <c r="BA315" s="53"/>
      <c r="BB315" s="53" t="e">
        <f aca="false">+VLOOKUP($D315,['file:///home/lab/repositories/luckia.facturador/com.luckia.biller.deploy/src/main/resources/bootstrap/info_presencial_2014.xlsx']ggr_cons!$a$2:$n$1048576,3,0)</f>
        <v>#VALUE!</v>
      </c>
      <c r="BC315" s="53" t="e">
        <f aca="false">+VLOOKUP($D315,['file:///home/lab/repositories/luckia.facturador/com.luckia.biller.deploy/src/main/resources/bootstrap/info_presencial_2014.xlsx']ggr_cons!$a$2:$n$1048576,4,0)</f>
        <v>#VALUE!</v>
      </c>
      <c r="BD315" s="53" t="e">
        <f aca="false">+VLOOKUP($D315,['file:///home/lab/repositories/luckia.facturador/com.luckia.biller.deploy/src/main/resources/bootstrap/info_presencial_2014.xlsx']ggr_cons!$a$2:$n$1048576,5,0)</f>
        <v>#VALUE!</v>
      </c>
      <c r="BE315" s="53" t="e">
        <f aca="false">+VLOOKUP($D315,['file:///home/lab/repositories/luckia.facturador/com.luckia.biller.deploy/src/main/resources/bootstrap/info_presencial_2014.xlsx']ggr_cons!$a$2:$n$1048576,6,0)</f>
        <v>#VALUE!</v>
      </c>
      <c r="BF315" s="53" t="e">
        <f aca="false">+VLOOKUP($D315,['file:///home/lab/repositories/luckia.facturador/com.luckia.biller.deploy/src/main/resources/bootstrap/info_presencial_2014.xlsx']ggr_cons!$a$2:$n$1048576,7,0)</f>
        <v>#VALUE!</v>
      </c>
      <c r="BG315" s="53" t="e">
        <f aca="false">+VLOOKUP($D315,['file:///home/lab/repositories/luckia.facturador/com.luckia.biller.deploy/src/main/resources/bootstrap/info_presencial_2014.xlsx']ggr_cons!$a$2:$n$1048576,8,0)</f>
        <v>#VALUE!</v>
      </c>
      <c r="BH315" s="53" t="e">
        <f aca="false">+VLOOKUP($D315,['file:///home/lab/repositories/luckia.facturador/com.luckia.biller.deploy/src/main/resources/bootstrap/info_presencial_2014.xlsx']ggr_cons!$a$2:$n$1048576,9,0)</f>
        <v>#VALUE!</v>
      </c>
      <c r="BI315" s="53" t="e">
        <f aca="false">+VLOOKUP($D315,['file:///home/lab/repositories/luckia.facturador/com.luckia.biller.deploy/src/main/resources/bootstrap/info_presencial_2014.xlsx']ggr_cons!$a$2:$n$1048576,10,0)</f>
        <v>#VALUE!</v>
      </c>
      <c r="BJ315" s="53" t="e">
        <f aca="false">+VLOOKUP($D315,['file:///home/lab/repositories/luckia.facturador/com.luckia.biller.deploy/src/main/resources/bootstrap/info_presencial_2014.xlsx']ggr_cons!$a$2:$n$1048576,11,0)</f>
        <v>#VALUE!</v>
      </c>
      <c r="BK315" s="53" t="e">
        <f aca="false">+VLOOKUP($D315,['file:///home/lab/repositories/luckia.facturador/com.luckia.biller.deploy/src/main/resources/bootstrap/info_presencial_2014.xlsx']ggr_cons!$a$2:$n$1048576,12,0)</f>
        <v>#VALUE!</v>
      </c>
      <c r="BL315" s="53" t="e">
        <f aca="false">+VLOOKUP($D315,['file:///home/lab/repositories/luckia.facturador/com.luckia.biller.deploy/src/main/resources/bootstrap/info_presencial_2014.xlsx']ggr_cons!$a$2:$n$1048576,13,0)</f>
        <v>#VALUE!</v>
      </c>
      <c r="BM315" s="53" t="e">
        <f aca="false">+VLOOKUP($D315,['file:///home/lab/repositories/luckia.facturador/com.luckia.biller.deploy/src/main/resources/bootstrap/info_presencial_2014.xlsx']ggr_cons!$a$2:$n$1048576,14,0)</f>
        <v>#VALUE!</v>
      </c>
      <c r="BN315" s="53" t="n">
        <f aca="false">+SUM(BB315:BM315)</f>
        <v>2338.75</v>
      </c>
      <c r="BO315" s="53"/>
      <c r="BP315" s="53"/>
      <c r="BQ315" s="55" t="n">
        <f aca="false">+$N315*X315</f>
        <v>51.15</v>
      </c>
      <c r="BR315" s="55" t="n">
        <f aca="false">+$N315*Y315</f>
        <v>0</v>
      </c>
      <c r="BS315" s="55" t="n">
        <f aca="false">+$N315*Z315</f>
        <v>0</v>
      </c>
      <c r="BT315" s="55" t="n">
        <f aca="false">+$N315*AA315</f>
        <v>0</v>
      </c>
      <c r="BU315" s="55" t="n">
        <f aca="false">+$N315*AB315</f>
        <v>0</v>
      </c>
      <c r="BV315" s="55" t="n">
        <f aca="false">+$N315*AC315</f>
        <v>0</v>
      </c>
      <c r="BW315" s="55" t="n">
        <f aca="false">+$N315*AD315</f>
        <v>0</v>
      </c>
      <c r="BX315" s="55" t="n">
        <f aca="false">+$N315*AE315</f>
        <v>0</v>
      </c>
      <c r="BY315" s="55" t="n">
        <f aca="false">+$N315*AF315</f>
        <v>0</v>
      </c>
      <c r="BZ315" s="55" t="n">
        <f aca="false">+$N315*AG315</f>
        <v>0</v>
      </c>
      <c r="CA315" s="55" t="n">
        <f aca="false">+$N315*AH315</f>
        <v>0</v>
      </c>
      <c r="CB315" s="55" t="n">
        <f aca="false">+$N315*AI315</f>
        <v>0</v>
      </c>
      <c r="CC315" s="55" t="n">
        <f aca="false">+SUM(BQ315:CB315)</f>
        <v>51.15</v>
      </c>
      <c r="CD315" s="53"/>
      <c r="CE315" s="55"/>
      <c r="CF315" s="55" t="n">
        <f aca="false">+BQ315/$CE$2</f>
        <v>42.2727272727273</v>
      </c>
      <c r="CG315" s="55" t="n">
        <f aca="false">+BR315/$CE$2</f>
        <v>0</v>
      </c>
      <c r="CH315" s="55" t="n">
        <f aca="false">+BS315/$CE$2</f>
        <v>0</v>
      </c>
      <c r="CI315" s="55" t="n">
        <f aca="false">+BT315/$CE$2</f>
        <v>0</v>
      </c>
      <c r="CJ315" s="55" t="n">
        <f aca="false">+BU315/$CE$2</f>
        <v>0</v>
      </c>
      <c r="CK315" s="55" t="n">
        <f aca="false">+BV315/$CE$2</f>
        <v>0</v>
      </c>
      <c r="CL315" s="55" t="n">
        <f aca="false">+BW315/$CE$2</f>
        <v>0</v>
      </c>
      <c r="CM315" s="55" t="n">
        <f aca="false">+BX315/$CE$2</f>
        <v>0</v>
      </c>
      <c r="CN315" s="55" t="n">
        <f aca="false">+BY315/$CE$2</f>
        <v>0</v>
      </c>
      <c r="CO315" s="55" t="n">
        <f aca="false">+BZ315/$CE$2</f>
        <v>0</v>
      </c>
      <c r="CP315" s="55" t="n">
        <f aca="false">+CA315/$CE$2</f>
        <v>0</v>
      </c>
      <c r="CQ315" s="55" t="n">
        <f aca="false">+CB315/$CE$2</f>
        <v>0</v>
      </c>
      <c r="CR315" s="55" t="n">
        <f aca="false">+CC315/$CE$2</f>
        <v>42.2727272727273</v>
      </c>
      <c r="CS315" s="53"/>
      <c r="CT315" s="53"/>
      <c r="CU315" s="56" t="n">
        <f aca="false">+$O315*X315+$P315*BB315+$Q315*(0.9*BB315+$S315)+$R315</f>
        <v>102.3</v>
      </c>
      <c r="CV315" s="56" t="n">
        <f aca="false">+$O315*Y315+$P315*BC315+$Q315*(0.9*BC315+$S315)+$R315</f>
        <v>0</v>
      </c>
      <c r="CW315" s="56" t="n">
        <f aca="false">+$O315*Z315+$P315*BD315+$Q315*(0.9*BD315+$S315)+$R315</f>
        <v>0</v>
      </c>
      <c r="CX315" s="56" t="n">
        <f aca="false">+$O315*AA315+$P315*BE315+$Q315*(0.9*BE315+$S315)+$R315</f>
        <v>0</v>
      </c>
      <c r="CY315" s="56" t="n">
        <f aca="false">+$O315*AB315+$P315*BF315+$Q315*(0.9*BF315+$S315)+$R315</f>
        <v>0</v>
      </c>
      <c r="CZ315" s="56" t="n">
        <f aca="false">+$O315*AC315+$P315*BG315+$Q315*(0.9*BG315+$S315)+$R315</f>
        <v>0</v>
      </c>
      <c r="DA315" s="56" t="n">
        <f aca="false">+$O315*AD315+$P315*BH315+$Q315*(0.9*BH315+$S315)+$R315</f>
        <v>0</v>
      </c>
      <c r="DB315" s="56" t="n">
        <f aca="false">+$O315*AE315+$P315*BI315+$Q315*(0.9*BI315+$S315)+$R315</f>
        <v>0</v>
      </c>
      <c r="DC315" s="56" t="n">
        <f aca="false">+$O315*AF315+$P315*BJ315+$Q315*(0.9*BJ315+$S315)+$R315</f>
        <v>0</v>
      </c>
      <c r="DD315" s="56" t="n">
        <f aca="false">+$O315*AG315+$P315*BK315+$Q315*(0.9*BK315+$S315)+$R315</f>
        <v>0</v>
      </c>
      <c r="DE315" s="56" t="n">
        <f aca="false">+$O315*AH315+$P315*BL315+$Q315*(0.9*BL315+$S315)+$R315</f>
        <v>0</v>
      </c>
      <c r="DF315" s="56" t="n">
        <f aca="false">+$O315*AI315+$P315*BM315+$Q315*(0.9*BM315+$S315)+$R315</f>
        <v>0</v>
      </c>
      <c r="DG315" s="55" t="n">
        <f aca="false">+SUM(CU315:DF315)</f>
        <v>102.3</v>
      </c>
      <c r="DH315" s="53"/>
      <c r="DJ315" s="14" t="n">
        <f aca="false">+IF(X315=0,0,$T315)</f>
        <v>30</v>
      </c>
      <c r="DK315" s="14" t="n">
        <f aca="false">+IF(Y315=0,0,$T315)</f>
        <v>0</v>
      </c>
      <c r="DL315" s="14" t="n">
        <f aca="false">+IF(Z315=0,0,$T315)</f>
        <v>0</v>
      </c>
      <c r="DM315" s="14" t="n">
        <f aca="false">+IF(AA315=0,0,$T315)</f>
        <v>0</v>
      </c>
      <c r="DN315" s="14" t="n">
        <f aca="false">+IF(AB315=0,0,$T315)</f>
        <v>0</v>
      </c>
      <c r="DO315" s="14" t="n">
        <f aca="false">+IF(AC315=0,0,$T315)</f>
        <v>0</v>
      </c>
      <c r="DP315" s="14" t="n">
        <f aca="false">+IF(AD315=0,0,$T315)</f>
        <v>0</v>
      </c>
      <c r="DQ315" s="14" t="n">
        <f aca="false">+IF(AE315=0,0,$T315)</f>
        <v>0</v>
      </c>
      <c r="DR315" s="14" t="n">
        <f aca="false">+IF(AF315=0,0,$T315)</f>
        <v>0</v>
      </c>
      <c r="DS315" s="14" t="n">
        <f aca="false">+IF(AG315=0,0,$T315)</f>
        <v>0</v>
      </c>
      <c r="DT315" s="14" t="n">
        <f aca="false">+IF(AH315=0,0,$T315)</f>
        <v>0</v>
      </c>
      <c r="DU315" s="14" t="n">
        <f aca="false">+IF(AI315=0,0,$T315)</f>
        <v>0</v>
      </c>
      <c r="DV315" s="55" t="n">
        <f aca="false">+SUM(DJ315:DU315)</f>
        <v>30</v>
      </c>
      <c r="DY315" s="14" t="n">
        <v>0</v>
      </c>
      <c r="DZ315" s="14" t="n">
        <v>0</v>
      </c>
      <c r="EA315" s="14" t="n">
        <v>0</v>
      </c>
      <c r="EB315" s="14" t="n">
        <v>0</v>
      </c>
      <c r="EC315" s="14" t="n">
        <v>0</v>
      </c>
      <c r="ED315" s="14" t="n">
        <v>0</v>
      </c>
      <c r="EE315" s="14" t="n">
        <v>0</v>
      </c>
      <c r="EF315" s="14" t="n">
        <v>0</v>
      </c>
      <c r="EG315" s="14" t="n">
        <v>0</v>
      </c>
      <c r="EH315" s="14" t="n">
        <v>0</v>
      </c>
      <c r="EI315" s="14" t="n">
        <v>0</v>
      </c>
      <c r="EJ315" s="14" t="n">
        <v>0</v>
      </c>
      <c r="EK315" s="55" t="n">
        <f aca="false">+SUM(DY315:EJ315)</f>
        <v>0</v>
      </c>
      <c r="EO315" s="53" t="n">
        <f aca="false">+CU315+DJ315-DY315/2</f>
        <v>132.3</v>
      </c>
      <c r="EP315" s="53" t="n">
        <f aca="false">+CV315+DK315-DZ315/2</f>
        <v>0</v>
      </c>
      <c r="EQ315" s="53" t="n">
        <f aca="false">+CW315+DL315-EA315/2</f>
        <v>0</v>
      </c>
      <c r="ER315" s="53" t="n">
        <f aca="false">+CX315+DM315-EB315/2</f>
        <v>0</v>
      </c>
      <c r="ES315" s="53" t="n">
        <f aca="false">+CY315+DN315-EC315/2</f>
        <v>0</v>
      </c>
      <c r="ET315" s="53" t="n">
        <f aca="false">+CZ315+DO315-ED315/2</f>
        <v>0</v>
      </c>
      <c r="EU315" s="53" t="n">
        <f aca="false">+DA315+DP315-EE315/2</f>
        <v>0</v>
      </c>
      <c r="EV315" s="53" t="n">
        <f aca="false">+DB315+DQ315-EF315/2</f>
        <v>0</v>
      </c>
      <c r="EW315" s="53" t="n">
        <f aca="false">+DC315+DR315-EG315/2</f>
        <v>0</v>
      </c>
      <c r="EX315" s="53" t="n">
        <f aca="false">+DD315+DS315-EH315/2</f>
        <v>0</v>
      </c>
      <c r="EY315" s="53" t="n">
        <f aca="false">+DE315+DT315-EI315/2</f>
        <v>0</v>
      </c>
      <c r="EZ315" s="53" t="n">
        <f aca="false">+DF315+DU315-EJ315/2</f>
        <v>0</v>
      </c>
      <c r="FA315" s="55" t="n">
        <f aca="false">+SUM(EO315:EZ315)</f>
        <v>132.3</v>
      </c>
      <c r="FD315" s="53" t="n">
        <f aca="false">+AM315-EO315-DY315</f>
        <v>4982.7</v>
      </c>
      <c r="FE315" s="53" t="n">
        <f aca="false">+AN315-EP315-DZ315</f>
        <v>0</v>
      </c>
      <c r="FF315" s="53" t="n">
        <f aca="false">+AO315-EQ315-EA315</f>
        <v>0</v>
      </c>
      <c r="FG315" s="53" t="n">
        <f aca="false">+AP315-ER315-EB315</f>
        <v>0</v>
      </c>
      <c r="FH315" s="53" t="n">
        <f aca="false">+AQ315-ES315-EC315</f>
        <v>0</v>
      </c>
      <c r="FI315" s="53" t="n">
        <f aca="false">+AR315-ET315-ED315</f>
        <v>0</v>
      </c>
      <c r="FJ315" s="53" t="n">
        <f aca="false">+AS315-EU315-EE315</f>
        <v>0</v>
      </c>
      <c r="FK315" s="53" t="n">
        <f aca="false">+AT315-EV315-EF315</f>
        <v>0</v>
      </c>
      <c r="FL315" s="53" t="n">
        <f aca="false">+AU315-EW315-EG315</f>
        <v>0</v>
      </c>
      <c r="FM315" s="53" t="n">
        <f aca="false">+AV315-EX315-EH315</f>
        <v>0</v>
      </c>
      <c r="FN315" s="53" t="n">
        <f aca="false">+AW315-EY315-EI315</f>
        <v>0</v>
      </c>
      <c r="FO315" s="53" t="n">
        <f aca="false">+AX315-EZ315-EJ315</f>
        <v>0</v>
      </c>
      <c r="FP315" s="53" t="n">
        <f aca="false">+AY315-FA315</f>
        <v>4982.7</v>
      </c>
    </row>
    <row collapsed="false" customFormat="false" customHeight="true" hidden="false" ht="15" outlineLevel="2" r="316">
      <c r="A316" s="21" t="n">
        <v>12</v>
      </c>
      <c r="B316" s="21" t="s">
        <v>67</v>
      </c>
      <c r="C316" s="21" t="s">
        <v>137</v>
      </c>
      <c r="D316" s="67" t="n">
        <f aca="false">+E316</f>
        <v>16293</v>
      </c>
      <c r="E316" s="69" t="n">
        <v>16293</v>
      </c>
      <c r="F316" s="72" t="s">
        <v>993</v>
      </c>
      <c r="G316" s="21" t="s">
        <v>69</v>
      </c>
      <c r="H316" s="21" t="s">
        <v>69</v>
      </c>
      <c r="I316" s="72" t="s">
        <v>994</v>
      </c>
      <c r="J316" s="72" t="s">
        <v>587</v>
      </c>
      <c r="K316" s="76" t="s">
        <v>587</v>
      </c>
      <c r="L316" s="49" t="s">
        <v>487</v>
      </c>
      <c r="M316" s="50" t="s">
        <v>70</v>
      </c>
      <c r="N316" s="51" t="n">
        <v>0.01</v>
      </c>
      <c r="O316" s="51" t="n">
        <v>0.02</v>
      </c>
      <c r="P316" s="51" t="n">
        <v>0</v>
      </c>
      <c r="Q316" s="51" t="n">
        <v>0</v>
      </c>
      <c r="R316" s="50" t="n">
        <v>0</v>
      </c>
      <c r="S316" s="50" t="n">
        <v>0</v>
      </c>
      <c r="T316" s="50" t="n">
        <v>30</v>
      </c>
      <c r="U316" s="50"/>
      <c r="X316" s="53" t="e">
        <f aca="false">+VLOOKUP($D316,['file:///home/lab/repositories/luckia.facturador/com.luckia.biller.deploy/src/main/resources/bootstrap/info_presencial_2014.xlsx']venta_neta_cons!$a$2:$n$1048576,3,0)</f>
        <v>#VALUE!</v>
      </c>
      <c r="Y316" s="53" t="e">
        <f aca="false">+VLOOKUP($D316,['file:///home/lab/repositories/luckia.facturador/com.luckia.biller.deploy/src/main/resources/bootstrap/info_presencial_2014.xlsx']venta_neta_cons!$a$2:$n$1048576,4,0)</f>
        <v>#VALUE!</v>
      </c>
      <c r="Z316" s="53" t="e">
        <f aca="false">+VLOOKUP($D316,['file:///home/lab/repositories/luckia.facturador/com.luckia.biller.deploy/src/main/resources/bootstrap/info_presencial_2014.xlsx']venta_neta_cons!$a$2:$n$1048576,5,0)</f>
        <v>#VALUE!</v>
      </c>
      <c r="AA316" s="53" t="e">
        <f aca="false">+VLOOKUP($D316,['file:///home/lab/repositories/luckia.facturador/com.luckia.biller.deploy/src/main/resources/bootstrap/info_presencial_2014.xlsx']venta_neta_cons!$a$2:$n$1048576,6,0)</f>
        <v>#VALUE!</v>
      </c>
      <c r="AB316" s="53" t="e">
        <f aca="false">+VLOOKUP($D316,['file:///home/lab/repositories/luckia.facturador/com.luckia.biller.deploy/src/main/resources/bootstrap/info_presencial_2014.xlsx']venta_neta_cons!$a$2:$n$1048576,7,0)</f>
        <v>#VALUE!</v>
      </c>
      <c r="AC316" s="53" t="e">
        <f aca="false">+VLOOKUP($D316,['file:///home/lab/repositories/luckia.facturador/com.luckia.biller.deploy/src/main/resources/bootstrap/info_presencial_2014.xlsx']venta_neta_cons!$a$2:$n$1048576,8,0)</f>
        <v>#VALUE!</v>
      </c>
      <c r="AD316" s="53" t="e">
        <f aca="false">+VLOOKUP($D316,['file:///home/lab/repositories/luckia.facturador/com.luckia.biller.deploy/src/main/resources/bootstrap/info_presencial_2014.xlsx']venta_neta_cons!$a$2:$n$1048576,9,0)</f>
        <v>#VALUE!</v>
      </c>
      <c r="AE316" s="53" t="e">
        <f aca="false">+VLOOKUP($D316,['file:///home/lab/repositories/luckia.facturador/com.luckia.biller.deploy/src/main/resources/bootstrap/info_presencial_2014.xlsx']venta_neta_cons!$a$2:$n$1048576,10,0)</f>
        <v>#VALUE!</v>
      </c>
      <c r="AF316" s="53" t="e">
        <f aca="false">+VLOOKUP($D316,['file:///home/lab/repositories/luckia.facturador/com.luckia.biller.deploy/src/main/resources/bootstrap/info_presencial_2014.xlsx']venta_neta_cons!$a$2:$n$1048576,11,0)</f>
        <v>#VALUE!</v>
      </c>
      <c r="AG316" s="53" t="e">
        <f aca="false">+VLOOKUP($D316,['file:///home/lab/repositories/luckia.facturador/com.luckia.biller.deploy/src/main/resources/bootstrap/info_presencial_2014.xlsx']venta_neta_cons!$a$2:$n$1048576,12,0)</f>
        <v>#VALUE!</v>
      </c>
      <c r="AH316" s="53" t="e">
        <f aca="false">+VLOOKUP($D316,['file:///home/lab/repositories/luckia.facturador/com.luckia.biller.deploy/src/main/resources/bootstrap/info_presencial_2014.xlsx']venta_neta_cons!$a$2:$n$1048576,13,0)</f>
        <v>#VALUE!</v>
      </c>
      <c r="AI316" s="53" t="e">
        <f aca="false">+VLOOKUP($D316,['file:///home/lab/repositories/luckia.facturador/com.luckia.biller.deploy/src/main/resources/bootstrap/info_presencial_2014.xlsx']venta_neta_cons!$a$2:$n$1048576,14,0)</f>
        <v>#VALUE!</v>
      </c>
      <c r="AJ316" s="53" t="n">
        <f aca="false">+SUM(X316:AI316)</f>
        <v>9095</v>
      </c>
      <c r="AK316" s="54" t="n">
        <f aca="false">+BB316/X316</f>
        <v>0.156478284771853</v>
      </c>
      <c r="AL316" s="53"/>
      <c r="AM316" s="53" t="e">
        <f aca="false">+VLOOKUP($D316,['file:///home/lab/repositories/luckia.facturador/com.luckia.biller.deploy/src/main/resources/bootstrap/info_presencial_2014.xlsx']saldo_cons!$a$2:$n$1048576,3,0)</f>
        <v>#VALUE!</v>
      </c>
      <c r="AN316" s="53" t="e">
        <f aca="false">+VLOOKUP($D316,['file:///home/lab/repositories/luckia.facturador/com.luckia.biller.deploy/src/main/resources/bootstrap/info_presencial_2014.xlsx']saldo_cons!$a$2:$n$1048576,4,0)</f>
        <v>#VALUE!</v>
      </c>
      <c r="AO316" s="53" t="e">
        <f aca="false">+VLOOKUP($D316,['file:///home/lab/repositories/luckia.facturador/com.luckia.biller.deploy/src/main/resources/bootstrap/info_presencial_2014.xlsx']saldo_cons!$a$2:$n$1048576,5,0)</f>
        <v>#VALUE!</v>
      </c>
      <c r="AP316" s="53" t="e">
        <f aca="false">+VLOOKUP($D316,['file:///home/lab/repositories/luckia.facturador/com.luckia.biller.deploy/src/main/resources/bootstrap/info_presencial_2014.xlsx']saldo_cons!$a$2:$n$1048576,6,0)</f>
        <v>#VALUE!</v>
      </c>
      <c r="AQ316" s="53" t="e">
        <f aca="false">+VLOOKUP($D316,['file:///home/lab/repositories/luckia.facturador/com.luckia.biller.deploy/src/main/resources/bootstrap/info_presencial_2014.xlsx']saldo_cons!$a$2:$n$1048576,7,0)</f>
        <v>#VALUE!</v>
      </c>
      <c r="AR316" s="53" t="e">
        <f aca="false">+VLOOKUP($D316,['file:///home/lab/repositories/luckia.facturador/com.luckia.biller.deploy/src/main/resources/bootstrap/info_presencial_2014.xlsx']saldo_cons!$a$2:$n$1048576,8,0)</f>
        <v>#VALUE!</v>
      </c>
      <c r="AS316" s="53" t="e">
        <f aca="false">+VLOOKUP($D316,['file:///home/lab/repositories/luckia.facturador/com.luckia.biller.deploy/src/main/resources/bootstrap/info_presencial_2014.xlsx']saldo_cons!$a$2:$n$1048576,9,0)</f>
        <v>#VALUE!</v>
      </c>
      <c r="AT316" s="53" t="e">
        <f aca="false">+VLOOKUP($D316,['file:///home/lab/repositories/luckia.facturador/com.luckia.biller.deploy/src/main/resources/bootstrap/info_presencial_2014.xlsx']saldo_cons!$a$2:$n$1048576,10,0)</f>
        <v>#VALUE!</v>
      </c>
      <c r="AU316" s="53" t="e">
        <f aca="false">+VLOOKUP($D316,['file:///home/lab/repositories/luckia.facturador/com.luckia.biller.deploy/src/main/resources/bootstrap/info_presencial_2014.xlsx']saldo_cons!$a$2:$n$1048576,11,0)</f>
        <v>#VALUE!</v>
      </c>
      <c r="AV316" s="53" t="e">
        <f aca="false">+VLOOKUP($D316,['file:///home/lab/repositories/luckia.facturador/com.luckia.biller.deploy/src/main/resources/bootstrap/info_presencial_2014.xlsx']saldo_cons!$a$2:$n$1048576,12,0)</f>
        <v>#VALUE!</v>
      </c>
      <c r="AW316" s="53" t="e">
        <f aca="false">+VLOOKUP($D316,['file:///home/lab/repositories/luckia.facturador/com.luckia.biller.deploy/src/main/resources/bootstrap/info_presencial_2014.xlsx']saldo_cons!$a$2:$n$1048576,13,0)</f>
        <v>#VALUE!</v>
      </c>
      <c r="AX316" s="53" t="e">
        <f aca="false">+VLOOKUP($D316,['file:///home/lab/repositories/luckia.facturador/com.luckia.biller.deploy/src/main/resources/bootstrap/info_presencial_2014.xlsx']saldo_cons!$a$2:$n$1048576,14,0)</f>
        <v>#VALUE!</v>
      </c>
      <c r="AY316" s="53" t="n">
        <f aca="false">+SUM(AM316:AX316)</f>
        <v>9095</v>
      </c>
      <c r="AZ316" s="53"/>
      <c r="BA316" s="53"/>
      <c r="BB316" s="53" t="e">
        <f aca="false">+VLOOKUP($D316,['file:///home/lab/repositories/luckia.facturador/com.luckia.biller.deploy/src/main/resources/bootstrap/info_presencial_2014.xlsx']ggr_cons!$a$2:$n$1048576,3,0)</f>
        <v>#VALUE!</v>
      </c>
      <c r="BC316" s="53" t="e">
        <f aca="false">+VLOOKUP($D316,['file:///home/lab/repositories/luckia.facturador/com.luckia.biller.deploy/src/main/resources/bootstrap/info_presencial_2014.xlsx']ggr_cons!$a$2:$n$1048576,4,0)</f>
        <v>#VALUE!</v>
      </c>
      <c r="BD316" s="53" t="e">
        <f aca="false">+VLOOKUP($D316,['file:///home/lab/repositories/luckia.facturador/com.luckia.biller.deploy/src/main/resources/bootstrap/info_presencial_2014.xlsx']ggr_cons!$a$2:$n$1048576,5,0)</f>
        <v>#VALUE!</v>
      </c>
      <c r="BE316" s="53" t="e">
        <f aca="false">+VLOOKUP($D316,['file:///home/lab/repositories/luckia.facturador/com.luckia.biller.deploy/src/main/resources/bootstrap/info_presencial_2014.xlsx']ggr_cons!$a$2:$n$1048576,6,0)</f>
        <v>#VALUE!</v>
      </c>
      <c r="BF316" s="53" t="e">
        <f aca="false">+VLOOKUP($D316,['file:///home/lab/repositories/luckia.facturador/com.luckia.biller.deploy/src/main/resources/bootstrap/info_presencial_2014.xlsx']ggr_cons!$a$2:$n$1048576,7,0)</f>
        <v>#VALUE!</v>
      </c>
      <c r="BG316" s="53" t="e">
        <f aca="false">+VLOOKUP($D316,['file:///home/lab/repositories/luckia.facturador/com.luckia.biller.deploy/src/main/resources/bootstrap/info_presencial_2014.xlsx']ggr_cons!$a$2:$n$1048576,8,0)</f>
        <v>#VALUE!</v>
      </c>
      <c r="BH316" s="53" t="e">
        <f aca="false">+VLOOKUP($D316,['file:///home/lab/repositories/luckia.facturador/com.luckia.biller.deploy/src/main/resources/bootstrap/info_presencial_2014.xlsx']ggr_cons!$a$2:$n$1048576,9,0)</f>
        <v>#VALUE!</v>
      </c>
      <c r="BI316" s="53" t="e">
        <f aca="false">+VLOOKUP($D316,['file:///home/lab/repositories/luckia.facturador/com.luckia.biller.deploy/src/main/resources/bootstrap/info_presencial_2014.xlsx']ggr_cons!$a$2:$n$1048576,10,0)</f>
        <v>#VALUE!</v>
      </c>
      <c r="BJ316" s="53" t="e">
        <f aca="false">+VLOOKUP($D316,['file:///home/lab/repositories/luckia.facturador/com.luckia.biller.deploy/src/main/resources/bootstrap/info_presencial_2014.xlsx']ggr_cons!$a$2:$n$1048576,11,0)</f>
        <v>#VALUE!</v>
      </c>
      <c r="BK316" s="53" t="e">
        <f aca="false">+VLOOKUP($D316,['file:///home/lab/repositories/luckia.facturador/com.luckia.biller.deploy/src/main/resources/bootstrap/info_presencial_2014.xlsx']ggr_cons!$a$2:$n$1048576,12,0)</f>
        <v>#VALUE!</v>
      </c>
      <c r="BL316" s="53" t="e">
        <f aca="false">+VLOOKUP($D316,['file:///home/lab/repositories/luckia.facturador/com.luckia.biller.deploy/src/main/resources/bootstrap/info_presencial_2014.xlsx']ggr_cons!$a$2:$n$1048576,13,0)</f>
        <v>#VALUE!</v>
      </c>
      <c r="BM316" s="53" t="e">
        <f aca="false">+VLOOKUP($D316,['file:///home/lab/repositories/luckia.facturador/com.luckia.biller.deploy/src/main/resources/bootstrap/info_presencial_2014.xlsx']ggr_cons!$a$2:$n$1048576,14,0)</f>
        <v>#VALUE!</v>
      </c>
      <c r="BN316" s="53" t="n">
        <f aca="false">+SUM(BB316:BM316)</f>
        <v>1423.17</v>
      </c>
      <c r="BO316" s="53"/>
      <c r="BP316" s="53"/>
      <c r="BQ316" s="55" t="n">
        <f aca="false">+$N316*X316</f>
        <v>90.95</v>
      </c>
      <c r="BR316" s="55" t="n">
        <f aca="false">+$N316*Y316</f>
        <v>0</v>
      </c>
      <c r="BS316" s="55" t="n">
        <f aca="false">+$N316*Z316</f>
        <v>0</v>
      </c>
      <c r="BT316" s="55" t="n">
        <f aca="false">+$N316*AA316</f>
        <v>0</v>
      </c>
      <c r="BU316" s="55" t="n">
        <f aca="false">+$N316*AB316</f>
        <v>0</v>
      </c>
      <c r="BV316" s="55" t="n">
        <f aca="false">+$N316*AC316</f>
        <v>0</v>
      </c>
      <c r="BW316" s="55" t="n">
        <f aca="false">+$N316*AD316</f>
        <v>0</v>
      </c>
      <c r="BX316" s="55" t="n">
        <f aca="false">+$N316*AE316</f>
        <v>0</v>
      </c>
      <c r="BY316" s="55" t="n">
        <f aca="false">+$N316*AF316</f>
        <v>0</v>
      </c>
      <c r="BZ316" s="55" t="n">
        <f aca="false">+$N316*AG316</f>
        <v>0</v>
      </c>
      <c r="CA316" s="55" t="n">
        <f aca="false">+$N316*AH316</f>
        <v>0</v>
      </c>
      <c r="CB316" s="55" t="n">
        <f aca="false">+$N316*AI316</f>
        <v>0</v>
      </c>
      <c r="CC316" s="55" t="n">
        <f aca="false">+SUM(BQ316:CB316)</f>
        <v>90.95</v>
      </c>
      <c r="CD316" s="53"/>
      <c r="CE316" s="55"/>
      <c r="CF316" s="55" t="n">
        <f aca="false">+BQ316/$CE$2</f>
        <v>75.1652892561984</v>
      </c>
      <c r="CG316" s="55" t="n">
        <f aca="false">+BR316/$CE$2</f>
        <v>0</v>
      </c>
      <c r="CH316" s="55" t="n">
        <f aca="false">+BS316/$CE$2</f>
        <v>0</v>
      </c>
      <c r="CI316" s="55" t="n">
        <f aca="false">+BT316/$CE$2</f>
        <v>0</v>
      </c>
      <c r="CJ316" s="55" t="n">
        <f aca="false">+BU316/$CE$2</f>
        <v>0</v>
      </c>
      <c r="CK316" s="55" t="n">
        <f aca="false">+BV316/$CE$2</f>
        <v>0</v>
      </c>
      <c r="CL316" s="55" t="n">
        <f aca="false">+BW316/$CE$2</f>
        <v>0</v>
      </c>
      <c r="CM316" s="55" t="n">
        <f aca="false">+BX316/$CE$2</f>
        <v>0</v>
      </c>
      <c r="CN316" s="55" t="n">
        <f aca="false">+BY316/$CE$2</f>
        <v>0</v>
      </c>
      <c r="CO316" s="55" t="n">
        <f aca="false">+BZ316/$CE$2</f>
        <v>0</v>
      </c>
      <c r="CP316" s="55" t="n">
        <f aca="false">+CA316/$CE$2</f>
        <v>0</v>
      </c>
      <c r="CQ316" s="55" t="n">
        <f aca="false">+CB316/$CE$2</f>
        <v>0</v>
      </c>
      <c r="CR316" s="55" t="n">
        <f aca="false">+CC316/$CE$2</f>
        <v>75.1652892561984</v>
      </c>
      <c r="CS316" s="53"/>
      <c r="CT316" s="53"/>
      <c r="CU316" s="56" t="n">
        <f aca="false">+$O316*X316+$P316*BB316+$Q316*(0.9*BB316+$S316)+$R316</f>
        <v>181.9</v>
      </c>
      <c r="CV316" s="56" t="n">
        <f aca="false">+$O316*Y316+$P316*BC316+$Q316*(0.9*BC316+$S316)+$R316</f>
        <v>0</v>
      </c>
      <c r="CW316" s="56" t="n">
        <f aca="false">+$O316*Z316+$P316*BD316+$Q316*(0.9*BD316+$S316)+$R316</f>
        <v>0</v>
      </c>
      <c r="CX316" s="56" t="n">
        <f aca="false">+$O316*AA316+$P316*BE316+$Q316*(0.9*BE316+$S316)+$R316</f>
        <v>0</v>
      </c>
      <c r="CY316" s="56" t="n">
        <f aca="false">+$O316*AB316+$P316*BF316+$Q316*(0.9*BF316+$S316)+$R316</f>
        <v>0</v>
      </c>
      <c r="CZ316" s="56" t="n">
        <f aca="false">+$O316*AC316+$P316*BG316+$Q316*(0.9*BG316+$S316)+$R316</f>
        <v>0</v>
      </c>
      <c r="DA316" s="56" t="n">
        <f aca="false">+$O316*AD316+$P316*BH316+$Q316*(0.9*BH316+$S316)+$R316</f>
        <v>0</v>
      </c>
      <c r="DB316" s="56" t="n">
        <f aca="false">+$O316*AE316+$P316*BI316+$Q316*(0.9*BI316+$S316)+$R316</f>
        <v>0</v>
      </c>
      <c r="DC316" s="56" t="n">
        <f aca="false">+$O316*AF316+$P316*BJ316+$Q316*(0.9*BJ316+$S316)+$R316</f>
        <v>0</v>
      </c>
      <c r="DD316" s="56" t="n">
        <f aca="false">+$O316*AG316+$P316*BK316+$Q316*(0.9*BK316+$S316)+$R316</f>
        <v>0</v>
      </c>
      <c r="DE316" s="56" t="n">
        <f aca="false">+$O316*AH316+$P316*BL316+$Q316*(0.9*BL316+$S316)+$R316</f>
        <v>0</v>
      </c>
      <c r="DF316" s="56" t="n">
        <f aca="false">+$O316*AI316+$P316*BM316+$Q316*(0.9*BM316+$S316)+$R316</f>
        <v>0</v>
      </c>
      <c r="DG316" s="55" t="n">
        <f aca="false">+SUM(CU316:DF316)</f>
        <v>181.9</v>
      </c>
      <c r="DH316" s="53"/>
      <c r="DJ316" s="14" t="n">
        <f aca="false">+IF(X316=0,0,$T316)</f>
        <v>30</v>
      </c>
      <c r="DK316" s="14" t="n">
        <f aca="false">+IF(Y316=0,0,$T316)</f>
        <v>0</v>
      </c>
      <c r="DL316" s="14" t="n">
        <f aca="false">+IF(Z316=0,0,$T316)</f>
        <v>0</v>
      </c>
      <c r="DM316" s="14" t="n">
        <f aca="false">+IF(AA316=0,0,$T316)</f>
        <v>0</v>
      </c>
      <c r="DN316" s="14" t="n">
        <f aca="false">+IF(AB316=0,0,$T316)</f>
        <v>0</v>
      </c>
      <c r="DO316" s="14" t="n">
        <f aca="false">+IF(AC316=0,0,$T316)</f>
        <v>0</v>
      </c>
      <c r="DP316" s="14" t="n">
        <f aca="false">+IF(AD316=0,0,$T316)</f>
        <v>0</v>
      </c>
      <c r="DQ316" s="14" t="n">
        <f aca="false">+IF(AE316=0,0,$T316)</f>
        <v>0</v>
      </c>
      <c r="DR316" s="14" t="n">
        <f aca="false">+IF(AF316=0,0,$T316)</f>
        <v>0</v>
      </c>
      <c r="DS316" s="14" t="n">
        <f aca="false">+IF(AG316=0,0,$T316)</f>
        <v>0</v>
      </c>
      <c r="DT316" s="14" t="n">
        <f aca="false">+IF(AH316=0,0,$T316)</f>
        <v>0</v>
      </c>
      <c r="DU316" s="14" t="n">
        <f aca="false">+IF(AI316=0,0,$T316)</f>
        <v>0</v>
      </c>
      <c r="DV316" s="55" t="n">
        <f aca="false">+SUM(DJ316:DU316)</f>
        <v>30</v>
      </c>
      <c r="DY316" s="14" t="n">
        <v>0</v>
      </c>
      <c r="DZ316" s="14" t="n">
        <v>0</v>
      </c>
      <c r="EA316" s="14" t="n">
        <v>0</v>
      </c>
      <c r="EB316" s="14" t="n">
        <v>0</v>
      </c>
      <c r="EC316" s="14" t="n">
        <v>0</v>
      </c>
      <c r="ED316" s="14" t="n">
        <v>0</v>
      </c>
      <c r="EE316" s="14" t="n">
        <v>0</v>
      </c>
      <c r="EF316" s="14" t="n">
        <v>0</v>
      </c>
      <c r="EG316" s="14" t="n">
        <v>0</v>
      </c>
      <c r="EH316" s="14" t="n">
        <v>0</v>
      </c>
      <c r="EI316" s="14" t="n">
        <v>0</v>
      </c>
      <c r="EJ316" s="14" t="n">
        <v>0</v>
      </c>
      <c r="EK316" s="55" t="n">
        <f aca="false">+SUM(DY316:EJ316)</f>
        <v>0</v>
      </c>
      <c r="EO316" s="53" t="n">
        <f aca="false">+CU316+DJ316-DY316/2</f>
        <v>211.9</v>
      </c>
      <c r="EP316" s="53" t="n">
        <f aca="false">+CV316+DK316-DZ316/2</f>
        <v>0</v>
      </c>
      <c r="EQ316" s="53" t="n">
        <f aca="false">+CW316+DL316-EA316/2</f>
        <v>0</v>
      </c>
      <c r="ER316" s="53" t="n">
        <f aca="false">+CX316+DM316-EB316/2</f>
        <v>0</v>
      </c>
      <c r="ES316" s="53" t="n">
        <f aca="false">+CY316+DN316-EC316/2</f>
        <v>0</v>
      </c>
      <c r="ET316" s="53" t="n">
        <f aca="false">+CZ316+DO316-ED316/2</f>
        <v>0</v>
      </c>
      <c r="EU316" s="53" t="n">
        <f aca="false">+DA316+DP316-EE316/2</f>
        <v>0</v>
      </c>
      <c r="EV316" s="53" t="n">
        <f aca="false">+DB316+DQ316-EF316/2</f>
        <v>0</v>
      </c>
      <c r="EW316" s="53" t="n">
        <f aca="false">+DC316+DR316-EG316/2</f>
        <v>0</v>
      </c>
      <c r="EX316" s="53" t="n">
        <f aca="false">+DD316+DS316-EH316/2</f>
        <v>0</v>
      </c>
      <c r="EY316" s="53" t="n">
        <f aca="false">+DE316+DT316-EI316/2</f>
        <v>0</v>
      </c>
      <c r="EZ316" s="53" t="n">
        <f aca="false">+DF316+DU316-EJ316/2</f>
        <v>0</v>
      </c>
      <c r="FA316" s="55" t="n">
        <f aca="false">+SUM(EO316:EZ316)</f>
        <v>211.9</v>
      </c>
      <c r="FD316" s="53" t="n">
        <f aca="false">+AM316-EO316-DY316</f>
        <v>8883.1</v>
      </c>
      <c r="FE316" s="53" t="n">
        <f aca="false">+AN316-EP316-DZ316</f>
        <v>0</v>
      </c>
      <c r="FF316" s="53" t="n">
        <f aca="false">+AO316-EQ316-EA316</f>
        <v>0</v>
      </c>
      <c r="FG316" s="53" t="n">
        <f aca="false">+AP316-ER316-EB316</f>
        <v>0</v>
      </c>
      <c r="FH316" s="53" t="n">
        <f aca="false">+AQ316-ES316-EC316</f>
        <v>0</v>
      </c>
      <c r="FI316" s="53" t="n">
        <f aca="false">+AR316-ET316-ED316</f>
        <v>0</v>
      </c>
      <c r="FJ316" s="53" t="n">
        <f aca="false">+AS316-EU316-EE316</f>
        <v>0</v>
      </c>
      <c r="FK316" s="53" t="n">
        <f aca="false">+AT316-EV316-EF316</f>
        <v>0</v>
      </c>
      <c r="FL316" s="53" t="n">
        <f aca="false">+AU316-EW316-EG316</f>
        <v>0</v>
      </c>
      <c r="FM316" s="53" t="n">
        <f aca="false">+AV316-EX316-EH316</f>
        <v>0</v>
      </c>
      <c r="FN316" s="53" t="n">
        <f aca="false">+AW316-EY316-EI316</f>
        <v>0</v>
      </c>
      <c r="FO316" s="53" t="n">
        <f aca="false">+AX316-EZ316-EJ316</f>
        <v>0</v>
      </c>
      <c r="FP316" s="53" t="n">
        <f aca="false">+AY316-FA316</f>
        <v>8883.1</v>
      </c>
    </row>
    <row collapsed="false" customFormat="false" customHeight="true" hidden="false" ht="15" outlineLevel="2" r="317">
      <c r="A317" s="21" t="n">
        <v>12</v>
      </c>
      <c r="B317" s="21" t="s">
        <v>67</v>
      </c>
      <c r="C317" s="21" t="s">
        <v>137</v>
      </c>
      <c r="D317" s="67" t="n">
        <f aca="false">+E317</f>
        <v>16294</v>
      </c>
      <c r="E317" s="69" t="n">
        <v>16294</v>
      </c>
      <c r="F317" s="72" t="s">
        <v>995</v>
      </c>
      <c r="G317" s="21" t="s">
        <v>69</v>
      </c>
      <c r="H317" s="21" t="s">
        <v>69</v>
      </c>
      <c r="I317" s="72" t="s">
        <v>996</v>
      </c>
      <c r="J317" s="72" t="s">
        <v>997</v>
      </c>
      <c r="K317" s="76" t="s">
        <v>486</v>
      </c>
      <c r="L317" s="49" t="s">
        <v>487</v>
      </c>
      <c r="M317" s="50" t="s">
        <v>70</v>
      </c>
      <c r="N317" s="51" t="n">
        <v>0.01</v>
      </c>
      <c r="O317" s="51" t="n">
        <v>0.02</v>
      </c>
      <c r="P317" s="51" t="n">
        <v>0</v>
      </c>
      <c r="Q317" s="51" t="n">
        <v>0</v>
      </c>
      <c r="R317" s="50" t="n">
        <v>0</v>
      </c>
      <c r="S317" s="50" t="n">
        <v>0</v>
      </c>
      <c r="T317" s="50" t="n">
        <v>30</v>
      </c>
      <c r="U317" s="50"/>
      <c r="X317" s="53" t="e">
        <f aca="false">+VLOOKUP($D317,['file:///home/lab/repositories/luckia.facturador/com.luckia.biller.deploy/src/main/resources/bootstrap/info_presencial_2014.xlsx']venta_neta_cons!$a$2:$n$1048576,3,0)</f>
        <v>#VALUE!</v>
      </c>
      <c r="Y317" s="53" t="e">
        <f aca="false">+VLOOKUP($D317,['file:///home/lab/repositories/luckia.facturador/com.luckia.biller.deploy/src/main/resources/bootstrap/info_presencial_2014.xlsx']venta_neta_cons!$a$2:$n$1048576,4,0)</f>
        <v>#VALUE!</v>
      </c>
      <c r="Z317" s="53" t="e">
        <f aca="false">+VLOOKUP($D317,['file:///home/lab/repositories/luckia.facturador/com.luckia.biller.deploy/src/main/resources/bootstrap/info_presencial_2014.xlsx']venta_neta_cons!$a$2:$n$1048576,5,0)</f>
        <v>#VALUE!</v>
      </c>
      <c r="AA317" s="53" t="e">
        <f aca="false">+VLOOKUP($D317,['file:///home/lab/repositories/luckia.facturador/com.luckia.biller.deploy/src/main/resources/bootstrap/info_presencial_2014.xlsx']venta_neta_cons!$a$2:$n$1048576,6,0)</f>
        <v>#VALUE!</v>
      </c>
      <c r="AB317" s="53" t="e">
        <f aca="false">+VLOOKUP($D317,['file:///home/lab/repositories/luckia.facturador/com.luckia.biller.deploy/src/main/resources/bootstrap/info_presencial_2014.xlsx']venta_neta_cons!$a$2:$n$1048576,7,0)</f>
        <v>#VALUE!</v>
      </c>
      <c r="AC317" s="53" t="e">
        <f aca="false">+VLOOKUP($D317,['file:///home/lab/repositories/luckia.facturador/com.luckia.biller.deploy/src/main/resources/bootstrap/info_presencial_2014.xlsx']venta_neta_cons!$a$2:$n$1048576,8,0)</f>
        <v>#VALUE!</v>
      </c>
      <c r="AD317" s="53" t="e">
        <f aca="false">+VLOOKUP($D317,['file:///home/lab/repositories/luckia.facturador/com.luckia.biller.deploy/src/main/resources/bootstrap/info_presencial_2014.xlsx']venta_neta_cons!$a$2:$n$1048576,9,0)</f>
        <v>#VALUE!</v>
      </c>
      <c r="AE317" s="53" t="e">
        <f aca="false">+VLOOKUP($D317,['file:///home/lab/repositories/luckia.facturador/com.luckia.biller.deploy/src/main/resources/bootstrap/info_presencial_2014.xlsx']venta_neta_cons!$a$2:$n$1048576,10,0)</f>
        <v>#VALUE!</v>
      </c>
      <c r="AF317" s="53" t="e">
        <f aca="false">+VLOOKUP($D317,['file:///home/lab/repositories/luckia.facturador/com.luckia.biller.deploy/src/main/resources/bootstrap/info_presencial_2014.xlsx']venta_neta_cons!$a$2:$n$1048576,11,0)</f>
        <v>#VALUE!</v>
      </c>
      <c r="AG317" s="53" t="e">
        <f aca="false">+VLOOKUP($D317,['file:///home/lab/repositories/luckia.facturador/com.luckia.biller.deploy/src/main/resources/bootstrap/info_presencial_2014.xlsx']venta_neta_cons!$a$2:$n$1048576,12,0)</f>
        <v>#VALUE!</v>
      </c>
      <c r="AH317" s="53" t="e">
        <f aca="false">+VLOOKUP($D317,['file:///home/lab/repositories/luckia.facturador/com.luckia.biller.deploy/src/main/resources/bootstrap/info_presencial_2014.xlsx']venta_neta_cons!$a$2:$n$1048576,13,0)</f>
        <v>#VALUE!</v>
      </c>
      <c r="AI317" s="53" t="e">
        <f aca="false">+VLOOKUP($D317,['file:///home/lab/repositories/luckia.facturador/com.luckia.biller.deploy/src/main/resources/bootstrap/info_presencial_2014.xlsx']venta_neta_cons!$a$2:$n$1048576,14,0)</f>
        <v>#VALUE!</v>
      </c>
      <c r="AJ317" s="53" t="n">
        <f aca="false">+SUM(X317:AI317)</f>
        <v>5991</v>
      </c>
      <c r="AK317" s="54" t="n">
        <f aca="false">+BB317/X317</f>
        <v>0.43669838090469</v>
      </c>
      <c r="AL317" s="53"/>
      <c r="AM317" s="53" t="e">
        <f aca="false">+VLOOKUP($D317,['file:///home/lab/repositories/luckia.facturador/com.luckia.biller.deploy/src/main/resources/bootstrap/info_presencial_2014.xlsx']saldo_cons!$a$2:$n$1048576,3,0)</f>
        <v>#VALUE!</v>
      </c>
      <c r="AN317" s="53" t="e">
        <f aca="false">+VLOOKUP($D317,['file:///home/lab/repositories/luckia.facturador/com.luckia.biller.deploy/src/main/resources/bootstrap/info_presencial_2014.xlsx']saldo_cons!$a$2:$n$1048576,4,0)</f>
        <v>#VALUE!</v>
      </c>
      <c r="AO317" s="53" t="e">
        <f aca="false">+VLOOKUP($D317,['file:///home/lab/repositories/luckia.facturador/com.luckia.biller.deploy/src/main/resources/bootstrap/info_presencial_2014.xlsx']saldo_cons!$a$2:$n$1048576,5,0)</f>
        <v>#VALUE!</v>
      </c>
      <c r="AP317" s="53" t="e">
        <f aca="false">+VLOOKUP($D317,['file:///home/lab/repositories/luckia.facturador/com.luckia.biller.deploy/src/main/resources/bootstrap/info_presencial_2014.xlsx']saldo_cons!$a$2:$n$1048576,6,0)</f>
        <v>#VALUE!</v>
      </c>
      <c r="AQ317" s="53" t="e">
        <f aca="false">+VLOOKUP($D317,['file:///home/lab/repositories/luckia.facturador/com.luckia.biller.deploy/src/main/resources/bootstrap/info_presencial_2014.xlsx']saldo_cons!$a$2:$n$1048576,7,0)</f>
        <v>#VALUE!</v>
      </c>
      <c r="AR317" s="53" t="e">
        <f aca="false">+VLOOKUP($D317,['file:///home/lab/repositories/luckia.facturador/com.luckia.biller.deploy/src/main/resources/bootstrap/info_presencial_2014.xlsx']saldo_cons!$a$2:$n$1048576,8,0)</f>
        <v>#VALUE!</v>
      </c>
      <c r="AS317" s="53" t="e">
        <f aca="false">+VLOOKUP($D317,['file:///home/lab/repositories/luckia.facturador/com.luckia.biller.deploy/src/main/resources/bootstrap/info_presencial_2014.xlsx']saldo_cons!$a$2:$n$1048576,9,0)</f>
        <v>#VALUE!</v>
      </c>
      <c r="AT317" s="53" t="e">
        <f aca="false">+VLOOKUP($D317,['file:///home/lab/repositories/luckia.facturador/com.luckia.biller.deploy/src/main/resources/bootstrap/info_presencial_2014.xlsx']saldo_cons!$a$2:$n$1048576,10,0)</f>
        <v>#VALUE!</v>
      </c>
      <c r="AU317" s="53" t="e">
        <f aca="false">+VLOOKUP($D317,['file:///home/lab/repositories/luckia.facturador/com.luckia.biller.deploy/src/main/resources/bootstrap/info_presencial_2014.xlsx']saldo_cons!$a$2:$n$1048576,11,0)</f>
        <v>#VALUE!</v>
      </c>
      <c r="AV317" s="53" t="e">
        <f aca="false">+VLOOKUP($D317,['file:///home/lab/repositories/luckia.facturador/com.luckia.biller.deploy/src/main/resources/bootstrap/info_presencial_2014.xlsx']saldo_cons!$a$2:$n$1048576,12,0)</f>
        <v>#VALUE!</v>
      </c>
      <c r="AW317" s="53" t="e">
        <f aca="false">+VLOOKUP($D317,['file:///home/lab/repositories/luckia.facturador/com.luckia.biller.deploy/src/main/resources/bootstrap/info_presencial_2014.xlsx']saldo_cons!$a$2:$n$1048576,13,0)</f>
        <v>#VALUE!</v>
      </c>
      <c r="AX317" s="53" t="e">
        <f aca="false">+VLOOKUP($D317,['file:///home/lab/repositories/luckia.facturador/com.luckia.biller.deploy/src/main/resources/bootstrap/info_presencial_2014.xlsx']saldo_cons!$a$2:$n$1048576,14,0)</f>
        <v>#VALUE!</v>
      </c>
      <c r="AY317" s="53" t="n">
        <f aca="false">+SUM(AM317:AX317)</f>
        <v>5991</v>
      </c>
      <c r="AZ317" s="53"/>
      <c r="BA317" s="53"/>
      <c r="BB317" s="53" t="e">
        <f aca="false">+VLOOKUP($D317,['file:///home/lab/repositories/luckia.facturador/com.luckia.biller.deploy/src/main/resources/bootstrap/info_presencial_2014.xlsx']ggr_cons!$a$2:$n$1048576,3,0)</f>
        <v>#VALUE!</v>
      </c>
      <c r="BC317" s="53" t="e">
        <f aca="false">+VLOOKUP($D317,['file:///home/lab/repositories/luckia.facturador/com.luckia.biller.deploy/src/main/resources/bootstrap/info_presencial_2014.xlsx']ggr_cons!$a$2:$n$1048576,4,0)</f>
        <v>#VALUE!</v>
      </c>
      <c r="BD317" s="53" t="e">
        <f aca="false">+VLOOKUP($D317,['file:///home/lab/repositories/luckia.facturador/com.luckia.biller.deploy/src/main/resources/bootstrap/info_presencial_2014.xlsx']ggr_cons!$a$2:$n$1048576,5,0)</f>
        <v>#VALUE!</v>
      </c>
      <c r="BE317" s="53" t="e">
        <f aca="false">+VLOOKUP($D317,['file:///home/lab/repositories/luckia.facturador/com.luckia.biller.deploy/src/main/resources/bootstrap/info_presencial_2014.xlsx']ggr_cons!$a$2:$n$1048576,6,0)</f>
        <v>#VALUE!</v>
      </c>
      <c r="BF317" s="53" t="e">
        <f aca="false">+VLOOKUP($D317,['file:///home/lab/repositories/luckia.facturador/com.luckia.biller.deploy/src/main/resources/bootstrap/info_presencial_2014.xlsx']ggr_cons!$a$2:$n$1048576,7,0)</f>
        <v>#VALUE!</v>
      </c>
      <c r="BG317" s="53" t="e">
        <f aca="false">+VLOOKUP($D317,['file:///home/lab/repositories/luckia.facturador/com.luckia.biller.deploy/src/main/resources/bootstrap/info_presencial_2014.xlsx']ggr_cons!$a$2:$n$1048576,8,0)</f>
        <v>#VALUE!</v>
      </c>
      <c r="BH317" s="53" t="e">
        <f aca="false">+VLOOKUP($D317,['file:///home/lab/repositories/luckia.facturador/com.luckia.biller.deploy/src/main/resources/bootstrap/info_presencial_2014.xlsx']ggr_cons!$a$2:$n$1048576,9,0)</f>
        <v>#VALUE!</v>
      </c>
      <c r="BI317" s="53" t="e">
        <f aca="false">+VLOOKUP($D317,['file:///home/lab/repositories/luckia.facturador/com.luckia.biller.deploy/src/main/resources/bootstrap/info_presencial_2014.xlsx']ggr_cons!$a$2:$n$1048576,10,0)</f>
        <v>#VALUE!</v>
      </c>
      <c r="BJ317" s="53" t="e">
        <f aca="false">+VLOOKUP($D317,['file:///home/lab/repositories/luckia.facturador/com.luckia.biller.deploy/src/main/resources/bootstrap/info_presencial_2014.xlsx']ggr_cons!$a$2:$n$1048576,11,0)</f>
        <v>#VALUE!</v>
      </c>
      <c r="BK317" s="53" t="e">
        <f aca="false">+VLOOKUP($D317,['file:///home/lab/repositories/luckia.facturador/com.luckia.biller.deploy/src/main/resources/bootstrap/info_presencial_2014.xlsx']ggr_cons!$a$2:$n$1048576,12,0)</f>
        <v>#VALUE!</v>
      </c>
      <c r="BL317" s="53" t="e">
        <f aca="false">+VLOOKUP($D317,['file:///home/lab/repositories/luckia.facturador/com.luckia.biller.deploy/src/main/resources/bootstrap/info_presencial_2014.xlsx']ggr_cons!$a$2:$n$1048576,13,0)</f>
        <v>#VALUE!</v>
      </c>
      <c r="BM317" s="53" t="e">
        <f aca="false">+VLOOKUP($D317,['file:///home/lab/repositories/luckia.facturador/com.luckia.biller.deploy/src/main/resources/bootstrap/info_presencial_2014.xlsx']ggr_cons!$a$2:$n$1048576,14,0)</f>
        <v>#VALUE!</v>
      </c>
      <c r="BN317" s="53" t="n">
        <f aca="false">+SUM(BB317:BM317)</f>
        <v>2616.26</v>
      </c>
      <c r="BO317" s="53"/>
      <c r="BP317" s="53"/>
      <c r="BQ317" s="55" t="n">
        <f aca="false">+$N317*X317</f>
        <v>59.91</v>
      </c>
      <c r="BR317" s="55" t="n">
        <f aca="false">+$N317*Y317</f>
        <v>0</v>
      </c>
      <c r="BS317" s="55" t="n">
        <f aca="false">+$N317*Z317</f>
        <v>0</v>
      </c>
      <c r="BT317" s="55" t="n">
        <f aca="false">+$N317*AA317</f>
        <v>0</v>
      </c>
      <c r="BU317" s="55" t="n">
        <f aca="false">+$N317*AB317</f>
        <v>0</v>
      </c>
      <c r="BV317" s="55" t="n">
        <f aca="false">+$N317*AC317</f>
        <v>0</v>
      </c>
      <c r="BW317" s="55" t="n">
        <f aca="false">+$N317*AD317</f>
        <v>0</v>
      </c>
      <c r="BX317" s="55" t="n">
        <f aca="false">+$N317*AE317</f>
        <v>0</v>
      </c>
      <c r="BY317" s="55" t="n">
        <f aca="false">+$N317*AF317</f>
        <v>0</v>
      </c>
      <c r="BZ317" s="55" t="n">
        <f aca="false">+$N317*AG317</f>
        <v>0</v>
      </c>
      <c r="CA317" s="55" t="n">
        <f aca="false">+$N317*AH317</f>
        <v>0</v>
      </c>
      <c r="CB317" s="55" t="n">
        <f aca="false">+$N317*AI317</f>
        <v>0</v>
      </c>
      <c r="CC317" s="55" t="n">
        <f aca="false">+SUM(BQ317:CB317)</f>
        <v>59.91</v>
      </c>
      <c r="CD317" s="53"/>
      <c r="CE317" s="55"/>
      <c r="CF317" s="55" t="n">
        <f aca="false">+BQ317/$CE$2</f>
        <v>49.5123966942149</v>
      </c>
      <c r="CG317" s="55" t="n">
        <f aca="false">+BR317/$CE$2</f>
        <v>0</v>
      </c>
      <c r="CH317" s="55" t="n">
        <f aca="false">+BS317/$CE$2</f>
        <v>0</v>
      </c>
      <c r="CI317" s="55" t="n">
        <f aca="false">+BT317/$CE$2</f>
        <v>0</v>
      </c>
      <c r="CJ317" s="55" t="n">
        <f aca="false">+BU317/$CE$2</f>
        <v>0</v>
      </c>
      <c r="CK317" s="55" t="n">
        <f aca="false">+BV317/$CE$2</f>
        <v>0</v>
      </c>
      <c r="CL317" s="55" t="n">
        <f aca="false">+BW317/$CE$2</f>
        <v>0</v>
      </c>
      <c r="CM317" s="55" t="n">
        <f aca="false">+BX317/$CE$2</f>
        <v>0</v>
      </c>
      <c r="CN317" s="55" t="n">
        <f aca="false">+BY317/$CE$2</f>
        <v>0</v>
      </c>
      <c r="CO317" s="55" t="n">
        <f aca="false">+BZ317/$CE$2</f>
        <v>0</v>
      </c>
      <c r="CP317" s="55" t="n">
        <f aca="false">+CA317/$CE$2</f>
        <v>0</v>
      </c>
      <c r="CQ317" s="55" t="n">
        <f aca="false">+CB317/$CE$2</f>
        <v>0</v>
      </c>
      <c r="CR317" s="55" t="n">
        <f aca="false">+CC317/$CE$2</f>
        <v>49.5123966942149</v>
      </c>
      <c r="CS317" s="53"/>
      <c r="CT317" s="53"/>
      <c r="CU317" s="56" t="n">
        <f aca="false">+$O317*X317+$P317*BB317+$Q317*(0.9*BB317+$S317)+$R317</f>
        <v>119.82</v>
      </c>
      <c r="CV317" s="56" t="n">
        <f aca="false">+$O317*Y317+$P317*BC317+$Q317*(0.9*BC317+$S317)+$R317</f>
        <v>0</v>
      </c>
      <c r="CW317" s="56" t="n">
        <f aca="false">+$O317*Z317+$P317*BD317+$Q317*(0.9*BD317+$S317)+$R317</f>
        <v>0</v>
      </c>
      <c r="CX317" s="56" t="n">
        <f aca="false">+$O317*AA317+$P317*BE317+$Q317*(0.9*BE317+$S317)+$R317</f>
        <v>0</v>
      </c>
      <c r="CY317" s="56" t="n">
        <f aca="false">+$O317*AB317+$P317*BF317+$Q317*(0.9*BF317+$S317)+$R317</f>
        <v>0</v>
      </c>
      <c r="CZ317" s="56" t="n">
        <f aca="false">+$O317*AC317+$P317*BG317+$Q317*(0.9*BG317+$S317)+$R317</f>
        <v>0</v>
      </c>
      <c r="DA317" s="56" t="n">
        <f aca="false">+$O317*AD317+$P317*BH317+$Q317*(0.9*BH317+$S317)+$R317</f>
        <v>0</v>
      </c>
      <c r="DB317" s="56" t="n">
        <f aca="false">+$O317*AE317+$P317*BI317+$Q317*(0.9*BI317+$S317)+$R317</f>
        <v>0</v>
      </c>
      <c r="DC317" s="56" t="n">
        <f aca="false">+$O317*AF317+$P317*BJ317+$Q317*(0.9*BJ317+$S317)+$R317</f>
        <v>0</v>
      </c>
      <c r="DD317" s="56" t="n">
        <f aca="false">+$O317*AG317+$P317*BK317+$Q317*(0.9*BK317+$S317)+$R317</f>
        <v>0</v>
      </c>
      <c r="DE317" s="56" t="n">
        <f aca="false">+$O317*AH317+$P317*BL317+$Q317*(0.9*BL317+$S317)+$R317</f>
        <v>0</v>
      </c>
      <c r="DF317" s="56" t="n">
        <f aca="false">+$O317*AI317+$P317*BM317+$Q317*(0.9*BM317+$S317)+$R317</f>
        <v>0</v>
      </c>
      <c r="DG317" s="55" t="n">
        <f aca="false">+SUM(CU317:DF317)</f>
        <v>119.82</v>
      </c>
      <c r="DH317" s="53"/>
      <c r="DJ317" s="14" t="n">
        <f aca="false">+IF(X317=0,0,$T317)</f>
        <v>30</v>
      </c>
      <c r="DK317" s="14" t="n">
        <f aca="false">+IF(Y317=0,0,$T317)</f>
        <v>0</v>
      </c>
      <c r="DL317" s="14" t="n">
        <f aca="false">+IF(Z317=0,0,$T317)</f>
        <v>0</v>
      </c>
      <c r="DM317" s="14" t="n">
        <f aca="false">+IF(AA317=0,0,$T317)</f>
        <v>0</v>
      </c>
      <c r="DN317" s="14" t="n">
        <f aca="false">+IF(AB317=0,0,$T317)</f>
        <v>0</v>
      </c>
      <c r="DO317" s="14" t="n">
        <f aca="false">+IF(AC317=0,0,$T317)</f>
        <v>0</v>
      </c>
      <c r="DP317" s="14" t="n">
        <f aca="false">+IF(AD317=0,0,$T317)</f>
        <v>0</v>
      </c>
      <c r="DQ317" s="14" t="n">
        <f aca="false">+IF(AE317=0,0,$T317)</f>
        <v>0</v>
      </c>
      <c r="DR317" s="14" t="n">
        <f aca="false">+IF(AF317=0,0,$T317)</f>
        <v>0</v>
      </c>
      <c r="DS317" s="14" t="n">
        <f aca="false">+IF(AG317=0,0,$T317)</f>
        <v>0</v>
      </c>
      <c r="DT317" s="14" t="n">
        <f aca="false">+IF(AH317=0,0,$T317)</f>
        <v>0</v>
      </c>
      <c r="DU317" s="14" t="n">
        <f aca="false">+IF(AI317=0,0,$T317)</f>
        <v>0</v>
      </c>
      <c r="DV317" s="55" t="n">
        <f aca="false">+SUM(DJ317:DU317)</f>
        <v>30</v>
      </c>
      <c r="DY317" s="14" t="n">
        <v>0</v>
      </c>
      <c r="DZ317" s="14" t="n">
        <v>0</v>
      </c>
      <c r="EA317" s="14" t="n">
        <v>0</v>
      </c>
      <c r="EB317" s="14" t="n">
        <v>0</v>
      </c>
      <c r="EC317" s="14" t="n">
        <v>0</v>
      </c>
      <c r="ED317" s="14" t="n">
        <v>0</v>
      </c>
      <c r="EE317" s="14" t="n">
        <v>0</v>
      </c>
      <c r="EF317" s="14" t="n">
        <v>0</v>
      </c>
      <c r="EG317" s="14" t="n">
        <v>0</v>
      </c>
      <c r="EH317" s="14" t="n">
        <v>0</v>
      </c>
      <c r="EI317" s="14" t="n">
        <v>0</v>
      </c>
      <c r="EJ317" s="14" t="n">
        <v>0</v>
      </c>
      <c r="EK317" s="55" t="n">
        <f aca="false">+SUM(DY317:EJ317)</f>
        <v>0</v>
      </c>
      <c r="EO317" s="53" t="n">
        <f aca="false">+CU317+DJ317-DY317/2</f>
        <v>149.82</v>
      </c>
      <c r="EP317" s="53" t="n">
        <f aca="false">+CV317+DK317-DZ317/2</f>
        <v>0</v>
      </c>
      <c r="EQ317" s="53" t="n">
        <f aca="false">+CW317+DL317-EA317/2</f>
        <v>0</v>
      </c>
      <c r="ER317" s="53" t="n">
        <f aca="false">+CX317+DM317-EB317/2</f>
        <v>0</v>
      </c>
      <c r="ES317" s="53" t="n">
        <f aca="false">+CY317+DN317-EC317/2</f>
        <v>0</v>
      </c>
      <c r="ET317" s="53" t="n">
        <f aca="false">+CZ317+DO317-ED317/2</f>
        <v>0</v>
      </c>
      <c r="EU317" s="53" t="n">
        <f aca="false">+DA317+DP317-EE317/2</f>
        <v>0</v>
      </c>
      <c r="EV317" s="53" t="n">
        <f aca="false">+DB317+DQ317-EF317/2</f>
        <v>0</v>
      </c>
      <c r="EW317" s="53" t="n">
        <f aca="false">+DC317+DR317-EG317/2</f>
        <v>0</v>
      </c>
      <c r="EX317" s="53" t="n">
        <f aca="false">+DD317+DS317-EH317/2</f>
        <v>0</v>
      </c>
      <c r="EY317" s="53" t="n">
        <f aca="false">+DE317+DT317-EI317/2</f>
        <v>0</v>
      </c>
      <c r="EZ317" s="53" t="n">
        <f aca="false">+DF317+DU317-EJ317/2</f>
        <v>0</v>
      </c>
      <c r="FA317" s="55" t="n">
        <f aca="false">+SUM(EO317:EZ317)</f>
        <v>149.82</v>
      </c>
      <c r="FD317" s="53" t="n">
        <f aca="false">+AM317-EO317-DY317</f>
        <v>5841.18</v>
      </c>
      <c r="FE317" s="53" t="n">
        <f aca="false">+AN317-EP317-DZ317</f>
        <v>0</v>
      </c>
      <c r="FF317" s="53" t="n">
        <f aca="false">+AO317-EQ317-EA317</f>
        <v>0</v>
      </c>
      <c r="FG317" s="53" t="n">
        <f aca="false">+AP317-ER317-EB317</f>
        <v>0</v>
      </c>
      <c r="FH317" s="53" t="n">
        <f aca="false">+AQ317-ES317-EC317</f>
        <v>0</v>
      </c>
      <c r="FI317" s="53" t="n">
        <f aca="false">+AR317-ET317-ED317</f>
        <v>0</v>
      </c>
      <c r="FJ317" s="53" t="n">
        <f aca="false">+AS317-EU317-EE317</f>
        <v>0</v>
      </c>
      <c r="FK317" s="53" t="n">
        <f aca="false">+AT317-EV317-EF317</f>
        <v>0</v>
      </c>
      <c r="FL317" s="53" t="n">
        <f aca="false">+AU317-EW317-EG317</f>
        <v>0</v>
      </c>
      <c r="FM317" s="53" t="n">
        <f aca="false">+AV317-EX317-EH317</f>
        <v>0</v>
      </c>
      <c r="FN317" s="53" t="n">
        <f aca="false">+AW317-EY317-EI317</f>
        <v>0</v>
      </c>
      <c r="FO317" s="53" t="n">
        <f aca="false">+AX317-EZ317-EJ317</f>
        <v>0</v>
      </c>
      <c r="FP317" s="53" t="n">
        <f aca="false">+AY317-FA317</f>
        <v>5841.18</v>
      </c>
    </row>
    <row collapsed="false" customFormat="false" customHeight="true" hidden="false" ht="15" outlineLevel="2" r="318">
      <c r="A318" s="21" t="n">
        <v>12</v>
      </c>
      <c r="B318" s="21" t="s">
        <v>67</v>
      </c>
      <c r="C318" s="21" t="s">
        <v>137</v>
      </c>
      <c r="D318" s="67" t="n">
        <f aca="false">+E318</f>
        <v>16295</v>
      </c>
      <c r="E318" s="69" t="n">
        <v>16295</v>
      </c>
      <c r="F318" s="72" t="s">
        <v>998</v>
      </c>
      <c r="G318" s="21" t="s">
        <v>69</v>
      </c>
      <c r="H318" s="21" t="s">
        <v>69</v>
      </c>
      <c r="I318" s="72" t="s">
        <v>999</v>
      </c>
      <c r="J318" s="76" t="s">
        <v>557</v>
      </c>
      <c r="K318" s="76" t="s">
        <v>486</v>
      </c>
      <c r="L318" s="49" t="s">
        <v>487</v>
      </c>
      <c r="M318" s="50" t="s">
        <v>70</v>
      </c>
      <c r="N318" s="51" t="n">
        <v>0.01</v>
      </c>
      <c r="O318" s="51" t="n">
        <v>0.02</v>
      </c>
      <c r="P318" s="51" t="n">
        <v>0</v>
      </c>
      <c r="Q318" s="51" t="n">
        <v>0</v>
      </c>
      <c r="R318" s="50" t="n">
        <v>0</v>
      </c>
      <c r="S318" s="50" t="n">
        <v>0</v>
      </c>
      <c r="T318" s="50" t="n">
        <v>30</v>
      </c>
      <c r="U318" s="50"/>
      <c r="X318" s="53" t="e">
        <f aca="false">+VLOOKUP($D318,['file:///home/lab/repositories/luckia.facturador/com.luckia.biller.deploy/src/main/resources/bootstrap/info_presencial_2014.xlsx']venta_neta_cons!$a$2:$n$1048576,3,0)</f>
        <v>#VALUE!</v>
      </c>
      <c r="Y318" s="53" t="e">
        <f aca="false">+VLOOKUP($D318,['file:///home/lab/repositories/luckia.facturador/com.luckia.biller.deploy/src/main/resources/bootstrap/info_presencial_2014.xlsx']venta_neta_cons!$a$2:$n$1048576,4,0)</f>
        <v>#VALUE!</v>
      </c>
      <c r="Z318" s="53" t="e">
        <f aca="false">+VLOOKUP($D318,['file:///home/lab/repositories/luckia.facturador/com.luckia.biller.deploy/src/main/resources/bootstrap/info_presencial_2014.xlsx']venta_neta_cons!$a$2:$n$1048576,5,0)</f>
        <v>#VALUE!</v>
      </c>
      <c r="AA318" s="53" t="e">
        <f aca="false">+VLOOKUP($D318,['file:///home/lab/repositories/luckia.facturador/com.luckia.biller.deploy/src/main/resources/bootstrap/info_presencial_2014.xlsx']venta_neta_cons!$a$2:$n$1048576,6,0)</f>
        <v>#VALUE!</v>
      </c>
      <c r="AB318" s="53" t="e">
        <f aca="false">+VLOOKUP($D318,['file:///home/lab/repositories/luckia.facturador/com.luckia.biller.deploy/src/main/resources/bootstrap/info_presencial_2014.xlsx']venta_neta_cons!$a$2:$n$1048576,7,0)</f>
        <v>#VALUE!</v>
      </c>
      <c r="AC318" s="53" t="e">
        <f aca="false">+VLOOKUP($D318,['file:///home/lab/repositories/luckia.facturador/com.luckia.biller.deploy/src/main/resources/bootstrap/info_presencial_2014.xlsx']venta_neta_cons!$a$2:$n$1048576,8,0)</f>
        <v>#VALUE!</v>
      </c>
      <c r="AD318" s="53" t="e">
        <f aca="false">+VLOOKUP($D318,['file:///home/lab/repositories/luckia.facturador/com.luckia.biller.deploy/src/main/resources/bootstrap/info_presencial_2014.xlsx']venta_neta_cons!$a$2:$n$1048576,9,0)</f>
        <v>#VALUE!</v>
      </c>
      <c r="AE318" s="53" t="e">
        <f aca="false">+VLOOKUP($D318,['file:///home/lab/repositories/luckia.facturador/com.luckia.biller.deploy/src/main/resources/bootstrap/info_presencial_2014.xlsx']venta_neta_cons!$a$2:$n$1048576,10,0)</f>
        <v>#VALUE!</v>
      </c>
      <c r="AF318" s="53" t="e">
        <f aca="false">+VLOOKUP($D318,['file:///home/lab/repositories/luckia.facturador/com.luckia.biller.deploy/src/main/resources/bootstrap/info_presencial_2014.xlsx']venta_neta_cons!$a$2:$n$1048576,11,0)</f>
        <v>#VALUE!</v>
      </c>
      <c r="AG318" s="53" t="e">
        <f aca="false">+VLOOKUP($D318,['file:///home/lab/repositories/luckia.facturador/com.luckia.biller.deploy/src/main/resources/bootstrap/info_presencial_2014.xlsx']venta_neta_cons!$a$2:$n$1048576,12,0)</f>
        <v>#VALUE!</v>
      </c>
      <c r="AH318" s="53" t="e">
        <f aca="false">+VLOOKUP($D318,['file:///home/lab/repositories/luckia.facturador/com.luckia.biller.deploy/src/main/resources/bootstrap/info_presencial_2014.xlsx']venta_neta_cons!$a$2:$n$1048576,13,0)</f>
        <v>#VALUE!</v>
      </c>
      <c r="AI318" s="53" t="e">
        <f aca="false">+VLOOKUP($D318,['file:///home/lab/repositories/luckia.facturador/com.luckia.biller.deploy/src/main/resources/bootstrap/info_presencial_2014.xlsx']venta_neta_cons!$a$2:$n$1048576,14,0)</f>
        <v>#VALUE!</v>
      </c>
      <c r="AJ318" s="53" t="n">
        <f aca="false">+SUM(X318:AI318)</f>
        <v>1908</v>
      </c>
      <c r="AK318" s="54" t="n">
        <f aca="false">+BB318/X318</f>
        <v>0.104654088050314</v>
      </c>
      <c r="AL318" s="53"/>
      <c r="AM318" s="53" t="e">
        <f aca="false">+VLOOKUP($D318,['file:///home/lab/repositories/luckia.facturador/com.luckia.biller.deploy/src/main/resources/bootstrap/info_presencial_2014.xlsx']saldo_cons!$a$2:$n$1048576,3,0)</f>
        <v>#VALUE!</v>
      </c>
      <c r="AN318" s="53" t="e">
        <f aca="false">+VLOOKUP($D318,['file:///home/lab/repositories/luckia.facturador/com.luckia.biller.deploy/src/main/resources/bootstrap/info_presencial_2014.xlsx']saldo_cons!$a$2:$n$1048576,4,0)</f>
        <v>#VALUE!</v>
      </c>
      <c r="AO318" s="53" t="e">
        <f aca="false">+VLOOKUP($D318,['file:///home/lab/repositories/luckia.facturador/com.luckia.biller.deploy/src/main/resources/bootstrap/info_presencial_2014.xlsx']saldo_cons!$a$2:$n$1048576,5,0)</f>
        <v>#VALUE!</v>
      </c>
      <c r="AP318" s="53" t="e">
        <f aca="false">+VLOOKUP($D318,['file:///home/lab/repositories/luckia.facturador/com.luckia.biller.deploy/src/main/resources/bootstrap/info_presencial_2014.xlsx']saldo_cons!$a$2:$n$1048576,6,0)</f>
        <v>#VALUE!</v>
      </c>
      <c r="AQ318" s="53" t="e">
        <f aca="false">+VLOOKUP($D318,['file:///home/lab/repositories/luckia.facturador/com.luckia.biller.deploy/src/main/resources/bootstrap/info_presencial_2014.xlsx']saldo_cons!$a$2:$n$1048576,7,0)</f>
        <v>#VALUE!</v>
      </c>
      <c r="AR318" s="53" t="e">
        <f aca="false">+VLOOKUP($D318,['file:///home/lab/repositories/luckia.facturador/com.luckia.biller.deploy/src/main/resources/bootstrap/info_presencial_2014.xlsx']saldo_cons!$a$2:$n$1048576,8,0)</f>
        <v>#VALUE!</v>
      </c>
      <c r="AS318" s="53" t="e">
        <f aca="false">+VLOOKUP($D318,['file:///home/lab/repositories/luckia.facturador/com.luckia.biller.deploy/src/main/resources/bootstrap/info_presencial_2014.xlsx']saldo_cons!$a$2:$n$1048576,9,0)</f>
        <v>#VALUE!</v>
      </c>
      <c r="AT318" s="53" t="e">
        <f aca="false">+VLOOKUP($D318,['file:///home/lab/repositories/luckia.facturador/com.luckia.biller.deploy/src/main/resources/bootstrap/info_presencial_2014.xlsx']saldo_cons!$a$2:$n$1048576,10,0)</f>
        <v>#VALUE!</v>
      </c>
      <c r="AU318" s="53" t="e">
        <f aca="false">+VLOOKUP($D318,['file:///home/lab/repositories/luckia.facturador/com.luckia.biller.deploy/src/main/resources/bootstrap/info_presencial_2014.xlsx']saldo_cons!$a$2:$n$1048576,11,0)</f>
        <v>#VALUE!</v>
      </c>
      <c r="AV318" s="53" t="e">
        <f aca="false">+VLOOKUP($D318,['file:///home/lab/repositories/luckia.facturador/com.luckia.biller.deploy/src/main/resources/bootstrap/info_presencial_2014.xlsx']saldo_cons!$a$2:$n$1048576,12,0)</f>
        <v>#VALUE!</v>
      </c>
      <c r="AW318" s="53" t="e">
        <f aca="false">+VLOOKUP($D318,['file:///home/lab/repositories/luckia.facturador/com.luckia.biller.deploy/src/main/resources/bootstrap/info_presencial_2014.xlsx']saldo_cons!$a$2:$n$1048576,13,0)</f>
        <v>#VALUE!</v>
      </c>
      <c r="AX318" s="53" t="e">
        <f aca="false">+VLOOKUP($D318,['file:///home/lab/repositories/luckia.facturador/com.luckia.biller.deploy/src/main/resources/bootstrap/info_presencial_2014.xlsx']saldo_cons!$a$2:$n$1048576,14,0)</f>
        <v>#VALUE!</v>
      </c>
      <c r="AY318" s="53" t="n">
        <f aca="false">+SUM(AM318:AX318)</f>
        <v>1908</v>
      </c>
      <c r="AZ318" s="53"/>
      <c r="BA318" s="53"/>
      <c r="BB318" s="53" t="e">
        <f aca="false">+VLOOKUP($D318,['file:///home/lab/repositories/luckia.facturador/com.luckia.biller.deploy/src/main/resources/bootstrap/info_presencial_2014.xlsx']ggr_cons!$a$2:$n$1048576,3,0)</f>
        <v>#VALUE!</v>
      </c>
      <c r="BC318" s="53" t="e">
        <f aca="false">+VLOOKUP($D318,['file:///home/lab/repositories/luckia.facturador/com.luckia.biller.deploy/src/main/resources/bootstrap/info_presencial_2014.xlsx']ggr_cons!$a$2:$n$1048576,4,0)</f>
        <v>#VALUE!</v>
      </c>
      <c r="BD318" s="53" t="e">
        <f aca="false">+VLOOKUP($D318,['file:///home/lab/repositories/luckia.facturador/com.luckia.biller.deploy/src/main/resources/bootstrap/info_presencial_2014.xlsx']ggr_cons!$a$2:$n$1048576,5,0)</f>
        <v>#VALUE!</v>
      </c>
      <c r="BE318" s="53" t="e">
        <f aca="false">+VLOOKUP($D318,['file:///home/lab/repositories/luckia.facturador/com.luckia.biller.deploy/src/main/resources/bootstrap/info_presencial_2014.xlsx']ggr_cons!$a$2:$n$1048576,6,0)</f>
        <v>#VALUE!</v>
      </c>
      <c r="BF318" s="53" t="e">
        <f aca="false">+VLOOKUP($D318,['file:///home/lab/repositories/luckia.facturador/com.luckia.biller.deploy/src/main/resources/bootstrap/info_presencial_2014.xlsx']ggr_cons!$a$2:$n$1048576,7,0)</f>
        <v>#VALUE!</v>
      </c>
      <c r="BG318" s="53" t="e">
        <f aca="false">+VLOOKUP($D318,['file:///home/lab/repositories/luckia.facturador/com.luckia.biller.deploy/src/main/resources/bootstrap/info_presencial_2014.xlsx']ggr_cons!$a$2:$n$1048576,8,0)</f>
        <v>#VALUE!</v>
      </c>
      <c r="BH318" s="53" t="e">
        <f aca="false">+VLOOKUP($D318,['file:///home/lab/repositories/luckia.facturador/com.luckia.biller.deploy/src/main/resources/bootstrap/info_presencial_2014.xlsx']ggr_cons!$a$2:$n$1048576,9,0)</f>
        <v>#VALUE!</v>
      </c>
      <c r="BI318" s="53" t="e">
        <f aca="false">+VLOOKUP($D318,['file:///home/lab/repositories/luckia.facturador/com.luckia.biller.deploy/src/main/resources/bootstrap/info_presencial_2014.xlsx']ggr_cons!$a$2:$n$1048576,10,0)</f>
        <v>#VALUE!</v>
      </c>
      <c r="BJ318" s="53" t="e">
        <f aca="false">+VLOOKUP($D318,['file:///home/lab/repositories/luckia.facturador/com.luckia.biller.deploy/src/main/resources/bootstrap/info_presencial_2014.xlsx']ggr_cons!$a$2:$n$1048576,11,0)</f>
        <v>#VALUE!</v>
      </c>
      <c r="BK318" s="53" t="e">
        <f aca="false">+VLOOKUP($D318,['file:///home/lab/repositories/luckia.facturador/com.luckia.biller.deploy/src/main/resources/bootstrap/info_presencial_2014.xlsx']ggr_cons!$a$2:$n$1048576,12,0)</f>
        <v>#VALUE!</v>
      </c>
      <c r="BL318" s="53" t="e">
        <f aca="false">+VLOOKUP($D318,['file:///home/lab/repositories/luckia.facturador/com.luckia.biller.deploy/src/main/resources/bootstrap/info_presencial_2014.xlsx']ggr_cons!$a$2:$n$1048576,13,0)</f>
        <v>#VALUE!</v>
      </c>
      <c r="BM318" s="53" t="e">
        <f aca="false">+VLOOKUP($D318,['file:///home/lab/repositories/luckia.facturador/com.luckia.biller.deploy/src/main/resources/bootstrap/info_presencial_2014.xlsx']ggr_cons!$a$2:$n$1048576,14,0)</f>
        <v>#VALUE!</v>
      </c>
      <c r="BN318" s="53" t="n">
        <f aca="false">+SUM(BB318:BM318)</f>
        <v>199.68</v>
      </c>
      <c r="BO318" s="53"/>
      <c r="BP318" s="53"/>
      <c r="BQ318" s="55" t="n">
        <f aca="false">+$N318*X318</f>
        <v>19.08</v>
      </c>
      <c r="BR318" s="55" t="n">
        <f aca="false">+$N318*Y318</f>
        <v>0</v>
      </c>
      <c r="BS318" s="55" t="n">
        <f aca="false">+$N318*Z318</f>
        <v>0</v>
      </c>
      <c r="BT318" s="55" t="n">
        <f aca="false">+$N318*AA318</f>
        <v>0</v>
      </c>
      <c r="BU318" s="55" t="n">
        <f aca="false">+$N318*AB318</f>
        <v>0</v>
      </c>
      <c r="BV318" s="55" t="n">
        <f aca="false">+$N318*AC318</f>
        <v>0</v>
      </c>
      <c r="BW318" s="55" t="n">
        <f aca="false">+$N318*AD318</f>
        <v>0</v>
      </c>
      <c r="BX318" s="55" t="n">
        <f aca="false">+$N318*AE318</f>
        <v>0</v>
      </c>
      <c r="BY318" s="55" t="n">
        <f aca="false">+$N318*AF318</f>
        <v>0</v>
      </c>
      <c r="BZ318" s="55" t="n">
        <f aca="false">+$N318*AG318</f>
        <v>0</v>
      </c>
      <c r="CA318" s="55" t="n">
        <f aca="false">+$N318*AH318</f>
        <v>0</v>
      </c>
      <c r="CB318" s="55" t="n">
        <f aca="false">+$N318*AI318</f>
        <v>0</v>
      </c>
      <c r="CC318" s="55" t="n">
        <f aca="false">+SUM(BQ318:CB318)</f>
        <v>19.08</v>
      </c>
      <c r="CD318" s="53"/>
      <c r="CE318" s="55"/>
      <c r="CF318" s="55" t="n">
        <f aca="false">+BQ318/$CE$2</f>
        <v>15.7685950413223</v>
      </c>
      <c r="CG318" s="55" t="n">
        <f aca="false">+BR318/$CE$2</f>
        <v>0</v>
      </c>
      <c r="CH318" s="55" t="n">
        <f aca="false">+BS318/$CE$2</f>
        <v>0</v>
      </c>
      <c r="CI318" s="55" t="n">
        <f aca="false">+BT318/$CE$2</f>
        <v>0</v>
      </c>
      <c r="CJ318" s="55" t="n">
        <f aca="false">+BU318/$CE$2</f>
        <v>0</v>
      </c>
      <c r="CK318" s="55" t="n">
        <f aca="false">+BV318/$CE$2</f>
        <v>0</v>
      </c>
      <c r="CL318" s="55" t="n">
        <f aca="false">+BW318/$CE$2</f>
        <v>0</v>
      </c>
      <c r="CM318" s="55" t="n">
        <f aca="false">+BX318/$CE$2</f>
        <v>0</v>
      </c>
      <c r="CN318" s="55" t="n">
        <f aca="false">+BY318/$CE$2</f>
        <v>0</v>
      </c>
      <c r="CO318" s="55" t="n">
        <f aca="false">+BZ318/$CE$2</f>
        <v>0</v>
      </c>
      <c r="CP318" s="55" t="n">
        <f aca="false">+CA318/$CE$2</f>
        <v>0</v>
      </c>
      <c r="CQ318" s="55" t="n">
        <f aca="false">+CB318/$CE$2</f>
        <v>0</v>
      </c>
      <c r="CR318" s="55" t="n">
        <f aca="false">+CC318/$CE$2</f>
        <v>15.7685950413223</v>
      </c>
      <c r="CS318" s="53"/>
      <c r="CT318" s="53"/>
      <c r="CU318" s="56" t="n">
        <f aca="false">+$O318*X318+$P318*BB318+$Q318*(0.9*BB318+$S318)+$R318</f>
        <v>38.16</v>
      </c>
      <c r="CV318" s="56" t="n">
        <f aca="false">+$O318*Y318+$P318*BC318+$Q318*(0.9*BC318+$S318)+$R318</f>
        <v>0</v>
      </c>
      <c r="CW318" s="56" t="n">
        <f aca="false">+$O318*Z318+$P318*BD318+$Q318*(0.9*BD318+$S318)+$R318</f>
        <v>0</v>
      </c>
      <c r="CX318" s="56" t="n">
        <f aca="false">+$O318*AA318+$P318*BE318+$Q318*(0.9*BE318+$S318)+$R318</f>
        <v>0</v>
      </c>
      <c r="CY318" s="56" t="n">
        <f aca="false">+$O318*AB318+$P318*BF318+$Q318*(0.9*BF318+$S318)+$R318</f>
        <v>0</v>
      </c>
      <c r="CZ318" s="56" t="n">
        <f aca="false">+$O318*AC318+$P318*BG318+$Q318*(0.9*BG318+$S318)+$R318</f>
        <v>0</v>
      </c>
      <c r="DA318" s="56" t="n">
        <f aca="false">+$O318*AD318+$P318*BH318+$Q318*(0.9*BH318+$S318)+$R318</f>
        <v>0</v>
      </c>
      <c r="DB318" s="56" t="n">
        <f aca="false">+$O318*AE318+$P318*BI318+$Q318*(0.9*BI318+$S318)+$R318</f>
        <v>0</v>
      </c>
      <c r="DC318" s="56" t="n">
        <f aca="false">+$O318*AF318+$P318*BJ318+$Q318*(0.9*BJ318+$S318)+$R318</f>
        <v>0</v>
      </c>
      <c r="DD318" s="56" t="n">
        <f aca="false">+$O318*AG318+$P318*BK318+$Q318*(0.9*BK318+$S318)+$R318</f>
        <v>0</v>
      </c>
      <c r="DE318" s="56" t="n">
        <f aca="false">+$O318*AH318+$P318*BL318+$Q318*(0.9*BL318+$S318)+$R318</f>
        <v>0</v>
      </c>
      <c r="DF318" s="56" t="n">
        <f aca="false">+$O318*AI318+$P318*BM318+$Q318*(0.9*BM318+$S318)+$R318</f>
        <v>0</v>
      </c>
      <c r="DG318" s="55" t="n">
        <f aca="false">+SUM(CU318:DF318)</f>
        <v>38.16</v>
      </c>
      <c r="DH318" s="53"/>
      <c r="DJ318" s="14" t="n">
        <f aca="false">+IF(X318=0,0,$T318)</f>
        <v>30</v>
      </c>
      <c r="DK318" s="14" t="n">
        <f aca="false">+IF(Y318=0,0,$T318)</f>
        <v>0</v>
      </c>
      <c r="DL318" s="14" t="n">
        <f aca="false">+IF(Z318=0,0,$T318)</f>
        <v>0</v>
      </c>
      <c r="DM318" s="14" t="n">
        <f aca="false">+IF(AA318=0,0,$T318)</f>
        <v>0</v>
      </c>
      <c r="DN318" s="14" t="n">
        <f aca="false">+IF(AB318=0,0,$T318)</f>
        <v>0</v>
      </c>
      <c r="DO318" s="14" t="n">
        <f aca="false">+IF(AC318=0,0,$T318)</f>
        <v>0</v>
      </c>
      <c r="DP318" s="14" t="n">
        <f aca="false">+IF(AD318=0,0,$T318)</f>
        <v>0</v>
      </c>
      <c r="DQ318" s="14" t="n">
        <f aca="false">+IF(AE318=0,0,$T318)</f>
        <v>0</v>
      </c>
      <c r="DR318" s="14" t="n">
        <f aca="false">+IF(AF318=0,0,$T318)</f>
        <v>0</v>
      </c>
      <c r="DS318" s="14" t="n">
        <f aca="false">+IF(AG318=0,0,$T318)</f>
        <v>0</v>
      </c>
      <c r="DT318" s="14" t="n">
        <f aca="false">+IF(AH318=0,0,$T318)</f>
        <v>0</v>
      </c>
      <c r="DU318" s="14" t="n">
        <f aca="false">+IF(AI318=0,0,$T318)</f>
        <v>0</v>
      </c>
      <c r="DV318" s="55" t="n">
        <f aca="false">+SUM(DJ318:DU318)</f>
        <v>30</v>
      </c>
      <c r="DY318" s="14" t="n">
        <v>0</v>
      </c>
      <c r="DZ318" s="14" t="n">
        <v>0</v>
      </c>
      <c r="EA318" s="14" t="n">
        <v>0</v>
      </c>
      <c r="EB318" s="14" t="n">
        <v>0</v>
      </c>
      <c r="EC318" s="14" t="n">
        <v>0</v>
      </c>
      <c r="ED318" s="14" t="n">
        <v>0</v>
      </c>
      <c r="EE318" s="14" t="n">
        <v>0</v>
      </c>
      <c r="EF318" s="14" t="n">
        <v>0</v>
      </c>
      <c r="EG318" s="14" t="n">
        <v>0</v>
      </c>
      <c r="EH318" s="14" t="n">
        <v>0</v>
      </c>
      <c r="EI318" s="14" t="n">
        <v>0</v>
      </c>
      <c r="EJ318" s="14" t="n">
        <v>0</v>
      </c>
      <c r="EK318" s="55" t="n">
        <f aca="false">+SUM(DY318:EJ318)</f>
        <v>0</v>
      </c>
      <c r="EO318" s="53" t="n">
        <f aca="false">+CU318+DJ318-DY318/2</f>
        <v>68.16</v>
      </c>
      <c r="EP318" s="53" t="n">
        <f aca="false">+CV318+DK318-DZ318/2</f>
        <v>0</v>
      </c>
      <c r="EQ318" s="53" t="n">
        <f aca="false">+CW318+DL318-EA318/2</f>
        <v>0</v>
      </c>
      <c r="ER318" s="53" t="n">
        <f aca="false">+CX318+DM318-EB318/2</f>
        <v>0</v>
      </c>
      <c r="ES318" s="53" t="n">
        <f aca="false">+CY318+DN318-EC318/2</f>
        <v>0</v>
      </c>
      <c r="ET318" s="53" t="n">
        <f aca="false">+CZ318+DO318-ED318/2</f>
        <v>0</v>
      </c>
      <c r="EU318" s="53" t="n">
        <f aca="false">+DA318+DP318-EE318/2</f>
        <v>0</v>
      </c>
      <c r="EV318" s="53" t="n">
        <f aca="false">+DB318+DQ318-EF318/2</f>
        <v>0</v>
      </c>
      <c r="EW318" s="53" t="n">
        <f aca="false">+DC318+DR318-EG318/2</f>
        <v>0</v>
      </c>
      <c r="EX318" s="53" t="n">
        <f aca="false">+DD318+DS318-EH318/2</f>
        <v>0</v>
      </c>
      <c r="EY318" s="53" t="n">
        <f aca="false">+DE318+DT318-EI318/2</f>
        <v>0</v>
      </c>
      <c r="EZ318" s="53" t="n">
        <f aca="false">+DF318+DU318-EJ318/2</f>
        <v>0</v>
      </c>
      <c r="FA318" s="55" t="n">
        <f aca="false">+SUM(EO318:EZ318)</f>
        <v>68.16</v>
      </c>
      <c r="FD318" s="53" t="n">
        <f aca="false">+AM318-EO318-DY318</f>
        <v>1839.84</v>
      </c>
      <c r="FE318" s="53" t="n">
        <f aca="false">+AN318-EP318-DZ318</f>
        <v>0</v>
      </c>
      <c r="FF318" s="53" t="n">
        <f aca="false">+AO318-EQ318-EA318</f>
        <v>0</v>
      </c>
      <c r="FG318" s="53" t="n">
        <f aca="false">+AP318-ER318-EB318</f>
        <v>0</v>
      </c>
      <c r="FH318" s="53" t="n">
        <f aca="false">+AQ318-ES318-EC318</f>
        <v>0</v>
      </c>
      <c r="FI318" s="53" t="n">
        <f aca="false">+AR318-ET318-ED318</f>
        <v>0</v>
      </c>
      <c r="FJ318" s="53" t="n">
        <f aca="false">+AS318-EU318-EE318</f>
        <v>0</v>
      </c>
      <c r="FK318" s="53" t="n">
        <f aca="false">+AT318-EV318-EF318</f>
        <v>0</v>
      </c>
      <c r="FL318" s="53" t="n">
        <f aca="false">+AU318-EW318-EG318</f>
        <v>0</v>
      </c>
      <c r="FM318" s="53" t="n">
        <f aca="false">+AV318-EX318-EH318</f>
        <v>0</v>
      </c>
      <c r="FN318" s="53" t="n">
        <f aca="false">+AW318-EY318-EI318</f>
        <v>0</v>
      </c>
      <c r="FO318" s="53" t="n">
        <f aca="false">+AX318-EZ318-EJ318</f>
        <v>0</v>
      </c>
      <c r="FP318" s="53" t="n">
        <f aca="false">+AY318-FA318</f>
        <v>1839.84</v>
      </c>
    </row>
    <row collapsed="false" customFormat="false" customHeight="true" hidden="false" ht="15" outlineLevel="2" r="319">
      <c r="A319" s="21" t="n">
        <v>12</v>
      </c>
      <c r="B319" s="21" t="s">
        <v>67</v>
      </c>
      <c r="C319" s="21" t="s">
        <v>137</v>
      </c>
      <c r="D319" s="67" t="n">
        <f aca="false">+E319</f>
        <v>16296</v>
      </c>
      <c r="E319" s="69" t="n">
        <v>16296</v>
      </c>
      <c r="F319" s="76" t="s">
        <v>1000</v>
      </c>
      <c r="G319" s="21" t="s">
        <v>69</v>
      </c>
      <c r="H319" s="21" t="s">
        <v>69</v>
      </c>
      <c r="I319" s="72" t="s">
        <v>1001</v>
      </c>
      <c r="J319" s="76" t="s">
        <v>557</v>
      </c>
      <c r="K319" s="76" t="s">
        <v>486</v>
      </c>
      <c r="L319" s="49" t="s">
        <v>487</v>
      </c>
      <c r="M319" s="50" t="s">
        <v>70</v>
      </c>
      <c r="N319" s="51" t="n">
        <v>0.01</v>
      </c>
      <c r="O319" s="51" t="n">
        <v>0.02</v>
      </c>
      <c r="P319" s="51" t="n">
        <v>0</v>
      </c>
      <c r="Q319" s="51" t="n">
        <v>0</v>
      </c>
      <c r="R319" s="50" t="n">
        <v>0</v>
      </c>
      <c r="S319" s="50" t="n">
        <v>0</v>
      </c>
      <c r="T319" s="50" t="n">
        <v>30</v>
      </c>
      <c r="U319" s="50"/>
      <c r="X319" s="53" t="e">
        <f aca="false">+VLOOKUP($D319,['file:///home/lab/repositories/luckia.facturador/com.luckia.biller.deploy/src/main/resources/bootstrap/info_presencial_2014.xlsx']venta_neta_cons!$a$2:$n$1048576,3,0)</f>
        <v>#VALUE!</v>
      </c>
      <c r="Y319" s="53" t="e">
        <f aca="false">+VLOOKUP($D319,['file:///home/lab/repositories/luckia.facturador/com.luckia.biller.deploy/src/main/resources/bootstrap/info_presencial_2014.xlsx']venta_neta_cons!$a$2:$n$1048576,4,0)</f>
        <v>#VALUE!</v>
      </c>
      <c r="Z319" s="53" t="e">
        <f aca="false">+VLOOKUP($D319,['file:///home/lab/repositories/luckia.facturador/com.luckia.biller.deploy/src/main/resources/bootstrap/info_presencial_2014.xlsx']venta_neta_cons!$a$2:$n$1048576,5,0)</f>
        <v>#VALUE!</v>
      </c>
      <c r="AA319" s="53" t="e">
        <f aca="false">+VLOOKUP($D319,['file:///home/lab/repositories/luckia.facturador/com.luckia.biller.deploy/src/main/resources/bootstrap/info_presencial_2014.xlsx']venta_neta_cons!$a$2:$n$1048576,6,0)</f>
        <v>#VALUE!</v>
      </c>
      <c r="AB319" s="53" t="e">
        <f aca="false">+VLOOKUP($D319,['file:///home/lab/repositories/luckia.facturador/com.luckia.biller.deploy/src/main/resources/bootstrap/info_presencial_2014.xlsx']venta_neta_cons!$a$2:$n$1048576,7,0)</f>
        <v>#VALUE!</v>
      </c>
      <c r="AC319" s="53" t="e">
        <f aca="false">+VLOOKUP($D319,['file:///home/lab/repositories/luckia.facturador/com.luckia.biller.deploy/src/main/resources/bootstrap/info_presencial_2014.xlsx']venta_neta_cons!$a$2:$n$1048576,8,0)</f>
        <v>#VALUE!</v>
      </c>
      <c r="AD319" s="53" t="e">
        <f aca="false">+VLOOKUP($D319,['file:///home/lab/repositories/luckia.facturador/com.luckia.biller.deploy/src/main/resources/bootstrap/info_presencial_2014.xlsx']venta_neta_cons!$a$2:$n$1048576,9,0)</f>
        <v>#VALUE!</v>
      </c>
      <c r="AE319" s="53" t="e">
        <f aca="false">+VLOOKUP($D319,['file:///home/lab/repositories/luckia.facturador/com.luckia.biller.deploy/src/main/resources/bootstrap/info_presencial_2014.xlsx']venta_neta_cons!$a$2:$n$1048576,10,0)</f>
        <v>#VALUE!</v>
      </c>
      <c r="AF319" s="53" t="e">
        <f aca="false">+VLOOKUP($D319,['file:///home/lab/repositories/luckia.facturador/com.luckia.biller.deploy/src/main/resources/bootstrap/info_presencial_2014.xlsx']venta_neta_cons!$a$2:$n$1048576,11,0)</f>
        <v>#VALUE!</v>
      </c>
      <c r="AG319" s="53" t="e">
        <f aca="false">+VLOOKUP($D319,['file:///home/lab/repositories/luckia.facturador/com.luckia.biller.deploy/src/main/resources/bootstrap/info_presencial_2014.xlsx']venta_neta_cons!$a$2:$n$1048576,12,0)</f>
        <v>#VALUE!</v>
      </c>
      <c r="AH319" s="53" t="e">
        <f aca="false">+VLOOKUP($D319,['file:///home/lab/repositories/luckia.facturador/com.luckia.biller.deploy/src/main/resources/bootstrap/info_presencial_2014.xlsx']venta_neta_cons!$a$2:$n$1048576,13,0)</f>
        <v>#VALUE!</v>
      </c>
      <c r="AI319" s="53" t="e">
        <f aca="false">+VLOOKUP($D319,['file:///home/lab/repositories/luckia.facturador/com.luckia.biller.deploy/src/main/resources/bootstrap/info_presencial_2014.xlsx']venta_neta_cons!$a$2:$n$1048576,14,0)</f>
        <v>#VALUE!</v>
      </c>
      <c r="AJ319" s="53" t="n">
        <f aca="false">+SUM(X319:AI319)</f>
        <v>3195</v>
      </c>
      <c r="AK319" s="54" t="n">
        <f aca="false">+BB319/X319</f>
        <v>0.484682316118936</v>
      </c>
      <c r="AL319" s="53"/>
      <c r="AM319" s="53" t="e">
        <f aca="false">+VLOOKUP($D319,['file:///home/lab/repositories/luckia.facturador/com.luckia.biller.deploy/src/main/resources/bootstrap/info_presencial_2014.xlsx']saldo_cons!$a$2:$n$1048576,3,0)</f>
        <v>#VALUE!</v>
      </c>
      <c r="AN319" s="53" t="e">
        <f aca="false">+VLOOKUP($D319,['file:///home/lab/repositories/luckia.facturador/com.luckia.biller.deploy/src/main/resources/bootstrap/info_presencial_2014.xlsx']saldo_cons!$a$2:$n$1048576,4,0)</f>
        <v>#VALUE!</v>
      </c>
      <c r="AO319" s="53" t="e">
        <f aca="false">+VLOOKUP($D319,['file:///home/lab/repositories/luckia.facturador/com.luckia.biller.deploy/src/main/resources/bootstrap/info_presencial_2014.xlsx']saldo_cons!$a$2:$n$1048576,5,0)</f>
        <v>#VALUE!</v>
      </c>
      <c r="AP319" s="53" t="e">
        <f aca="false">+VLOOKUP($D319,['file:///home/lab/repositories/luckia.facturador/com.luckia.biller.deploy/src/main/resources/bootstrap/info_presencial_2014.xlsx']saldo_cons!$a$2:$n$1048576,6,0)</f>
        <v>#VALUE!</v>
      </c>
      <c r="AQ319" s="53" t="e">
        <f aca="false">+VLOOKUP($D319,['file:///home/lab/repositories/luckia.facturador/com.luckia.biller.deploy/src/main/resources/bootstrap/info_presencial_2014.xlsx']saldo_cons!$a$2:$n$1048576,7,0)</f>
        <v>#VALUE!</v>
      </c>
      <c r="AR319" s="53" t="e">
        <f aca="false">+VLOOKUP($D319,['file:///home/lab/repositories/luckia.facturador/com.luckia.biller.deploy/src/main/resources/bootstrap/info_presencial_2014.xlsx']saldo_cons!$a$2:$n$1048576,8,0)</f>
        <v>#VALUE!</v>
      </c>
      <c r="AS319" s="53" t="e">
        <f aca="false">+VLOOKUP($D319,['file:///home/lab/repositories/luckia.facturador/com.luckia.biller.deploy/src/main/resources/bootstrap/info_presencial_2014.xlsx']saldo_cons!$a$2:$n$1048576,9,0)</f>
        <v>#VALUE!</v>
      </c>
      <c r="AT319" s="53" t="e">
        <f aca="false">+VLOOKUP($D319,['file:///home/lab/repositories/luckia.facturador/com.luckia.biller.deploy/src/main/resources/bootstrap/info_presencial_2014.xlsx']saldo_cons!$a$2:$n$1048576,10,0)</f>
        <v>#VALUE!</v>
      </c>
      <c r="AU319" s="53" t="e">
        <f aca="false">+VLOOKUP($D319,['file:///home/lab/repositories/luckia.facturador/com.luckia.biller.deploy/src/main/resources/bootstrap/info_presencial_2014.xlsx']saldo_cons!$a$2:$n$1048576,11,0)</f>
        <v>#VALUE!</v>
      </c>
      <c r="AV319" s="53" t="e">
        <f aca="false">+VLOOKUP($D319,['file:///home/lab/repositories/luckia.facturador/com.luckia.biller.deploy/src/main/resources/bootstrap/info_presencial_2014.xlsx']saldo_cons!$a$2:$n$1048576,12,0)</f>
        <v>#VALUE!</v>
      </c>
      <c r="AW319" s="53" t="e">
        <f aca="false">+VLOOKUP($D319,['file:///home/lab/repositories/luckia.facturador/com.luckia.biller.deploy/src/main/resources/bootstrap/info_presencial_2014.xlsx']saldo_cons!$a$2:$n$1048576,13,0)</f>
        <v>#VALUE!</v>
      </c>
      <c r="AX319" s="53" t="e">
        <f aca="false">+VLOOKUP($D319,['file:///home/lab/repositories/luckia.facturador/com.luckia.biller.deploy/src/main/resources/bootstrap/info_presencial_2014.xlsx']saldo_cons!$a$2:$n$1048576,14,0)</f>
        <v>#VALUE!</v>
      </c>
      <c r="AY319" s="53" t="n">
        <f aca="false">+SUM(AM319:AX319)</f>
        <v>3195</v>
      </c>
      <c r="AZ319" s="53"/>
      <c r="BA319" s="53"/>
      <c r="BB319" s="53" t="e">
        <f aca="false">+VLOOKUP($D319,['file:///home/lab/repositories/luckia.facturador/com.luckia.biller.deploy/src/main/resources/bootstrap/info_presencial_2014.xlsx']ggr_cons!$a$2:$n$1048576,3,0)</f>
        <v>#VALUE!</v>
      </c>
      <c r="BC319" s="53" t="e">
        <f aca="false">+VLOOKUP($D319,['file:///home/lab/repositories/luckia.facturador/com.luckia.biller.deploy/src/main/resources/bootstrap/info_presencial_2014.xlsx']ggr_cons!$a$2:$n$1048576,4,0)</f>
        <v>#VALUE!</v>
      </c>
      <c r="BD319" s="53" t="e">
        <f aca="false">+VLOOKUP($D319,['file:///home/lab/repositories/luckia.facturador/com.luckia.biller.deploy/src/main/resources/bootstrap/info_presencial_2014.xlsx']ggr_cons!$a$2:$n$1048576,5,0)</f>
        <v>#VALUE!</v>
      </c>
      <c r="BE319" s="53" t="e">
        <f aca="false">+VLOOKUP($D319,['file:///home/lab/repositories/luckia.facturador/com.luckia.biller.deploy/src/main/resources/bootstrap/info_presencial_2014.xlsx']ggr_cons!$a$2:$n$1048576,6,0)</f>
        <v>#VALUE!</v>
      </c>
      <c r="BF319" s="53" t="e">
        <f aca="false">+VLOOKUP($D319,['file:///home/lab/repositories/luckia.facturador/com.luckia.biller.deploy/src/main/resources/bootstrap/info_presencial_2014.xlsx']ggr_cons!$a$2:$n$1048576,7,0)</f>
        <v>#VALUE!</v>
      </c>
      <c r="BG319" s="53" t="e">
        <f aca="false">+VLOOKUP($D319,['file:///home/lab/repositories/luckia.facturador/com.luckia.biller.deploy/src/main/resources/bootstrap/info_presencial_2014.xlsx']ggr_cons!$a$2:$n$1048576,8,0)</f>
        <v>#VALUE!</v>
      </c>
      <c r="BH319" s="53" t="e">
        <f aca="false">+VLOOKUP($D319,['file:///home/lab/repositories/luckia.facturador/com.luckia.biller.deploy/src/main/resources/bootstrap/info_presencial_2014.xlsx']ggr_cons!$a$2:$n$1048576,9,0)</f>
        <v>#VALUE!</v>
      </c>
      <c r="BI319" s="53" t="e">
        <f aca="false">+VLOOKUP($D319,['file:///home/lab/repositories/luckia.facturador/com.luckia.biller.deploy/src/main/resources/bootstrap/info_presencial_2014.xlsx']ggr_cons!$a$2:$n$1048576,10,0)</f>
        <v>#VALUE!</v>
      </c>
      <c r="BJ319" s="53" t="e">
        <f aca="false">+VLOOKUP($D319,['file:///home/lab/repositories/luckia.facturador/com.luckia.biller.deploy/src/main/resources/bootstrap/info_presencial_2014.xlsx']ggr_cons!$a$2:$n$1048576,11,0)</f>
        <v>#VALUE!</v>
      </c>
      <c r="BK319" s="53" t="e">
        <f aca="false">+VLOOKUP($D319,['file:///home/lab/repositories/luckia.facturador/com.luckia.biller.deploy/src/main/resources/bootstrap/info_presencial_2014.xlsx']ggr_cons!$a$2:$n$1048576,12,0)</f>
        <v>#VALUE!</v>
      </c>
      <c r="BL319" s="53" t="e">
        <f aca="false">+VLOOKUP($D319,['file:///home/lab/repositories/luckia.facturador/com.luckia.biller.deploy/src/main/resources/bootstrap/info_presencial_2014.xlsx']ggr_cons!$a$2:$n$1048576,13,0)</f>
        <v>#VALUE!</v>
      </c>
      <c r="BM319" s="53" t="e">
        <f aca="false">+VLOOKUP($D319,['file:///home/lab/repositories/luckia.facturador/com.luckia.biller.deploy/src/main/resources/bootstrap/info_presencial_2014.xlsx']ggr_cons!$a$2:$n$1048576,14,0)</f>
        <v>#VALUE!</v>
      </c>
      <c r="BN319" s="53" t="n">
        <f aca="false">+SUM(BB319:BM319)</f>
        <v>1548.56</v>
      </c>
      <c r="BO319" s="53"/>
      <c r="BP319" s="53"/>
      <c r="BQ319" s="55" t="n">
        <f aca="false">+$N319*X319</f>
        <v>31.95</v>
      </c>
      <c r="BR319" s="55" t="n">
        <f aca="false">+$N319*Y319</f>
        <v>0</v>
      </c>
      <c r="BS319" s="55" t="n">
        <f aca="false">+$N319*Z319</f>
        <v>0</v>
      </c>
      <c r="BT319" s="55" t="n">
        <f aca="false">+$N319*AA319</f>
        <v>0</v>
      </c>
      <c r="BU319" s="55" t="n">
        <f aca="false">+$N319*AB319</f>
        <v>0</v>
      </c>
      <c r="BV319" s="55" t="n">
        <f aca="false">+$N319*AC319</f>
        <v>0</v>
      </c>
      <c r="BW319" s="55" t="n">
        <f aca="false">+$N319*AD319</f>
        <v>0</v>
      </c>
      <c r="BX319" s="55" t="n">
        <f aca="false">+$N319*AE319</f>
        <v>0</v>
      </c>
      <c r="BY319" s="55" t="n">
        <f aca="false">+$N319*AF319</f>
        <v>0</v>
      </c>
      <c r="BZ319" s="55" t="n">
        <f aca="false">+$N319*AG319</f>
        <v>0</v>
      </c>
      <c r="CA319" s="55" t="n">
        <f aca="false">+$N319*AH319</f>
        <v>0</v>
      </c>
      <c r="CB319" s="55" t="n">
        <f aca="false">+$N319*AI319</f>
        <v>0</v>
      </c>
      <c r="CC319" s="55" t="n">
        <f aca="false">+SUM(BQ319:CB319)</f>
        <v>31.95</v>
      </c>
      <c r="CD319" s="53"/>
      <c r="CE319" s="55"/>
      <c r="CF319" s="55" t="n">
        <f aca="false">+BQ319/$CE$2</f>
        <v>26.404958677686</v>
      </c>
      <c r="CG319" s="55" t="n">
        <f aca="false">+BR319/$CE$2</f>
        <v>0</v>
      </c>
      <c r="CH319" s="55" t="n">
        <f aca="false">+BS319/$CE$2</f>
        <v>0</v>
      </c>
      <c r="CI319" s="55" t="n">
        <f aca="false">+BT319/$CE$2</f>
        <v>0</v>
      </c>
      <c r="CJ319" s="55" t="n">
        <f aca="false">+BU319/$CE$2</f>
        <v>0</v>
      </c>
      <c r="CK319" s="55" t="n">
        <f aca="false">+BV319/$CE$2</f>
        <v>0</v>
      </c>
      <c r="CL319" s="55" t="n">
        <f aca="false">+BW319/$CE$2</f>
        <v>0</v>
      </c>
      <c r="CM319" s="55" t="n">
        <f aca="false">+BX319/$CE$2</f>
        <v>0</v>
      </c>
      <c r="CN319" s="55" t="n">
        <f aca="false">+BY319/$CE$2</f>
        <v>0</v>
      </c>
      <c r="CO319" s="55" t="n">
        <f aca="false">+BZ319/$CE$2</f>
        <v>0</v>
      </c>
      <c r="CP319" s="55" t="n">
        <f aca="false">+CA319/$CE$2</f>
        <v>0</v>
      </c>
      <c r="CQ319" s="55" t="n">
        <f aca="false">+CB319/$CE$2</f>
        <v>0</v>
      </c>
      <c r="CR319" s="55" t="n">
        <f aca="false">+CC319/$CE$2</f>
        <v>26.404958677686</v>
      </c>
      <c r="CS319" s="53"/>
      <c r="CT319" s="53"/>
      <c r="CU319" s="56" t="n">
        <f aca="false">+$O319*X319+$P319*BB319+$Q319*(0.9*BB319+$S319)+$R319</f>
        <v>63.9</v>
      </c>
      <c r="CV319" s="56" t="n">
        <f aca="false">+$O319*Y319+$P319*BC319+$Q319*(0.9*BC319+$S319)+$R319</f>
        <v>0</v>
      </c>
      <c r="CW319" s="56" t="n">
        <f aca="false">+$O319*Z319+$P319*BD319+$Q319*(0.9*BD319+$S319)+$R319</f>
        <v>0</v>
      </c>
      <c r="CX319" s="56" t="n">
        <f aca="false">+$O319*AA319+$P319*BE319+$Q319*(0.9*BE319+$S319)+$R319</f>
        <v>0</v>
      </c>
      <c r="CY319" s="56" t="n">
        <f aca="false">+$O319*AB319+$P319*BF319+$Q319*(0.9*BF319+$S319)+$R319</f>
        <v>0</v>
      </c>
      <c r="CZ319" s="56" t="n">
        <f aca="false">+$O319*AC319+$P319*BG319+$Q319*(0.9*BG319+$S319)+$R319</f>
        <v>0</v>
      </c>
      <c r="DA319" s="56" t="n">
        <f aca="false">+$O319*AD319+$P319*BH319+$Q319*(0.9*BH319+$S319)+$R319</f>
        <v>0</v>
      </c>
      <c r="DB319" s="56" t="n">
        <f aca="false">+$O319*AE319+$P319*BI319+$Q319*(0.9*BI319+$S319)+$R319</f>
        <v>0</v>
      </c>
      <c r="DC319" s="56" t="n">
        <f aca="false">+$O319*AF319+$P319*BJ319+$Q319*(0.9*BJ319+$S319)+$R319</f>
        <v>0</v>
      </c>
      <c r="DD319" s="56" t="n">
        <f aca="false">+$O319*AG319+$P319*BK319+$Q319*(0.9*BK319+$S319)+$R319</f>
        <v>0</v>
      </c>
      <c r="DE319" s="56" t="n">
        <f aca="false">+$O319*AH319+$P319*BL319+$Q319*(0.9*BL319+$S319)+$R319</f>
        <v>0</v>
      </c>
      <c r="DF319" s="56" t="n">
        <f aca="false">+$O319*AI319+$P319*BM319+$Q319*(0.9*BM319+$S319)+$R319</f>
        <v>0</v>
      </c>
      <c r="DG319" s="55" t="n">
        <f aca="false">+SUM(CU319:DF319)</f>
        <v>63.9</v>
      </c>
      <c r="DH319" s="53"/>
      <c r="DJ319" s="14" t="n">
        <f aca="false">+IF(X319=0,0,$T319)</f>
        <v>30</v>
      </c>
      <c r="DK319" s="14" t="n">
        <f aca="false">+IF(Y319=0,0,$T319)</f>
        <v>0</v>
      </c>
      <c r="DL319" s="14" t="n">
        <f aca="false">+IF(Z319=0,0,$T319)</f>
        <v>0</v>
      </c>
      <c r="DM319" s="14" t="n">
        <f aca="false">+IF(AA319=0,0,$T319)</f>
        <v>0</v>
      </c>
      <c r="DN319" s="14" t="n">
        <f aca="false">+IF(AB319=0,0,$T319)</f>
        <v>0</v>
      </c>
      <c r="DO319" s="14" t="n">
        <f aca="false">+IF(AC319=0,0,$T319)</f>
        <v>0</v>
      </c>
      <c r="DP319" s="14" t="n">
        <f aca="false">+IF(AD319=0,0,$T319)</f>
        <v>0</v>
      </c>
      <c r="DQ319" s="14" t="n">
        <f aca="false">+IF(AE319=0,0,$T319)</f>
        <v>0</v>
      </c>
      <c r="DR319" s="14" t="n">
        <f aca="false">+IF(AF319=0,0,$T319)</f>
        <v>0</v>
      </c>
      <c r="DS319" s="14" t="n">
        <f aca="false">+IF(AG319=0,0,$T319)</f>
        <v>0</v>
      </c>
      <c r="DT319" s="14" t="n">
        <f aca="false">+IF(AH319=0,0,$T319)</f>
        <v>0</v>
      </c>
      <c r="DU319" s="14" t="n">
        <f aca="false">+IF(AI319=0,0,$T319)</f>
        <v>0</v>
      </c>
      <c r="DV319" s="55" t="n">
        <f aca="false">+SUM(DJ319:DU319)</f>
        <v>30</v>
      </c>
      <c r="DY319" s="14" t="n">
        <v>0</v>
      </c>
      <c r="DZ319" s="14" t="n">
        <v>0</v>
      </c>
      <c r="EA319" s="14" t="n">
        <v>0</v>
      </c>
      <c r="EB319" s="14" t="n">
        <v>0</v>
      </c>
      <c r="EC319" s="14" t="n">
        <v>0</v>
      </c>
      <c r="ED319" s="14" t="n">
        <v>0</v>
      </c>
      <c r="EE319" s="14" t="n">
        <v>0</v>
      </c>
      <c r="EF319" s="14" t="n">
        <v>0</v>
      </c>
      <c r="EG319" s="14" t="n">
        <v>0</v>
      </c>
      <c r="EH319" s="14" t="n">
        <v>0</v>
      </c>
      <c r="EI319" s="14" t="n">
        <v>0</v>
      </c>
      <c r="EJ319" s="14" t="n">
        <v>0</v>
      </c>
      <c r="EK319" s="55" t="n">
        <f aca="false">+SUM(DY319:EJ319)</f>
        <v>0</v>
      </c>
      <c r="EO319" s="53" t="n">
        <f aca="false">+CU319+DJ319-DY319/2</f>
        <v>93.9</v>
      </c>
      <c r="EP319" s="53" t="n">
        <f aca="false">+CV319+DK319-DZ319/2</f>
        <v>0</v>
      </c>
      <c r="EQ319" s="53" t="n">
        <f aca="false">+CW319+DL319-EA319/2</f>
        <v>0</v>
      </c>
      <c r="ER319" s="53" t="n">
        <f aca="false">+CX319+DM319-EB319/2</f>
        <v>0</v>
      </c>
      <c r="ES319" s="53" t="n">
        <f aca="false">+CY319+DN319-EC319/2</f>
        <v>0</v>
      </c>
      <c r="ET319" s="53" t="n">
        <f aca="false">+CZ319+DO319-ED319/2</f>
        <v>0</v>
      </c>
      <c r="EU319" s="53" t="n">
        <f aca="false">+DA319+DP319-EE319/2</f>
        <v>0</v>
      </c>
      <c r="EV319" s="53" t="n">
        <f aca="false">+DB319+DQ319-EF319/2</f>
        <v>0</v>
      </c>
      <c r="EW319" s="53" t="n">
        <f aca="false">+DC319+DR319-EG319/2</f>
        <v>0</v>
      </c>
      <c r="EX319" s="53" t="n">
        <f aca="false">+DD319+DS319-EH319/2</f>
        <v>0</v>
      </c>
      <c r="EY319" s="53" t="n">
        <f aca="false">+DE319+DT319-EI319/2</f>
        <v>0</v>
      </c>
      <c r="EZ319" s="53" t="n">
        <f aca="false">+DF319+DU319-EJ319/2</f>
        <v>0</v>
      </c>
      <c r="FA319" s="55" t="n">
        <f aca="false">+SUM(EO319:EZ319)</f>
        <v>93.9</v>
      </c>
      <c r="FD319" s="53" t="n">
        <f aca="false">+AM319-EO319-DY319</f>
        <v>3101.1</v>
      </c>
      <c r="FE319" s="53" t="n">
        <f aca="false">+AN319-EP319-DZ319</f>
        <v>0</v>
      </c>
      <c r="FF319" s="53" t="n">
        <f aca="false">+AO319-EQ319-EA319</f>
        <v>0</v>
      </c>
      <c r="FG319" s="53" t="n">
        <f aca="false">+AP319-ER319-EB319</f>
        <v>0</v>
      </c>
      <c r="FH319" s="53" t="n">
        <f aca="false">+AQ319-ES319-EC319</f>
        <v>0</v>
      </c>
      <c r="FI319" s="53" t="n">
        <f aca="false">+AR319-ET319-ED319</f>
        <v>0</v>
      </c>
      <c r="FJ319" s="53" t="n">
        <f aca="false">+AS319-EU319-EE319</f>
        <v>0</v>
      </c>
      <c r="FK319" s="53" t="n">
        <f aca="false">+AT319-EV319-EF319</f>
        <v>0</v>
      </c>
      <c r="FL319" s="53" t="n">
        <f aca="false">+AU319-EW319-EG319</f>
        <v>0</v>
      </c>
      <c r="FM319" s="53" t="n">
        <f aca="false">+AV319-EX319-EH319</f>
        <v>0</v>
      </c>
      <c r="FN319" s="53" t="n">
        <f aca="false">+AW319-EY319-EI319</f>
        <v>0</v>
      </c>
      <c r="FO319" s="53" t="n">
        <f aca="false">+AX319-EZ319-EJ319</f>
        <v>0</v>
      </c>
      <c r="FP319" s="53" t="n">
        <f aca="false">+AY319-FA319</f>
        <v>3101.1</v>
      </c>
    </row>
    <row collapsed="false" customFormat="false" customHeight="true" hidden="false" ht="15" outlineLevel="2" r="320">
      <c r="A320" s="21" t="n">
        <v>12</v>
      </c>
      <c r="B320" s="21" t="s">
        <v>67</v>
      </c>
      <c r="C320" s="21" t="s">
        <v>137</v>
      </c>
      <c r="D320" s="67" t="n">
        <f aca="false">+E320</f>
        <v>16298</v>
      </c>
      <c r="E320" s="69" t="n">
        <v>16298</v>
      </c>
      <c r="F320" s="76" t="s">
        <v>1002</v>
      </c>
      <c r="G320" s="21" t="s">
        <v>69</v>
      </c>
      <c r="H320" s="21" t="s">
        <v>69</v>
      </c>
      <c r="I320" s="76" t="s">
        <v>1003</v>
      </c>
      <c r="J320" s="76" t="s">
        <v>557</v>
      </c>
      <c r="K320" s="76" t="s">
        <v>486</v>
      </c>
      <c r="L320" s="49" t="s">
        <v>487</v>
      </c>
      <c r="M320" s="50" t="s">
        <v>70</v>
      </c>
      <c r="N320" s="51" t="n">
        <v>0.01</v>
      </c>
      <c r="O320" s="51" t="n">
        <v>0.02</v>
      </c>
      <c r="P320" s="51" t="n">
        <v>0</v>
      </c>
      <c r="Q320" s="51" t="n">
        <v>0</v>
      </c>
      <c r="R320" s="50" t="n">
        <v>0</v>
      </c>
      <c r="S320" s="50" t="n">
        <v>0</v>
      </c>
      <c r="T320" s="50" t="n">
        <v>30</v>
      </c>
      <c r="U320" s="50"/>
      <c r="X320" s="53" t="e">
        <f aca="false">+VLOOKUP($D320,['file:///home/lab/repositories/luckia.facturador/com.luckia.biller.deploy/src/main/resources/bootstrap/info_presencial_2014.xlsx']venta_neta_cons!$a$2:$n$1048576,3,0)</f>
        <v>#VALUE!</v>
      </c>
      <c r="Y320" s="53" t="e">
        <f aca="false">+VLOOKUP($D320,['file:///home/lab/repositories/luckia.facturador/com.luckia.biller.deploy/src/main/resources/bootstrap/info_presencial_2014.xlsx']venta_neta_cons!$a$2:$n$1048576,4,0)</f>
        <v>#VALUE!</v>
      </c>
      <c r="Z320" s="53" t="e">
        <f aca="false">+VLOOKUP($D320,['file:///home/lab/repositories/luckia.facturador/com.luckia.biller.deploy/src/main/resources/bootstrap/info_presencial_2014.xlsx']venta_neta_cons!$a$2:$n$1048576,5,0)</f>
        <v>#VALUE!</v>
      </c>
      <c r="AA320" s="53" t="e">
        <f aca="false">+VLOOKUP($D320,['file:///home/lab/repositories/luckia.facturador/com.luckia.biller.deploy/src/main/resources/bootstrap/info_presencial_2014.xlsx']venta_neta_cons!$a$2:$n$1048576,6,0)</f>
        <v>#VALUE!</v>
      </c>
      <c r="AB320" s="53" t="e">
        <f aca="false">+VLOOKUP($D320,['file:///home/lab/repositories/luckia.facturador/com.luckia.biller.deploy/src/main/resources/bootstrap/info_presencial_2014.xlsx']venta_neta_cons!$a$2:$n$1048576,7,0)</f>
        <v>#VALUE!</v>
      </c>
      <c r="AC320" s="53" t="e">
        <f aca="false">+VLOOKUP($D320,['file:///home/lab/repositories/luckia.facturador/com.luckia.biller.deploy/src/main/resources/bootstrap/info_presencial_2014.xlsx']venta_neta_cons!$a$2:$n$1048576,8,0)</f>
        <v>#VALUE!</v>
      </c>
      <c r="AD320" s="53" t="e">
        <f aca="false">+VLOOKUP($D320,['file:///home/lab/repositories/luckia.facturador/com.luckia.biller.deploy/src/main/resources/bootstrap/info_presencial_2014.xlsx']venta_neta_cons!$a$2:$n$1048576,9,0)</f>
        <v>#VALUE!</v>
      </c>
      <c r="AE320" s="53" t="e">
        <f aca="false">+VLOOKUP($D320,['file:///home/lab/repositories/luckia.facturador/com.luckia.biller.deploy/src/main/resources/bootstrap/info_presencial_2014.xlsx']venta_neta_cons!$a$2:$n$1048576,10,0)</f>
        <v>#VALUE!</v>
      </c>
      <c r="AF320" s="53" t="e">
        <f aca="false">+VLOOKUP($D320,['file:///home/lab/repositories/luckia.facturador/com.luckia.biller.deploy/src/main/resources/bootstrap/info_presencial_2014.xlsx']venta_neta_cons!$a$2:$n$1048576,11,0)</f>
        <v>#VALUE!</v>
      </c>
      <c r="AG320" s="53" t="e">
        <f aca="false">+VLOOKUP($D320,['file:///home/lab/repositories/luckia.facturador/com.luckia.biller.deploy/src/main/resources/bootstrap/info_presencial_2014.xlsx']venta_neta_cons!$a$2:$n$1048576,12,0)</f>
        <v>#VALUE!</v>
      </c>
      <c r="AH320" s="53" t="e">
        <f aca="false">+VLOOKUP($D320,['file:///home/lab/repositories/luckia.facturador/com.luckia.biller.deploy/src/main/resources/bootstrap/info_presencial_2014.xlsx']venta_neta_cons!$a$2:$n$1048576,13,0)</f>
        <v>#VALUE!</v>
      </c>
      <c r="AI320" s="53" t="e">
        <f aca="false">+VLOOKUP($D320,['file:///home/lab/repositories/luckia.facturador/com.luckia.biller.deploy/src/main/resources/bootstrap/info_presencial_2014.xlsx']venta_neta_cons!$a$2:$n$1048576,14,0)</f>
        <v>#VALUE!</v>
      </c>
      <c r="AJ320" s="53" t="n">
        <f aca="false">+SUM(X320:AI320)</f>
        <v>3639</v>
      </c>
      <c r="AK320" s="54" t="n">
        <f aca="false">+BB320/X320</f>
        <v>0.776718878812861</v>
      </c>
      <c r="AL320" s="53"/>
      <c r="AM320" s="53" t="e">
        <f aca="false">+VLOOKUP($D320,['file:///home/lab/repositories/luckia.facturador/com.luckia.biller.deploy/src/main/resources/bootstrap/info_presencial_2014.xlsx']saldo_cons!$a$2:$n$1048576,3,0)</f>
        <v>#VALUE!</v>
      </c>
      <c r="AN320" s="53" t="e">
        <f aca="false">+VLOOKUP($D320,['file:///home/lab/repositories/luckia.facturador/com.luckia.biller.deploy/src/main/resources/bootstrap/info_presencial_2014.xlsx']saldo_cons!$a$2:$n$1048576,4,0)</f>
        <v>#VALUE!</v>
      </c>
      <c r="AO320" s="53" t="e">
        <f aca="false">+VLOOKUP($D320,['file:///home/lab/repositories/luckia.facturador/com.luckia.biller.deploy/src/main/resources/bootstrap/info_presencial_2014.xlsx']saldo_cons!$a$2:$n$1048576,5,0)</f>
        <v>#VALUE!</v>
      </c>
      <c r="AP320" s="53" t="e">
        <f aca="false">+VLOOKUP($D320,['file:///home/lab/repositories/luckia.facturador/com.luckia.biller.deploy/src/main/resources/bootstrap/info_presencial_2014.xlsx']saldo_cons!$a$2:$n$1048576,6,0)</f>
        <v>#VALUE!</v>
      </c>
      <c r="AQ320" s="53" t="e">
        <f aca="false">+VLOOKUP($D320,['file:///home/lab/repositories/luckia.facturador/com.luckia.biller.deploy/src/main/resources/bootstrap/info_presencial_2014.xlsx']saldo_cons!$a$2:$n$1048576,7,0)</f>
        <v>#VALUE!</v>
      </c>
      <c r="AR320" s="53" t="e">
        <f aca="false">+VLOOKUP($D320,['file:///home/lab/repositories/luckia.facturador/com.luckia.biller.deploy/src/main/resources/bootstrap/info_presencial_2014.xlsx']saldo_cons!$a$2:$n$1048576,8,0)</f>
        <v>#VALUE!</v>
      </c>
      <c r="AS320" s="53" t="e">
        <f aca="false">+VLOOKUP($D320,['file:///home/lab/repositories/luckia.facturador/com.luckia.biller.deploy/src/main/resources/bootstrap/info_presencial_2014.xlsx']saldo_cons!$a$2:$n$1048576,9,0)</f>
        <v>#VALUE!</v>
      </c>
      <c r="AT320" s="53" t="e">
        <f aca="false">+VLOOKUP($D320,['file:///home/lab/repositories/luckia.facturador/com.luckia.biller.deploy/src/main/resources/bootstrap/info_presencial_2014.xlsx']saldo_cons!$a$2:$n$1048576,10,0)</f>
        <v>#VALUE!</v>
      </c>
      <c r="AU320" s="53" t="e">
        <f aca="false">+VLOOKUP($D320,['file:///home/lab/repositories/luckia.facturador/com.luckia.biller.deploy/src/main/resources/bootstrap/info_presencial_2014.xlsx']saldo_cons!$a$2:$n$1048576,11,0)</f>
        <v>#VALUE!</v>
      </c>
      <c r="AV320" s="53" t="e">
        <f aca="false">+VLOOKUP($D320,['file:///home/lab/repositories/luckia.facturador/com.luckia.biller.deploy/src/main/resources/bootstrap/info_presencial_2014.xlsx']saldo_cons!$a$2:$n$1048576,12,0)</f>
        <v>#VALUE!</v>
      </c>
      <c r="AW320" s="53" t="e">
        <f aca="false">+VLOOKUP($D320,['file:///home/lab/repositories/luckia.facturador/com.luckia.biller.deploy/src/main/resources/bootstrap/info_presencial_2014.xlsx']saldo_cons!$a$2:$n$1048576,13,0)</f>
        <v>#VALUE!</v>
      </c>
      <c r="AX320" s="53" t="e">
        <f aca="false">+VLOOKUP($D320,['file:///home/lab/repositories/luckia.facturador/com.luckia.biller.deploy/src/main/resources/bootstrap/info_presencial_2014.xlsx']saldo_cons!$a$2:$n$1048576,14,0)</f>
        <v>#VALUE!</v>
      </c>
      <c r="AY320" s="53" t="n">
        <f aca="false">+SUM(AM320:AX320)</f>
        <v>3639</v>
      </c>
      <c r="AZ320" s="53"/>
      <c r="BA320" s="53"/>
      <c r="BB320" s="53" t="e">
        <f aca="false">+VLOOKUP($D320,['file:///home/lab/repositories/luckia.facturador/com.luckia.biller.deploy/src/main/resources/bootstrap/info_presencial_2014.xlsx']ggr_cons!$a$2:$n$1048576,3,0)</f>
        <v>#VALUE!</v>
      </c>
      <c r="BC320" s="53" t="e">
        <f aca="false">+VLOOKUP($D320,['file:///home/lab/repositories/luckia.facturador/com.luckia.biller.deploy/src/main/resources/bootstrap/info_presencial_2014.xlsx']ggr_cons!$a$2:$n$1048576,4,0)</f>
        <v>#VALUE!</v>
      </c>
      <c r="BD320" s="53" t="e">
        <f aca="false">+VLOOKUP($D320,['file:///home/lab/repositories/luckia.facturador/com.luckia.biller.deploy/src/main/resources/bootstrap/info_presencial_2014.xlsx']ggr_cons!$a$2:$n$1048576,5,0)</f>
        <v>#VALUE!</v>
      </c>
      <c r="BE320" s="53" t="e">
        <f aca="false">+VLOOKUP($D320,['file:///home/lab/repositories/luckia.facturador/com.luckia.biller.deploy/src/main/resources/bootstrap/info_presencial_2014.xlsx']ggr_cons!$a$2:$n$1048576,6,0)</f>
        <v>#VALUE!</v>
      </c>
      <c r="BF320" s="53" t="e">
        <f aca="false">+VLOOKUP($D320,['file:///home/lab/repositories/luckia.facturador/com.luckia.biller.deploy/src/main/resources/bootstrap/info_presencial_2014.xlsx']ggr_cons!$a$2:$n$1048576,7,0)</f>
        <v>#VALUE!</v>
      </c>
      <c r="BG320" s="53" t="e">
        <f aca="false">+VLOOKUP($D320,['file:///home/lab/repositories/luckia.facturador/com.luckia.biller.deploy/src/main/resources/bootstrap/info_presencial_2014.xlsx']ggr_cons!$a$2:$n$1048576,8,0)</f>
        <v>#VALUE!</v>
      </c>
      <c r="BH320" s="53" t="e">
        <f aca="false">+VLOOKUP($D320,['file:///home/lab/repositories/luckia.facturador/com.luckia.biller.deploy/src/main/resources/bootstrap/info_presencial_2014.xlsx']ggr_cons!$a$2:$n$1048576,9,0)</f>
        <v>#VALUE!</v>
      </c>
      <c r="BI320" s="53" t="e">
        <f aca="false">+VLOOKUP($D320,['file:///home/lab/repositories/luckia.facturador/com.luckia.biller.deploy/src/main/resources/bootstrap/info_presencial_2014.xlsx']ggr_cons!$a$2:$n$1048576,10,0)</f>
        <v>#VALUE!</v>
      </c>
      <c r="BJ320" s="53" t="e">
        <f aca="false">+VLOOKUP($D320,['file:///home/lab/repositories/luckia.facturador/com.luckia.biller.deploy/src/main/resources/bootstrap/info_presencial_2014.xlsx']ggr_cons!$a$2:$n$1048576,11,0)</f>
        <v>#VALUE!</v>
      </c>
      <c r="BK320" s="53" t="e">
        <f aca="false">+VLOOKUP($D320,['file:///home/lab/repositories/luckia.facturador/com.luckia.biller.deploy/src/main/resources/bootstrap/info_presencial_2014.xlsx']ggr_cons!$a$2:$n$1048576,12,0)</f>
        <v>#VALUE!</v>
      </c>
      <c r="BL320" s="53" t="e">
        <f aca="false">+VLOOKUP($D320,['file:///home/lab/repositories/luckia.facturador/com.luckia.biller.deploy/src/main/resources/bootstrap/info_presencial_2014.xlsx']ggr_cons!$a$2:$n$1048576,13,0)</f>
        <v>#VALUE!</v>
      </c>
      <c r="BM320" s="53" t="e">
        <f aca="false">+VLOOKUP($D320,['file:///home/lab/repositories/luckia.facturador/com.luckia.biller.deploy/src/main/resources/bootstrap/info_presencial_2014.xlsx']ggr_cons!$a$2:$n$1048576,14,0)</f>
        <v>#VALUE!</v>
      </c>
      <c r="BN320" s="53" t="n">
        <f aca="false">+SUM(BB320:BM320)</f>
        <v>2826.48</v>
      </c>
      <c r="BO320" s="53"/>
      <c r="BP320" s="53"/>
      <c r="BQ320" s="55" t="n">
        <f aca="false">+$N320*X320</f>
        <v>36.39</v>
      </c>
      <c r="BR320" s="55" t="n">
        <f aca="false">+$N320*Y320</f>
        <v>0</v>
      </c>
      <c r="BS320" s="55" t="n">
        <f aca="false">+$N320*Z320</f>
        <v>0</v>
      </c>
      <c r="BT320" s="55" t="n">
        <f aca="false">+$N320*AA320</f>
        <v>0</v>
      </c>
      <c r="BU320" s="55" t="n">
        <f aca="false">+$N320*AB320</f>
        <v>0</v>
      </c>
      <c r="BV320" s="55" t="n">
        <f aca="false">+$N320*AC320</f>
        <v>0</v>
      </c>
      <c r="BW320" s="55" t="n">
        <f aca="false">+$N320*AD320</f>
        <v>0</v>
      </c>
      <c r="BX320" s="55" t="n">
        <f aca="false">+$N320*AE320</f>
        <v>0</v>
      </c>
      <c r="BY320" s="55" t="n">
        <f aca="false">+$N320*AF320</f>
        <v>0</v>
      </c>
      <c r="BZ320" s="55" t="n">
        <f aca="false">+$N320*AG320</f>
        <v>0</v>
      </c>
      <c r="CA320" s="55" t="n">
        <f aca="false">+$N320*AH320</f>
        <v>0</v>
      </c>
      <c r="CB320" s="55" t="n">
        <f aca="false">+$N320*AI320</f>
        <v>0</v>
      </c>
      <c r="CC320" s="55" t="n">
        <f aca="false">+SUM(BQ320:CB320)</f>
        <v>36.39</v>
      </c>
      <c r="CD320" s="53"/>
      <c r="CE320" s="55"/>
      <c r="CF320" s="55" t="n">
        <f aca="false">+BQ320/$CE$2</f>
        <v>30.0743801652893</v>
      </c>
      <c r="CG320" s="55" t="n">
        <f aca="false">+BR320/$CE$2</f>
        <v>0</v>
      </c>
      <c r="CH320" s="55" t="n">
        <f aca="false">+BS320/$CE$2</f>
        <v>0</v>
      </c>
      <c r="CI320" s="55" t="n">
        <f aca="false">+BT320/$CE$2</f>
        <v>0</v>
      </c>
      <c r="CJ320" s="55" t="n">
        <f aca="false">+BU320/$CE$2</f>
        <v>0</v>
      </c>
      <c r="CK320" s="55" t="n">
        <f aca="false">+BV320/$CE$2</f>
        <v>0</v>
      </c>
      <c r="CL320" s="55" t="n">
        <f aca="false">+BW320/$CE$2</f>
        <v>0</v>
      </c>
      <c r="CM320" s="55" t="n">
        <f aca="false">+BX320/$CE$2</f>
        <v>0</v>
      </c>
      <c r="CN320" s="55" t="n">
        <f aca="false">+BY320/$CE$2</f>
        <v>0</v>
      </c>
      <c r="CO320" s="55" t="n">
        <f aca="false">+BZ320/$CE$2</f>
        <v>0</v>
      </c>
      <c r="CP320" s="55" t="n">
        <f aca="false">+CA320/$CE$2</f>
        <v>0</v>
      </c>
      <c r="CQ320" s="55" t="n">
        <f aca="false">+CB320/$CE$2</f>
        <v>0</v>
      </c>
      <c r="CR320" s="55" t="n">
        <f aca="false">+CC320/$CE$2</f>
        <v>30.0743801652893</v>
      </c>
      <c r="CS320" s="53"/>
      <c r="CT320" s="53"/>
      <c r="CU320" s="56" t="n">
        <f aca="false">+$O320*X320+$P320*BB320+$Q320*(0.9*BB320+$S320)+$R320</f>
        <v>72.78</v>
      </c>
      <c r="CV320" s="56" t="n">
        <f aca="false">+$O320*Y320+$P320*BC320+$Q320*(0.9*BC320+$S320)+$R320</f>
        <v>0</v>
      </c>
      <c r="CW320" s="56" t="n">
        <f aca="false">+$O320*Z320+$P320*BD320+$Q320*(0.9*BD320+$S320)+$R320</f>
        <v>0</v>
      </c>
      <c r="CX320" s="56" t="n">
        <f aca="false">+$O320*AA320+$P320*BE320+$Q320*(0.9*BE320+$S320)+$R320</f>
        <v>0</v>
      </c>
      <c r="CY320" s="56" t="n">
        <f aca="false">+$O320*AB320+$P320*BF320+$Q320*(0.9*BF320+$S320)+$R320</f>
        <v>0</v>
      </c>
      <c r="CZ320" s="56" t="n">
        <f aca="false">+$O320*AC320+$P320*BG320+$Q320*(0.9*BG320+$S320)+$R320</f>
        <v>0</v>
      </c>
      <c r="DA320" s="56" t="n">
        <f aca="false">+$O320*AD320+$P320*BH320+$Q320*(0.9*BH320+$S320)+$R320</f>
        <v>0</v>
      </c>
      <c r="DB320" s="56" t="n">
        <f aca="false">+$O320*AE320+$P320*BI320+$Q320*(0.9*BI320+$S320)+$R320</f>
        <v>0</v>
      </c>
      <c r="DC320" s="56" t="n">
        <f aca="false">+$O320*AF320+$P320*BJ320+$Q320*(0.9*BJ320+$S320)+$R320</f>
        <v>0</v>
      </c>
      <c r="DD320" s="56" t="n">
        <f aca="false">+$O320*AG320+$P320*BK320+$Q320*(0.9*BK320+$S320)+$R320</f>
        <v>0</v>
      </c>
      <c r="DE320" s="56" t="n">
        <f aca="false">+$O320*AH320+$P320*BL320+$Q320*(0.9*BL320+$S320)+$R320</f>
        <v>0</v>
      </c>
      <c r="DF320" s="56" t="n">
        <f aca="false">+$O320*AI320+$P320*BM320+$Q320*(0.9*BM320+$S320)+$R320</f>
        <v>0</v>
      </c>
      <c r="DG320" s="55" t="n">
        <f aca="false">+SUM(CU320:DF320)</f>
        <v>72.78</v>
      </c>
      <c r="DH320" s="53"/>
      <c r="DJ320" s="14" t="n">
        <f aca="false">+IF(X320=0,0,$T320)</f>
        <v>30</v>
      </c>
      <c r="DK320" s="14" t="n">
        <f aca="false">+IF(Y320=0,0,$T320)</f>
        <v>0</v>
      </c>
      <c r="DL320" s="14" t="n">
        <f aca="false">+IF(Z320=0,0,$T320)</f>
        <v>0</v>
      </c>
      <c r="DM320" s="14" t="n">
        <f aca="false">+IF(AA320=0,0,$T320)</f>
        <v>0</v>
      </c>
      <c r="DN320" s="14" t="n">
        <f aca="false">+IF(AB320=0,0,$T320)</f>
        <v>0</v>
      </c>
      <c r="DO320" s="14" t="n">
        <f aca="false">+IF(AC320=0,0,$T320)</f>
        <v>0</v>
      </c>
      <c r="DP320" s="14" t="n">
        <f aca="false">+IF(AD320=0,0,$T320)</f>
        <v>0</v>
      </c>
      <c r="DQ320" s="14" t="n">
        <f aca="false">+IF(AE320=0,0,$T320)</f>
        <v>0</v>
      </c>
      <c r="DR320" s="14" t="n">
        <f aca="false">+IF(AF320=0,0,$T320)</f>
        <v>0</v>
      </c>
      <c r="DS320" s="14" t="n">
        <f aca="false">+IF(AG320=0,0,$T320)</f>
        <v>0</v>
      </c>
      <c r="DT320" s="14" t="n">
        <f aca="false">+IF(AH320=0,0,$T320)</f>
        <v>0</v>
      </c>
      <c r="DU320" s="14" t="n">
        <f aca="false">+IF(AI320=0,0,$T320)</f>
        <v>0</v>
      </c>
      <c r="DV320" s="55" t="n">
        <f aca="false">+SUM(DJ320:DU320)</f>
        <v>30</v>
      </c>
      <c r="DY320" s="14" t="n">
        <v>0</v>
      </c>
      <c r="DZ320" s="14" t="n">
        <v>0</v>
      </c>
      <c r="EA320" s="14" t="n">
        <v>0</v>
      </c>
      <c r="EB320" s="14" t="n">
        <v>0</v>
      </c>
      <c r="EC320" s="14" t="n">
        <v>0</v>
      </c>
      <c r="ED320" s="14" t="n">
        <v>0</v>
      </c>
      <c r="EE320" s="14" t="n">
        <v>0</v>
      </c>
      <c r="EF320" s="14" t="n">
        <v>0</v>
      </c>
      <c r="EG320" s="14" t="n">
        <v>0</v>
      </c>
      <c r="EH320" s="14" t="n">
        <v>0</v>
      </c>
      <c r="EI320" s="14" t="n">
        <v>0</v>
      </c>
      <c r="EJ320" s="14" t="n">
        <v>0</v>
      </c>
      <c r="EK320" s="55" t="n">
        <f aca="false">+SUM(DY320:EJ320)</f>
        <v>0</v>
      </c>
      <c r="EO320" s="53" t="n">
        <f aca="false">+CU320+DJ320-DY320/2</f>
        <v>102.78</v>
      </c>
      <c r="EP320" s="53" t="n">
        <f aca="false">+CV320+DK320-DZ320/2</f>
        <v>0</v>
      </c>
      <c r="EQ320" s="53" t="n">
        <f aca="false">+CW320+DL320-EA320/2</f>
        <v>0</v>
      </c>
      <c r="ER320" s="53" t="n">
        <f aca="false">+CX320+DM320-EB320/2</f>
        <v>0</v>
      </c>
      <c r="ES320" s="53" t="n">
        <f aca="false">+CY320+DN320-EC320/2</f>
        <v>0</v>
      </c>
      <c r="ET320" s="53" t="n">
        <f aca="false">+CZ320+DO320-ED320/2</f>
        <v>0</v>
      </c>
      <c r="EU320" s="53" t="n">
        <f aca="false">+DA320+DP320-EE320/2</f>
        <v>0</v>
      </c>
      <c r="EV320" s="53" t="n">
        <f aca="false">+DB320+DQ320-EF320/2</f>
        <v>0</v>
      </c>
      <c r="EW320" s="53" t="n">
        <f aca="false">+DC320+DR320-EG320/2</f>
        <v>0</v>
      </c>
      <c r="EX320" s="53" t="n">
        <f aca="false">+DD320+DS320-EH320/2</f>
        <v>0</v>
      </c>
      <c r="EY320" s="53" t="n">
        <f aca="false">+DE320+DT320-EI320/2</f>
        <v>0</v>
      </c>
      <c r="EZ320" s="53" t="n">
        <f aca="false">+DF320+DU320-EJ320/2</f>
        <v>0</v>
      </c>
      <c r="FA320" s="55" t="n">
        <f aca="false">+SUM(EO320:EZ320)</f>
        <v>102.78</v>
      </c>
      <c r="FD320" s="53" t="n">
        <f aca="false">+AM320-EO320-DY320</f>
        <v>3536.22</v>
      </c>
      <c r="FE320" s="53" t="n">
        <f aca="false">+AN320-EP320-DZ320</f>
        <v>0</v>
      </c>
      <c r="FF320" s="53" t="n">
        <f aca="false">+AO320-EQ320-EA320</f>
        <v>0</v>
      </c>
      <c r="FG320" s="53" t="n">
        <f aca="false">+AP320-ER320-EB320</f>
        <v>0</v>
      </c>
      <c r="FH320" s="53" t="n">
        <f aca="false">+AQ320-ES320-EC320</f>
        <v>0</v>
      </c>
      <c r="FI320" s="53" t="n">
        <f aca="false">+AR320-ET320-ED320</f>
        <v>0</v>
      </c>
      <c r="FJ320" s="53" t="n">
        <f aca="false">+AS320-EU320-EE320</f>
        <v>0</v>
      </c>
      <c r="FK320" s="53" t="n">
        <f aca="false">+AT320-EV320-EF320</f>
        <v>0</v>
      </c>
      <c r="FL320" s="53" t="n">
        <f aca="false">+AU320-EW320-EG320</f>
        <v>0</v>
      </c>
      <c r="FM320" s="53" t="n">
        <f aca="false">+AV320-EX320-EH320</f>
        <v>0</v>
      </c>
      <c r="FN320" s="53" t="n">
        <f aca="false">+AW320-EY320-EI320</f>
        <v>0</v>
      </c>
      <c r="FO320" s="53" t="n">
        <f aca="false">+AX320-EZ320-EJ320</f>
        <v>0</v>
      </c>
      <c r="FP320" s="53" t="n">
        <f aca="false">+AY320-FA320</f>
        <v>3536.22</v>
      </c>
    </row>
    <row collapsed="false" customFormat="false" customHeight="true" hidden="false" ht="15" outlineLevel="2" r="321">
      <c r="A321" s="21" t="n">
        <v>12</v>
      </c>
      <c r="B321" s="21" t="s">
        <v>67</v>
      </c>
      <c r="C321" s="21" t="s">
        <v>137</v>
      </c>
      <c r="D321" s="67" t="n">
        <f aca="false">+E321</f>
        <v>16299</v>
      </c>
      <c r="E321" s="69" t="n">
        <v>16299</v>
      </c>
      <c r="F321" s="76" t="s">
        <v>1004</v>
      </c>
      <c r="G321" s="21" t="s">
        <v>69</v>
      </c>
      <c r="H321" s="21" t="s">
        <v>69</v>
      </c>
      <c r="I321" s="76" t="s">
        <v>1005</v>
      </c>
      <c r="J321" s="76" t="s">
        <v>557</v>
      </c>
      <c r="K321" s="76" t="s">
        <v>486</v>
      </c>
      <c r="L321" s="49" t="s">
        <v>487</v>
      </c>
      <c r="M321" s="50" t="s">
        <v>70</v>
      </c>
      <c r="N321" s="51" t="n">
        <v>0.01</v>
      </c>
      <c r="O321" s="51" t="n">
        <v>0.02</v>
      </c>
      <c r="P321" s="51" t="n">
        <v>0</v>
      </c>
      <c r="Q321" s="51" t="n">
        <v>0</v>
      </c>
      <c r="R321" s="50" t="n">
        <v>0</v>
      </c>
      <c r="S321" s="50" t="n">
        <v>0</v>
      </c>
      <c r="T321" s="50" t="n">
        <v>30</v>
      </c>
      <c r="U321" s="50"/>
      <c r="X321" s="53" t="e">
        <f aca="false">+VLOOKUP($D321,['file:///home/lab/repositories/luckia.facturador/com.luckia.biller.deploy/src/main/resources/bootstrap/info_presencial_2014.xlsx']venta_neta_cons!$a$2:$n$1048576,3,0)</f>
        <v>#VALUE!</v>
      </c>
      <c r="Y321" s="53" t="e">
        <f aca="false">+VLOOKUP($D321,['file:///home/lab/repositories/luckia.facturador/com.luckia.biller.deploy/src/main/resources/bootstrap/info_presencial_2014.xlsx']venta_neta_cons!$a$2:$n$1048576,4,0)</f>
        <v>#VALUE!</v>
      </c>
      <c r="Z321" s="53" t="e">
        <f aca="false">+VLOOKUP($D321,['file:///home/lab/repositories/luckia.facturador/com.luckia.biller.deploy/src/main/resources/bootstrap/info_presencial_2014.xlsx']venta_neta_cons!$a$2:$n$1048576,5,0)</f>
        <v>#VALUE!</v>
      </c>
      <c r="AA321" s="53" t="e">
        <f aca="false">+VLOOKUP($D321,['file:///home/lab/repositories/luckia.facturador/com.luckia.biller.deploy/src/main/resources/bootstrap/info_presencial_2014.xlsx']venta_neta_cons!$a$2:$n$1048576,6,0)</f>
        <v>#VALUE!</v>
      </c>
      <c r="AB321" s="53" t="e">
        <f aca="false">+VLOOKUP($D321,['file:///home/lab/repositories/luckia.facturador/com.luckia.biller.deploy/src/main/resources/bootstrap/info_presencial_2014.xlsx']venta_neta_cons!$a$2:$n$1048576,7,0)</f>
        <v>#VALUE!</v>
      </c>
      <c r="AC321" s="53" t="e">
        <f aca="false">+VLOOKUP($D321,['file:///home/lab/repositories/luckia.facturador/com.luckia.biller.deploy/src/main/resources/bootstrap/info_presencial_2014.xlsx']venta_neta_cons!$a$2:$n$1048576,8,0)</f>
        <v>#VALUE!</v>
      </c>
      <c r="AD321" s="53" t="e">
        <f aca="false">+VLOOKUP($D321,['file:///home/lab/repositories/luckia.facturador/com.luckia.biller.deploy/src/main/resources/bootstrap/info_presencial_2014.xlsx']venta_neta_cons!$a$2:$n$1048576,9,0)</f>
        <v>#VALUE!</v>
      </c>
      <c r="AE321" s="53" t="e">
        <f aca="false">+VLOOKUP($D321,['file:///home/lab/repositories/luckia.facturador/com.luckia.biller.deploy/src/main/resources/bootstrap/info_presencial_2014.xlsx']venta_neta_cons!$a$2:$n$1048576,10,0)</f>
        <v>#VALUE!</v>
      </c>
      <c r="AF321" s="53" t="e">
        <f aca="false">+VLOOKUP($D321,['file:///home/lab/repositories/luckia.facturador/com.luckia.biller.deploy/src/main/resources/bootstrap/info_presencial_2014.xlsx']venta_neta_cons!$a$2:$n$1048576,11,0)</f>
        <v>#VALUE!</v>
      </c>
      <c r="AG321" s="53" t="e">
        <f aca="false">+VLOOKUP($D321,['file:///home/lab/repositories/luckia.facturador/com.luckia.biller.deploy/src/main/resources/bootstrap/info_presencial_2014.xlsx']venta_neta_cons!$a$2:$n$1048576,12,0)</f>
        <v>#VALUE!</v>
      </c>
      <c r="AH321" s="53" t="e">
        <f aca="false">+VLOOKUP($D321,['file:///home/lab/repositories/luckia.facturador/com.luckia.biller.deploy/src/main/resources/bootstrap/info_presencial_2014.xlsx']venta_neta_cons!$a$2:$n$1048576,13,0)</f>
        <v>#VALUE!</v>
      </c>
      <c r="AI321" s="53" t="e">
        <f aca="false">+VLOOKUP($D321,['file:///home/lab/repositories/luckia.facturador/com.luckia.biller.deploy/src/main/resources/bootstrap/info_presencial_2014.xlsx']venta_neta_cons!$a$2:$n$1048576,14,0)</f>
        <v>#VALUE!</v>
      </c>
      <c r="AJ321" s="53" t="n">
        <f aca="false">+SUM(X321:AI321)</f>
        <v>2313</v>
      </c>
      <c r="AK321" s="54" t="n">
        <f aca="false">+BB321/X321</f>
        <v>0.12556420233463</v>
      </c>
      <c r="AL321" s="53"/>
      <c r="AM321" s="53" t="e">
        <f aca="false">+VLOOKUP($D321,['file:///home/lab/repositories/luckia.facturador/com.luckia.biller.deploy/src/main/resources/bootstrap/info_presencial_2014.xlsx']saldo_cons!$a$2:$n$1048576,3,0)</f>
        <v>#VALUE!</v>
      </c>
      <c r="AN321" s="53" t="e">
        <f aca="false">+VLOOKUP($D321,['file:///home/lab/repositories/luckia.facturador/com.luckia.biller.deploy/src/main/resources/bootstrap/info_presencial_2014.xlsx']saldo_cons!$a$2:$n$1048576,4,0)</f>
        <v>#VALUE!</v>
      </c>
      <c r="AO321" s="53" t="e">
        <f aca="false">+VLOOKUP($D321,['file:///home/lab/repositories/luckia.facturador/com.luckia.biller.deploy/src/main/resources/bootstrap/info_presencial_2014.xlsx']saldo_cons!$a$2:$n$1048576,5,0)</f>
        <v>#VALUE!</v>
      </c>
      <c r="AP321" s="53" t="e">
        <f aca="false">+VLOOKUP($D321,['file:///home/lab/repositories/luckia.facturador/com.luckia.biller.deploy/src/main/resources/bootstrap/info_presencial_2014.xlsx']saldo_cons!$a$2:$n$1048576,6,0)</f>
        <v>#VALUE!</v>
      </c>
      <c r="AQ321" s="53" t="e">
        <f aca="false">+VLOOKUP($D321,['file:///home/lab/repositories/luckia.facturador/com.luckia.biller.deploy/src/main/resources/bootstrap/info_presencial_2014.xlsx']saldo_cons!$a$2:$n$1048576,7,0)</f>
        <v>#VALUE!</v>
      </c>
      <c r="AR321" s="53" t="e">
        <f aca="false">+VLOOKUP($D321,['file:///home/lab/repositories/luckia.facturador/com.luckia.biller.deploy/src/main/resources/bootstrap/info_presencial_2014.xlsx']saldo_cons!$a$2:$n$1048576,8,0)</f>
        <v>#VALUE!</v>
      </c>
      <c r="AS321" s="53" t="e">
        <f aca="false">+VLOOKUP($D321,['file:///home/lab/repositories/luckia.facturador/com.luckia.biller.deploy/src/main/resources/bootstrap/info_presencial_2014.xlsx']saldo_cons!$a$2:$n$1048576,9,0)</f>
        <v>#VALUE!</v>
      </c>
      <c r="AT321" s="53" t="e">
        <f aca="false">+VLOOKUP($D321,['file:///home/lab/repositories/luckia.facturador/com.luckia.biller.deploy/src/main/resources/bootstrap/info_presencial_2014.xlsx']saldo_cons!$a$2:$n$1048576,10,0)</f>
        <v>#VALUE!</v>
      </c>
      <c r="AU321" s="53" t="e">
        <f aca="false">+VLOOKUP($D321,['file:///home/lab/repositories/luckia.facturador/com.luckia.biller.deploy/src/main/resources/bootstrap/info_presencial_2014.xlsx']saldo_cons!$a$2:$n$1048576,11,0)</f>
        <v>#VALUE!</v>
      </c>
      <c r="AV321" s="53" t="e">
        <f aca="false">+VLOOKUP($D321,['file:///home/lab/repositories/luckia.facturador/com.luckia.biller.deploy/src/main/resources/bootstrap/info_presencial_2014.xlsx']saldo_cons!$a$2:$n$1048576,12,0)</f>
        <v>#VALUE!</v>
      </c>
      <c r="AW321" s="53" t="e">
        <f aca="false">+VLOOKUP($D321,['file:///home/lab/repositories/luckia.facturador/com.luckia.biller.deploy/src/main/resources/bootstrap/info_presencial_2014.xlsx']saldo_cons!$a$2:$n$1048576,13,0)</f>
        <v>#VALUE!</v>
      </c>
      <c r="AX321" s="53" t="e">
        <f aca="false">+VLOOKUP($D321,['file:///home/lab/repositories/luckia.facturador/com.luckia.biller.deploy/src/main/resources/bootstrap/info_presencial_2014.xlsx']saldo_cons!$a$2:$n$1048576,14,0)</f>
        <v>#VALUE!</v>
      </c>
      <c r="AY321" s="53" t="n">
        <f aca="false">+SUM(AM321:AX321)</f>
        <v>2313</v>
      </c>
      <c r="AZ321" s="53"/>
      <c r="BA321" s="53"/>
      <c r="BB321" s="53" t="e">
        <f aca="false">+VLOOKUP($D321,['file:///home/lab/repositories/luckia.facturador/com.luckia.biller.deploy/src/main/resources/bootstrap/info_presencial_2014.xlsx']ggr_cons!$a$2:$n$1048576,3,0)</f>
        <v>#VALUE!</v>
      </c>
      <c r="BC321" s="53" t="e">
        <f aca="false">+VLOOKUP($D321,['file:///home/lab/repositories/luckia.facturador/com.luckia.biller.deploy/src/main/resources/bootstrap/info_presencial_2014.xlsx']ggr_cons!$a$2:$n$1048576,4,0)</f>
        <v>#VALUE!</v>
      </c>
      <c r="BD321" s="53" t="e">
        <f aca="false">+VLOOKUP($D321,['file:///home/lab/repositories/luckia.facturador/com.luckia.biller.deploy/src/main/resources/bootstrap/info_presencial_2014.xlsx']ggr_cons!$a$2:$n$1048576,5,0)</f>
        <v>#VALUE!</v>
      </c>
      <c r="BE321" s="53" t="e">
        <f aca="false">+VLOOKUP($D321,['file:///home/lab/repositories/luckia.facturador/com.luckia.biller.deploy/src/main/resources/bootstrap/info_presencial_2014.xlsx']ggr_cons!$a$2:$n$1048576,6,0)</f>
        <v>#VALUE!</v>
      </c>
      <c r="BF321" s="53" t="e">
        <f aca="false">+VLOOKUP($D321,['file:///home/lab/repositories/luckia.facturador/com.luckia.biller.deploy/src/main/resources/bootstrap/info_presencial_2014.xlsx']ggr_cons!$a$2:$n$1048576,7,0)</f>
        <v>#VALUE!</v>
      </c>
      <c r="BG321" s="53" t="e">
        <f aca="false">+VLOOKUP($D321,['file:///home/lab/repositories/luckia.facturador/com.luckia.biller.deploy/src/main/resources/bootstrap/info_presencial_2014.xlsx']ggr_cons!$a$2:$n$1048576,8,0)</f>
        <v>#VALUE!</v>
      </c>
      <c r="BH321" s="53" t="e">
        <f aca="false">+VLOOKUP($D321,['file:///home/lab/repositories/luckia.facturador/com.luckia.biller.deploy/src/main/resources/bootstrap/info_presencial_2014.xlsx']ggr_cons!$a$2:$n$1048576,9,0)</f>
        <v>#VALUE!</v>
      </c>
      <c r="BI321" s="53" t="e">
        <f aca="false">+VLOOKUP($D321,['file:///home/lab/repositories/luckia.facturador/com.luckia.biller.deploy/src/main/resources/bootstrap/info_presencial_2014.xlsx']ggr_cons!$a$2:$n$1048576,10,0)</f>
        <v>#VALUE!</v>
      </c>
      <c r="BJ321" s="53" t="e">
        <f aca="false">+VLOOKUP($D321,['file:///home/lab/repositories/luckia.facturador/com.luckia.biller.deploy/src/main/resources/bootstrap/info_presencial_2014.xlsx']ggr_cons!$a$2:$n$1048576,11,0)</f>
        <v>#VALUE!</v>
      </c>
      <c r="BK321" s="53" t="e">
        <f aca="false">+VLOOKUP($D321,['file:///home/lab/repositories/luckia.facturador/com.luckia.biller.deploy/src/main/resources/bootstrap/info_presencial_2014.xlsx']ggr_cons!$a$2:$n$1048576,12,0)</f>
        <v>#VALUE!</v>
      </c>
      <c r="BL321" s="53" t="e">
        <f aca="false">+VLOOKUP($D321,['file:///home/lab/repositories/luckia.facturador/com.luckia.biller.deploy/src/main/resources/bootstrap/info_presencial_2014.xlsx']ggr_cons!$a$2:$n$1048576,13,0)</f>
        <v>#VALUE!</v>
      </c>
      <c r="BM321" s="53" t="e">
        <f aca="false">+VLOOKUP($D321,['file:///home/lab/repositories/luckia.facturador/com.luckia.biller.deploy/src/main/resources/bootstrap/info_presencial_2014.xlsx']ggr_cons!$a$2:$n$1048576,14,0)</f>
        <v>#VALUE!</v>
      </c>
      <c r="BN321" s="53" t="n">
        <f aca="false">+SUM(BB321:BM321)</f>
        <v>290.43</v>
      </c>
      <c r="BO321" s="53"/>
      <c r="BP321" s="53"/>
      <c r="BQ321" s="55" t="n">
        <f aca="false">+$N321*X321</f>
        <v>23.13</v>
      </c>
      <c r="BR321" s="55" t="n">
        <f aca="false">+$N321*Y321</f>
        <v>0</v>
      </c>
      <c r="BS321" s="55" t="n">
        <f aca="false">+$N321*Z321</f>
        <v>0</v>
      </c>
      <c r="BT321" s="55" t="n">
        <f aca="false">+$N321*AA321</f>
        <v>0</v>
      </c>
      <c r="BU321" s="55" t="n">
        <f aca="false">+$N321*AB321</f>
        <v>0</v>
      </c>
      <c r="BV321" s="55" t="n">
        <f aca="false">+$N321*AC321</f>
        <v>0</v>
      </c>
      <c r="BW321" s="55" t="n">
        <f aca="false">+$N321*AD321</f>
        <v>0</v>
      </c>
      <c r="BX321" s="55" t="n">
        <f aca="false">+$N321*AE321</f>
        <v>0</v>
      </c>
      <c r="BY321" s="55" t="n">
        <f aca="false">+$N321*AF321</f>
        <v>0</v>
      </c>
      <c r="BZ321" s="55" t="n">
        <f aca="false">+$N321*AG321</f>
        <v>0</v>
      </c>
      <c r="CA321" s="55" t="n">
        <f aca="false">+$N321*AH321</f>
        <v>0</v>
      </c>
      <c r="CB321" s="55" t="n">
        <f aca="false">+$N321*AI321</f>
        <v>0</v>
      </c>
      <c r="CC321" s="55" t="n">
        <f aca="false">+SUM(BQ321:CB321)</f>
        <v>23.13</v>
      </c>
      <c r="CD321" s="53"/>
      <c r="CE321" s="55"/>
      <c r="CF321" s="55" t="n">
        <f aca="false">+BQ321/$CE$2</f>
        <v>19.1157024793388</v>
      </c>
      <c r="CG321" s="55" t="n">
        <f aca="false">+BR321/$CE$2</f>
        <v>0</v>
      </c>
      <c r="CH321" s="55" t="n">
        <f aca="false">+BS321/$CE$2</f>
        <v>0</v>
      </c>
      <c r="CI321" s="55" t="n">
        <f aca="false">+BT321/$CE$2</f>
        <v>0</v>
      </c>
      <c r="CJ321" s="55" t="n">
        <f aca="false">+BU321/$CE$2</f>
        <v>0</v>
      </c>
      <c r="CK321" s="55" t="n">
        <f aca="false">+BV321/$CE$2</f>
        <v>0</v>
      </c>
      <c r="CL321" s="55" t="n">
        <f aca="false">+BW321/$CE$2</f>
        <v>0</v>
      </c>
      <c r="CM321" s="55" t="n">
        <f aca="false">+BX321/$CE$2</f>
        <v>0</v>
      </c>
      <c r="CN321" s="55" t="n">
        <f aca="false">+BY321/$CE$2</f>
        <v>0</v>
      </c>
      <c r="CO321" s="55" t="n">
        <f aca="false">+BZ321/$CE$2</f>
        <v>0</v>
      </c>
      <c r="CP321" s="55" t="n">
        <f aca="false">+CA321/$CE$2</f>
        <v>0</v>
      </c>
      <c r="CQ321" s="55" t="n">
        <f aca="false">+CB321/$CE$2</f>
        <v>0</v>
      </c>
      <c r="CR321" s="55" t="n">
        <f aca="false">+CC321/$CE$2</f>
        <v>19.1157024793388</v>
      </c>
      <c r="CS321" s="53"/>
      <c r="CT321" s="53"/>
      <c r="CU321" s="56" t="n">
        <f aca="false">+$O321*X321+$P321*BB321+$Q321*(0.9*BB321+$S321)+$R321</f>
        <v>46.26</v>
      </c>
      <c r="CV321" s="56" t="n">
        <f aca="false">+$O321*Y321+$P321*BC321+$Q321*(0.9*BC321+$S321)+$R321</f>
        <v>0</v>
      </c>
      <c r="CW321" s="56" t="n">
        <f aca="false">+$O321*Z321+$P321*BD321+$Q321*(0.9*BD321+$S321)+$R321</f>
        <v>0</v>
      </c>
      <c r="CX321" s="56" t="n">
        <f aca="false">+$O321*AA321+$P321*BE321+$Q321*(0.9*BE321+$S321)+$R321</f>
        <v>0</v>
      </c>
      <c r="CY321" s="56" t="n">
        <f aca="false">+$O321*AB321+$P321*BF321+$Q321*(0.9*BF321+$S321)+$R321</f>
        <v>0</v>
      </c>
      <c r="CZ321" s="56" t="n">
        <f aca="false">+$O321*AC321+$P321*BG321+$Q321*(0.9*BG321+$S321)+$R321</f>
        <v>0</v>
      </c>
      <c r="DA321" s="56" t="n">
        <f aca="false">+$O321*AD321+$P321*BH321+$Q321*(0.9*BH321+$S321)+$R321</f>
        <v>0</v>
      </c>
      <c r="DB321" s="56" t="n">
        <f aca="false">+$O321*AE321+$P321*BI321+$Q321*(0.9*BI321+$S321)+$R321</f>
        <v>0</v>
      </c>
      <c r="DC321" s="56" t="n">
        <f aca="false">+$O321*AF321+$P321*BJ321+$Q321*(0.9*BJ321+$S321)+$R321</f>
        <v>0</v>
      </c>
      <c r="DD321" s="56" t="n">
        <f aca="false">+$O321*AG321+$P321*BK321+$Q321*(0.9*BK321+$S321)+$R321</f>
        <v>0</v>
      </c>
      <c r="DE321" s="56" t="n">
        <f aca="false">+$O321*AH321+$P321*BL321+$Q321*(0.9*BL321+$S321)+$R321</f>
        <v>0</v>
      </c>
      <c r="DF321" s="56" t="n">
        <f aca="false">+$O321*AI321+$P321*BM321+$Q321*(0.9*BM321+$S321)+$R321</f>
        <v>0</v>
      </c>
      <c r="DG321" s="55" t="n">
        <f aca="false">+SUM(CU321:DF321)</f>
        <v>46.26</v>
      </c>
      <c r="DH321" s="53"/>
      <c r="DJ321" s="14" t="n">
        <f aca="false">+IF(X321=0,0,$T321)</f>
        <v>30</v>
      </c>
      <c r="DK321" s="14" t="n">
        <f aca="false">+IF(Y321=0,0,$T321)</f>
        <v>0</v>
      </c>
      <c r="DL321" s="14" t="n">
        <f aca="false">+IF(Z321=0,0,$T321)</f>
        <v>0</v>
      </c>
      <c r="DM321" s="14" t="n">
        <f aca="false">+IF(AA321=0,0,$T321)</f>
        <v>0</v>
      </c>
      <c r="DN321" s="14" t="n">
        <f aca="false">+IF(AB321=0,0,$T321)</f>
        <v>0</v>
      </c>
      <c r="DO321" s="14" t="n">
        <f aca="false">+IF(AC321=0,0,$T321)</f>
        <v>0</v>
      </c>
      <c r="DP321" s="14" t="n">
        <f aca="false">+IF(AD321=0,0,$T321)</f>
        <v>0</v>
      </c>
      <c r="DQ321" s="14" t="n">
        <f aca="false">+IF(AE321=0,0,$T321)</f>
        <v>0</v>
      </c>
      <c r="DR321" s="14" t="n">
        <f aca="false">+IF(AF321=0,0,$T321)</f>
        <v>0</v>
      </c>
      <c r="DS321" s="14" t="n">
        <f aca="false">+IF(AG321=0,0,$T321)</f>
        <v>0</v>
      </c>
      <c r="DT321" s="14" t="n">
        <f aca="false">+IF(AH321=0,0,$T321)</f>
        <v>0</v>
      </c>
      <c r="DU321" s="14" t="n">
        <f aca="false">+IF(AI321=0,0,$T321)</f>
        <v>0</v>
      </c>
      <c r="DV321" s="55" t="n">
        <f aca="false">+SUM(DJ321:DU321)</f>
        <v>30</v>
      </c>
      <c r="DY321" s="14" t="n">
        <v>0</v>
      </c>
      <c r="DZ321" s="14" t="n">
        <v>0</v>
      </c>
      <c r="EA321" s="14" t="n">
        <v>0</v>
      </c>
      <c r="EB321" s="14" t="n">
        <v>0</v>
      </c>
      <c r="EC321" s="14" t="n">
        <v>0</v>
      </c>
      <c r="ED321" s="14" t="n">
        <v>0</v>
      </c>
      <c r="EE321" s="14" t="n">
        <v>0</v>
      </c>
      <c r="EF321" s="14" t="n">
        <v>0</v>
      </c>
      <c r="EG321" s="14" t="n">
        <v>0</v>
      </c>
      <c r="EH321" s="14" t="n">
        <v>0</v>
      </c>
      <c r="EI321" s="14" t="n">
        <v>0</v>
      </c>
      <c r="EJ321" s="14" t="n">
        <v>0</v>
      </c>
      <c r="EK321" s="55" t="n">
        <f aca="false">+SUM(DY321:EJ321)</f>
        <v>0</v>
      </c>
      <c r="EO321" s="53" t="n">
        <f aca="false">+CU321+DJ321-DY321/2</f>
        <v>76.26</v>
      </c>
      <c r="EP321" s="53" t="n">
        <f aca="false">+CV321+DK321-DZ321/2</f>
        <v>0</v>
      </c>
      <c r="EQ321" s="53" t="n">
        <f aca="false">+CW321+DL321-EA321/2</f>
        <v>0</v>
      </c>
      <c r="ER321" s="53" t="n">
        <f aca="false">+CX321+DM321-EB321/2</f>
        <v>0</v>
      </c>
      <c r="ES321" s="53" t="n">
        <f aca="false">+CY321+DN321-EC321/2</f>
        <v>0</v>
      </c>
      <c r="ET321" s="53" t="n">
        <f aca="false">+CZ321+DO321-ED321/2</f>
        <v>0</v>
      </c>
      <c r="EU321" s="53" t="n">
        <f aca="false">+DA321+DP321-EE321/2</f>
        <v>0</v>
      </c>
      <c r="EV321" s="53" t="n">
        <f aca="false">+DB321+DQ321-EF321/2</f>
        <v>0</v>
      </c>
      <c r="EW321" s="53" t="n">
        <f aca="false">+DC321+DR321-EG321/2</f>
        <v>0</v>
      </c>
      <c r="EX321" s="53" t="n">
        <f aca="false">+DD321+DS321-EH321/2</f>
        <v>0</v>
      </c>
      <c r="EY321" s="53" t="n">
        <f aca="false">+DE321+DT321-EI321/2</f>
        <v>0</v>
      </c>
      <c r="EZ321" s="53" t="n">
        <f aca="false">+DF321+DU321-EJ321/2</f>
        <v>0</v>
      </c>
      <c r="FA321" s="55" t="n">
        <f aca="false">+SUM(EO321:EZ321)</f>
        <v>76.26</v>
      </c>
      <c r="FD321" s="53" t="n">
        <f aca="false">+AM321-EO321-DY321</f>
        <v>2236.74</v>
      </c>
      <c r="FE321" s="53" t="n">
        <f aca="false">+AN321-EP321-DZ321</f>
        <v>0</v>
      </c>
      <c r="FF321" s="53" t="n">
        <f aca="false">+AO321-EQ321-EA321</f>
        <v>0</v>
      </c>
      <c r="FG321" s="53" t="n">
        <f aca="false">+AP321-ER321-EB321</f>
        <v>0</v>
      </c>
      <c r="FH321" s="53" t="n">
        <f aca="false">+AQ321-ES321-EC321</f>
        <v>0</v>
      </c>
      <c r="FI321" s="53" t="n">
        <f aca="false">+AR321-ET321-ED321</f>
        <v>0</v>
      </c>
      <c r="FJ321" s="53" t="n">
        <f aca="false">+AS321-EU321-EE321</f>
        <v>0</v>
      </c>
      <c r="FK321" s="53" t="n">
        <f aca="false">+AT321-EV321-EF321</f>
        <v>0</v>
      </c>
      <c r="FL321" s="53" t="n">
        <f aca="false">+AU321-EW321-EG321</f>
        <v>0</v>
      </c>
      <c r="FM321" s="53" t="n">
        <f aca="false">+AV321-EX321-EH321</f>
        <v>0</v>
      </c>
      <c r="FN321" s="53" t="n">
        <f aca="false">+AW321-EY321-EI321</f>
        <v>0</v>
      </c>
      <c r="FO321" s="53" t="n">
        <f aca="false">+AX321-EZ321-EJ321</f>
        <v>0</v>
      </c>
      <c r="FP321" s="53" t="n">
        <f aca="false">+AY321-FA321</f>
        <v>2236.74</v>
      </c>
    </row>
    <row collapsed="false" customFormat="false" customHeight="true" hidden="false" ht="15" outlineLevel="2" r="322">
      <c r="A322" s="21" t="n">
        <v>12</v>
      </c>
      <c r="B322" s="21" t="s">
        <v>67</v>
      </c>
      <c r="C322" s="21" t="s">
        <v>137</v>
      </c>
      <c r="D322" s="67" t="n">
        <f aca="false">+E322</f>
        <v>16300</v>
      </c>
      <c r="E322" s="69" t="n">
        <v>16300</v>
      </c>
      <c r="F322" s="76" t="s">
        <v>1006</v>
      </c>
      <c r="G322" s="21" t="s">
        <v>69</v>
      </c>
      <c r="H322" s="21" t="s">
        <v>69</v>
      </c>
      <c r="I322" s="76" t="s">
        <v>1007</v>
      </c>
      <c r="J322" s="76" t="s">
        <v>1008</v>
      </c>
      <c r="K322" s="76" t="s">
        <v>75</v>
      </c>
      <c r="L322" s="49" t="s">
        <v>487</v>
      </c>
      <c r="M322" s="50" t="s">
        <v>70</v>
      </c>
      <c r="N322" s="51" t="n">
        <v>0.01</v>
      </c>
      <c r="O322" s="51" t="n">
        <v>0.02</v>
      </c>
      <c r="P322" s="51" t="n">
        <v>0</v>
      </c>
      <c r="Q322" s="51" t="n">
        <v>0</v>
      </c>
      <c r="R322" s="50" t="n">
        <v>0</v>
      </c>
      <c r="S322" s="50" t="n">
        <v>0</v>
      </c>
      <c r="T322" s="50" t="n">
        <v>30</v>
      </c>
      <c r="U322" s="50"/>
      <c r="X322" s="53" t="e">
        <f aca="false">+VLOOKUP($D322,['file:///home/lab/repositories/luckia.facturador/com.luckia.biller.deploy/src/main/resources/bootstrap/info_presencial_2014.xlsx']venta_neta_cons!$a$2:$n$1048576,3,0)</f>
        <v>#VALUE!</v>
      </c>
      <c r="Y322" s="53" t="e">
        <f aca="false">+VLOOKUP($D322,['file:///home/lab/repositories/luckia.facturador/com.luckia.biller.deploy/src/main/resources/bootstrap/info_presencial_2014.xlsx']venta_neta_cons!$a$2:$n$1048576,4,0)</f>
        <v>#VALUE!</v>
      </c>
      <c r="Z322" s="53" t="e">
        <f aca="false">+VLOOKUP($D322,['file:///home/lab/repositories/luckia.facturador/com.luckia.biller.deploy/src/main/resources/bootstrap/info_presencial_2014.xlsx']venta_neta_cons!$a$2:$n$1048576,5,0)</f>
        <v>#VALUE!</v>
      </c>
      <c r="AA322" s="53" t="e">
        <f aca="false">+VLOOKUP($D322,['file:///home/lab/repositories/luckia.facturador/com.luckia.biller.deploy/src/main/resources/bootstrap/info_presencial_2014.xlsx']venta_neta_cons!$a$2:$n$1048576,6,0)</f>
        <v>#VALUE!</v>
      </c>
      <c r="AB322" s="53" t="e">
        <f aca="false">+VLOOKUP($D322,['file:///home/lab/repositories/luckia.facturador/com.luckia.biller.deploy/src/main/resources/bootstrap/info_presencial_2014.xlsx']venta_neta_cons!$a$2:$n$1048576,7,0)</f>
        <v>#VALUE!</v>
      </c>
      <c r="AC322" s="53" t="e">
        <f aca="false">+VLOOKUP($D322,['file:///home/lab/repositories/luckia.facturador/com.luckia.biller.deploy/src/main/resources/bootstrap/info_presencial_2014.xlsx']venta_neta_cons!$a$2:$n$1048576,8,0)</f>
        <v>#VALUE!</v>
      </c>
      <c r="AD322" s="53" t="e">
        <f aca="false">+VLOOKUP($D322,['file:///home/lab/repositories/luckia.facturador/com.luckia.biller.deploy/src/main/resources/bootstrap/info_presencial_2014.xlsx']venta_neta_cons!$a$2:$n$1048576,9,0)</f>
        <v>#VALUE!</v>
      </c>
      <c r="AE322" s="53" t="e">
        <f aca="false">+VLOOKUP($D322,['file:///home/lab/repositories/luckia.facturador/com.luckia.biller.deploy/src/main/resources/bootstrap/info_presencial_2014.xlsx']venta_neta_cons!$a$2:$n$1048576,10,0)</f>
        <v>#VALUE!</v>
      </c>
      <c r="AF322" s="53" t="e">
        <f aca="false">+VLOOKUP($D322,['file:///home/lab/repositories/luckia.facturador/com.luckia.biller.deploy/src/main/resources/bootstrap/info_presencial_2014.xlsx']venta_neta_cons!$a$2:$n$1048576,11,0)</f>
        <v>#VALUE!</v>
      </c>
      <c r="AG322" s="53" t="e">
        <f aca="false">+VLOOKUP($D322,['file:///home/lab/repositories/luckia.facturador/com.luckia.biller.deploy/src/main/resources/bootstrap/info_presencial_2014.xlsx']venta_neta_cons!$a$2:$n$1048576,12,0)</f>
        <v>#VALUE!</v>
      </c>
      <c r="AH322" s="53" t="e">
        <f aca="false">+VLOOKUP($D322,['file:///home/lab/repositories/luckia.facturador/com.luckia.biller.deploy/src/main/resources/bootstrap/info_presencial_2014.xlsx']venta_neta_cons!$a$2:$n$1048576,13,0)</f>
        <v>#VALUE!</v>
      </c>
      <c r="AI322" s="53" t="e">
        <f aca="false">+VLOOKUP($D322,['file:///home/lab/repositories/luckia.facturador/com.luckia.biller.deploy/src/main/resources/bootstrap/info_presencial_2014.xlsx']venta_neta_cons!$a$2:$n$1048576,14,0)</f>
        <v>#VALUE!</v>
      </c>
      <c r="AJ322" s="53" t="n">
        <f aca="false">+SUM(X322:AI322)</f>
        <v>1375</v>
      </c>
      <c r="AK322" s="54" t="n">
        <f aca="false">+BB322/X322</f>
        <v>0.62912</v>
      </c>
      <c r="AL322" s="53"/>
      <c r="AM322" s="53" t="e">
        <f aca="false">+VLOOKUP($D322,['file:///home/lab/repositories/luckia.facturador/com.luckia.biller.deploy/src/main/resources/bootstrap/info_presencial_2014.xlsx']saldo_cons!$a$2:$n$1048576,3,0)</f>
        <v>#VALUE!</v>
      </c>
      <c r="AN322" s="53" t="e">
        <f aca="false">+VLOOKUP($D322,['file:///home/lab/repositories/luckia.facturador/com.luckia.biller.deploy/src/main/resources/bootstrap/info_presencial_2014.xlsx']saldo_cons!$a$2:$n$1048576,4,0)</f>
        <v>#VALUE!</v>
      </c>
      <c r="AO322" s="53" t="e">
        <f aca="false">+VLOOKUP($D322,['file:///home/lab/repositories/luckia.facturador/com.luckia.biller.deploy/src/main/resources/bootstrap/info_presencial_2014.xlsx']saldo_cons!$a$2:$n$1048576,5,0)</f>
        <v>#VALUE!</v>
      </c>
      <c r="AP322" s="53" t="e">
        <f aca="false">+VLOOKUP($D322,['file:///home/lab/repositories/luckia.facturador/com.luckia.biller.deploy/src/main/resources/bootstrap/info_presencial_2014.xlsx']saldo_cons!$a$2:$n$1048576,6,0)</f>
        <v>#VALUE!</v>
      </c>
      <c r="AQ322" s="53" t="e">
        <f aca="false">+VLOOKUP($D322,['file:///home/lab/repositories/luckia.facturador/com.luckia.biller.deploy/src/main/resources/bootstrap/info_presencial_2014.xlsx']saldo_cons!$a$2:$n$1048576,7,0)</f>
        <v>#VALUE!</v>
      </c>
      <c r="AR322" s="53" t="e">
        <f aca="false">+VLOOKUP($D322,['file:///home/lab/repositories/luckia.facturador/com.luckia.biller.deploy/src/main/resources/bootstrap/info_presencial_2014.xlsx']saldo_cons!$a$2:$n$1048576,8,0)</f>
        <v>#VALUE!</v>
      </c>
      <c r="AS322" s="53" t="e">
        <f aca="false">+VLOOKUP($D322,['file:///home/lab/repositories/luckia.facturador/com.luckia.biller.deploy/src/main/resources/bootstrap/info_presencial_2014.xlsx']saldo_cons!$a$2:$n$1048576,9,0)</f>
        <v>#VALUE!</v>
      </c>
      <c r="AT322" s="53" t="e">
        <f aca="false">+VLOOKUP($D322,['file:///home/lab/repositories/luckia.facturador/com.luckia.biller.deploy/src/main/resources/bootstrap/info_presencial_2014.xlsx']saldo_cons!$a$2:$n$1048576,10,0)</f>
        <v>#VALUE!</v>
      </c>
      <c r="AU322" s="53" t="e">
        <f aca="false">+VLOOKUP($D322,['file:///home/lab/repositories/luckia.facturador/com.luckia.biller.deploy/src/main/resources/bootstrap/info_presencial_2014.xlsx']saldo_cons!$a$2:$n$1048576,11,0)</f>
        <v>#VALUE!</v>
      </c>
      <c r="AV322" s="53" t="e">
        <f aca="false">+VLOOKUP($D322,['file:///home/lab/repositories/luckia.facturador/com.luckia.biller.deploy/src/main/resources/bootstrap/info_presencial_2014.xlsx']saldo_cons!$a$2:$n$1048576,12,0)</f>
        <v>#VALUE!</v>
      </c>
      <c r="AW322" s="53" t="e">
        <f aca="false">+VLOOKUP($D322,['file:///home/lab/repositories/luckia.facturador/com.luckia.biller.deploy/src/main/resources/bootstrap/info_presencial_2014.xlsx']saldo_cons!$a$2:$n$1048576,13,0)</f>
        <v>#VALUE!</v>
      </c>
      <c r="AX322" s="53" t="e">
        <f aca="false">+VLOOKUP($D322,['file:///home/lab/repositories/luckia.facturador/com.luckia.biller.deploy/src/main/resources/bootstrap/info_presencial_2014.xlsx']saldo_cons!$a$2:$n$1048576,14,0)</f>
        <v>#VALUE!</v>
      </c>
      <c r="AY322" s="53" t="n">
        <f aca="false">+SUM(AM322:AX322)</f>
        <v>1375</v>
      </c>
      <c r="AZ322" s="53"/>
      <c r="BA322" s="53"/>
      <c r="BB322" s="53" t="e">
        <f aca="false">+VLOOKUP($D322,['file:///home/lab/repositories/luckia.facturador/com.luckia.biller.deploy/src/main/resources/bootstrap/info_presencial_2014.xlsx']ggr_cons!$a$2:$n$1048576,3,0)</f>
        <v>#VALUE!</v>
      </c>
      <c r="BC322" s="53" t="e">
        <f aca="false">+VLOOKUP($D322,['file:///home/lab/repositories/luckia.facturador/com.luckia.biller.deploy/src/main/resources/bootstrap/info_presencial_2014.xlsx']ggr_cons!$a$2:$n$1048576,4,0)</f>
        <v>#VALUE!</v>
      </c>
      <c r="BD322" s="53" t="e">
        <f aca="false">+VLOOKUP($D322,['file:///home/lab/repositories/luckia.facturador/com.luckia.biller.deploy/src/main/resources/bootstrap/info_presencial_2014.xlsx']ggr_cons!$a$2:$n$1048576,5,0)</f>
        <v>#VALUE!</v>
      </c>
      <c r="BE322" s="53" t="e">
        <f aca="false">+VLOOKUP($D322,['file:///home/lab/repositories/luckia.facturador/com.luckia.biller.deploy/src/main/resources/bootstrap/info_presencial_2014.xlsx']ggr_cons!$a$2:$n$1048576,6,0)</f>
        <v>#VALUE!</v>
      </c>
      <c r="BF322" s="53" t="e">
        <f aca="false">+VLOOKUP($D322,['file:///home/lab/repositories/luckia.facturador/com.luckia.biller.deploy/src/main/resources/bootstrap/info_presencial_2014.xlsx']ggr_cons!$a$2:$n$1048576,7,0)</f>
        <v>#VALUE!</v>
      </c>
      <c r="BG322" s="53" t="e">
        <f aca="false">+VLOOKUP($D322,['file:///home/lab/repositories/luckia.facturador/com.luckia.biller.deploy/src/main/resources/bootstrap/info_presencial_2014.xlsx']ggr_cons!$a$2:$n$1048576,8,0)</f>
        <v>#VALUE!</v>
      </c>
      <c r="BH322" s="53" t="e">
        <f aca="false">+VLOOKUP($D322,['file:///home/lab/repositories/luckia.facturador/com.luckia.biller.deploy/src/main/resources/bootstrap/info_presencial_2014.xlsx']ggr_cons!$a$2:$n$1048576,9,0)</f>
        <v>#VALUE!</v>
      </c>
      <c r="BI322" s="53" t="e">
        <f aca="false">+VLOOKUP($D322,['file:///home/lab/repositories/luckia.facturador/com.luckia.biller.deploy/src/main/resources/bootstrap/info_presencial_2014.xlsx']ggr_cons!$a$2:$n$1048576,10,0)</f>
        <v>#VALUE!</v>
      </c>
      <c r="BJ322" s="53" t="e">
        <f aca="false">+VLOOKUP($D322,['file:///home/lab/repositories/luckia.facturador/com.luckia.biller.deploy/src/main/resources/bootstrap/info_presencial_2014.xlsx']ggr_cons!$a$2:$n$1048576,11,0)</f>
        <v>#VALUE!</v>
      </c>
      <c r="BK322" s="53" t="e">
        <f aca="false">+VLOOKUP($D322,['file:///home/lab/repositories/luckia.facturador/com.luckia.biller.deploy/src/main/resources/bootstrap/info_presencial_2014.xlsx']ggr_cons!$a$2:$n$1048576,12,0)</f>
        <v>#VALUE!</v>
      </c>
      <c r="BL322" s="53" t="e">
        <f aca="false">+VLOOKUP($D322,['file:///home/lab/repositories/luckia.facturador/com.luckia.biller.deploy/src/main/resources/bootstrap/info_presencial_2014.xlsx']ggr_cons!$a$2:$n$1048576,13,0)</f>
        <v>#VALUE!</v>
      </c>
      <c r="BM322" s="53" t="e">
        <f aca="false">+VLOOKUP($D322,['file:///home/lab/repositories/luckia.facturador/com.luckia.biller.deploy/src/main/resources/bootstrap/info_presencial_2014.xlsx']ggr_cons!$a$2:$n$1048576,14,0)</f>
        <v>#VALUE!</v>
      </c>
      <c r="BN322" s="53" t="n">
        <f aca="false">+SUM(BB322:BM322)</f>
        <v>865.04</v>
      </c>
      <c r="BO322" s="53"/>
      <c r="BP322" s="53"/>
      <c r="BQ322" s="55" t="n">
        <f aca="false">+$N322*X322</f>
        <v>13.75</v>
      </c>
      <c r="BR322" s="55" t="n">
        <f aca="false">+$N322*Y322</f>
        <v>0</v>
      </c>
      <c r="BS322" s="55" t="n">
        <f aca="false">+$N322*Z322</f>
        <v>0</v>
      </c>
      <c r="BT322" s="55" t="n">
        <f aca="false">+$N322*AA322</f>
        <v>0</v>
      </c>
      <c r="BU322" s="55" t="n">
        <f aca="false">+$N322*AB322</f>
        <v>0</v>
      </c>
      <c r="BV322" s="55" t="n">
        <f aca="false">+$N322*AC322</f>
        <v>0</v>
      </c>
      <c r="BW322" s="55" t="n">
        <f aca="false">+$N322*AD322</f>
        <v>0</v>
      </c>
      <c r="BX322" s="55" t="n">
        <f aca="false">+$N322*AE322</f>
        <v>0</v>
      </c>
      <c r="BY322" s="55" t="n">
        <f aca="false">+$N322*AF322</f>
        <v>0</v>
      </c>
      <c r="BZ322" s="55" t="n">
        <f aca="false">+$N322*AG322</f>
        <v>0</v>
      </c>
      <c r="CA322" s="55" t="n">
        <f aca="false">+$N322*AH322</f>
        <v>0</v>
      </c>
      <c r="CB322" s="55" t="n">
        <f aca="false">+$N322*AI322</f>
        <v>0</v>
      </c>
      <c r="CC322" s="55" t="n">
        <f aca="false">+SUM(BQ322:CB322)</f>
        <v>13.75</v>
      </c>
      <c r="CD322" s="53"/>
      <c r="CE322" s="55"/>
      <c r="CF322" s="55" t="n">
        <f aca="false">+BQ322/$CE$2</f>
        <v>11.3636363636364</v>
      </c>
      <c r="CG322" s="55" t="n">
        <f aca="false">+BR322/$CE$2</f>
        <v>0</v>
      </c>
      <c r="CH322" s="55" t="n">
        <f aca="false">+BS322/$CE$2</f>
        <v>0</v>
      </c>
      <c r="CI322" s="55" t="n">
        <f aca="false">+BT322/$CE$2</f>
        <v>0</v>
      </c>
      <c r="CJ322" s="55" t="n">
        <f aca="false">+BU322/$CE$2</f>
        <v>0</v>
      </c>
      <c r="CK322" s="55" t="n">
        <f aca="false">+BV322/$CE$2</f>
        <v>0</v>
      </c>
      <c r="CL322" s="55" t="n">
        <f aca="false">+BW322/$CE$2</f>
        <v>0</v>
      </c>
      <c r="CM322" s="55" t="n">
        <f aca="false">+BX322/$CE$2</f>
        <v>0</v>
      </c>
      <c r="CN322" s="55" t="n">
        <f aca="false">+BY322/$CE$2</f>
        <v>0</v>
      </c>
      <c r="CO322" s="55" t="n">
        <f aca="false">+BZ322/$CE$2</f>
        <v>0</v>
      </c>
      <c r="CP322" s="55" t="n">
        <f aca="false">+CA322/$CE$2</f>
        <v>0</v>
      </c>
      <c r="CQ322" s="55" t="n">
        <f aca="false">+CB322/$CE$2</f>
        <v>0</v>
      </c>
      <c r="CR322" s="55" t="n">
        <f aca="false">+CC322/$CE$2</f>
        <v>11.3636363636364</v>
      </c>
      <c r="CS322" s="53"/>
      <c r="CT322" s="53"/>
      <c r="CU322" s="56" t="n">
        <f aca="false">+$O322*X322+$P322*BB322+$Q322*(0.9*BB322+$S322)+$R322</f>
        <v>27.5</v>
      </c>
      <c r="CV322" s="56" t="n">
        <f aca="false">+$O322*Y322+$P322*BC322+$Q322*(0.9*BC322+$S322)+$R322</f>
        <v>0</v>
      </c>
      <c r="CW322" s="56" t="n">
        <f aca="false">+$O322*Z322+$P322*BD322+$Q322*(0.9*BD322+$S322)+$R322</f>
        <v>0</v>
      </c>
      <c r="CX322" s="56" t="n">
        <f aca="false">+$O322*AA322+$P322*BE322+$Q322*(0.9*BE322+$S322)+$R322</f>
        <v>0</v>
      </c>
      <c r="CY322" s="56" t="n">
        <f aca="false">+$O322*AB322+$P322*BF322+$Q322*(0.9*BF322+$S322)+$R322</f>
        <v>0</v>
      </c>
      <c r="CZ322" s="56" t="n">
        <f aca="false">+$O322*AC322+$P322*BG322+$Q322*(0.9*BG322+$S322)+$R322</f>
        <v>0</v>
      </c>
      <c r="DA322" s="56" t="n">
        <f aca="false">+$O322*AD322+$P322*BH322+$Q322*(0.9*BH322+$S322)+$R322</f>
        <v>0</v>
      </c>
      <c r="DB322" s="56" t="n">
        <f aca="false">+$O322*AE322+$P322*BI322+$Q322*(0.9*BI322+$S322)+$R322</f>
        <v>0</v>
      </c>
      <c r="DC322" s="56" t="n">
        <f aca="false">+$O322*AF322+$P322*BJ322+$Q322*(0.9*BJ322+$S322)+$R322</f>
        <v>0</v>
      </c>
      <c r="DD322" s="56" t="n">
        <f aca="false">+$O322*AG322+$P322*BK322+$Q322*(0.9*BK322+$S322)+$R322</f>
        <v>0</v>
      </c>
      <c r="DE322" s="56" t="n">
        <f aca="false">+$O322*AH322+$P322*BL322+$Q322*(0.9*BL322+$S322)+$R322</f>
        <v>0</v>
      </c>
      <c r="DF322" s="56" t="n">
        <f aca="false">+$O322*AI322+$P322*BM322+$Q322*(0.9*BM322+$S322)+$R322</f>
        <v>0</v>
      </c>
      <c r="DG322" s="55" t="n">
        <f aca="false">+SUM(CU322:DF322)</f>
        <v>27.5</v>
      </c>
      <c r="DH322" s="53"/>
      <c r="DJ322" s="14" t="n">
        <f aca="false">+IF(X322=0,0,$T322)</f>
        <v>30</v>
      </c>
      <c r="DK322" s="14" t="n">
        <f aca="false">+IF(Y322=0,0,$T322)</f>
        <v>0</v>
      </c>
      <c r="DL322" s="14" t="n">
        <f aca="false">+IF(Z322=0,0,$T322)</f>
        <v>0</v>
      </c>
      <c r="DM322" s="14" t="n">
        <f aca="false">+IF(AA322=0,0,$T322)</f>
        <v>0</v>
      </c>
      <c r="DN322" s="14" t="n">
        <f aca="false">+IF(AB322=0,0,$T322)</f>
        <v>0</v>
      </c>
      <c r="DO322" s="14" t="n">
        <f aca="false">+IF(AC322=0,0,$T322)</f>
        <v>0</v>
      </c>
      <c r="DP322" s="14" t="n">
        <f aca="false">+IF(AD322=0,0,$T322)</f>
        <v>0</v>
      </c>
      <c r="DQ322" s="14" t="n">
        <f aca="false">+IF(AE322=0,0,$T322)</f>
        <v>0</v>
      </c>
      <c r="DR322" s="14" t="n">
        <f aca="false">+IF(AF322=0,0,$T322)</f>
        <v>0</v>
      </c>
      <c r="DS322" s="14" t="n">
        <f aca="false">+IF(AG322=0,0,$T322)</f>
        <v>0</v>
      </c>
      <c r="DT322" s="14" t="n">
        <f aca="false">+IF(AH322=0,0,$T322)</f>
        <v>0</v>
      </c>
      <c r="DU322" s="14" t="n">
        <f aca="false">+IF(AI322=0,0,$T322)</f>
        <v>0</v>
      </c>
      <c r="DV322" s="55" t="n">
        <f aca="false">+SUM(DJ322:DU322)</f>
        <v>30</v>
      </c>
      <c r="DY322" s="14" t="n">
        <v>0</v>
      </c>
      <c r="DZ322" s="14" t="n">
        <v>0</v>
      </c>
      <c r="EA322" s="14" t="n">
        <v>0</v>
      </c>
      <c r="EB322" s="14" t="n">
        <v>0</v>
      </c>
      <c r="EC322" s="14" t="n">
        <v>0</v>
      </c>
      <c r="ED322" s="14" t="n">
        <v>0</v>
      </c>
      <c r="EE322" s="14" t="n">
        <v>0</v>
      </c>
      <c r="EF322" s="14" t="n">
        <v>0</v>
      </c>
      <c r="EG322" s="14" t="n">
        <v>0</v>
      </c>
      <c r="EH322" s="14" t="n">
        <v>0</v>
      </c>
      <c r="EI322" s="14" t="n">
        <v>0</v>
      </c>
      <c r="EJ322" s="14" t="n">
        <v>0</v>
      </c>
      <c r="EK322" s="55" t="n">
        <f aca="false">+SUM(DY322:EJ322)</f>
        <v>0</v>
      </c>
      <c r="EO322" s="53" t="n">
        <f aca="false">+CU322+DJ322-DY322/2</f>
        <v>57.5</v>
      </c>
      <c r="EP322" s="53" t="n">
        <f aca="false">+CV322+DK322-DZ322/2</f>
        <v>0</v>
      </c>
      <c r="EQ322" s="53" t="n">
        <f aca="false">+CW322+DL322-EA322/2</f>
        <v>0</v>
      </c>
      <c r="ER322" s="53" t="n">
        <f aca="false">+CX322+DM322-EB322/2</f>
        <v>0</v>
      </c>
      <c r="ES322" s="53" t="n">
        <f aca="false">+CY322+DN322-EC322/2</f>
        <v>0</v>
      </c>
      <c r="ET322" s="53" t="n">
        <f aca="false">+CZ322+DO322-ED322/2</f>
        <v>0</v>
      </c>
      <c r="EU322" s="53" t="n">
        <f aca="false">+DA322+DP322-EE322/2</f>
        <v>0</v>
      </c>
      <c r="EV322" s="53" t="n">
        <f aca="false">+DB322+DQ322-EF322/2</f>
        <v>0</v>
      </c>
      <c r="EW322" s="53" t="n">
        <f aca="false">+DC322+DR322-EG322/2</f>
        <v>0</v>
      </c>
      <c r="EX322" s="53" t="n">
        <f aca="false">+DD322+DS322-EH322/2</f>
        <v>0</v>
      </c>
      <c r="EY322" s="53" t="n">
        <f aca="false">+DE322+DT322-EI322/2</f>
        <v>0</v>
      </c>
      <c r="EZ322" s="53" t="n">
        <f aca="false">+DF322+DU322-EJ322/2</f>
        <v>0</v>
      </c>
      <c r="FA322" s="55" t="n">
        <f aca="false">+SUM(EO322:EZ322)</f>
        <v>57.5</v>
      </c>
      <c r="FD322" s="53" t="n">
        <f aca="false">+AM322-EO322-DY322</f>
        <v>1317.5</v>
      </c>
      <c r="FE322" s="53" t="n">
        <f aca="false">+AN322-EP322-DZ322</f>
        <v>0</v>
      </c>
      <c r="FF322" s="53" t="n">
        <f aca="false">+AO322-EQ322-EA322</f>
        <v>0</v>
      </c>
      <c r="FG322" s="53" t="n">
        <f aca="false">+AP322-ER322-EB322</f>
        <v>0</v>
      </c>
      <c r="FH322" s="53" t="n">
        <f aca="false">+AQ322-ES322-EC322</f>
        <v>0</v>
      </c>
      <c r="FI322" s="53" t="n">
        <f aca="false">+AR322-ET322-ED322</f>
        <v>0</v>
      </c>
      <c r="FJ322" s="53" t="n">
        <f aca="false">+AS322-EU322-EE322</f>
        <v>0</v>
      </c>
      <c r="FK322" s="53" t="n">
        <f aca="false">+AT322-EV322-EF322</f>
        <v>0</v>
      </c>
      <c r="FL322" s="53" t="n">
        <f aca="false">+AU322-EW322-EG322</f>
        <v>0</v>
      </c>
      <c r="FM322" s="53" t="n">
        <f aca="false">+AV322-EX322-EH322</f>
        <v>0</v>
      </c>
      <c r="FN322" s="53" t="n">
        <f aca="false">+AW322-EY322-EI322</f>
        <v>0</v>
      </c>
      <c r="FO322" s="53" t="n">
        <f aca="false">+AX322-EZ322-EJ322</f>
        <v>0</v>
      </c>
      <c r="FP322" s="53" t="n">
        <f aca="false">+AY322-FA322</f>
        <v>1317.5</v>
      </c>
    </row>
    <row collapsed="false" customFormat="false" customHeight="true" hidden="false" ht="15" outlineLevel="2" r="323">
      <c r="A323" s="21" t="n">
        <v>12</v>
      </c>
      <c r="B323" s="21" t="s">
        <v>67</v>
      </c>
      <c r="C323" s="21" t="s">
        <v>137</v>
      </c>
      <c r="D323" s="67" t="n">
        <f aca="false">+E323</f>
        <v>16302</v>
      </c>
      <c r="E323" s="69" t="n">
        <v>16302</v>
      </c>
      <c r="F323" s="76" t="s">
        <v>1009</v>
      </c>
      <c r="G323" s="21" t="s">
        <v>69</v>
      </c>
      <c r="H323" s="21" t="s">
        <v>69</v>
      </c>
      <c r="I323" s="76" t="s">
        <v>1010</v>
      </c>
      <c r="J323" s="76" t="s">
        <v>1011</v>
      </c>
      <c r="K323" s="76" t="s">
        <v>105</v>
      </c>
      <c r="L323" s="49" t="s">
        <v>487</v>
      </c>
      <c r="M323" s="50" t="s">
        <v>70</v>
      </c>
      <c r="N323" s="51" t="n">
        <v>0.01</v>
      </c>
      <c r="O323" s="51" t="n">
        <v>0.02</v>
      </c>
      <c r="P323" s="51" t="n">
        <v>0</v>
      </c>
      <c r="Q323" s="51" t="n">
        <v>0</v>
      </c>
      <c r="R323" s="50" t="n">
        <v>0</v>
      </c>
      <c r="S323" s="50" t="n">
        <v>0</v>
      </c>
      <c r="T323" s="50" t="n">
        <v>30</v>
      </c>
      <c r="U323" s="50"/>
      <c r="X323" s="53" t="e">
        <f aca="false">+VLOOKUP($D323,['file:///home/lab/repositories/luckia.facturador/com.luckia.biller.deploy/src/main/resources/bootstrap/info_presencial_2014.xlsx']venta_neta_cons!$a$2:$n$1048576,3,0)</f>
        <v>#VALUE!</v>
      </c>
      <c r="Y323" s="53" t="e">
        <f aca="false">+VLOOKUP($D323,['file:///home/lab/repositories/luckia.facturador/com.luckia.biller.deploy/src/main/resources/bootstrap/info_presencial_2014.xlsx']venta_neta_cons!$a$2:$n$1048576,4,0)</f>
        <v>#VALUE!</v>
      </c>
      <c r="Z323" s="53" t="e">
        <f aca="false">+VLOOKUP($D323,['file:///home/lab/repositories/luckia.facturador/com.luckia.biller.deploy/src/main/resources/bootstrap/info_presencial_2014.xlsx']venta_neta_cons!$a$2:$n$1048576,5,0)</f>
        <v>#VALUE!</v>
      </c>
      <c r="AA323" s="53" t="e">
        <f aca="false">+VLOOKUP($D323,['file:///home/lab/repositories/luckia.facturador/com.luckia.biller.deploy/src/main/resources/bootstrap/info_presencial_2014.xlsx']venta_neta_cons!$a$2:$n$1048576,6,0)</f>
        <v>#VALUE!</v>
      </c>
      <c r="AB323" s="53" t="e">
        <f aca="false">+VLOOKUP($D323,['file:///home/lab/repositories/luckia.facturador/com.luckia.biller.deploy/src/main/resources/bootstrap/info_presencial_2014.xlsx']venta_neta_cons!$a$2:$n$1048576,7,0)</f>
        <v>#VALUE!</v>
      </c>
      <c r="AC323" s="53" t="e">
        <f aca="false">+VLOOKUP($D323,['file:///home/lab/repositories/luckia.facturador/com.luckia.biller.deploy/src/main/resources/bootstrap/info_presencial_2014.xlsx']venta_neta_cons!$a$2:$n$1048576,8,0)</f>
        <v>#VALUE!</v>
      </c>
      <c r="AD323" s="53" t="e">
        <f aca="false">+VLOOKUP($D323,['file:///home/lab/repositories/luckia.facturador/com.luckia.biller.deploy/src/main/resources/bootstrap/info_presencial_2014.xlsx']venta_neta_cons!$a$2:$n$1048576,9,0)</f>
        <v>#VALUE!</v>
      </c>
      <c r="AE323" s="53" t="e">
        <f aca="false">+VLOOKUP($D323,['file:///home/lab/repositories/luckia.facturador/com.luckia.biller.deploy/src/main/resources/bootstrap/info_presencial_2014.xlsx']venta_neta_cons!$a$2:$n$1048576,10,0)</f>
        <v>#VALUE!</v>
      </c>
      <c r="AF323" s="53" t="e">
        <f aca="false">+VLOOKUP($D323,['file:///home/lab/repositories/luckia.facturador/com.luckia.biller.deploy/src/main/resources/bootstrap/info_presencial_2014.xlsx']venta_neta_cons!$a$2:$n$1048576,11,0)</f>
        <v>#VALUE!</v>
      </c>
      <c r="AG323" s="53" t="e">
        <f aca="false">+VLOOKUP($D323,['file:///home/lab/repositories/luckia.facturador/com.luckia.biller.deploy/src/main/resources/bootstrap/info_presencial_2014.xlsx']venta_neta_cons!$a$2:$n$1048576,12,0)</f>
        <v>#VALUE!</v>
      </c>
      <c r="AH323" s="53" t="e">
        <f aca="false">+VLOOKUP($D323,['file:///home/lab/repositories/luckia.facturador/com.luckia.biller.deploy/src/main/resources/bootstrap/info_presencial_2014.xlsx']venta_neta_cons!$a$2:$n$1048576,13,0)</f>
        <v>#VALUE!</v>
      </c>
      <c r="AI323" s="53" t="e">
        <f aca="false">+VLOOKUP($D323,['file:///home/lab/repositories/luckia.facturador/com.luckia.biller.deploy/src/main/resources/bootstrap/info_presencial_2014.xlsx']venta_neta_cons!$a$2:$n$1048576,14,0)</f>
        <v>#VALUE!</v>
      </c>
      <c r="AJ323" s="53" t="n">
        <f aca="false">+SUM(X323:AI323)</f>
        <v>50473</v>
      </c>
      <c r="AK323" s="54" t="n">
        <f aca="false">+BB323/X323</f>
        <v>0.157969805638658</v>
      </c>
      <c r="AL323" s="53"/>
      <c r="AM323" s="53" t="e">
        <f aca="false">+VLOOKUP($D323,['file:///home/lab/repositories/luckia.facturador/com.luckia.biller.deploy/src/main/resources/bootstrap/info_presencial_2014.xlsx']saldo_cons!$a$2:$n$1048576,3,0)</f>
        <v>#VALUE!</v>
      </c>
      <c r="AN323" s="53" t="e">
        <f aca="false">+VLOOKUP($D323,['file:///home/lab/repositories/luckia.facturador/com.luckia.biller.deploy/src/main/resources/bootstrap/info_presencial_2014.xlsx']saldo_cons!$a$2:$n$1048576,4,0)</f>
        <v>#VALUE!</v>
      </c>
      <c r="AO323" s="53" t="e">
        <f aca="false">+VLOOKUP($D323,['file:///home/lab/repositories/luckia.facturador/com.luckia.biller.deploy/src/main/resources/bootstrap/info_presencial_2014.xlsx']saldo_cons!$a$2:$n$1048576,5,0)</f>
        <v>#VALUE!</v>
      </c>
      <c r="AP323" s="53" t="e">
        <f aca="false">+VLOOKUP($D323,['file:///home/lab/repositories/luckia.facturador/com.luckia.biller.deploy/src/main/resources/bootstrap/info_presencial_2014.xlsx']saldo_cons!$a$2:$n$1048576,6,0)</f>
        <v>#VALUE!</v>
      </c>
      <c r="AQ323" s="53" t="e">
        <f aca="false">+VLOOKUP($D323,['file:///home/lab/repositories/luckia.facturador/com.luckia.biller.deploy/src/main/resources/bootstrap/info_presencial_2014.xlsx']saldo_cons!$a$2:$n$1048576,7,0)</f>
        <v>#VALUE!</v>
      </c>
      <c r="AR323" s="53" t="e">
        <f aca="false">+VLOOKUP($D323,['file:///home/lab/repositories/luckia.facturador/com.luckia.biller.deploy/src/main/resources/bootstrap/info_presencial_2014.xlsx']saldo_cons!$a$2:$n$1048576,8,0)</f>
        <v>#VALUE!</v>
      </c>
      <c r="AS323" s="53" t="e">
        <f aca="false">+VLOOKUP($D323,['file:///home/lab/repositories/luckia.facturador/com.luckia.biller.deploy/src/main/resources/bootstrap/info_presencial_2014.xlsx']saldo_cons!$a$2:$n$1048576,9,0)</f>
        <v>#VALUE!</v>
      </c>
      <c r="AT323" s="53" t="e">
        <f aca="false">+VLOOKUP($D323,['file:///home/lab/repositories/luckia.facturador/com.luckia.biller.deploy/src/main/resources/bootstrap/info_presencial_2014.xlsx']saldo_cons!$a$2:$n$1048576,10,0)</f>
        <v>#VALUE!</v>
      </c>
      <c r="AU323" s="53" t="e">
        <f aca="false">+VLOOKUP($D323,['file:///home/lab/repositories/luckia.facturador/com.luckia.biller.deploy/src/main/resources/bootstrap/info_presencial_2014.xlsx']saldo_cons!$a$2:$n$1048576,11,0)</f>
        <v>#VALUE!</v>
      </c>
      <c r="AV323" s="53" t="e">
        <f aca="false">+VLOOKUP($D323,['file:///home/lab/repositories/luckia.facturador/com.luckia.biller.deploy/src/main/resources/bootstrap/info_presencial_2014.xlsx']saldo_cons!$a$2:$n$1048576,12,0)</f>
        <v>#VALUE!</v>
      </c>
      <c r="AW323" s="53" t="e">
        <f aca="false">+VLOOKUP($D323,['file:///home/lab/repositories/luckia.facturador/com.luckia.biller.deploy/src/main/resources/bootstrap/info_presencial_2014.xlsx']saldo_cons!$a$2:$n$1048576,13,0)</f>
        <v>#VALUE!</v>
      </c>
      <c r="AX323" s="53" t="e">
        <f aca="false">+VLOOKUP($D323,['file:///home/lab/repositories/luckia.facturador/com.luckia.biller.deploy/src/main/resources/bootstrap/info_presencial_2014.xlsx']saldo_cons!$a$2:$n$1048576,14,0)</f>
        <v>#VALUE!</v>
      </c>
      <c r="AY323" s="53" t="n">
        <f aca="false">+SUM(AM323:AX323)</f>
        <v>50473</v>
      </c>
      <c r="AZ323" s="53"/>
      <c r="BA323" s="53"/>
      <c r="BB323" s="53" t="e">
        <f aca="false">+VLOOKUP($D323,['file:///home/lab/repositories/luckia.facturador/com.luckia.biller.deploy/src/main/resources/bootstrap/info_presencial_2014.xlsx']ggr_cons!$a$2:$n$1048576,3,0)</f>
        <v>#VALUE!</v>
      </c>
      <c r="BC323" s="53" t="e">
        <f aca="false">+VLOOKUP($D323,['file:///home/lab/repositories/luckia.facturador/com.luckia.biller.deploy/src/main/resources/bootstrap/info_presencial_2014.xlsx']ggr_cons!$a$2:$n$1048576,4,0)</f>
        <v>#VALUE!</v>
      </c>
      <c r="BD323" s="53" t="e">
        <f aca="false">+VLOOKUP($D323,['file:///home/lab/repositories/luckia.facturador/com.luckia.biller.deploy/src/main/resources/bootstrap/info_presencial_2014.xlsx']ggr_cons!$a$2:$n$1048576,5,0)</f>
        <v>#VALUE!</v>
      </c>
      <c r="BE323" s="53" t="e">
        <f aca="false">+VLOOKUP($D323,['file:///home/lab/repositories/luckia.facturador/com.luckia.biller.deploy/src/main/resources/bootstrap/info_presencial_2014.xlsx']ggr_cons!$a$2:$n$1048576,6,0)</f>
        <v>#VALUE!</v>
      </c>
      <c r="BF323" s="53" t="e">
        <f aca="false">+VLOOKUP($D323,['file:///home/lab/repositories/luckia.facturador/com.luckia.biller.deploy/src/main/resources/bootstrap/info_presencial_2014.xlsx']ggr_cons!$a$2:$n$1048576,7,0)</f>
        <v>#VALUE!</v>
      </c>
      <c r="BG323" s="53" t="e">
        <f aca="false">+VLOOKUP($D323,['file:///home/lab/repositories/luckia.facturador/com.luckia.biller.deploy/src/main/resources/bootstrap/info_presencial_2014.xlsx']ggr_cons!$a$2:$n$1048576,8,0)</f>
        <v>#VALUE!</v>
      </c>
      <c r="BH323" s="53" t="e">
        <f aca="false">+VLOOKUP($D323,['file:///home/lab/repositories/luckia.facturador/com.luckia.biller.deploy/src/main/resources/bootstrap/info_presencial_2014.xlsx']ggr_cons!$a$2:$n$1048576,9,0)</f>
        <v>#VALUE!</v>
      </c>
      <c r="BI323" s="53" t="e">
        <f aca="false">+VLOOKUP($D323,['file:///home/lab/repositories/luckia.facturador/com.luckia.biller.deploy/src/main/resources/bootstrap/info_presencial_2014.xlsx']ggr_cons!$a$2:$n$1048576,10,0)</f>
        <v>#VALUE!</v>
      </c>
      <c r="BJ323" s="53" t="e">
        <f aca="false">+VLOOKUP($D323,['file:///home/lab/repositories/luckia.facturador/com.luckia.biller.deploy/src/main/resources/bootstrap/info_presencial_2014.xlsx']ggr_cons!$a$2:$n$1048576,11,0)</f>
        <v>#VALUE!</v>
      </c>
      <c r="BK323" s="53" t="e">
        <f aca="false">+VLOOKUP($D323,['file:///home/lab/repositories/luckia.facturador/com.luckia.biller.deploy/src/main/resources/bootstrap/info_presencial_2014.xlsx']ggr_cons!$a$2:$n$1048576,12,0)</f>
        <v>#VALUE!</v>
      </c>
      <c r="BL323" s="53" t="e">
        <f aca="false">+VLOOKUP($D323,['file:///home/lab/repositories/luckia.facturador/com.luckia.biller.deploy/src/main/resources/bootstrap/info_presencial_2014.xlsx']ggr_cons!$a$2:$n$1048576,13,0)</f>
        <v>#VALUE!</v>
      </c>
      <c r="BM323" s="53" t="e">
        <f aca="false">+VLOOKUP($D323,['file:///home/lab/repositories/luckia.facturador/com.luckia.biller.deploy/src/main/resources/bootstrap/info_presencial_2014.xlsx']ggr_cons!$a$2:$n$1048576,14,0)</f>
        <v>#VALUE!</v>
      </c>
      <c r="BN323" s="53" t="n">
        <f aca="false">+SUM(BB323:BM323)</f>
        <v>7973.21</v>
      </c>
      <c r="BO323" s="53"/>
      <c r="BP323" s="53"/>
      <c r="BQ323" s="55" t="n">
        <f aca="false">+$N323*X323</f>
        <v>504.73</v>
      </c>
      <c r="BR323" s="55" t="n">
        <f aca="false">+$N323*Y323</f>
        <v>0</v>
      </c>
      <c r="BS323" s="55" t="n">
        <f aca="false">+$N323*Z323</f>
        <v>0</v>
      </c>
      <c r="BT323" s="55" t="n">
        <f aca="false">+$N323*AA323</f>
        <v>0</v>
      </c>
      <c r="BU323" s="55" t="n">
        <f aca="false">+$N323*AB323</f>
        <v>0</v>
      </c>
      <c r="BV323" s="55" t="n">
        <f aca="false">+$N323*AC323</f>
        <v>0</v>
      </c>
      <c r="BW323" s="55" t="n">
        <f aca="false">+$N323*AD323</f>
        <v>0</v>
      </c>
      <c r="BX323" s="55" t="n">
        <f aca="false">+$N323*AE323</f>
        <v>0</v>
      </c>
      <c r="BY323" s="55" t="n">
        <f aca="false">+$N323*AF323</f>
        <v>0</v>
      </c>
      <c r="BZ323" s="55" t="n">
        <f aca="false">+$N323*AG323</f>
        <v>0</v>
      </c>
      <c r="CA323" s="55" t="n">
        <f aca="false">+$N323*AH323</f>
        <v>0</v>
      </c>
      <c r="CB323" s="55" t="n">
        <f aca="false">+$N323*AI323</f>
        <v>0</v>
      </c>
      <c r="CC323" s="55" t="n">
        <f aca="false">+SUM(BQ323:CB323)</f>
        <v>504.73</v>
      </c>
      <c r="CD323" s="53"/>
      <c r="CE323" s="55"/>
      <c r="CF323" s="55" t="n">
        <f aca="false">+BQ323/$CE$2</f>
        <v>417.132231404959</v>
      </c>
      <c r="CG323" s="55" t="n">
        <f aca="false">+BR323/$CE$2</f>
        <v>0</v>
      </c>
      <c r="CH323" s="55" t="n">
        <f aca="false">+BS323/$CE$2</f>
        <v>0</v>
      </c>
      <c r="CI323" s="55" t="n">
        <f aca="false">+BT323/$CE$2</f>
        <v>0</v>
      </c>
      <c r="CJ323" s="55" t="n">
        <f aca="false">+BU323/$CE$2</f>
        <v>0</v>
      </c>
      <c r="CK323" s="55" t="n">
        <f aca="false">+BV323/$CE$2</f>
        <v>0</v>
      </c>
      <c r="CL323" s="55" t="n">
        <f aca="false">+BW323/$CE$2</f>
        <v>0</v>
      </c>
      <c r="CM323" s="55" t="n">
        <f aca="false">+BX323/$CE$2</f>
        <v>0</v>
      </c>
      <c r="CN323" s="55" t="n">
        <f aca="false">+BY323/$CE$2</f>
        <v>0</v>
      </c>
      <c r="CO323" s="55" t="n">
        <f aca="false">+BZ323/$CE$2</f>
        <v>0</v>
      </c>
      <c r="CP323" s="55" t="n">
        <f aca="false">+CA323/$CE$2</f>
        <v>0</v>
      </c>
      <c r="CQ323" s="55" t="n">
        <f aca="false">+CB323/$CE$2</f>
        <v>0</v>
      </c>
      <c r="CR323" s="55" t="n">
        <f aca="false">+CC323/$CE$2</f>
        <v>417.132231404959</v>
      </c>
      <c r="CS323" s="53"/>
      <c r="CT323" s="53"/>
      <c r="CU323" s="56" t="n">
        <f aca="false">+$O323*X323+$P323*BB323+$Q323*(0.9*BB323+$S323)+$R323</f>
        <v>1009.46</v>
      </c>
      <c r="CV323" s="56" t="n">
        <f aca="false">+$O323*Y323+$P323*BC323+$Q323*(0.9*BC323+$S323)+$R323</f>
        <v>0</v>
      </c>
      <c r="CW323" s="56" t="n">
        <f aca="false">+$O323*Z323+$P323*BD323+$Q323*(0.9*BD323+$S323)+$R323</f>
        <v>0</v>
      </c>
      <c r="CX323" s="56" t="n">
        <f aca="false">+$O323*AA323+$P323*BE323+$Q323*(0.9*BE323+$S323)+$R323</f>
        <v>0</v>
      </c>
      <c r="CY323" s="56" t="n">
        <f aca="false">+$O323*AB323+$P323*BF323+$Q323*(0.9*BF323+$S323)+$R323</f>
        <v>0</v>
      </c>
      <c r="CZ323" s="56" t="n">
        <f aca="false">+$O323*AC323+$P323*BG323+$Q323*(0.9*BG323+$S323)+$R323</f>
        <v>0</v>
      </c>
      <c r="DA323" s="56" t="n">
        <f aca="false">+$O323*AD323+$P323*BH323+$Q323*(0.9*BH323+$S323)+$R323</f>
        <v>0</v>
      </c>
      <c r="DB323" s="56" t="n">
        <f aca="false">+$O323*AE323+$P323*BI323+$Q323*(0.9*BI323+$S323)+$R323</f>
        <v>0</v>
      </c>
      <c r="DC323" s="56" t="n">
        <f aca="false">+$O323*AF323+$P323*BJ323+$Q323*(0.9*BJ323+$S323)+$R323</f>
        <v>0</v>
      </c>
      <c r="DD323" s="56" t="n">
        <f aca="false">+$O323*AG323+$P323*BK323+$Q323*(0.9*BK323+$S323)+$R323</f>
        <v>0</v>
      </c>
      <c r="DE323" s="56" t="n">
        <f aca="false">+$O323*AH323+$P323*BL323+$Q323*(0.9*BL323+$S323)+$R323</f>
        <v>0</v>
      </c>
      <c r="DF323" s="56" t="n">
        <f aca="false">+$O323*AI323+$P323*BM323+$Q323*(0.9*BM323+$S323)+$R323</f>
        <v>0</v>
      </c>
      <c r="DG323" s="55" t="n">
        <f aca="false">+SUM(CU323:DF323)</f>
        <v>1009.46</v>
      </c>
      <c r="DH323" s="53"/>
      <c r="DJ323" s="14" t="n">
        <f aca="false">+IF(X323=0,0,$T323)</f>
        <v>30</v>
      </c>
      <c r="DK323" s="14" t="n">
        <f aca="false">+IF(Y323=0,0,$T323)</f>
        <v>0</v>
      </c>
      <c r="DL323" s="14" t="n">
        <f aca="false">+IF(Z323=0,0,$T323)</f>
        <v>0</v>
      </c>
      <c r="DM323" s="14" t="n">
        <f aca="false">+IF(AA323=0,0,$T323)</f>
        <v>0</v>
      </c>
      <c r="DN323" s="14" t="n">
        <f aca="false">+IF(AB323=0,0,$T323)</f>
        <v>0</v>
      </c>
      <c r="DO323" s="14" t="n">
        <f aca="false">+IF(AC323=0,0,$T323)</f>
        <v>0</v>
      </c>
      <c r="DP323" s="14" t="n">
        <f aca="false">+IF(AD323=0,0,$T323)</f>
        <v>0</v>
      </c>
      <c r="DQ323" s="14" t="n">
        <f aca="false">+IF(AE323=0,0,$T323)</f>
        <v>0</v>
      </c>
      <c r="DR323" s="14" t="n">
        <f aca="false">+IF(AF323=0,0,$T323)</f>
        <v>0</v>
      </c>
      <c r="DS323" s="14" t="n">
        <f aca="false">+IF(AG323=0,0,$T323)</f>
        <v>0</v>
      </c>
      <c r="DT323" s="14" t="n">
        <f aca="false">+IF(AH323=0,0,$T323)</f>
        <v>0</v>
      </c>
      <c r="DU323" s="14" t="n">
        <f aca="false">+IF(AI323=0,0,$T323)</f>
        <v>0</v>
      </c>
      <c r="DV323" s="55" t="n">
        <f aca="false">+SUM(DJ323:DU323)</f>
        <v>30</v>
      </c>
      <c r="DY323" s="14" t="n">
        <v>0</v>
      </c>
      <c r="DZ323" s="14" t="n">
        <v>0</v>
      </c>
      <c r="EA323" s="14" t="n">
        <v>0</v>
      </c>
      <c r="EB323" s="14" t="n">
        <v>0</v>
      </c>
      <c r="EC323" s="14" t="n">
        <v>0</v>
      </c>
      <c r="ED323" s="14" t="n">
        <v>0</v>
      </c>
      <c r="EE323" s="14" t="n">
        <v>0</v>
      </c>
      <c r="EF323" s="14" t="n">
        <v>0</v>
      </c>
      <c r="EG323" s="14" t="n">
        <v>0</v>
      </c>
      <c r="EH323" s="14" t="n">
        <v>0</v>
      </c>
      <c r="EI323" s="14" t="n">
        <v>0</v>
      </c>
      <c r="EJ323" s="14" t="n">
        <v>0</v>
      </c>
      <c r="EK323" s="55" t="n">
        <f aca="false">+SUM(DY323:EJ323)</f>
        <v>0</v>
      </c>
      <c r="EO323" s="53" t="n">
        <f aca="false">+CU323+DJ323-DY323/2</f>
        <v>1039.46</v>
      </c>
      <c r="EP323" s="53" t="n">
        <f aca="false">+CV323+DK323-DZ323/2</f>
        <v>0</v>
      </c>
      <c r="EQ323" s="53" t="n">
        <f aca="false">+CW323+DL323-EA323/2</f>
        <v>0</v>
      </c>
      <c r="ER323" s="53" t="n">
        <f aca="false">+CX323+DM323-EB323/2</f>
        <v>0</v>
      </c>
      <c r="ES323" s="53" t="n">
        <f aca="false">+CY323+DN323-EC323/2</f>
        <v>0</v>
      </c>
      <c r="ET323" s="53" t="n">
        <f aca="false">+CZ323+DO323-ED323/2</f>
        <v>0</v>
      </c>
      <c r="EU323" s="53" t="n">
        <f aca="false">+DA323+DP323-EE323/2</f>
        <v>0</v>
      </c>
      <c r="EV323" s="53" t="n">
        <f aca="false">+DB323+DQ323-EF323/2</f>
        <v>0</v>
      </c>
      <c r="EW323" s="53" t="n">
        <f aca="false">+DC323+DR323-EG323/2</f>
        <v>0</v>
      </c>
      <c r="EX323" s="53" t="n">
        <f aca="false">+DD323+DS323-EH323/2</f>
        <v>0</v>
      </c>
      <c r="EY323" s="53" t="n">
        <f aca="false">+DE323+DT323-EI323/2</f>
        <v>0</v>
      </c>
      <c r="EZ323" s="53" t="n">
        <f aca="false">+DF323+DU323-EJ323/2</f>
        <v>0</v>
      </c>
      <c r="FA323" s="55" t="n">
        <f aca="false">+SUM(EO323:EZ323)</f>
        <v>1039.46</v>
      </c>
      <c r="FD323" s="53" t="n">
        <f aca="false">+AM323-EO323-DY323</f>
        <v>49433.54</v>
      </c>
      <c r="FE323" s="53" t="n">
        <f aca="false">+AN323-EP323-DZ323</f>
        <v>0</v>
      </c>
      <c r="FF323" s="53" t="n">
        <f aca="false">+AO323-EQ323-EA323</f>
        <v>0</v>
      </c>
      <c r="FG323" s="53" t="n">
        <f aca="false">+AP323-ER323-EB323</f>
        <v>0</v>
      </c>
      <c r="FH323" s="53" t="n">
        <f aca="false">+AQ323-ES323-EC323</f>
        <v>0</v>
      </c>
      <c r="FI323" s="53" t="n">
        <f aca="false">+AR323-ET323-ED323</f>
        <v>0</v>
      </c>
      <c r="FJ323" s="53" t="n">
        <f aca="false">+AS323-EU323-EE323</f>
        <v>0</v>
      </c>
      <c r="FK323" s="53" t="n">
        <f aca="false">+AT323-EV323-EF323</f>
        <v>0</v>
      </c>
      <c r="FL323" s="53" t="n">
        <f aca="false">+AU323-EW323-EG323</f>
        <v>0</v>
      </c>
      <c r="FM323" s="53" t="n">
        <f aca="false">+AV323-EX323-EH323</f>
        <v>0</v>
      </c>
      <c r="FN323" s="53" t="n">
        <f aca="false">+AW323-EY323-EI323</f>
        <v>0</v>
      </c>
      <c r="FO323" s="53" t="n">
        <f aca="false">+AX323-EZ323-EJ323</f>
        <v>0</v>
      </c>
      <c r="FP323" s="53" t="n">
        <f aca="false">+AY323-FA323</f>
        <v>49433.54</v>
      </c>
    </row>
    <row collapsed="false" customFormat="false" customHeight="true" hidden="false" ht="15" outlineLevel="2" r="324">
      <c r="A324" s="21" t="n">
        <v>12</v>
      </c>
      <c r="B324" s="21" t="s">
        <v>67</v>
      </c>
      <c r="C324" s="21" t="s">
        <v>137</v>
      </c>
      <c r="D324" s="67" t="n">
        <f aca="false">+E324</f>
        <v>16303</v>
      </c>
      <c r="E324" s="69" t="n">
        <v>16303</v>
      </c>
      <c r="F324" s="76" t="s">
        <v>1012</v>
      </c>
      <c r="G324" s="21" t="s">
        <v>69</v>
      </c>
      <c r="H324" s="21" t="s">
        <v>69</v>
      </c>
      <c r="I324" s="76" t="s">
        <v>1013</v>
      </c>
      <c r="J324" s="76" t="s">
        <v>1014</v>
      </c>
      <c r="K324" s="76" t="s">
        <v>105</v>
      </c>
      <c r="L324" s="49" t="s">
        <v>487</v>
      </c>
      <c r="M324" s="50" t="s">
        <v>70</v>
      </c>
      <c r="N324" s="51" t="n">
        <v>0.01</v>
      </c>
      <c r="O324" s="51" t="n">
        <v>0.02</v>
      </c>
      <c r="P324" s="51" t="n">
        <v>0</v>
      </c>
      <c r="Q324" s="51" t="n">
        <v>0</v>
      </c>
      <c r="R324" s="50" t="n">
        <v>0</v>
      </c>
      <c r="S324" s="50" t="n">
        <v>0</v>
      </c>
      <c r="T324" s="50" t="n">
        <v>30</v>
      </c>
      <c r="U324" s="50"/>
      <c r="X324" s="53" t="e">
        <f aca="false">+VLOOKUP($D324,['file:///home/lab/repositories/luckia.facturador/com.luckia.biller.deploy/src/main/resources/bootstrap/info_presencial_2014.xlsx']venta_neta_cons!$a$2:$n$1048576,3,0)</f>
        <v>#VALUE!</v>
      </c>
      <c r="Y324" s="53" t="e">
        <f aca="false">+VLOOKUP($D324,['file:///home/lab/repositories/luckia.facturador/com.luckia.biller.deploy/src/main/resources/bootstrap/info_presencial_2014.xlsx']venta_neta_cons!$a$2:$n$1048576,4,0)</f>
        <v>#VALUE!</v>
      </c>
      <c r="Z324" s="53" t="e">
        <f aca="false">+VLOOKUP($D324,['file:///home/lab/repositories/luckia.facturador/com.luckia.biller.deploy/src/main/resources/bootstrap/info_presencial_2014.xlsx']venta_neta_cons!$a$2:$n$1048576,5,0)</f>
        <v>#VALUE!</v>
      </c>
      <c r="AA324" s="53" t="e">
        <f aca="false">+VLOOKUP($D324,['file:///home/lab/repositories/luckia.facturador/com.luckia.biller.deploy/src/main/resources/bootstrap/info_presencial_2014.xlsx']venta_neta_cons!$a$2:$n$1048576,6,0)</f>
        <v>#VALUE!</v>
      </c>
      <c r="AB324" s="53" t="e">
        <f aca="false">+VLOOKUP($D324,['file:///home/lab/repositories/luckia.facturador/com.luckia.biller.deploy/src/main/resources/bootstrap/info_presencial_2014.xlsx']venta_neta_cons!$a$2:$n$1048576,7,0)</f>
        <v>#VALUE!</v>
      </c>
      <c r="AC324" s="53" t="e">
        <f aca="false">+VLOOKUP($D324,['file:///home/lab/repositories/luckia.facturador/com.luckia.biller.deploy/src/main/resources/bootstrap/info_presencial_2014.xlsx']venta_neta_cons!$a$2:$n$1048576,8,0)</f>
        <v>#VALUE!</v>
      </c>
      <c r="AD324" s="53" t="e">
        <f aca="false">+VLOOKUP($D324,['file:///home/lab/repositories/luckia.facturador/com.luckia.biller.deploy/src/main/resources/bootstrap/info_presencial_2014.xlsx']venta_neta_cons!$a$2:$n$1048576,9,0)</f>
        <v>#VALUE!</v>
      </c>
      <c r="AE324" s="53" t="e">
        <f aca="false">+VLOOKUP($D324,['file:///home/lab/repositories/luckia.facturador/com.luckia.biller.deploy/src/main/resources/bootstrap/info_presencial_2014.xlsx']venta_neta_cons!$a$2:$n$1048576,10,0)</f>
        <v>#VALUE!</v>
      </c>
      <c r="AF324" s="53" t="e">
        <f aca="false">+VLOOKUP($D324,['file:///home/lab/repositories/luckia.facturador/com.luckia.biller.deploy/src/main/resources/bootstrap/info_presencial_2014.xlsx']venta_neta_cons!$a$2:$n$1048576,11,0)</f>
        <v>#VALUE!</v>
      </c>
      <c r="AG324" s="53" t="e">
        <f aca="false">+VLOOKUP($D324,['file:///home/lab/repositories/luckia.facturador/com.luckia.biller.deploy/src/main/resources/bootstrap/info_presencial_2014.xlsx']venta_neta_cons!$a$2:$n$1048576,12,0)</f>
        <v>#VALUE!</v>
      </c>
      <c r="AH324" s="53" t="e">
        <f aca="false">+VLOOKUP($D324,['file:///home/lab/repositories/luckia.facturador/com.luckia.biller.deploy/src/main/resources/bootstrap/info_presencial_2014.xlsx']venta_neta_cons!$a$2:$n$1048576,13,0)</f>
        <v>#VALUE!</v>
      </c>
      <c r="AI324" s="53" t="e">
        <f aca="false">+VLOOKUP($D324,['file:///home/lab/repositories/luckia.facturador/com.luckia.biller.deploy/src/main/resources/bootstrap/info_presencial_2014.xlsx']venta_neta_cons!$a$2:$n$1048576,14,0)</f>
        <v>#VALUE!</v>
      </c>
      <c r="AJ324" s="53" t="n">
        <f aca="false">+SUM(X324:AI324)</f>
        <v>540</v>
      </c>
      <c r="AK324" s="54" t="n">
        <f aca="false">+BB324/X324</f>
        <v>0.656388888888889</v>
      </c>
      <c r="AL324" s="53"/>
      <c r="AM324" s="53" t="e">
        <f aca="false">+VLOOKUP($D324,['file:///home/lab/repositories/luckia.facturador/com.luckia.biller.deploy/src/main/resources/bootstrap/info_presencial_2014.xlsx']saldo_cons!$a$2:$n$1048576,3,0)</f>
        <v>#VALUE!</v>
      </c>
      <c r="AN324" s="53" t="e">
        <f aca="false">+VLOOKUP($D324,['file:///home/lab/repositories/luckia.facturador/com.luckia.biller.deploy/src/main/resources/bootstrap/info_presencial_2014.xlsx']saldo_cons!$a$2:$n$1048576,4,0)</f>
        <v>#VALUE!</v>
      </c>
      <c r="AO324" s="53" t="e">
        <f aca="false">+VLOOKUP($D324,['file:///home/lab/repositories/luckia.facturador/com.luckia.biller.deploy/src/main/resources/bootstrap/info_presencial_2014.xlsx']saldo_cons!$a$2:$n$1048576,5,0)</f>
        <v>#VALUE!</v>
      </c>
      <c r="AP324" s="53" t="e">
        <f aca="false">+VLOOKUP($D324,['file:///home/lab/repositories/luckia.facturador/com.luckia.biller.deploy/src/main/resources/bootstrap/info_presencial_2014.xlsx']saldo_cons!$a$2:$n$1048576,6,0)</f>
        <v>#VALUE!</v>
      </c>
      <c r="AQ324" s="53" t="e">
        <f aca="false">+VLOOKUP($D324,['file:///home/lab/repositories/luckia.facturador/com.luckia.biller.deploy/src/main/resources/bootstrap/info_presencial_2014.xlsx']saldo_cons!$a$2:$n$1048576,7,0)</f>
        <v>#VALUE!</v>
      </c>
      <c r="AR324" s="53" t="e">
        <f aca="false">+VLOOKUP($D324,['file:///home/lab/repositories/luckia.facturador/com.luckia.biller.deploy/src/main/resources/bootstrap/info_presencial_2014.xlsx']saldo_cons!$a$2:$n$1048576,8,0)</f>
        <v>#VALUE!</v>
      </c>
      <c r="AS324" s="53" t="e">
        <f aca="false">+VLOOKUP($D324,['file:///home/lab/repositories/luckia.facturador/com.luckia.biller.deploy/src/main/resources/bootstrap/info_presencial_2014.xlsx']saldo_cons!$a$2:$n$1048576,9,0)</f>
        <v>#VALUE!</v>
      </c>
      <c r="AT324" s="53" t="e">
        <f aca="false">+VLOOKUP($D324,['file:///home/lab/repositories/luckia.facturador/com.luckia.biller.deploy/src/main/resources/bootstrap/info_presencial_2014.xlsx']saldo_cons!$a$2:$n$1048576,10,0)</f>
        <v>#VALUE!</v>
      </c>
      <c r="AU324" s="53" t="e">
        <f aca="false">+VLOOKUP($D324,['file:///home/lab/repositories/luckia.facturador/com.luckia.biller.deploy/src/main/resources/bootstrap/info_presencial_2014.xlsx']saldo_cons!$a$2:$n$1048576,11,0)</f>
        <v>#VALUE!</v>
      </c>
      <c r="AV324" s="53" t="e">
        <f aca="false">+VLOOKUP($D324,['file:///home/lab/repositories/luckia.facturador/com.luckia.biller.deploy/src/main/resources/bootstrap/info_presencial_2014.xlsx']saldo_cons!$a$2:$n$1048576,12,0)</f>
        <v>#VALUE!</v>
      </c>
      <c r="AW324" s="53" t="e">
        <f aca="false">+VLOOKUP($D324,['file:///home/lab/repositories/luckia.facturador/com.luckia.biller.deploy/src/main/resources/bootstrap/info_presencial_2014.xlsx']saldo_cons!$a$2:$n$1048576,13,0)</f>
        <v>#VALUE!</v>
      </c>
      <c r="AX324" s="53" t="e">
        <f aca="false">+VLOOKUP($D324,['file:///home/lab/repositories/luckia.facturador/com.luckia.biller.deploy/src/main/resources/bootstrap/info_presencial_2014.xlsx']saldo_cons!$a$2:$n$1048576,14,0)</f>
        <v>#VALUE!</v>
      </c>
      <c r="AY324" s="53" t="n">
        <f aca="false">+SUM(AM324:AX324)</f>
        <v>540</v>
      </c>
      <c r="AZ324" s="53"/>
      <c r="BA324" s="53"/>
      <c r="BB324" s="53" t="e">
        <f aca="false">+VLOOKUP($D324,['file:///home/lab/repositories/luckia.facturador/com.luckia.biller.deploy/src/main/resources/bootstrap/info_presencial_2014.xlsx']ggr_cons!$a$2:$n$1048576,3,0)</f>
        <v>#VALUE!</v>
      </c>
      <c r="BC324" s="53" t="e">
        <f aca="false">+VLOOKUP($D324,['file:///home/lab/repositories/luckia.facturador/com.luckia.biller.deploy/src/main/resources/bootstrap/info_presencial_2014.xlsx']ggr_cons!$a$2:$n$1048576,4,0)</f>
        <v>#VALUE!</v>
      </c>
      <c r="BD324" s="53" t="e">
        <f aca="false">+VLOOKUP($D324,['file:///home/lab/repositories/luckia.facturador/com.luckia.biller.deploy/src/main/resources/bootstrap/info_presencial_2014.xlsx']ggr_cons!$a$2:$n$1048576,5,0)</f>
        <v>#VALUE!</v>
      </c>
      <c r="BE324" s="53" t="e">
        <f aca="false">+VLOOKUP($D324,['file:///home/lab/repositories/luckia.facturador/com.luckia.biller.deploy/src/main/resources/bootstrap/info_presencial_2014.xlsx']ggr_cons!$a$2:$n$1048576,6,0)</f>
        <v>#VALUE!</v>
      </c>
      <c r="BF324" s="53" t="e">
        <f aca="false">+VLOOKUP($D324,['file:///home/lab/repositories/luckia.facturador/com.luckia.biller.deploy/src/main/resources/bootstrap/info_presencial_2014.xlsx']ggr_cons!$a$2:$n$1048576,7,0)</f>
        <v>#VALUE!</v>
      </c>
      <c r="BG324" s="53" t="e">
        <f aca="false">+VLOOKUP($D324,['file:///home/lab/repositories/luckia.facturador/com.luckia.biller.deploy/src/main/resources/bootstrap/info_presencial_2014.xlsx']ggr_cons!$a$2:$n$1048576,8,0)</f>
        <v>#VALUE!</v>
      </c>
      <c r="BH324" s="53" t="e">
        <f aca="false">+VLOOKUP($D324,['file:///home/lab/repositories/luckia.facturador/com.luckia.biller.deploy/src/main/resources/bootstrap/info_presencial_2014.xlsx']ggr_cons!$a$2:$n$1048576,9,0)</f>
        <v>#VALUE!</v>
      </c>
      <c r="BI324" s="53" t="e">
        <f aca="false">+VLOOKUP($D324,['file:///home/lab/repositories/luckia.facturador/com.luckia.biller.deploy/src/main/resources/bootstrap/info_presencial_2014.xlsx']ggr_cons!$a$2:$n$1048576,10,0)</f>
        <v>#VALUE!</v>
      </c>
      <c r="BJ324" s="53" t="e">
        <f aca="false">+VLOOKUP($D324,['file:///home/lab/repositories/luckia.facturador/com.luckia.biller.deploy/src/main/resources/bootstrap/info_presencial_2014.xlsx']ggr_cons!$a$2:$n$1048576,11,0)</f>
        <v>#VALUE!</v>
      </c>
      <c r="BK324" s="53" t="e">
        <f aca="false">+VLOOKUP($D324,['file:///home/lab/repositories/luckia.facturador/com.luckia.biller.deploy/src/main/resources/bootstrap/info_presencial_2014.xlsx']ggr_cons!$a$2:$n$1048576,12,0)</f>
        <v>#VALUE!</v>
      </c>
      <c r="BL324" s="53" t="e">
        <f aca="false">+VLOOKUP($D324,['file:///home/lab/repositories/luckia.facturador/com.luckia.biller.deploy/src/main/resources/bootstrap/info_presencial_2014.xlsx']ggr_cons!$a$2:$n$1048576,13,0)</f>
        <v>#VALUE!</v>
      </c>
      <c r="BM324" s="53" t="e">
        <f aca="false">+VLOOKUP($D324,['file:///home/lab/repositories/luckia.facturador/com.luckia.biller.deploy/src/main/resources/bootstrap/info_presencial_2014.xlsx']ggr_cons!$a$2:$n$1048576,14,0)</f>
        <v>#VALUE!</v>
      </c>
      <c r="BN324" s="53" t="n">
        <f aca="false">+SUM(BB324:BM324)</f>
        <v>354.45</v>
      </c>
      <c r="BO324" s="53"/>
      <c r="BP324" s="53"/>
      <c r="BQ324" s="55" t="n">
        <f aca="false">+$N324*X324</f>
        <v>5.4</v>
      </c>
      <c r="BR324" s="55" t="n">
        <f aca="false">+$N324*Y324</f>
        <v>0</v>
      </c>
      <c r="BS324" s="55" t="n">
        <f aca="false">+$N324*Z324</f>
        <v>0</v>
      </c>
      <c r="BT324" s="55" t="n">
        <f aca="false">+$N324*AA324</f>
        <v>0</v>
      </c>
      <c r="BU324" s="55" t="n">
        <f aca="false">+$N324*AB324</f>
        <v>0</v>
      </c>
      <c r="BV324" s="55" t="n">
        <f aca="false">+$N324*AC324</f>
        <v>0</v>
      </c>
      <c r="BW324" s="55" t="n">
        <f aca="false">+$N324*AD324</f>
        <v>0</v>
      </c>
      <c r="BX324" s="55" t="n">
        <f aca="false">+$N324*AE324</f>
        <v>0</v>
      </c>
      <c r="BY324" s="55" t="n">
        <f aca="false">+$N324*AF324</f>
        <v>0</v>
      </c>
      <c r="BZ324" s="55" t="n">
        <f aca="false">+$N324*AG324</f>
        <v>0</v>
      </c>
      <c r="CA324" s="55" t="n">
        <f aca="false">+$N324*AH324</f>
        <v>0</v>
      </c>
      <c r="CB324" s="55" t="n">
        <f aca="false">+$N324*AI324</f>
        <v>0</v>
      </c>
      <c r="CC324" s="55" t="n">
        <f aca="false">+SUM(BQ324:CB324)</f>
        <v>5.4</v>
      </c>
      <c r="CD324" s="53"/>
      <c r="CE324" s="55"/>
      <c r="CF324" s="55" t="n">
        <f aca="false">+BQ324/$CE$2</f>
        <v>4.46280991735537</v>
      </c>
      <c r="CG324" s="55" t="n">
        <f aca="false">+BR324/$CE$2</f>
        <v>0</v>
      </c>
      <c r="CH324" s="55" t="n">
        <f aca="false">+BS324/$CE$2</f>
        <v>0</v>
      </c>
      <c r="CI324" s="55" t="n">
        <f aca="false">+BT324/$CE$2</f>
        <v>0</v>
      </c>
      <c r="CJ324" s="55" t="n">
        <f aca="false">+BU324/$CE$2</f>
        <v>0</v>
      </c>
      <c r="CK324" s="55" t="n">
        <f aca="false">+BV324/$CE$2</f>
        <v>0</v>
      </c>
      <c r="CL324" s="55" t="n">
        <f aca="false">+BW324/$CE$2</f>
        <v>0</v>
      </c>
      <c r="CM324" s="55" t="n">
        <f aca="false">+BX324/$CE$2</f>
        <v>0</v>
      </c>
      <c r="CN324" s="55" t="n">
        <f aca="false">+BY324/$CE$2</f>
        <v>0</v>
      </c>
      <c r="CO324" s="55" t="n">
        <f aca="false">+BZ324/$CE$2</f>
        <v>0</v>
      </c>
      <c r="CP324" s="55" t="n">
        <f aca="false">+CA324/$CE$2</f>
        <v>0</v>
      </c>
      <c r="CQ324" s="55" t="n">
        <f aca="false">+CB324/$CE$2</f>
        <v>0</v>
      </c>
      <c r="CR324" s="55" t="n">
        <f aca="false">+CC324/$CE$2</f>
        <v>4.46280991735537</v>
      </c>
      <c r="CS324" s="53"/>
      <c r="CT324" s="53"/>
      <c r="CU324" s="56" t="n">
        <f aca="false">+$O324*X324+$P324*BB324+$Q324*(0.9*BB324+$S324)+$R324</f>
        <v>10.8</v>
      </c>
      <c r="CV324" s="56" t="n">
        <f aca="false">+$O324*Y324+$P324*BC324+$Q324*(0.9*BC324+$S324)+$R324</f>
        <v>0</v>
      </c>
      <c r="CW324" s="56" t="n">
        <f aca="false">+$O324*Z324+$P324*BD324+$Q324*(0.9*BD324+$S324)+$R324</f>
        <v>0</v>
      </c>
      <c r="CX324" s="56" t="n">
        <f aca="false">+$O324*AA324+$P324*BE324+$Q324*(0.9*BE324+$S324)+$R324</f>
        <v>0</v>
      </c>
      <c r="CY324" s="56" t="n">
        <f aca="false">+$O324*AB324+$P324*BF324+$Q324*(0.9*BF324+$S324)+$R324</f>
        <v>0</v>
      </c>
      <c r="CZ324" s="56" t="n">
        <f aca="false">+$O324*AC324+$P324*BG324+$Q324*(0.9*BG324+$S324)+$R324</f>
        <v>0</v>
      </c>
      <c r="DA324" s="56" t="n">
        <f aca="false">+$O324*AD324+$P324*BH324+$Q324*(0.9*BH324+$S324)+$R324</f>
        <v>0</v>
      </c>
      <c r="DB324" s="56" t="n">
        <f aca="false">+$O324*AE324+$P324*BI324+$Q324*(0.9*BI324+$S324)+$R324</f>
        <v>0</v>
      </c>
      <c r="DC324" s="56" t="n">
        <f aca="false">+$O324*AF324+$P324*BJ324+$Q324*(0.9*BJ324+$S324)+$R324</f>
        <v>0</v>
      </c>
      <c r="DD324" s="56" t="n">
        <f aca="false">+$O324*AG324+$P324*BK324+$Q324*(0.9*BK324+$S324)+$R324</f>
        <v>0</v>
      </c>
      <c r="DE324" s="56" t="n">
        <f aca="false">+$O324*AH324+$P324*BL324+$Q324*(0.9*BL324+$S324)+$R324</f>
        <v>0</v>
      </c>
      <c r="DF324" s="56" t="n">
        <f aca="false">+$O324*AI324+$P324*BM324+$Q324*(0.9*BM324+$S324)+$R324</f>
        <v>0</v>
      </c>
      <c r="DG324" s="55" t="n">
        <f aca="false">+SUM(CU324:DF324)</f>
        <v>10.8</v>
      </c>
      <c r="DH324" s="53"/>
      <c r="DJ324" s="14" t="n">
        <f aca="false">+IF(X324=0,0,$T324)</f>
        <v>30</v>
      </c>
      <c r="DK324" s="14" t="n">
        <f aca="false">+IF(Y324=0,0,$T324)</f>
        <v>0</v>
      </c>
      <c r="DL324" s="14" t="n">
        <f aca="false">+IF(Z324=0,0,$T324)</f>
        <v>0</v>
      </c>
      <c r="DM324" s="14" t="n">
        <f aca="false">+IF(AA324=0,0,$T324)</f>
        <v>0</v>
      </c>
      <c r="DN324" s="14" t="n">
        <f aca="false">+IF(AB324=0,0,$T324)</f>
        <v>0</v>
      </c>
      <c r="DO324" s="14" t="n">
        <f aca="false">+IF(AC324=0,0,$T324)</f>
        <v>0</v>
      </c>
      <c r="DP324" s="14" t="n">
        <f aca="false">+IF(AD324=0,0,$T324)</f>
        <v>0</v>
      </c>
      <c r="DQ324" s="14" t="n">
        <f aca="false">+IF(AE324=0,0,$T324)</f>
        <v>0</v>
      </c>
      <c r="DR324" s="14" t="n">
        <f aca="false">+IF(AF324=0,0,$T324)</f>
        <v>0</v>
      </c>
      <c r="DS324" s="14" t="n">
        <f aca="false">+IF(AG324=0,0,$T324)</f>
        <v>0</v>
      </c>
      <c r="DT324" s="14" t="n">
        <f aca="false">+IF(AH324=0,0,$T324)</f>
        <v>0</v>
      </c>
      <c r="DU324" s="14" t="n">
        <f aca="false">+IF(AI324=0,0,$T324)</f>
        <v>0</v>
      </c>
      <c r="DV324" s="55" t="n">
        <f aca="false">+SUM(DJ324:DU324)</f>
        <v>30</v>
      </c>
      <c r="DY324" s="14" t="n">
        <v>0</v>
      </c>
      <c r="DZ324" s="14" t="n">
        <v>0</v>
      </c>
      <c r="EA324" s="14" t="n">
        <v>0</v>
      </c>
      <c r="EB324" s="14" t="n">
        <v>0</v>
      </c>
      <c r="EC324" s="14" t="n">
        <v>0</v>
      </c>
      <c r="ED324" s="14" t="n">
        <v>0</v>
      </c>
      <c r="EE324" s="14" t="n">
        <v>0</v>
      </c>
      <c r="EF324" s="14" t="n">
        <v>0</v>
      </c>
      <c r="EG324" s="14" t="n">
        <v>0</v>
      </c>
      <c r="EH324" s="14" t="n">
        <v>0</v>
      </c>
      <c r="EI324" s="14" t="n">
        <v>0</v>
      </c>
      <c r="EJ324" s="14" t="n">
        <v>0</v>
      </c>
      <c r="EK324" s="55" t="n">
        <f aca="false">+SUM(DY324:EJ324)</f>
        <v>0</v>
      </c>
      <c r="EO324" s="53" t="n">
        <f aca="false">+CU324+DJ324-DY324/2</f>
        <v>40.8</v>
      </c>
      <c r="EP324" s="53" t="n">
        <f aca="false">+CV324+DK324-DZ324/2</f>
        <v>0</v>
      </c>
      <c r="EQ324" s="53" t="n">
        <f aca="false">+CW324+DL324-EA324/2</f>
        <v>0</v>
      </c>
      <c r="ER324" s="53" t="n">
        <f aca="false">+CX324+DM324-EB324/2</f>
        <v>0</v>
      </c>
      <c r="ES324" s="53" t="n">
        <f aca="false">+CY324+DN324-EC324/2</f>
        <v>0</v>
      </c>
      <c r="ET324" s="53" t="n">
        <f aca="false">+CZ324+DO324-ED324/2</f>
        <v>0</v>
      </c>
      <c r="EU324" s="53" t="n">
        <f aca="false">+DA324+DP324-EE324/2</f>
        <v>0</v>
      </c>
      <c r="EV324" s="53" t="n">
        <f aca="false">+DB324+DQ324-EF324/2</f>
        <v>0</v>
      </c>
      <c r="EW324" s="53" t="n">
        <f aca="false">+DC324+DR324-EG324/2</f>
        <v>0</v>
      </c>
      <c r="EX324" s="53" t="n">
        <f aca="false">+DD324+DS324-EH324/2</f>
        <v>0</v>
      </c>
      <c r="EY324" s="53" t="n">
        <f aca="false">+DE324+DT324-EI324/2</f>
        <v>0</v>
      </c>
      <c r="EZ324" s="53" t="n">
        <f aca="false">+DF324+DU324-EJ324/2</f>
        <v>0</v>
      </c>
      <c r="FA324" s="55" t="n">
        <f aca="false">+SUM(EO324:EZ324)</f>
        <v>40.8</v>
      </c>
      <c r="FD324" s="53" t="n">
        <f aca="false">+AM324-EO324-DY324</f>
        <v>499.2</v>
      </c>
      <c r="FE324" s="53" t="n">
        <f aca="false">+AN324-EP324-DZ324</f>
        <v>0</v>
      </c>
      <c r="FF324" s="53" t="n">
        <f aca="false">+AO324-EQ324-EA324</f>
        <v>0</v>
      </c>
      <c r="FG324" s="53" t="n">
        <f aca="false">+AP324-ER324-EB324</f>
        <v>0</v>
      </c>
      <c r="FH324" s="53" t="n">
        <f aca="false">+AQ324-ES324-EC324</f>
        <v>0</v>
      </c>
      <c r="FI324" s="53" t="n">
        <f aca="false">+AR324-ET324-ED324</f>
        <v>0</v>
      </c>
      <c r="FJ324" s="53" t="n">
        <f aca="false">+AS324-EU324-EE324</f>
        <v>0</v>
      </c>
      <c r="FK324" s="53" t="n">
        <f aca="false">+AT324-EV324-EF324</f>
        <v>0</v>
      </c>
      <c r="FL324" s="53" t="n">
        <f aca="false">+AU324-EW324-EG324</f>
        <v>0</v>
      </c>
      <c r="FM324" s="53" t="n">
        <f aca="false">+AV324-EX324-EH324</f>
        <v>0</v>
      </c>
      <c r="FN324" s="53" t="n">
        <f aca="false">+AW324-EY324-EI324</f>
        <v>0</v>
      </c>
      <c r="FO324" s="53" t="n">
        <f aca="false">+AX324-EZ324-EJ324</f>
        <v>0</v>
      </c>
      <c r="FP324" s="53" t="n">
        <f aca="false">+AY324-FA324</f>
        <v>499.2</v>
      </c>
    </row>
    <row collapsed="false" customFormat="false" customHeight="true" hidden="false" ht="15" outlineLevel="2" r="325">
      <c r="A325" s="21" t="n">
        <v>12</v>
      </c>
      <c r="B325" s="21" t="s">
        <v>67</v>
      </c>
      <c r="C325" s="21" t="s">
        <v>137</v>
      </c>
      <c r="D325" s="67" t="n">
        <f aca="false">+E325</f>
        <v>16304</v>
      </c>
      <c r="E325" s="69" t="n">
        <v>16304</v>
      </c>
      <c r="F325" s="76" t="s">
        <v>1015</v>
      </c>
      <c r="G325" s="21" t="s">
        <v>69</v>
      </c>
      <c r="H325" s="21" t="s">
        <v>69</v>
      </c>
      <c r="I325" s="76" t="s">
        <v>1016</v>
      </c>
      <c r="J325" s="76" t="s">
        <v>1017</v>
      </c>
      <c r="K325" s="76" t="s">
        <v>105</v>
      </c>
      <c r="L325" s="49" t="s">
        <v>487</v>
      </c>
      <c r="M325" s="50" t="s">
        <v>70</v>
      </c>
      <c r="N325" s="51" t="n">
        <v>0.01</v>
      </c>
      <c r="O325" s="51" t="n">
        <v>0.02</v>
      </c>
      <c r="P325" s="51" t="n">
        <v>0</v>
      </c>
      <c r="Q325" s="51" t="n">
        <v>0</v>
      </c>
      <c r="R325" s="50" t="n">
        <v>0</v>
      </c>
      <c r="S325" s="50" t="n">
        <v>0</v>
      </c>
      <c r="T325" s="50" t="n">
        <v>30</v>
      </c>
      <c r="U325" s="50"/>
      <c r="X325" s="53" t="e">
        <f aca="false">+VLOOKUP($D325,['file:///home/lab/repositories/luckia.facturador/com.luckia.biller.deploy/src/main/resources/bootstrap/info_presencial_2014.xlsx']venta_neta_cons!$a$2:$n$1048576,3,0)</f>
        <v>#VALUE!</v>
      </c>
      <c r="Y325" s="53" t="e">
        <f aca="false">+VLOOKUP($D325,['file:///home/lab/repositories/luckia.facturador/com.luckia.biller.deploy/src/main/resources/bootstrap/info_presencial_2014.xlsx']venta_neta_cons!$a$2:$n$1048576,4,0)</f>
        <v>#VALUE!</v>
      </c>
      <c r="Z325" s="53" t="e">
        <f aca="false">+VLOOKUP($D325,['file:///home/lab/repositories/luckia.facturador/com.luckia.biller.deploy/src/main/resources/bootstrap/info_presencial_2014.xlsx']venta_neta_cons!$a$2:$n$1048576,5,0)</f>
        <v>#VALUE!</v>
      </c>
      <c r="AA325" s="53" t="e">
        <f aca="false">+VLOOKUP($D325,['file:///home/lab/repositories/luckia.facturador/com.luckia.biller.deploy/src/main/resources/bootstrap/info_presencial_2014.xlsx']venta_neta_cons!$a$2:$n$1048576,6,0)</f>
        <v>#VALUE!</v>
      </c>
      <c r="AB325" s="53" t="e">
        <f aca="false">+VLOOKUP($D325,['file:///home/lab/repositories/luckia.facturador/com.luckia.biller.deploy/src/main/resources/bootstrap/info_presencial_2014.xlsx']venta_neta_cons!$a$2:$n$1048576,7,0)</f>
        <v>#VALUE!</v>
      </c>
      <c r="AC325" s="53" t="e">
        <f aca="false">+VLOOKUP($D325,['file:///home/lab/repositories/luckia.facturador/com.luckia.biller.deploy/src/main/resources/bootstrap/info_presencial_2014.xlsx']venta_neta_cons!$a$2:$n$1048576,8,0)</f>
        <v>#VALUE!</v>
      </c>
      <c r="AD325" s="53" t="e">
        <f aca="false">+VLOOKUP($D325,['file:///home/lab/repositories/luckia.facturador/com.luckia.biller.deploy/src/main/resources/bootstrap/info_presencial_2014.xlsx']venta_neta_cons!$a$2:$n$1048576,9,0)</f>
        <v>#VALUE!</v>
      </c>
      <c r="AE325" s="53" t="e">
        <f aca="false">+VLOOKUP($D325,['file:///home/lab/repositories/luckia.facturador/com.luckia.biller.deploy/src/main/resources/bootstrap/info_presencial_2014.xlsx']venta_neta_cons!$a$2:$n$1048576,10,0)</f>
        <v>#VALUE!</v>
      </c>
      <c r="AF325" s="53" t="e">
        <f aca="false">+VLOOKUP($D325,['file:///home/lab/repositories/luckia.facturador/com.luckia.biller.deploy/src/main/resources/bootstrap/info_presencial_2014.xlsx']venta_neta_cons!$a$2:$n$1048576,11,0)</f>
        <v>#VALUE!</v>
      </c>
      <c r="AG325" s="53" t="e">
        <f aca="false">+VLOOKUP($D325,['file:///home/lab/repositories/luckia.facturador/com.luckia.biller.deploy/src/main/resources/bootstrap/info_presencial_2014.xlsx']venta_neta_cons!$a$2:$n$1048576,12,0)</f>
        <v>#VALUE!</v>
      </c>
      <c r="AH325" s="53" t="e">
        <f aca="false">+VLOOKUP($D325,['file:///home/lab/repositories/luckia.facturador/com.luckia.biller.deploy/src/main/resources/bootstrap/info_presencial_2014.xlsx']venta_neta_cons!$a$2:$n$1048576,13,0)</f>
        <v>#VALUE!</v>
      </c>
      <c r="AI325" s="53" t="e">
        <f aca="false">+VLOOKUP($D325,['file:///home/lab/repositories/luckia.facturador/com.luckia.biller.deploy/src/main/resources/bootstrap/info_presencial_2014.xlsx']venta_neta_cons!$a$2:$n$1048576,14,0)</f>
        <v>#VALUE!</v>
      </c>
      <c r="AJ325" s="53" t="n">
        <f aca="false">+SUM(X325:AI325)</f>
        <v>2922</v>
      </c>
      <c r="AK325" s="54" t="n">
        <f aca="false">+BB325/X325</f>
        <v>0.545732375085558</v>
      </c>
      <c r="AL325" s="53"/>
      <c r="AM325" s="53" t="e">
        <f aca="false">+VLOOKUP($D325,['file:///home/lab/repositories/luckia.facturador/com.luckia.biller.deploy/src/main/resources/bootstrap/info_presencial_2014.xlsx']saldo_cons!$a$2:$n$1048576,3,0)</f>
        <v>#VALUE!</v>
      </c>
      <c r="AN325" s="53" t="e">
        <f aca="false">+VLOOKUP($D325,['file:///home/lab/repositories/luckia.facturador/com.luckia.biller.deploy/src/main/resources/bootstrap/info_presencial_2014.xlsx']saldo_cons!$a$2:$n$1048576,4,0)</f>
        <v>#VALUE!</v>
      </c>
      <c r="AO325" s="53" t="e">
        <f aca="false">+VLOOKUP($D325,['file:///home/lab/repositories/luckia.facturador/com.luckia.biller.deploy/src/main/resources/bootstrap/info_presencial_2014.xlsx']saldo_cons!$a$2:$n$1048576,5,0)</f>
        <v>#VALUE!</v>
      </c>
      <c r="AP325" s="53" t="e">
        <f aca="false">+VLOOKUP($D325,['file:///home/lab/repositories/luckia.facturador/com.luckia.biller.deploy/src/main/resources/bootstrap/info_presencial_2014.xlsx']saldo_cons!$a$2:$n$1048576,6,0)</f>
        <v>#VALUE!</v>
      </c>
      <c r="AQ325" s="53" t="e">
        <f aca="false">+VLOOKUP($D325,['file:///home/lab/repositories/luckia.facturador/com.luckia.biller.deploy/src/main/resources/bootstrap/info_presencial_2014.xlsx']saldo_cons!$a$2:$n$1048576,7,0)</f>
        <v>#VALUE!</v>
      </c>
      <c r="AR325" s="53" t="e">
        <f aca="false">+VLOOKUP($D325,['file:///home/lab/repositories/luckia.facturador/com.luckia.biller.deploy/src/main/resources/bootstrap/info_presencial_2014.xlsx']saldo_cons!$a$2:$n$1048576,8,0)</f>
        <v>#VALUE!</v>
      </c>
      <c r="AS325" s="53" t="e">
        <f aca="false">+VLOOKUP($D325,['file:///home/lab/repositories/luckia.facturador/com.luckia.biller.deploy/src/main/resources/bootstrap/info_presencial_2014.xlsx']saldo_cons!$a$2:$n$1048576,9,0)</f>
        <v>#VALUE!</v>
      </c>
      <c r="AT325" s="53" t="e">
        <f aca="false">+VLOOKUP($D325,['file:///home/lab/repositories/luckia.facturador/com.luckia.biller.deploy/src/main/resources/bootstrap/info_presencial_2014.xlsx']saldo_cons!$a$2:$n$1048576,10,0)</f>
        <v>#VALUE!</v>
      </c>
      <c r="AU325" s="53" t="e">
        <f aca="false">+VLOOKUP($D325,['file:///home/lab/repositories/luckia.facturador/com.luckia.biller.deploy/src/main/resources/bootstrap/info_presencial_2014.xlsx']saldo_cons!$a$2:$n$1048576,11,0)</f>
        <v>#VALUE!</v>
      </c>
      <c r="AV325" s="53" t="e">
        <f aca="false">+VLOOKUP($D325,['file:///home/lab/repositories/luckia.facturador/com.luckia.biller.deploy/src/main/resources/bootstrap/info_presencial_2014.xlsx']saldo_cons!$a$2:$n$1048576,12,0)</f>
        <v>#VALUE!</v>
      </c>
      <c r="AW325" s="53" t="e">
        <f aca="false">+VLOOKUP($D325,['file:///home/lab/repositories/luckia.facturador/com.luckia.biller.deploy/src/main/resources/bootstrap/info_presencial_2014.xlsx']saldo_cons!$a$2:$n$1048576,13,0)</f>
        <v>#VALUE!</v>
      </c>
      <c r="AX325" s="53" t="e">
        <f aca="false">+VLOOKUP($D325,['file:///home/lab/repositories/luckia.facturador/com.luckia.biller.deploy/src/main/resources/bootstrap/info_presencial_2014.xlsx']saldo_cons!$a$2:$n$1048576,14,0)</f>
        <v>#VALUE!</v>
      </c>
      <c r="AY325" s="53" t="n">
        <f aca="false">+SUM(AM325:AX325)</f>
        <v>2922</v>
      </c>
      <c r="AZ325" s="53"/>
      <c r="BA325" s="53"/>
      <c r="BB325" s="53" t="e">
        <f aca="false">+VLOOKUP($D325,['file:///home/lab/repositories/luckia.facturador/com.luckia.biller.deploy/src/main/resources/bootstrap/info_presencial_2014.xlsx']ggr_cons!$a$2:$n$1048576,3,0)</f>
        <v>#VALUE!</v>
      </c>
      <c r="BC325" s="53" t="e">
        <f aca="false">+VLOOKUP($D325,['file:///home/lab/repositories/luckia.facturador/com.luckia.biller.deploy/src/main/resources/bootstrap/info_presencial_2014.xlsx']ggr_cons!$a$2:$n$1048576,4,0)</f>
        <v>#VALUE!</v>
      </c>
      <c r="BD325" s="53" t="e">
        <f aca="false">+VLOOKUP($D325,['file:///home/lab/repositories/luckia.facturador/com.luckia.biller.deploy/src/main/resources/bootstrap/info_presencial_2014.xlsx']ggr_cons!$a$2:$n$1048576,5,0)</f>
        <v>#VALUE!</v>
      </c>
      <c r="BE325" s="53" t="e">
        <f aca="false">+VLOOKUP($D325,['file:///home/lab/repositories/luckia.facturador/com.luckia.biller.deploy/src/main/resources/bootstrap/info_presencial_2014.xlsx']ggr_cons!$a$2:$n$1048576,6,0)</f>
        <v>#VALUE!</v>
      </c>
      <c r="BF325" s="53" t="e">
        <f aca="false">+VLOOKUP($D325,['file:///home/lab/repositories/luckia.facturador/com.luckia.biller.deploy/src/main/resources/bootstrap/info_presencial_2014.xlsx']ggr_cons!$a$2:$n$1048576,7,0)</f>
        <v>#VALUE!</v>
      </c>
      <c r="BG325" s="53" t="e">
        <f aca="false">+VLOOKUP($D325,['file:///home/lab/repositories/luckia.facturador/com.luckia.biller.deploy/src/main/resources/bootstrap/info_presencial_2014.xlsx']ggr_cons!$a$2:$n$1048576,8,0)</f>
        <v>#VALUE!</v>
      </c>
      <c r="BH325" s="53" t="e">
        <f aca="false">+VLOOKUP($D325,['file:///home/lab/repositories/luckia.facturador/com.luckia.biller.deploy/src/main/resources/bootstrap/info_presencial_2014.xlsx']ggr_cons!$a$2:$n$1048576,9,0)</f>
        <v>#VALUE!</v>
      </c>
      <c r="BI325" s="53" t="e">
        <f aca="false">+VLOOKUP($D325,['file:///home/lab/repositories/luckia.facturador/com.luckia.biller.deploy/src/main/resources/bootstrap/info_presencial_2014.xlsx']ggr_cons!$a$2:$n$1048576,10,0)</f>
        <v>#VALUE!</v>
      </c>
      <c r="BJ325" s="53" t="e">
        <f aca="false">+VLOOKUP($D325,['file:///home/lab/repositories/luckia.facturador/com.luckia.biller.deploy/src/main/resources/bootstrap/info_presencial_2014.xlsx']ggr_cons!$a$2:$n$1048576,11,0)</f>
        <v>#VALUE!</v>
      </c>
      <c r="BK325" s="53" t="e">
        <f aca="false">+VLOOKUP($D325,['file:///home/lab/repositories/luckia.facturador/com.luckia.biller.deploy/src/main/resources/bootstrap/info_presencial_2014.xlsx']ggr_cons!$a$2:$n$1048576,12,0)</f>
        <v>#VALUE!</v>
      </c>
      <c r="BL325" s="53" t="e">
        <f aca="false">+VLOOKUP($D325,['file:///home/lab/repositories/luckia.facturador/com.luckia.biller.deploy/src/main/resources/bootstrap/info_presencial_2014.xlsx']ggr_cons!$a$2:$n$1048576,13,0)</f>
        <v>#VALUE!</v>
      </c>
      <c r="BM325" s="53" t="e">
        <f aca="false">+VLOOKUP($D325,['file:///home/lab/repositories/luckia.facturador/com.luckia.biller.deploy/src/main/resources/bootstrap/info_presencial_2014.xlsx']ggr_cons!$a$2:$n$1048576,14,0)</f>
        <v>#VALUE!</v>
      </c>
      <c r="BN325" s="53" t="n">
        <f aca="false">+SUM(BB325:BM325)</f>
        <v>1594.63</v>
      </c>
      <c r="BO325" s="53"/>
      <c r="BP325" s="53"/>
      <c r="BQ325" s="55" t="n">
        <f aca="false">+$N325*X325</f>
        <v>29.22</v>
      </c>
      <c r="BR325" s="55" t="n">
        <f aca="false">+$N325*Y325</f>
        <v>0</v>
      </c>
      <c r="BS325" s="55" t="n">
        <f aca="false">+$N325*Z325</f>
        <v>0</v>
      </c>
      <c r="BT325" s="55" t="n">
        <f aca="false">+$N325*AA325</f>
        <v>0</v>
      </c>
      <c r="BU325" s="55" t="n">
        <f aca="false">+$N325*AB325</f>
        <v>0</v>
      </c>
      <c r="BV325" s="55" t="n">
        <f aca="false">+$N325*AC325</f>
        <v>0</v>
      </c>
      <c r="BW325" s="55" t="n">
        <f aca="false">+$N325*AD325</f>
        <v>0</v>
      </c>
      <c r="BX325" s="55" t="n">
        <f aca="false">+$N325*AE325</f>
        <v>0</v>
      </c>
      <c r="BY325" s="55" t="n">
        <f aca="false">+$N325*AF325</f>
        <v>0</v>
      </c>
      <c r="BZ325" s="55" t="n">
        <f aca="false">+$N325*AG325</f>
        <v>0</v>
      </c>
      <c r="CA325" s="55" t="n">
        <f aca="false">+$N325*AH325</f>
        <v>0</v>
      </c>
      <c r="CB325" s="55" t="n">
        <f aca="false">+$N325*AI325</f>
        <v>0</v>
      </c>
      <c r="CC325" s="55" t="n">
        <f aca="false">+SUM(BQ325:CB325)</f>
        <v>29.22</v>
      </c>
      <c r="CD325" s="53"/>
      <c r="CE325" s="55"/>
      <c r="CF325" s="55" t="n">
        <f aca="false">+BQ325/$CE$2</f>
        <v>24.1487603305785</v>
      </c>
      <c r="CG325" s="55" t="n">
        <f aca="false">+BR325/$CE$2</f>
        <v>0</v>
      </c>
      <c r="CH325" s="55" t="n">
        <f aca="false">+BS325/$CE$2</f>
        <v>0</v>
      </c>
      <c r="CI325" s="55" t="n">
        <f aca="false">+BT325/$CE$2</f>
        <v>0</v>
      </c>
      <c r="CJ325" s="55" t="n">
        <f aca="false">+BU325/$CE$2</f>
        <v>0</v>
      </c>
      <c r="CK325" s="55" t="n">
        <f aca="false">+BV325/$CE$2</f>
        <v>0</v>
      </c>
      <c r="CL325" s="55" t="n">
        <f aca="false">+BW325/$CE$2</f>
        <v>0</v>
      </c>
      <c r="CM325" s="55" t="n">
        <f aca="false">+BX325/$CE$2</f>
        <v>0</v>
      </c>
      <c r="CN325" s="55" t="n">
        <f aca="false">+BY325/$CE$2</f>
        <v>0</v>
      </c>
      <c r="CO325" s="55" t="n">
        <f aca="false">+BZ325/$CE$2</f>
        <v>0</v>
      </c>
      <c r="CP325" s="55" t="n">
        <f aca="false">+CA325/$CE$2</f>
        <v>0</v>
      </c>
      <c r="CQ325" s="55" t="n">
        <f aca="false">+CB325/$CE$2</f>
        <v>0</v>
      </c>
      <c r="CR325" s="55" t="n">
        <f aca="false">+CC325/$CE$2</f>
        <v>24.1487603305785</v>
      </c>
      <c r="CS325" s="53"/>
      <c r="CT325" s="53"/>
      <c r="CU325" s="56" t="n">
        <f aca="false">+$O325*X325+$P325*BB325+$Q325*(0.9*BB325+$S325)+$R325</f>
        <v>58.44</v>
      </c>
      <c r="CV325" s="56" t="n">
        <f aca="false">+$O325*Y325+$P325*BC325+$Q325*(0.9*BC325+$S325)+$R325</f>
        <v>0</v>
      </c>
      <c r="CW325" s="56" t="n">
        <f aca="false">+$O325*Z325+$P325*BD325+$Q325*(0.9*BD325+$S325)+$R325</f>
        <v>0</v>
      </c>
      <c r="CX325" s="56" t="n">
        <f aca="false">+$O325*AA325+$P325*BE325+$Q325*(0.9*BE325+$S325)+$R325</f>
        <v>0</v>
      </c>
      <c r="CY325" s="56" t="n">
        <f aca="false">+$O325*AB325+$P325*BF325+$Q325*(0.9*BF325+$S325)+$R325</f>
        <v>0</v>
      </c>
      <c r="CZ325" s="56" t="n">
        <f aca="false">+$O325*AC325+$P325*BG325+$Q325*(0.9*BG325+$S325)+$R325</f>
        <v>0</v>
      </c>
      <c r="DA325" s="56" t="n">
        <f aca="false">+$O325*AD325+$P325*BH325+$Q325*(0.9*BH325+$S325)+$R325</f>
        <v>0</v>
      </c>
      <c r="DB325" s="56" t="n">
        <f aca="false">+$O325*AE325+$P325*BI325+$Q325*(0.9*BI325+$S325)+$R325</f>
        <v>0</v>
      </c>
      <c r="DC325" s="56" t="n">
        <f aca="false">+$O325*AF325+$P325*BJ325+$Q325*(0.9*BJ325+$S325)+$R325</f>
        <v>0</v>
      </c>
      <c r="DD325" s="56" t="n">
        <f aca="false">+$O325*AG325+$P325*BK325+$Q325*(0.9*BK325+$S325)+$R325</f>
        <v>0</v>
      </c>
      <c r="DE325" s="56" t="n">
        <f aca="false">+$O325*AH325+$P325*BL325+$Q325*(0.9*BL325+$S325)+$R325</f>
        <v>0</v>
      </c>
      <c r="DF325" s="56" t="n">
        <f aca="false">+$O325*AI325+$P325*BM325+$Q325*(0.9*BM325+$S325)+$R325</f>
        <v>0</v>
      </c>
      <c r="DG325" s="55" t="n">
        <f aca="false">+SUM(CU325:DF325)</f>
        <v>58.44</v>
      </c>
      <c r="DH325" s="53"/>
      <c r="DJ325" s="14" t="n">
        <f aca="false">+IF(X325=0,0,$T325)</f>
        <v>30</v>
      </c>
      <c r="DK325" s="14" t="n">
        <f aca="false">+IF(Y325=0,0,$T325)</f>
        <v>0</v>
      </c>
      <c r="DL325" s="14" t="n">
        <f aca="false">+IF(Z325=0,0,$T325)</f>
        <v>0</v>
      </c>
      <c r="DM325" s="14" t="n">
        <f aca="false">+IF(AA325=0,0,$T325)</f>
        <v>0</v>
      </c>
      <c r="DN325" s="14" t="n">
        <f aca="false">+IF(AB325=0,0,$T325)</f>
        <v>0</v>
      </c>
      <c r="DO325" s="14" t="n">
        <f aca="false">+IF(AC325=0,0,$T325)</f>
        <v>0</v>
      </c>
      <c r="DP325" s="14" t="n">
        <f aca="false">+IF(AD325=0,0,$T325)</f>
        <v>0</v>
      </c>
      <c r="DQ325" s="14" t="n">
        <f aca="false">+IF(AE325=0,0,$T325)</f>
        <v>0</v>
      </c>
      <c r="DR325" s="14" t="n">
        <f aca="false">+IF(AF325=0,0,$T325)</f>
        <v>0</v>
      </c>
      <c r="DS325" s="14" t="n">
        <f aca="false">+IF(AG325=0,0,$T325)</f>
        <v>0</v>
      </c>
      <c r="DT325" s="14" t="n">
        <f aca="false">+IF(AH325=0,0,$T325)</f>
        <v>0</v>
      </c>
      <c r="DU325" s="14" t="n">
        <f aca="false">+IF(AI325=0,0,$T325)</f>
        <v>0</v>
      </c>
      <c r="DV325" s="55" t="n">
        <f aca="false">+SUM(DJ325:DU325)</f>
        <v>30</v>
      </c>
      <c r="DY325" s="14" t="n">
        <v>0</v>
      </c>
      <c r="DZ325" s="14" t="n">
        <v>0</v>
      </c>
      <c r="EA325" s="14" t="n">
        <v>0</v>
      </c>
      <c r="EB325" s="14" t="n">
        <v>0</v>
      </c>
      <c r="EC325" s="14" t="n">
        <v>0</v>
      </c>
      <c r="ED325" s="14" t="n">
        <v>0</v>
      </c>
      <c r="EE325" s="14" t="n">
        <v>0</v>
      </c>
      <c r="EF325" s="14" t="n">
        <v>0</v>
      </c>
      <c r="EG325" s="14" t="n">
        <v>0</v>
      </c>
      <c r="EH325" s="14" t="n">
        <v>0</v>
      </c>
      <c r="EI325" s="14" t="n">
        <v>0</v>
      </c>
      <c r="EJ325" s="14" t="n">
        <v>0</v>
      </c>
      <c r="EK325" s="55" t="n">
        <f aca="false">+SUM(DY325:EJ325)</f>
        <v>0</v>
      </c>
      <c r="EO325" s="53" t="n">
        <f aca="false">+CU325+DJ325-DY325/2</f>
        <v>88.44</v>
      </c>
      <c r="EP325" s="53" t="n">
        <f aca="false">+CV325+DK325-DZ325/2</f>
        <v>0</v>
      </c>
      <c r="EQ325" s="53" t="n">
        <f aca="false">+CW325+DL325-EA325/2</f>
        <v>0</v>
      </c>
      <c r="ER325" s="53" t="n">
        <f aca="false">+CX325+DM325-EB325/2</f>
        <v>0</v>
      </c>
      <c r="ES325" s="53" t="n">
        <f aca="false">+CY325+DN325-EC325/2</f>
        <v>0</v>
      </c>
      <c r="ET325" s="53" t="n">
        <f aca="false">+CZ325+DO325-ED325/2</f>
        <v>0</v>
      </c>
      <c r="EU325" s="53" t="n">
        <f aca="false">+DA325+DP325-EE325/2</f>
        <v>0</v>
      </c>
      <c r="EV325" s="53" t="n">
        <f aca="false">+DB325+DQ325-EF325/2</f>
        <v>0</v>
      </c>
      <c r="EW325" s="53" t="n">
        <f aca="false">+DC325+DR325-EG325/2</f>
        <v>0</v>
      </c>
      <c r="EX325" s="53" t="n">
        <f aca="false">+DD325+DS325-EH325/2</f>
        <v>0</v>
      </c>
      <c r="EY325" s="53" t="n">
        <f aca="false">+DE325+DT325-EI325/2</f>
        <v>0</v>
      </c>
      <c r="EZ325" s="53" t="n">
        <f aca="false">+DF325+DU325-EJ325/2</f>
        <v>0</v>
      </c>
      <c r="FA325" s="55" t="n">
        <f aca="false">+SUM(EO325:EZ325)</f>
        <v>88.44</v>
      </c>
      <c r="FD325" s="53" t="n">
        <f aca="false">+AM325-EO325-DY325</f>
        <v>2833.56</v>
      </c>
      <c r="FE325" s="53" t="n">
        <f aca="false">+AN325-EP325-DZ325</f>
        <v>0</v>
      </c>
      <c r="FF325" s="53" t="n">
        <f aca="false">+AO325-EQ325-EA325</f>
        <v>0</v>
      </c>
      <c r="FG325" s="53" t="n">
        <f aca="false">+AP325-ER325-EB325</f>
        <v>0</v>
      </c>
      <c r="FH325" s="53" t="n">
        <f aca="false">+AQ325-ES325-EC325</f>
        <v>0</v>
      </c>
      <c r="FI325" s="53" t="n">
        <f aca="false">+AR325-ET325-ED325</f>
        <v>0</v>
      </c>
      <c r="FJ325" s="53" t="n">
        <f aca="false">+AS325-EU325-EE325</f>
        <v>0</v>
      </c>
      <c r="FK325" s="53" t="n">
        <f aca="false">+AT325-EV325-EF325</f>
        <v>0</v>
      </c>
      <c r="FL325" s="53" t="n">
        <f aca="false">+AU325-EW325-EG325</f>
        <v>0</v>
      </c>
      <c r="FM325" s="53" t="n">
        <f aca="false">+AV325-EX325-EH325</f>
        <v>0</v>
      </c>
      <c r="FN325" s="53" t="n">
        <f aca="false">+AW325-EY325-EI325</f>
        <v>0</v>
      </c>
      <c r="FO325" s="53" t="n">
        <f aca="false">+AX325-EZ325-EJ325</f>
        <v>0</v>
      </c>
      <c r="FP325" s="53" t="n">
        <f aca="false">+AY325-FA325</f>
        <v>2833.56</v>
      </c>
    </row>
    <row collapsed="false" customFormat="false" customHeight="true" hidden="false" ht="15" outlineLevel="2" r="326">
      <c r="A326" s="21" t="n">
        <v>12</v>
      </c>
      <c r="B326" s="21" t="s">
        <v>67</v>
      </c>
      <c r="C326" s="21" t="s">
        <v>137</v>
      </c>
      <c r="D326" s="67" t="n">
        <f aca="false">+E326</f>
        <v>16305</v>
      </c>
      <c r="E326" s="69" t="n">
        <v>16305</v>
      </c>
      <c r="F326" s="76" t="s">
        <v>1018</v>
      </c>
      <c r="G326" s="21" t="s">
        <v>69</v>
      </c>
      <c r="H326" s="21" t="s">
        <v>69</v>
      </c>
      <c r="I326" s="76" t="s">
        <v>1019</v>
      </c>
      <c r="J326" s="76" t="s">
        <v>74</v>
      </c>
      <c r="K326" s="76" t="s">
        <v>75</v>
      </c>
      <c r="L326" s="49" t="s">
        <v>487</v>
      </c>
      <c r="M326" s="50" t="s">
        <v>70</v>
      </c>
      <c r="N326" s="51" t="n">
        <v>0.01</v>
      </c>
      <c r="O326" s="51" t="n">
        <v>0.02</v>
      </c>
      <c r="P326" s="51" t="n">
        <v>0</v>
      </c>
      <c r="Q326" s="51" t="n">
        <v>0</v>
      </c>
      <c r="R326" s="50" t="n">
        <v>0</v>
      </c>
      <c r="S326" s="50" t="n">
        <v>0</v>
      </c>
      <c r="T326" s="50" t="n">
        <v>30</v>
      </c>
      <c r="U326" s="50"/>
      <c r="X326" s="53" t="e">
        <f aca="false">+VLOOKUP($D326,['file:///home/lab/repositories/luckia.facturador/com.luckia.biller.deploy/src/main/resources/bootstrap/info_presencial_2014.xlsx']venta_neta_cons!$a$2:$n$1048576,3,0)</f>
        <v>#VALUE!</v>
      </c>
      <c r="Y326" s="53" t="e">
        <f aca="false">+VLOOKUP($D326,['file:///home/lab/repositories/luckia.facturador/com.luckia.biller.deploy/src/main/resources/bootstrap/info_presencial_2014.xlsx']venta_neta_cons!$a$2:$n$1048576,4,0)</f>
        <v>#VALUE!</v>
      </c>
      <c r="Z326" s="53" t="e">
        <f aca="false">+VLOOKUP($D326,['file:///home/lab/repositories/luckia.facturador/com.luckia.biller.deploy/src/main/resources/bootstrap/info_presencial_2014.xlsx']venta_neta_cons!$a$2:$n$1048576,5,0)</f>
        <v>#VALUE!</v>
      </c>
      <c r="AA326" s="53" t="e">
        <f aca="false">+VLOOKUP($D326,['file:///home/lab/repositories/luckia.facturador/com.luckia.biller.deploy/src/main/resources/bootstrap/info_presencial_2014.xlsx']venta_neta_cons!$a$2:$n$1048576,6,0)</f>
        <v>#VALUE!</v>
      </c>
      <c r="AB326" s="53" t="e">
        <f aca="false">+VLOOKUP($D326,['file:///home/lab/repositories/luckia.facturador/com.luckia.biller.deploy/src/main/resources/bootstrap/info_presencial_2014.xlsx']venta_neta_cons!$a$2:$n$1048576,7,0)</f>
        <v>#VALUE!</v>
      </c>
      <c r="AC326" s="53" t="e">
        <f aca="false">+VLOOKUP($D326,['file:///home/lab/repositories/luckia.facturador/com.luckia.biller.deploy/src/main/resources/bootstrap/info_presencial_2014.xlsx']venta_neta_cons!$a$2:$n$1048576,8,0)</f>
        <v>#VALUE!</v>
      </c>
      <c r="AD326" s="53" t="e">
        <f aca="false">+VLOOKUP($D326,['file:///home/lab/repositories/luckia.facturador/com.luckia.biller.deploy/src/main/resources/bootstrap/info_presencial_2014.xlsx']venta_neta_cons!$a$2:$n$1048576,9,0)</f>
        <v>#VALUE!</v>
      </c>
      <c r="AE326" s="53" t="e">
        <f aca="false">+VLOOKUP($D326,['file:///home/lab/repositories/luckia.facturador/com.luckia.biller.deploy/src/main/resources/bootstrap/info_presencial_2014.xlsx']venta_neta_cons!$a$2:$n$1048576,10,0)</f>
        <v>#VALUE!</v>
      </c>
      <c r="AF326" s="53" t="e">
        <f aca="false">+VLOOKUP($D326,['file:///home/lab/repositories/luckia.facturador/com.luckia.biller.deploy/src/main/resources/bootstrap/info_presencial_2014.xlsx']venta_neta_cons!$a$2:$n$1048576,11,0)</f>
        <v>#VALUE!</v>
      </c>
      <c r="AG326" s="53" t="e">
        <f aca="false">+VLOOKUP($D326,['file:///home/lab/repositories/luckia.facturador/com.luckia.biller.deploy/src/main/resources/bootstrap/info_presencial_2014.xlsx']venta_neta_cons!$a$2:$n$1048576,12,0)</f>
        <v>#VALUE!</v>
      </c>
      <c r="AH326" s="53" t="e">
        <f aca="false">+VLOOKUP($D326,['file:///home/lab/repositories/luckia.facturador/com.luckia.biller.deploy/src/main/resources/bootstrap/info_presencial_2014.xlsx']venta_neta_cons!$a$2:$n$1048576,13,0)</f>
        <v>#VALUE!</v>
      </c>
      <c r="AI326" s="53" t="e">
        <f aca="false">+VLOOKUP($D326,['file:///home/lab/repositories/luckia.facturador/com.luckia.biller.deploy/src/main/resources/bootstrap/info_presencial_2014.xlsx']venta_neta_cons!$a$2:$n$1048576,14,0)</f>
        <v>#VALUE!</v>
      </c>
      <c r="AJ326" s="53" t="n">
        <f aca="false">+SUM(X326:AI326)</f>
        <v>31955</v>
      </c>
      <c r="AK326" s="54" t="n">
        <f aca="false">+BB326/X326</f>
        <v>0.289736817399468</v>
      </c>
      <c r="AL326" s="53"/>
      <c r="AM326" s="53" t="e">
        <f aca="false">+VLOOKUP($D326,['file:///home/lab/repositories/luckia.facturador/com.luckia.biller.deploy/src/main/resources/bootstrap/info_presencial_2014.xlsx']saldo_cons!$a$2:$n$1048576,3,0)</f>
        <v>#VALUE!</v>
      </c>
      <c r="AN326" s="53" t="e">
        <f aca="false">+VLOOKUP($D326,['file:///home/lab/repositories/luckia.facturador/com.luckia.biller.deploy/src/main/resources/bootstrap/info_presencial_2014.xlsx']saldo_cons!$a$2:$n$1048576,4,0)</f>
        <v>#VALUE!</v>
      </c>
      <c r="AO326" s="53" t="e">
        <f aca="false">+VLOOKUP($D326,['file:///home/lab/repositories/luckia.facturador/com.luckia.biller.deploy/src/main/resources/bootstrap/info_presencial_2014.xlsx']saldo_cons!$a$2:$n$1048576,5,0)</f>
        <v>#VALUE!</v>
      </c>
      <c r="AP326" s="53" t="e">
        <f aca="false">+VLOOKUP($D326,['file:///home/lab/repositories/luckia.facturador/com.luckia.biller.deploy/src/main/resources/bootstrap/info_presencial_2014.xlsx']saldo_cons!$a$2:$n$1048576,6,0)</f>
        <v>#VALUE!</v>
      </c>
      <c r="AQ326" s="53" t="e">
        <f aca="false">+VLOOKUP($D326,['file:///home/lab/repositories/luckia.facturador/com.luckia.biller.deploy/src/main/resources/bootstrap/info_presencial_2014.xlsx']saldo_cons!$a$2:$n$1048576,7,0)</f>
        <v>#VALUE!</v>
      </c>
      <c r="AR326" s="53" t="e">
        <f aca="false">+VLOOKUP($D326,['file:///home/lab/repositories/luckia.facturador/com.luckia.biller.deploy/src/main/resources/bootstrap/info_presencial_2014.xlsx']saldo_cons!$a$2:$n$1048576,8,0)</f>
        <v>#VALUE!</v>
      </c>
      <c r="AS326" s="53" t="e">
        <f aca="false">+VLOOKUP($D326,['file:///home/lab/repositories/luckia.facturador/com.luckia.biller.deploy/src/main/resources/bootstrap/info_presencial_2014.xlsx']saldo_cons!$a$2:$n$1048576,9,0)</f>
        <v>#VALUE!</v>
      </c>
      <c r="AT326" s="53" t="e">
        <f aca="false">+VLOOKUP($D326,['file:///home/lab/repositories/luckia.facturador/com.luckia.biller.deploy/src/main/resources/bootstrap/info_presencial_2014.xlsx']saldo_cons!$a$2:$n$1048576,10,0)</f>
        <v>#VALUE!</v>
      </c>
      <c r="AU326" s="53" t="e">
        <f aca="false">+VLOOKUP($D326,['file:///home/lab/repositories/luckia.facturador/com.luckia.biller.deploy/src/main/resources/bootstrap/info_presencial_2014.xlsx']saldo_cons!$a$2:$n$1048576,11,0)</f>
        <v>#VALUE!</v>
      </c>
      <c r="AV326" s="53" t="e">
        <f aca="false">+VLOOKUP($D326,['file:///home/lab/repositories/luckia.facturador/com.luckia.biller.deploy/src/main/resources/bootstrap/info_presencial_2014.xlsx']saldo_cons!$a$2:$n$1048576,12,0)</f>
        <v>#VALUE!</v>
      </c>
      <c r="AW326" s="53" t="e">
        <f aca="false">+VLOOKUP($D326,['file:///home/lab/repositories/luckia.facturador/com.luckia.biller.deploy/src/main/resources/bootstrap/info_presencial_2014.xlsx']saldo_cons!$a$2:$n$1048576,13,0)</f>
        <v>#VALUE!</v>
      </c>
      <c r="AX326" s="53" t="e">
        <f aca="false">+VLOOKUP($D326,['file:///home/lab/repositories/luckia.facturador/com.luckia.biller.deploy/src/main/resources/bootstrap/info_presencial_2014.xlsx']saldo_cons!$a$2:$n$1048576,14,0)</f>
        <v>#VALUE!</v>
      </c>
      <c r="AY326" s="53" t="n">
        <f aca="false">+SUM(AM326:AX326)</f>
        <v>31955</v>
      </c>
      <c r="AZ326" s="53"/>
      <c r="BA326" s="53"/>
      <c r="BB326" s="53" t="e">
        <f aca="false">+VLOOKUP($D326,['file:///home/lab/repositories/luckia.facturador/com.luckia.biller.deploy/src/main/resources/bootstrap/info_presencial_2014.xlsx']ggr_cons!$a$2:$n$1048576,3,0)</f>
        <v>#VALUE!</v>
      </c>
      <c r="BC326" s="53" t="e">
        <f aca="false">+VLOOKUP($D326,['file:///home/lab/repositories/luckia.facturador/com.luckia.biller.deploy/src/main/resources/bootstrap/info_presencial_2014.xlsx']ggr_cons!$a$2:$n$1048576,4,0)</f>
        <v>#VALUE!</v>
      </c>
      <c r="BD326" s="53" t="e">
        <f aca="false">+VLOOKUP($D326,['file:///home/lab/repositories/luckia.facturador/com.luckia.biller.deploy/src/main/resources/bootstrap/info_presencial_2014.xlsx']ggr_cons!$a$2:$n$1048576,5,0)</f>
        <v>#VALUE!</v>
      </c>
      <c r="BE326" s="53" t="e">
        <f aca="false">+VLOOKUP($D326,['file:///home/lab/repositories/luckia.facturador/com.luckia.biller.deploy/src/main/resources/bootstrap/info_presencial_2014.xlsx']ggr_cons!$a$2:$n$1048576,6,0)</f>
        <v>#VALUE!</v>
      </c>
      <c r="BF326" s="53" t="e">
        <f aca="false">+VLOOKUP($D326,['file:///home/lab/repositories/luckia.facturador/com.luckia.biller.deploy/src/main/resources/bootstrap/info_presencial_2014.xlsx']ggr_cons!$a$2:$n$1048576,7,0)</f>
        <v>#VALUE!</v>
      </c>
      <c r="BG326" s="53" t="e">
        <f aca="false">+VLOOKUP($D326,['file:///home/lab/repositories/luckia.facturador/com.luckia.biller.deploy/src/main/resources/bootstrap/info_presencial_2014.xlsx']ggr_cons!$a$2:$n$1048576,8,0)</f>
        <v>#VALUE!</v>
      </c>
      <c r="BH326" s="53" t="e">
        <f aca="false">+VLOOKUP($D326,['file:///home/lab/repositories/luckia.facturador/com.luckia.biller.deploy/src/main/resources/bootstrap/info_presencial_2014.xlsx']ggr_cons!$a$2:$n$1048576,9,0)</f>
        <v>#VALUE!</v>
      </c>
      <c r="BI326" s="53" t="e">
        <f aca="false">+VLOOKUP($D326,['file:///home/lab/repositories/luckia.facturador/com.luckia.biller.deploy/src/main/resources/bootstrap/info_presencial_2014.xlsx']ggr_cons!$a$2:$n$1048576,10,0)</f>
        <v>#VALUE!</v>
      </c>
      <c r="BJ326" s="53" t="e">
        <f aca="false">+VLOOKUP($D326,['file:///home/lab/repositories/luckia.facturador/com.luckia.biller.deploy/src/main/resources/bootstrap/info_presencial_2014.xlsx']ggr_cons!$a$2:$n$1048576,11,0)</f>
        <v>#VALUE!</v>
      </c>
      <c r="BK326" s="53" t="e">
        <f aca="false">+VLOOKUP($D326,['file:///home/lab/repositories/luckia.facturador/com.luckia.biller.deploy/src/main/resources/bootstrap/info_presencial_2014.xlsx']ggr_cons!$a$2:$n$1048576,12,0)</f>
        <v>#VALUE!</v>
      </c>
      <c r="BL326" s="53" t="e">
        <f aca="false">+VLOOKUP($D326,['file:///home/lab/repositories/luckia.facturador/com.luckia.biller.deploy/src/main/resources/bootstrap/info_presencial_2014.xlsx']ggr_cons!$a$2:$n$1048576,13,0)</f>
        <v>#VALUE!</v>
      </c>
      <c r="BM326" s="53" t="e">
        <f aca="false">+VLOOKUP($D326,['file:///home/lab/repositories/luckia.facturador/com.luckia.biller.deploy/src/main/resources/bootstrap/info_presencial_2014.xlsx']ggr_cons!$a$2:$n$1048576,14,0)</f>
        <v>#VALUE!</v>
      </c>
      <c r="BN326" s="53" t="n">
        <f aca="false">+SUM(BB326:BM326)</f>
        <v>9258.54</v>
      </c>
      <c r="BO326" s="53"/>
      <c r="BP326" s="53"/>
      <c r="BQ326" s="55" t="n">
        <f aca="false">+$N326*X326</f>
        <v>319.55</v>
      </c>
      <c r="BR326" s="55" t="n">
        <f aca="false">+$N326*Y326</f>
        <v>0</v>
      </c>
      <c r="BS326" s="55" t="n">
        <f aca="false">+$N326*Z326</f>
        <v>0</v>
      </c>
      <c r="BT326" s="55" t="n">
        <f aca="false">+$N326*AA326</f>
        <v>0</v>
      </c>
      <c r="BU326" s="55" t="n">
        <f aca="false">+$N326*AB326</f>
        <v>0</v>
      </c>
      <c r="BV326" s="55" t="n">
        <f aca="false">+$N326*AC326</f>
        <v>0</v>
      </c>
      <c r="BW326" s="55" t="n">
        <f aca="false">+$N326*AD326</f>
        <v>0</v>
      </c>
      <c r="BX326" s="55" t="n">
        <f aca="false">+$N326*AE326</f>
        <v>0</v>
      </c>
      <c r="BY326" s="55" t="n">
        <f aca="false">+$N326*AF326</f>
        <v>0</v>
      </c>
      <c r="BZ326" s="55" t="n">
        <f aca="false">+$N326*AG326</f>
        <v>0</v>
      </c>
      <c r="CA326" s="55" t="n">
        <f aca="false">+$N326*AH326</f>
        <v>0</v>
      </c>
      <c r="CB326" s="55" t="n">
        <f aca="false">+$N326*AI326</f>
        <v>0</v>
      </c>
      <c r="CC326" s="55" t="n">
        <f aca="false">+SUM(BQ326:CB326)</f>
        <v>319.55</v>
      </c>
      <c r="CD326" s="53"/>
      <c r="CE326" s="55"/>
      <c r="CF326" s="55" t="n">
        <f aca="false">+BQ326/$CE$2</f>
        <v>264.090909090909</v>
      </c>
      <c r="CG326" s="55" t="n">
        <f aca="false">+BR326/$CE$2</f>
        <v>0</v>
      </c>
      <c r="CH326" s="55" t="n">
        <f aca="false">+BS326/$CE$2</f>
        <v>0</v>
      </c>
      <c r="CI326" s="55" t="n">
        <f aca="false">+BT326/$CE$2</f>
        <v>0</v>
      </c>
      <c r="CJ326" s="55" t="n">
        <f aca="false">+BU326/$CE$2</f>
        <v>0</v>
      </c>
      <c r="CK326" s="55" t="n">
        <f aca="false">+BV326/$CE$2</f>
        <v>0</v>
      </c>
      <c r="CL326" s="55" t="n">
        <f aca="false">+BW326/$CE$2</f>
        <v>0</v>
      </c>
      <c r="CM326" s="55" t="n">
        <f aca="false">+BX326/$CE$2</f>
        <v>0</v>
      </c>
      <c r="CN326" s="55" t="n">
        <f aca="false">+BY326/$CE$2</f>
        <v>0</v>
      </c>
      <c r="CO326" s="55" t="n">
        <f aca="false">+BZ326/$CE$2</f>
        <v>0</v>
      </c>
      <c r="CP326" s="55" t="n">
        <f aca="false">+CA326/$CE$2</f>
        <v>0</v>
      </c>
      <c r="CQ326" s="55" t="n">
        <f aca="false">+CB326/$CE$2</f>
        <v>0</v>
      </c>
      <c r="CR326" s="55" t="n">
        <f aca="false">+CC326/$CE$2</f>
        <v>264.090909090909</v>
      </c>
      <c r="CS326" s="53"/>
      <c r="CT326" s="53"/>
      <c r="CU326" s="56" t="n">
        <f aca="false">+$O326*X326+$P326*BB326+$Q326*(0.9*BB326+$S326)+$R326</f>
        <v>639.1</v>
      </c>
      <c r="CV326" s="56" t="n">
        <f aca="false">+$O326*Y326+$P326*BC326+$Q326*(0.9*BC326+$S326)+$R326</f>
        <v>0</v>
      </c>
      <c r="CW326" s="56" t="n">
        <f aca="false">+$O326*Z326+$P326*BD326+$Q326*(0.9*BD326+$S326)+$R326</f>
        <v>0</v>
      </c>
      <c r="CX326" s="56" t="n">
        <f aca="false">+$O326*AA326+$P326*BE326+$Q326*(0.9*BE326+$S326)+$R326</f>
        <v>0</v>
      </c>
      <c r="CY326" s="56" t="n">
        <f aca="false">+$O326*AB326+$P326*BF326+$Q326*(0.9*BF326+$S326)+$R326</f>
        <v>0</v>
      </c>
      <c r="CZ326" s="56" t="n">
        <f aca="false">+$O326*AC326+$P326*BG326+$Q326*(0.9*BG326+$S326)+$R326</f>
        <v>0</v>
      </c>
      <c r="DA326" s="56" t="n">
        <f aca="false">+$O326*AD326+$P326*BH326+$Q326*(0.9*BH326+$S326)+$R326</f>
        <v>0</v>
      </c>
      <c r="DB326" s="56" t="n">
        <f aca="false">+$O326*AE326+$P326*BI326+$Q326*(0.9*BI326+$S326)+$R326</f>
        <v>0</v>
      </c>
      <c r="DC326" s="56" t="n">
        <f aca="false">+$O326*AF326+$P326*BJ326+$Q326*(0.9*BJ326+$S326)+$R326</f>
        <v>0</v>
      </c>
      <c r="DD326" s="56" t="n">
        <f aca="false">+$O326*AG326+$P326*BK326+$Q326*(0.9*BK326+$S326)+$R326</f>
        <v>0</v>
      </c>
      <c r="DE326" s="56" t="n">
        <f aca="false">+$O326*AH326+$P326*BL326+$Q326*(0.9*BL326+$S326)+$R326</f>
        <v>0</v>
      </c>
      <c r="DF326" s="56" t="n">
        <f aca="false">+$O326*AI326+$P326*BM326+$Q326*(0.9*BM326+$S326)+$R326</f>
        <v>0</v>
      </c>
      <c r="DG326" s="55" t="n">
        <f aca="false">+SUM(CU326:DF326)</f>
        <v>639.1</v>
      </c>
      <c r="DH326" s="53"/>
      <c r="DJ326" s="14" t="n">
        <f aca="false">+IF(X326=0,0,$T326)</f>
        <v>30</v>
      </c>
      <c r="DK326" s="14" t="n">
        <f aca="false">+IF(Y326=0,0,$T326)</f>
        <v>0</v>
      </c>
      <c r="DL326" s="14" t="n">
        <f aca="false">+IF(Z326=0,0,$T326)</f>
        <v>0</v>
      </c>
      <c r="DM326" s="14" t="n">
        <f aca="false">+IF(AA326=0,0,$T326)</f>
        <v>0</v>
      </c>
      <c r="DN326" s="14" t="n">
        <f aca="false">+IF(AB326=0,0,$T326)</f>
        <v>0</v>
      </c>
      <c r="DO326" s="14" t="n">
        <f aca="false">+IF(AC326=0,0,$T326)</f>
        <v>0</v>
      </c>
      <c r="DP326" s="14" t="n">
        <f aca="false">+IF(AD326=0,0,$T326)</f>
        <v>0</v>
      </c>
      <c r="DQ326" s="14" t="n">
        <f aca="false">+IF(AE326=0,0,$T326)</f>
        <v>0</v>
      </c>
      <c r="DR326" s="14" t="n">
        <f aca="false">+IF(AF326=0,0,$T326)</f>
        <v>0</v>
      </c>
      <c r="DS326" s="14" t="n">
        <f aca="false">+IF(AG326=0,0,$T326)</f>
        <v>0</v>
      </c>
      <c r="DT326" s="14" t="n">
        <f aca="false">+IF(AH326=0,0,$T326)</f>
        <v>0</v>
      </c>
      <c r="DU326" s="14" t="n">
        <f aca="false">+IF(AI326=0,0,$T326)</f>
        <v>0</v>
      </c>
      <c r="DV326" s="55" t="n">
        <f aca="false">+SUM(DJ326:DU326)</f>
        <v>30</v>
      </c>
      <c r="DY326" s="14" t="n">
        <v>0</v>
      </c>
      <c r="DZ326" s="14" t="n">
        <v>0</v>
      </c>
      <c r="EA326" s="14" t="n">
        <v>0</v>
      </c>
      <c r="EB326" s="14" t="n">
        <v>0</v>
      </c>
      <c r="EC326" s="14" t="n">
        <v>0</v>
      </c>
      <c r="ED326" s="14" t="n">
        <v>0</v>
      </c>
      <c r="EE326" s="14" t="n">
        <v>0</v>
      </c>
      <c r="EF326" s="14" t="n">
        <v>0</v>
      </c>
      <c r="EG326" s="14" t="n">
        <v>0</v>
      </c>
      <c r="EH326" s="14" t="n">
        <v>0</v>
      </c>
      <c r="EI326" s="14" t="n">
        <v>0</v>
      </c>
      <c r="EJ326" s="14" t="n">
        <v>0</v>
      </c>
      <c r="EK326" s="55" t="n">
        <f aca="false">+SUM(DY326:EJ326)</f>
        <v>0</v>
      </c>
      <c r="EO326" s="53" t="n">
        <f aca="false">+CU326+DJ326-DY326/2</f>
        <v>669.1</v>
      </c>
      <c r="EP326" s="53" t="n">
        <f aca="false">+CV326+DK326-DZ326/2</f>
        <v>0</v>
      </c>
      <c r="EQ326" s="53" t="n">
        <f aca="false">+CW326+DL326-EA326/2</f>
        <v>0</v>
      </c>
      <c r="ER326" s="53" t="n">
        <f aca="false">+CX326+DM326-EB326/2</f>
        <v>0</v>
      </c>
      <c r="ES326" s="53" t="n">
        <f aca="false">+CY326+DN326-EC326/2</f>
        <v>0</v>
      </c>
      <c r="ET326" s="53" t="n">
        <f aca="false">+CZ326+DO326-ED326/2</f>
        <v>0</v>
      </c>
      <c r="EU326" s="53" t="n">
        <f aca="false">+DA326+DP326-EE326/2</f>
        <v>0</v>
      </c>
      <c r="EV326" s="53" t="n">
        <f aca="false">+DB326+DQ326-EF326/2</f>
        <v>0</v>
      </c>
      <c r="EW326" s="53" t="n">
        <f aca="false">+DC326+DR326-EG326/2</f>
        <v>0</v>
      </c>
      <c r="EX326" s="53" t="n">
        <f aca="false">+DD326+DS326-EH326/2</f>
        <v>0</v>
      </c>
      <c r="EY326" s="53" t="n">
        <f aca="false">+DE326+DT326-EI326/2</f>
        <v>0</v>
      </c>
      <c r="EZ326" s="53" t="n">
        <f aca="false">+DF326+DU326-EJ326/2</f>
        <v>0</v>
      </c>
      <c r="FA326" s="55" t="n">
        <f aca="false">+SUM(EO326:EZ326)</f>
        <v>669.1</v>
      </c>
      <c r="FD326" s="53" t="n">
        <f aca="false">+AM326-EO326-DY326</f>
        <v>31285.9</v>
      </c>
      <c r="FE326" s="53" t="n">
        <f aca="false">+AN326-EP326-DZ326</f>
        <v>0</v>
      </c>
      <c r="FF326" s="53" t="n">
        <f aca="false">+AO326-EQ326-EA326</f>
        <v>0</v>
      </c>
      <c r="FG326" s="53" t="n">
        <f aca="false">+AP326-ER326-EB326</f>
        <v>0</v>
      </c>
      <c r="FH326" s="53" t="n">
        <f aca="false">+AQ326-ES326-EC326</f>
        <v>0</v>
      </c>
      <c r="FI326" s="53" t="n">
        <f aca="false">+AR326-ET326-ED326</f>
        <v>0</v>
      </c>
      <c r="FJ326" s="53" t="n">
        <f aca="false">+AS326-EU326-EE326</f>
        <v>0</v>
      </c>
      <c r="FK326" s="53" t="n">
        <f aca="false">+AT326-EV326-EF326</f>
        <v>0</v>
      </c>
      <c r="FL326" s="53" t="n">
        <f aca="false">+AU326-EW326-EG326</f>
        <v>0</v>
      </c>
      <c r="FM326" s="53" t="n">
        <f aca="false">+AV326-EX326-EH326</f>
        <v>0</v>
      </c>
      <c r="FN326" s="53" t="n">
        <f aca="false">+AW326-EY326-EI326</f>
        <v>0</v>
      </c>
      <c r="FO326" s="53" t="n">
        <f aca="false">+AX326-EZ326-EJ326</f>
        <v>0</v>
      </c>
      <c r="FP326" s="53" t="n">
        <f aca="false">+AY326-FA326</f>
        <v>31285.9</v>
      </c>
    </row>
    <row collapsed="false" customFormat="false" customHeight="true" hidden="false" ht="15" outlineLevel="2" r="327">
      <c r="A327" s="21" t="n">
        <v>12</v>
      </c>
      <c r="B327" s="21" t="s">
        <v>67</v>
      </c>
      <c r="C327" s="21" t="s">
        <v>137</v>
      </c>
      <c r="D327" s="67" t="n">
        <f aca="false">+E327</f>
        <v>16306</v>
      </c>
      <c r="E327" s="69" t="n">
        <v>16306</v>
      </c>
      <c r="F327" s="72" t="s">
        <v>1020</v>
      </c>
      <c r="G327" s="21" t="s">
        <v>69</v>
      </c>
      <c r="H327" s="21" t="s">
        <v>69</v>
      </c>
      <c r="I327" s="76" t="s">
        <v>1021</v>
      </c>
      <c r="J327" s="76" t="s">
        <v>1022</v>
      </c>
      <c r="K327" s="76" t="s">
        <v>75</v>
      </c>
      <c r="L327" s="49" t="s">
        <v>487</v>
      </c>
      <c r="M327" s="50" t="s">
        <v>70</v>
      </c>
      <c r="N327" s="51" t="n">
        <v>0.01</v>
      </c>
      <c r="O327" s="51" t="n">
        <v>0.02</v>
      </c>
      <c r="P327" s="51" t="n">
        <v>0</v>
      </c>
      <c r="Q327" s="51" t="n">
        <v>0</v>
      </c>
      <c r="R327" s="50" t="n">
        <v>0</v>
      </c>
      <c r="S327" s="50" t="n">
        <v>0</v>
      </c>
      <c r="T327" s="50" t="n">
        <v>30</v>
      </c>
      <c r="U327" s="50"/>
      <c r="X327" s="53" t="e">
        <f aca="false">+VLOOKUP($D327,['file:///home/lab/repositories/luckia.facturador/com.luckia.biller.deploy/src/main/resources/bootstrap/info_presencial_2014.xlsx']venta_neta_cons!$a$2:$n$1048576,3,0)</f>
        <v>#VALUE!</v>
      </c>
      <c r="Y327" s="53" t="e">
        <f aca="false">+VLOOKUP($D327,['file:///home/lab/repositories/luckia.facturador/com.luckia.biller.deploy/src/main/resources/bootstrap/info_presencial_2014.xlsx']venta_neta_cons!$a$2:$n$1048576,4,0)</f>
        <v>#VALUE!</v>
      </c>
      <c r="Z327" s="53" t="e">
        <f aca="false">+VLOOKUP($D327,['file:///home/lab/repositories/luckia.facturador/com.luckia.biller.deploy/src/main/resources/bootstrap/info_presencial_2014.xlsx']venta_neta_cons!$a$2:$n$1048576,5,0)</f>
        <v>#VALUE!</v>
      </c>
      <c r="AA327" s="53" t="e">
        <f aca="false">+VLOOKUP($D327,['file:///home/lab/repositories/luckia.facturador/com.luckia.biller.deploy/src/main/resources/bootstrap/info_presencial_2014.xlsx']venta_neta_cons!$a$2:$n$1048576,6,0)</f>
        <v>#VALUE!</v>
      </c>
      <c r="AB327" s="53" t="e">
        <f aca="false">+VLOOKUP($D327,['file:///home/lab/repositories/luckia.facturador/com.luckia.biller.deploy/src/main/resources/bootstrap/info_presencial_2014.xlsx']venta_neta_cons!$a$2:$n$1048576,7,0)</f>
        <v>#VALUE!</v>
      </c>
      <c r="AC327" s="53" t="e">
        <f aca="false">+VLOOKUP($D327,['file:///home/lab/repositories/luckia.facturador/com.luckia.biller.deploy/src/main/resources/bootstrap/info_presencial_2014.xlsx']venta_neta_cons!$a$2:$n$1048576,8,0)</f>
        <v>#VALUE!</v>
      </c>
      <c r="AD327" s="53" t="e">
        <f aca="false">+VLOOKUP($D327,['file:///home/lab/repositories/luckia.facturador/com.luckia.biller.deploy/src/main/resources/bootstrap/info_presencial_2014.xlsx']venta_neta_cons!$a$2:$n$1048576,9,0)</f>
        <v>#VALUE!</v>
      </c>
      <c r="AE327" s="53" t="e">
        <f aca="false">+VLOOKUP($D327,['file:///home/lab/repositories/luckia.facturador/com.luckia.biller.deploy/src/main/resources/bootstrap/info_presencial_2014.xlsx']venta_neta_cons!$a$2:$n$1048576,10,0)</f>
        <v>#VALUE!</v>
      </c>
      <c r="AF327" s="53" t="e">
        <f aca="false">+VLOOKUP($D327,['file:///home/lab/repositories/luckia.facturador/com.luckia.biller.deploy/src/main/resources/bootstrap/info_presencial_2014.xlsx']venta_neta_cons!$a$2:$n$1048576,11,0)</f>
        <v>#VALUE!</v>
      </c>
      <c r="AG327" s="53" t="e">
        <f aca="false">+VLOOKUP($D327,['file:///home/lab/repositories/luckia.facturador/com.luckia.biller.deploy/src/main/resources/bootstrap/info_presencial_2014.xlsx']venta_neta_cons!$a$2:$n$1048576,12,0)</f>
        <v>#VALUE!</v>
      </c>
      <c r="AH327" s="53" t="e">
        <f aca="false">+VLOOKUP($D327,['file:///home/lab/repositories/luckia.facturador/com.luckia.biller.deploy/src/main/resources/bootstrap/info_presencial_2014.xlsx']venta_neta_cons!$a$2:$n$1048576,13,0)</f>
        <v>#VALUE!</v>
      </c>
      <c r="AI327" s="53" t="e">
        <f aca="false">+VLOOKUP($D327,['file:///home/lab/repositories/luckia.facturador/com.luckia.biller.deploy/src/main/resources/bootstrap/info_presencial_2014.xlsx']venta_neta_cons!$a$2:$n$1048576,14,0)</f>
        <v>#VALUE!</v>
      </c>
      <c r="AJ327" s="53" t="n">
        <f aca="false">+SUM(X327:AI327)</f>
        <v>6059</v>
      </c>
      <c r="AK327" s="54" t="n">
        <f aca="false">+BB327/X327</f>
        <v>0.234867139792045</v>
      </c>
      <c r="AL327" s="53"/>
      <c r="AM327" s="53" t="e">
        <f aca="false">+VLOOKUP($D327,['file:///home/lab/repositories/luckia.facturador/com.luckia.biller.deploy/src/main/resources/bootstrap/info_presencial_2014.xlsx']saldo_cons!$a$2:$n$1048576,3,0)</f>
        <v>#VALUE!</v>
      </c>
      <c r="AN327" s="53" t="e">
        <f aca="false">+VLOOKUP($D327,['file:///home/lab/repositories/luckia.facturador/com.luckia.biller.deploy/src/main/resources/bootstrap/info_presencial_2014.xlsx']saldo_cons!$a$2:$n$1048576,4,0)</f>
        <v>#VALUE!</v>
      </c>
      <c r="AO327" s="53" t="e">
        <f aca="false">+VLOOKUP($D327,['file:///home/lab/repositories/luckia.facturador/com.luckia.biller.deploy/src/main/resources/bootstrap/info_presencial_2014.xlsx']saldo_cons!$a$2:$n$1048576,5,0)</f>
        <v>#VALUE!</v>
      </c>
      <c r="AP327" s="53" t="e">
        <f aca="false">+VLOOKUP($D327,['file:///home/lab/repositories/luckia.facturador/com.luckia.biller.deploy/src/main/resources/bootstrap/info_presencial_2014.xlsx']saldo_cons!$a$2:$n$1048576,6,0)</f>
        <v>#VALUE!</v>
      </c>
      <c r="AQ327" s="53" t="e">
        <f aca="false">+VLOOKUP($D327,['file:///home/lab/repositories/luckia.facturador/com.luckia.biller.deploy/src/main/resources/bootstrap/info_presencial_2014.xlsx']saldo_cons!$a$2:$n$1048576,7,0)</f>
        <v>#VALUE!</v>
      </c>
      <c r="AR327" s="53" t="e">
        <f aca="false">+VLOOKUP($D327,['file:///home/lab/repositories/luckia.facturador/com.luckia.biller.deploy/src/main/resources/bootstrap/info_presencial_2014.xlsx']saldo_cons!$a$2:$n$1048576,8,0)</f>
        <v>#VALUE!</v>
      </c>
      <c r="AS327" s="53" t="e">
        <f aca="false">+VLOOKUP($D327,['file:///home/lab/repositories/luckia.facturador/com.luckia.biller.deploy/src/main/resources/bootstrap/info_presencial_2014.xlsx']saldo_cons!$a$2:$n$1048576,9,0)</f>
        <v>#VALUE!</v>
      </c>
      <c r="AT327" s="53" t="e">
        <f aca="false">+VLOOKUP($D327,['file:///home/lab/repositories/luckia.facturador/com.luckia.biller.deploy/src/main/resources/bootstrap/info_presencial_2014.xlsx']saldo_cons!$a$2:$n$1048576,10,0)</f>
        <v>#VALUE!</v>
      </c>
      <c r="AU327" s="53" t="e">
        <f aca="false">+VLOOKUP($D327,['file:///home/lab/repositories/luckia.facturador/com.luckia.biller.deploy/src/main/resources/bootstrap/info_presencial_2014.xlsx']saldo_cons!$a$2:$n$1048576,11,0)</f>
        <v>#VALUE!</v>
      </c>
      <c r="AV327" s="53" t="e">
        <f aca="false">+VLOOKUP($D327,['file:///home/lab/repositories/luckia.facturador/com.luckia.biller.deploy/src/main/resources/bootstrap/info_presencial_2014.xlsx']saldo_cons!$a$2:$n$1048576,12,0)</f>
        <v>#VALUE!</v>
      </c>
      <c r="AW327" s="53" t="e">
        <f aca="false">+VLOOKUP($D327,['file:///home/lab/repositories/luckia.facturador/com.luckia.biller.deploy/src/main/resources/bootstrap/info_presencial_2014.xlsx']saldo_cons!$a$2:$n$1048576,13,0)</f>
        <v>#VALUE!</v>
      </c>
      <c r="AX327" s="53" t="e">
        <f aca="false">+VLOOKUP($D327,['file:///home/lab/repositories/luckia.facturador/com.luckia.biller.deploy/src/main/resources/bootstrap/info_presencial_2014.xlsx']saldo_cons!$a$2:$n$1048576,14,0)</f>
        <v>#VALUE!</v>
      </c>
      <c r="AY327" s="53" t="n">
        <f aca="false">+SUM(AM327:AX327)</f>
        <v>6059</v>
      </c>
      <c r="AZ327" s="53"/>
      <c r="BA327" s="53"/>
      <c r="BB327" s="53" t="e">
        <f aca="false">+VLOOKUP($D327,['file:///home/lab/repositories/luckia.facturador/com.luckia.biller.deploy/src/main/resources/bootstrap/info_presencial_2014.xlsx']ggr_cons!$a$2:$n$1048576,3,0)</f>
        <v>#VALUE!</v>
      </c>
      <c r="BC327" s="53" t="e">
        <f aca="false">+VLOOKUP($D327,['file:///home/lab/repositories/luckia.facturador/com.luckia.biller.deploy/src/main/resources/bootstrap/info_presencial_2014.xlsx']ggr_cons!$a$2:$n$1048576,4,0)</f>
        <v>#VALUE!</v>
      </c>
      <c r="BD327" s="53" t="e">
        <f aca="false">+VLOOKUP($D327,['file:///home/lab/repositories/luckia.facturador/com.luckia.biller.deploy/src/main/resources/bootstrap/info_presencial_2014.xlsx']ggr_cons!$a$2:$n$1048576,5,0)</f>
        <v>#VALUE!</v>
      </c>
      <c r="BE327" s="53" t="e">
        <f aca="false">+VLOOKUP($D327,['file:///home/lab/repositories/luckia.facturador/com.luckia.biller.deploy/src/main/resources/bootstrap/info_presencial_2014.xlsx']ggr_cons!$a$2:$n$1048576,6,0)</f>
        <v>#VALUE!</v>
      </c>
      <c r="BF327" s="53" t="e">
        <f aca="false">+VLOOKUP($D327,['file:///home/lab/repositories/luckia.facturador/com.luckia.biller.deploy/src/main/resources/bootstrap/info_presencial_2014.xlsx']ggr_cons!$a$2:$n$1048576,7,0)</f>
        <v>#VALUE!</v>
      </c>
      <c r="BG327" s="53" t="e">
        <f aca="false">+VLOOKUP($D327,['file:///home/lab/repositories/luckia.facturador/com.luckia.biller.deploy/src/main/resources/bootstrap/info_presencial_2014.xlsx']ggr_cons!$a$2:$n$1048576,8,0)</f>
        <v>#VALUE!</v>
      </c>
      <c r="BH327" s="53" t="e">
        <f aca="false">+VLOOKUP($D327,['file:///home/lab/repositories/luckia.facturador/com.luckia.biller.deploy/src/main/resources/bootstrap/info_presencial_2014.xlsx']ggr_cons!$a$2:$n$1048576,9,0)</f>
        <v>#VALUE!</v>
      </c>
      <c r="BI327" s="53" t="e">
        <f aca="false">+VLOOKUP($D327,['file:///home/lab/repositories/luckia.facturador/com.luckia.biller.deploy/src/main/resources/bootstrap/info_presencial_2014.xlsx']ggr_cons!$a$2:$n$1048576,10,0)</f>
        <v>#VALUE!</v>
      </c>
      <c r="BJ327" s="53" t="e">
        <f aca="false">+VLOOKUP($D327,['file:///home/lab/repositories/luckia.facturador/com.luckia.biller.deploy/src/main/resources/bootstrap/info_presencial_2014.xlsx']ggr_cons!$a$2:$n$1048576,11,0)</f>
        <v>#VALUE!</v>
      </c>
      <c r="BK327" s="53" t="e">
        <f aca="false">+VLOOKUP($D327,['file:///home/lab/repositories/luckia.facturador/com.luckia.biller.deploy/src/main/resources/bootstrap/info_presencial_2014.xlsx']ggr_cons!$a$2:$n$1048576,12,0)</f>
        <v>#VALUE!</v>
      </c>
      <c r="BL327" s="53" t="e">
        <f aca="false">+VLOOKUP($D327,['file:///home/lab/repositories/luckia.facturador/com.luckia.biller.deploy/src/main/resources/bootstrap/info_presencial_2014.xlsx']ggr_cons!$a$2:$n$1048576,13,0)</f>
        <v>#VALUE!</v>
      </c>
      <c r="BM327" s="53" t="e">
        <f aca="false">+VLOOKUP($D327,['file:///home/lab/repositories/luckia.facturador/com.luckia.biller.deploy/src/main/resources/bootstrap/info_presencial_2014.xlsx']ggr_cons!$a$2:$n$1048576,14,0)</f>
        <v>#VALUE!</v>
      </c>
      <c r="BN327" s="53" t="n">
        <f aca="false">+SUM(BB327:BM327)</f>
        <v>1423.06</v>
      </c>
      <c r="BO327" s="53"/>
      <c r="BP327" s="53"/>
      <c r="BQ327" s="55" t="n">
        <f aca="false">+$N327*X327</f>
        <v>60.59</v>
      </c>
      <c r="BR327" s="55" t="n">
        <f aca="false">+$N327*Y327</f>
        <v>0</v>
      </c>
      <c r="BS327" s="55" t="n">
        <f aca="false">+$N327*Z327</f>
        <v>0</v>
      </c>
      <c r="BT327" s="55" t="n">
        <f aca="false">+$N327*AA327</f>
        <v>0</v>
      </c>
      <c r="BU327" s="55" t="n">
        <f aca="false">+$N327*AB327</f>
        <v>0</v>
      </c>
      <c r="BV327" s="55" t="n">
        <f aca="false">+$N327*AC327</f>
        <v>0</v>
      </c>
      <c r="BW327" s="55" t="n">
        <f aca="false">+$N327*AD327</f>
        <v>0</v>
      </c>
      <c r="BX327" s="55" t="n">
        <f aca="false">+$N327*AE327</f>
        <v>0</v>
      </c>
      <c r="BY327" s="55" t="n">
        <f aca="false">+$N327*AF327</f>
        <v>0</v>
      </c>
      <c r="BZ327" s="55" t="n">
        <f aca="false">+$N327*AG327</f>
        <v>0</v>
      </c>
      <c r="CA327" s="55" t="n">
        <f aca="false">+$N327*AH327</f>
        <v>0</v>
      </c>
      <c r="CB327" s="55" t="n">
        <f aca="false">+$N327*AI327</f>
        <v>0</v>
      </c>
      <c r="CC327" s="55" t="n">
        <f aca="false">+SUM(BQ327:CB327)</f>
        <v>60.59</v>
      </c>
      <c r="CD327" s="53"/>
      <c r="CE327" s="55"/>
      <c r="CF327" s="55" t="n">
        <f aca="false">+BQ327/$CE$2</f>
        <v>50.0743801652893</v>
      </c>
      <c r="CG327" s="55" t="n">
        <f aca="false">+BR327/$CE$2</f>
        <v>0</v>
      </c>
      <c r="CH327" s="55" t="n">
        <f aca="false">+BS327/$CE$2</f>
        <v>0</v>
      </c>
      <c r="CI327" s="55" t="n">
        <f aca="false">+BT327/$CE$2</f>
        <v>0</v>
      </c>
      <c r="CJ327" s="55" t="n">
        <f aca="false">+BU327/$CE$2</f>
        <v>0</v>
      </c>
      <c r="CK327" s="55" t="n">
        <f aca="false">+BV327/$CE$2</f>
        <v>0</v>
      </c>
      <c r="CL327" s="55" t="n">
        <f aca="false">+BW327/$CE$2</f>
        <v>0</v>
      </c>
      <c r="CM327" s="55" t="n">
        <f aca="false">+BX327/$CE$2</f>
        <v>0</v>
      </c>
      <c r="CN327" s="55" t="n">
        <f aca="false">+BY327/$CE$2</f>
        <v>0</v>
      </c>
      <c r="CO327" s="55" t="n">
        <f aca="false">+BZ327/$CE$2</f>
        <v>0</v>
      </c>
      <c r="CP327" s="55" t="n">
        <f aca="false">+CA327/$CE$2</f>
        <v>0</v>
      </c>
      <c r="CQ327" s="55" t="n">
        <f aca="false">+CB327/$CE$2</f>
        <v>0</v>
      </c>
      <c r="CR327" s="55" t="n">
        <f aca="false">+CC327/$CE$2</f>
        <v>50.0743801652893</v>
      </c>
      <c r="CS327" s="53"/>
      <c r="CT327" s="53"/>
      <c r="CU327" s="56" t="n">
        <f aca="false">+$O327*X327+$P327*BB327+$Q327*(0.9*BB327+$S327)+$R327</f>
        <v>121.18</v>
      </c>
      <c r="CV327" s="56" t="n">
        <f aca="false">+$O327*Y327+$P327*BC327+$Q327*(0.9*BC327+$S327)+$R327</f>
        <v>0</v>
      </c>
      <c r="CW327" s="56" t="n">
        <f aca="false">+$O327*Z327+$P327*BD327+$Q327*(0.9*BD327+$S327)+$R327</f>
        <v>0</v>
      </c>
      <c r="CX327" s="56" t="n">
        <f aca="false">+$O327*AA327+$P327*BE327+$Q327*(0.9*BE327+$S327)+$R327</f>
        <v>0</v>
      </c>
      <c r="CY327" s="56" t="n">
        <f aca="false">+$O327*AB327+$P327*BF327+$Q327*(0.9*BF327+$S327)+$R327</f>
        <v>0</v>
      </c>
      <c r="CZ327" s="56" t="n">
        <f aca="false">+$O327*AC327+$P327*BG327+$Q327*(0.9*BG327+$S327)+$R327</f>
        <v>0</v>
      </c>
      <c r="DA327" s="56" t="n">
        <f aca="false">+$O327*AD327+$P327*BH327+$Q327*(0.9*BH327+$S327)+$R327</f>
        <v>0</v>
      </c>
      <c r="DB327" s="56" t="n">
        <f aca="false">+$O327*AE327+$P327*BI327+$Q327*(0.9*BI327+$S327)+$R327</f>
        <v>0</v>
      </c>
      <c r="DC327" s="56" t="n">
        <f aca="false">+$O327*AF327+$P327*BJ327+$Q327*(0.9*BJ327+$S327)+$R327</f>
        <v>0</v>
      </c>
      <c r="DD327" s="56" t="n">
        <f aca="false">+$O327*AG327+$P327*BK327+$Q327*(0.9*BK327+$S327)+$R327</f>
        <v>0</v>
      </c>
      <c r="DE327" s="56" t="n">
        <f aca="false">+$O327*AH327+$P327*BL327+$Q327*(0.9*BL327+$S327)+$R327</f>
        <v>0</v>
      </c>
      <c r="DF327" s="56" t="n">
        <f aca="false">+$O327*AI327+$P327*BM327+$Q327*(0.9*BM327+$S327)+$R327</f>
        <v>0</v>
      </c>
      <c r="DG327" s="55" t="n">
        <f aca="false">+SUM(CU327:DF327)</f>
        <v>121.18</v>
      </c>
      <c r="DH327" s="53"/>
      <c r="DJ327" s="14" t="n">
        <f aca="false">+IF(X327=0,0,$T327)</f>
        <v>30</v>
      </c>
      <c r="DK327" s="14" t="n">
        <f aca="false">+IF(Y327=0,0,$T327)</f>
        <v>0</v>
      </c>
      <c r="DL327" s="14" t="n">
        <f aca="false">+IF(Z327=0,0,$T327)</f>
        <v>0</v>
      </c>
      <c r="DM327" s="14" t="n">
        <f aca="false">+IF(AA327=0,0,$T327)</f>
        <v>0</v>
      </c>
      <c r="DN327" s="14" t="n">
        <f aca="false">+IF(AB327=0,0,$T327)</f>
        <v>0</v>
      </c>
      <c r="DO327" s="14" t="n">
        <f aca="false">+IF(AC327=0,0,$T327)</f>
        <v>0</v>
      </c>
      <c r="DP327" s="14" t="n">
        <f aca="false">+IF(AD327=0,0,$T327)</f>
        <v>0</v>
      </c>
      <c r="DQ327" s="14" t="n">
        <f aca="false">+IF(AE327=0,0,$T327)</f>
        <v>0</v>
      </c>
      <c r="DR327" s="14" t="n">
        <f aca="false">+IF(AF327=0,0,$T327)</f>
        <v>0</v>
      </c>
      <c r="DS327" s="14" t="n">
        <f aca="false">+IF(AG327=0,0,$T327)</f>
        <v>0</v>
      </c>
      <c r="DT327" s="14" t="n">
        <f aca="false">+IF(AH327=0,0,$T327)</f>
        <v>0</v>
      </c>
      <c r="DU327" s="14" t="n">
        <f aca="false">+IF(AI327=0,0,$T327)</f>
        <v>0</v>
      </c>
      <c r="DV327" s="55" t="n">
        <f aca="false">+SUM(DJ327:DU327)</f>
        <v>30</v>
      </c>
      <c r="DY327" s="14" t="n">
        <v>0</v>
      </c>
      <c r="DZ327" s="14" t="n">
        <v>0</v>
      </c>
      <c r="EA327" s="14" t="n">
        <v>0</v>
      </c>
      <c r="EB327" s="14" t="n">
        <v>0</v>
      </c>
      <c r="EC327" s="14" t="n">
        <v>0</v>
      </c>
      <c r="ED327" s="14" t="n">
        <v>0</v>
      </c>
      <c r="EE327" s="14" t="n">
        <v>0</v>
      </c>
      <c r="EF327" s="14" t="n">
        <v>0</v>
      </c>
      <c r="EG327" s="14" t="n">
        <v>0</v>
      </c>
      <c r="EH327" s="14" t="n">
        <v>0</v>
      </c>
      <c r="EI327" s="14" t="n">
        <v>0</v>
      </c>
      <c r="EJ327" s="14" t="n">
        <v>0</v>
      </c>
      <c r="EK327" s="55" t="n">
        <f aca="false">+SUM(DY327:EJ327)</f>
        <v>0</v>
      </c>
      <c r="EO327" s="53" t="n">
        <f aca="false">+CU327+DJ327-DY327/2</f>
        <v>151.18</v>
      </c>
      <c r="EP327" s="53" t="n">
        <f aca="false">+CV327+DK327-DZ327/2</f>
        <v>0</v>
      </c>
      <c r="EQ327" s="53" t="n">
        <f aca="false">+CW327+DL327-EA327/2</f>
        <v>0</v>
      </c>
      <c r="ER327" s="53" t="n">
        <f aca="false">+CX327+DM327-EB327/2</f>
        <v>0</v>
      </c>
      <c r="ES327" s="53" t="n">
        <f aca="false">+CY327+DN327-EC327/2</f>
        <v>0</v>
      </c>
      <c r="ET327" s="53" t="n">
        <f aca="false">+CZ327+DO327-ED327/2</f>
        <v>0</v>
      </c>
      <c r="EU327" s="53" t="n">
        <f aca="false">+DA327+DP327-EE327/2</f>
        <v>0</v>
      </c>
      <c r="EV327" s="53" t="n">
        <f aca="false">+DB327+DQ327-EF327/2</f>
        <v>0</v>
      </c>
      <c r="EW327" s="53" t="n">
        <f aca="false">+DC327+DR327-EG327/2</f>
        <v>0</v>
      </c>
      <c r="EX327" s="53" t="n">
        <f aca="false">+DD327+DS327-EH327/2</f>
        <v>0</v>
      </c>
      <c r="EY327" s="53" t="n">
        <f aca="false">+DE327+DT327-EI327/2</f>
        <v>0</v>
      </c>
      <c r="EZ327" s="53" t="n">
        <f aca="false">+DF327+DU327-EJ327/2</f>
        <v>0</v>
      </c>
      <c r="FA327" s="55" t="n">
        <f aca="false">+SUM(EO327:EZ327)</f>
        <v>151.18</v>
      </c>
      <c r="FD327" s="53" t="n">
        <f aca="false">+AM327-EO327-DY327</f>
        <v>5907.82</v>
      </c>
      <c r="FE327" s="53" t="n">
        <f aca="false">+AN327-EP327-DZ327</f>
        <v>0</v>
      </c>
      <c r="FF327" s="53" t="n">
        <f aca="false">+AO327-EQ327-EA327</f>
        <v>0</v>
      </c>
      <c r="FG327" s="53" t="n">
        <f aca="false">+AP327-ER327-EB327</f>
        <v>0</v>
      </c>
      <c r="FH327" s="53" t="n">
        <f aca="false">+AQ327-ES327-EC327</f>
        <v>0</v>
      </c>
      <c r="FI327" s="53" t="n">
        <f aca="false">+AR327-ET327-ED327</f>
        <v>0</v>
      </c>
      <c r="FJ327" s="53" t="n">
        <f aca="false">+AS327-EU327-EE327</f>
        <v>0</v>
      </c>
      <c r="FK327" s="53" t="n">
        <f aca="false">+AT327-EV327-EF327</f>
        <v>0</v>
      </c>
      <c r="FL327" s="53" t="n">
        <f aca="false">+AU327-EW327-EG327</f>
        <v>0</v>
      </c>
      <c r="FM327" s="53" t="n">
        <f aca="false">+AV327-EX327-EH327</f>
        <v>0</v>
      </c>
      <c r="FN327" s="53" t="n">
        <f aca="false">+AW327-EY327-EI327</f>
        <v>0</v>
      </c>
      <c r="FO327" s="53" t="n">
        <f aca="false">+AX327-EZ327-EJ327</f>
        <v>0</v>
      </c>
      <c r="FP327" s="53" t="n">
        <f aca="false">+AY327-FA327</f>
        <v>5907.82</v>
      </c>
    </row>
    <row collapsed="false" customFormat="false" customHeight="true" hidden="false" ht="15" outlineLevel="2" r="328">
      <c r="A328" s="21" t="n">
        <v>12</v>
      </c>
      <c r="B328" s="21" t="s">
        <v>67</v>
      </c>
      <c r="C328" s="21" t="s">
        <v>137</v>
      </c>
      <c r="D328" s="67" t="n">
        <f aca="false">+E328</f>
        <v>16307</v>
      </c>
      <c r="E328" s="69" t="n">
        <v>16307</v>
      </c>
      <c r="F328" s="76" t="s">
        <v>1023</v>
      </c>
      <c r="G328" s="21" t="s">
        <v>69</v>
      </c>
      <c r="H328" s="21" t="s">
        <v>69</v>
      </c>
      <c r="I328" s="72" t="s">
        <v>1024</v>
      </c>
      <c r="J328" s="72" t="s">
        <v>1025</v>
      </c>
      <c r="K328" s="72" t="s">
        <v>587</v>
      </c>
      <c r="L328" s="49" t="s">
        <v>487</v>
      </c>
      <c r="M328" s="50" t="s">
        <v>70</v>
      </c>
      <c r="N328" s="51" t="n">
        <v>0.01</v>
      </c>
      <c r="O328" s="51" t="n">
        <v>0.02</v>
      </c>
      <c r="P328" s="51" t="n">
        <v>0</v>
      </c>
      <c r="Q328" s="51" t="n">
        <v>0</v>
      </c>
      <c r="R328" s="50" t="n">
        <v>0</v>
      </c>
      <c r="S328" s="50" t="n">
        <v>0</v>
      </c>
      <c r="T328" s="50" t="n">
        <v>30</v>
      </c>
      <c r="U328" s="50"/>
      <c r="X328" s="53" t="e">
        <f aca="false">+VLOOKUP($D328,['file:///home/lab/repositories/luckia.facturador/com.luckia.biller.deploy/src/main/resources/bootstrap/info_presencial_2014.xlsx']venta_neta_cons!$a$2:$n$1048576,3,0)</f>
        <v>#VALUE!</v>
      </c>
      <c r="Y328" s="53" t="e">
        <f aca="false">+VLOOKUP($D328,['file:///home/lab/repositories/luckia.facturador/com.luckia.biller.deploy/src/main/resources/bootstrap/info_presencial_2014.xlsx']venta_neta_cons!$a$2:$n$1048576,4,0)</f>
        <v>#VALUE!</v>
      </c>
      <c r="Z328" s="53" t="e">
        <f aca="false">+VLOOKUP($D328,['file:///home/lab/repositories/luckia.facturador/com.luckia.biller.deploy/src/main/resources/bootstrap/info_presencial_2014.xlsx']venta_neta_cons!$a$2:$n$1048576,5,0)</f>
        <v>#VALUE!</v>
      </c>
      <c r="AA328" s="53" t="e">
        <f aca="false">+VLOOKUP($D328,['file:///home/lab/repositories/luckia.facturador/com.luckia.biller.deploy/src/main/resources/bootstrap/info_presencial_2014.xlsx']venta_neta_cons!$a$2:$n$1048576,6,0)</f>
        <v>#VALUE!</v>
      </c>
      <c r="AB328" s="53" t="e">
        <f aca="false">+VLOOKUP($D328,['file:///home/lab/repositories/luckia.facturador/com.luckia.biller.deploy/src/main/resources/bootstrap/info_presencial_2014.xlsx']venta_neta_cons!$a$2:$n$1048576,7,0)</f>
        <v>#VALUE!</v>
      </c>
      <c r="AC328" s="53" t="e">
        <f aca="false">+VLOOKUP($D328,['file:///home/lab/repositories/luckia.facturador/com.luckia.biller.deploy/src/main/resources/bootstrap/info_presencial_2014.xlsx']venta_neta_cons!$a$2:$n$1048576,8,0)</f>
        <v>#VALUE!</v>
      </c>
      <c r="AD328" s="53" t="e">
        <f aca="false">+VLOOKUP($D328,['file:///home/lab/repositories/luckia.facturador/com.luckia.biller.deploy/src/main/resources/bootstrap/info_presencial_2014.xlsx']venta_neta_cons!$a$2:$n$1048576,9,0)</f>
        <v>#VALUE!</v>
      </c>
      <c r="AE328" s="53" t="e">
        <f aca="false">+VLOOKUP($D328,['file:///home/lab/repositories/luckia.facturador/com.luckia.biller.deploy/src/main/resources/bootstrap/info_presencial_2014.xlsx']venta_neta_cons!$a$2:$n$1048576,10,0)</f>
        <v>#VALUE!</v>
      </c>
      <c r="AF328" s="53" t="e">
        <f aca="false">+VLOOKUP($D328,['file:///home/lab/repositories/luckia.facturador/com.luckia.biller.deploy/src/main/resources/bootstrap/info_presencial_2014.xlsx']venta_neta_cons!$a$2:$n$1048576,11,0)</f>
        <v>#VALUE!</v>
      </c>
      <c r="AG328" s="53" t="e">
        <f aca="false">+VLOOKUP($D328,['file:///home/lab/repositories/luckia.facturador/com.luckia.biller.deploy/src/main/resources/bootstrap/info_presencial_2014.xlsx']venta_neta_cons!$a$2:$n$1048576,12,0)</f>
        <v>#VALUE!</v>
      </c>
      <c r="AH328" s="53" t="e">
        <f aca="false">+VLOOKUP($D328,['file:///home/lab/repositories/luckia.facturador/com.luckia.biller.deploy/src/main/resources/bootstrap/info_presencial_2014.xlsx']venta_neta_cons!$a$2:$n$1048576,13,0)</f>
        <v>#VALUE!</v>
      </c>
      <c r="AI328" s="53" t="e">
        <f aca="false">+VLOOKUP($D328,['file:///home/lab/repositories/luckia.facturador/com.luckia.biller.deploy/src/main/resources/bootstrap/info_presencial_2014.xlsx']venta_neta_cons!$a$2:$n$1048576,14,0)</f>
        <v>#VALUE!</v>
      </c>
      <c r="AJ328" s="53" t="n">
        <f aca="false">+SUM(X328:AI328)</f>
        <v>17188</v>
      </c>
      <c r="AK328" s="54" t="n">
        <f aca="false">+BB328/X328</f>
        <v>0.132246916453339</v>
      </c>
      <c r="AL328" s="53"/>
      <c r="AM328" s="53" t="e">
        <f aca="false">+VLOOKUP($D328,['file:///home/lab/repositories/luckia.facturador/com.luckia.biller.deploy/src/main/resources/bootstrap/info_presencial_2014.xlsx']saldo_cons!$a$2:$n$1048576,3,0)</f>
        <v>#VALUE!</v>
      </c>
      <c r="AN328" s="53" t="e">
        <f aca="false">+VLOOKUP($D328,['file:///home/lab/repositories/luckia.facturador/com.luckia.biller.deploy/src/main/resources/bootstrap/info_presencial_2014.xlsx']saldo_cons!$a$2:$n$1048576,4,0)</f>
        <v>#VALUE!</v>
      </c>
      <c r="AO328" s="53" t="e">
        <f aca="false">+VLOOKUP($D328,['file:///home/lab/repositories/luckia.facturador/com.luckia.biller.deploy/src/main/resources/bootstrap/info_presencial_2014.xlsx']saldo_cons!$a$2:$n$1048576,5,0)</f>
        <v>#VALUE!</v>
      </c>
      <c r="AP328" s="53" t="e">
        <f aca="false">+VLOOKUP($D328,['file:///home/lab/repositories/luckia.facturador/com.luckia.biller.deploy/src/main/resources/bootstrap/info_presencial_2014.xlsx']saldo_cons!$a$2:$n$1048576,6,0)</f>
        <v>#VALUE!</v>
      </c>
      <c r="AQ328" s="53" t="e">
        <f aca="false">+VLOOKUP($D328,['file:///home/lab/repositories/luckia.facturador/com.luckia.biller.deploy/src/main/resources/bootstrap/info_presencial_2014.xlsx']saldo_cons!$a$2:$n$1048576,7,0)</f>
        <v>#VALUE!</v>
      </c>
      <c r="AR328" s="53" t="e">
        <f aca="false">+VLOOKUP($D328,['file:///home/lab/repositories/luckia.facturador/com.luckia.biller.deploy/src/main/resources/bootstrap/info_presencial_2014.xlsx']saldo_cons!$a$2:$n$1048576,8,0)</f>
        <v>#VALUE!</v>
      </c>
      <c r="AS328" s="53" t="e">
        <f aca="false">+VLOOKUP($D328,['file:///home/lab/repositories/luckia.facturador/com.luckia.biller.deploy/src/main/resources/bootstrap/info_presencial_2014.xlsx']saldo_cons!$a$2:$n$1048576,9,0)</f>
        <v>#VALUE!</v>
      </c>
      <c r="AT328" s="53" t="e">
        <f aca="false">+VLOOKUP($D328,['file:///home/lab/repositories/luckia.facturador/com.luckia.biller.deploy/src/main/resources/bootstrap/info_presencial_2014.xlsx']saldo_cons!$a$2:$n$1048576,10,0)</f>
        <v>#VALUE!</v>
      </c>
      <c r="AU328" s="53" t="e">
        <f aca="false">+VLOOKUP($D328,['file:///home/lab/repositories/luckia.facturador/com.luckia.biller.deploy/src/main/resources/bootstrap/info_presencial_2014.xlsx']saldo_cons!$a$2:$n$1048576,11,0)</f>
        <v>#VALUE!</v>
      </c>
      <c r="AV328" s="53" t="e">
        <f aca="false">+VLOOKUP($D328,['file:///home/lab/repositories/luckia.facturador/com.luckia.biller.deploy/src/main/resources/bootstrap/info_presencial_2014.xlsx']saldo_cons!$a$2:$n$1048576,12,0)</f>
        <v>#VALUE!</v>
      </c>
      <c r="AW328" s="53" t="e">
        <f aca="false">+VLOOKUP($D328,['file:///home/lab/repositories/luckia.facturador/com.luckia.biller.deploy/src/main/resources/bootstrap/info_presencial_2014.xlsx']saldo_cons!$a$2:$n$1048576,13,0)</f>
        <v>#VALUE!</v>
      </c>
      <c r="AX328" s="53" t="e">
        <f aca="false">+VLOOKUP($D328,['file:///home/lab/repositories/luckia.facturador/com.luckia.biller.deploy/src/main/resources/bootstrap/info_presencial_2014.xlsx']saldo_cons!$a$2:$n$1048576,14,0)</f>
        <v>#VALUE!</v>
      </c>
      <c r="AY328" s="53" t="n">
        <f aca="false">+SUM(AM328:AX328)</f>
        <v>17188</v>
      </c>
      <c r="AZ328" s="53"/>
      <c r="BA328" s="53"/>
      <c r="BB328" s="53" t="e">
        <f aca="false">+VLOOKUP($D328,['file:///home/lab/repositories/luckia.facturador/com.luckia.biller.deploy/src/main/resources/bootstrap/info_presencial_2014.xlsx']ggr_cons!$a$2:$n$1048576,3,0)</f>
        <v>#VALUE!</v>
      </c>
      <c r="BC328" s="53" t="e">
        <f aca="false">+VLOOKUP($D328,['file:///home/lab/repositories/luckia.facturador/com.luckia.biller.deploy/src/main/resources/bootstrap/info_presencial_2014.xlsx']ggr_cons!$a$2:$n$1048576,4,0)</f>
        <v>#VALUE!</v>
      </c>
      <c r="BD328" s="53" t="e">
        <f aca="false">+VLOOKUP($D328,['file:///home/lab/repositories/luckia.facturador/com.luckia.biller.deploy/src/main/resources/bootstrap/info_presencial_2014.xlsx']ggr_cons!$a$2:$n$1048576,5,0)</f>
        <v>#VALUE!</v>
      </c>
      <c r="BE328" s="53" t="e">
        <f aca="false">+VLOOKUP($D328,['file:///home/lab/repositories/luckia.facturador/com.luckia.biller.deploy/src/main/resources/bootstrap/info_presencial_2014.xlsx']ggr_cons!$a$2:$n$1048576,6,0)</f>
        <v>#VALUE!</v>
      </c>
      <c r="BF328" s="53" t="e">
        <f aca="false">+VLOOKUP($D328,['file:///home/lab/repositories/luckia.facturador/com.luckia.biller.deploy/src/main/resources/bootstrap/info_presencial_2014.xlsx']ggr_cons!$a$2:$n$1048576,7,0)</f>
        <v>#VALUE!</v>
      </c>
      <c r="BG328" s="53" t="e">
        <f aca="false">+VLOOKUP($D328,['file:///home/lab/repositories/luckia.facturador/com.luckia.biller.deploy/src/main/resources/bootstrap/info_presencial_2014.xlsx']ggr_cons!$a$2:$n$1048576,8,0)</f>
        <v>#VALUE!</v>
      </c>
      <c r="BH328" s="53" t="e">
        <f aca="false">+VLOOKUP($D328,['file:///home/lab/repositories/luckia.facturador/com.luckia.biller.deploy/src/main/resources/bootstrap/info_presencial_2014.xlsx']ggr_cons!$a$2:$n$1048576,9,0)</f>
        <v>#VALUE!</v>
      </c>
      <c r="BI328" s="53" t="e">
        <f aca="false">+VLOOKUP($D328,['file:///home/lab/repositories/luckia.facturador/com.luckia.biller.deploy/src/main/resources/bootstrap/info_presencial_2014.xlsx']ggr_cons!$a$2:$n$1048576,10,0)</f>
        <v>#VALUE!</v>
      </c>
      <c r="BJ328" s="53" t="e">
        <f aca="false">+VLOOKUP($D328,['file:///home/lab/repositories/luckia.facturador/com.luckia.biller.deploy/src/main/resources/bootstrap/info_presencial_2014.xlsx']ggr_cons!$a$2:$n$1048576,11,0)</f>
        <v>#VALUE!</v>
      </c>
      <c r="BK328" s="53" t="e">
        <f aca="false">+VLOOKUP($D328,['file:///home/lab/repositories/luckia.facturador/com.luckia.biller.deploy/src/main/resources/bootstrap/info_presencial_2014.xlsx']ggr_cons!$a$2:$n$1048576,12,0)</f>
        <v>#VALUE!</v>
      </c>
      <c r="BL328" s="53" t="e">
        <f aca="false">+VLOOKUP($D328,['file:///home/lab/repositories/luckia.facturador/com.luckia.biller.deploy/src/main/resources/bootstrap/info_presencial_2014.xlsx']ggr_cons!$a$2:$n$1048576,13,0)</f>
        <v>#VALUE!</v>
      </c>
      <c r="BM328" s="53" t="e">
        <f aca="false">+VLOOKUP($D328,['file:///home/lab/repositories/luckia.facturador/com.luckia.biller.deploy/src/main/resources/bootstrap/info_presencial_2014.xlsx']ggr_cons!$a$2:$n$1048576,14,0)</f>
        <v>#VALUE!</v>
      </c>
      <c r="BN328" s="53" t="n">
        <f aca="false">+SUM(BB328:BM328)</f>
        <v>2273.06</v>
      </c>
      <c r="BO328" s="53"/>
      <c r="BP328" s="53"/>
      <c r="BQ328" s="55" t="n">
        <f aca="false">+$N328*X328</f>
        <v>171.88</v>
      </c>
      <c r="BR328" s="55" t="n">
        <f aca="false">+$N328*Y328</f>
        <v>0</v>
      </c>
      <c r="BS328" s="55" t="n">
        <f aca="false">+$N328*Z328</f>
        <v>0</v>
      </c>
      <c r="BT328" s="55" t="n">
        <f aca="false">+$N328*AA328</f>
        <v>0</v>
      </c>
      <c r="BU328" s="55" t="n">
        <f aca="false">+$N328*AB328</f>
        <v>0</v>
      </c>
      <c r="BV328" s="55" t="n">
        <f aca="false">+$N328*AC328</f>
        <v>0</v>
      </c>
      <c r="BW328" s="55" t="n">
        <f aca="false">+$N328*AD328</f>
        <v>0</v>
      </c>
      <c r="BX328" s="55" t="n">
        <f aca="false">+$N328*AE328</f>
        <v>0</v>
      </c>
      <c r="BY328" s="55" t="n">
        <f aca="false">+$N328*AF328</f>
        <v>0</v>
      </c>
      <c r="BZ328" s="55" t="n">
        <f aca="false">+$N328*AG328</f>
        <v>0</v>
      </c>
      <c r="CA328" s="55" t="n">
        <f aca="false">+$N328*AH328</f>
        <v>0</v>
      </c>
      <c r="CB328" s="55" t="n">
        <f aca="false">+$N328*AI328</f>
        <v>0</v>
      </c>
      <c r="CC328" s="55" t="n">
        <f aca="false">+SUM(BQ328:CB328)</f>
        <v>171.88</v>
      </c>
      <c r="CD328" s="53"/>
      <c r="CE328" s="55"/>
      <c r="CF328" s="55" t="n">
        <f aca="false">+BQ328/$CE$2</f>
        <v>142.04958677686</v>
      </c>
      <c r="CG328" s="55" t="n">
        <f aca="false">+BR328/$CE$2</f>
        <v>0</v>
      </c>
      <c r="CH328" s="55" t="n">
        <f aca="false">+BS328/$CE$2</f>
        <v>0</v>
      </c>
      <c r="CI328" s="55" t="n">
        <f aca="false">+BT328/$CE$2</f>
        <v>0</v>
      </c>
      <c r="CJ328" s="55" t="n">
        <f aca="false">+BU328/$CE$2</f>
        <v>0</v>
      </c>
      <c r="CK328" s="55" t="n">
        <f aca="false">+BV328/$CE$2</f>
        <v>0</v>
      </c>
      <c r="CL328" s="55" t="n">
        <f aca="false">+BW328/$CE$2</f>
        <v>0</v>
      </c>
      <c r="CM328" s="55" t="n">
        <f aca="false">+BX328/$CE$2</f>
        <v>0</v>
      </c>
      <c r="CN328" s="55" t="n">
        <f aca="false">+BY328/$CE$2</f>
        <v>0</v>
      </c>
      <c r="CO328" s="55" t="n">
        <f aca="false">+BZ328/$CE$2</f>
        <v>0</v>
      </c>
      <c r="CP328" s="55" t="n">
        <f aca="false">+CA328/$CE$2</f>
        <v>0</v>
      </c>
      <c r="CQ328" s="55" t="n">
        <f aca="false">+CB328/$CE$2</f>
        <v>0</v>
      </c>
      <c r="CR328" s="55" t="n">
        <f aca="false">+CC328/$CE$2</f>
        <v>142.04958677686</v>
      </c>
      <c r="CS328" s="53"/>
      <c r="CT328" s="53"/>
      <c r="CU328" s="56" t="n">
        <f aca="false">+$O328*X328+$P328*BB328+$Q328*(0.9*BB328+$S328)+$R328</f>
        <v>343.76</v>
      </c>
      <c r="CV328" s="56" t="n">
        <f aca="false">+$O328*Y328+$P328*BC328+$Q328*(0.9*BC328+$S328)+$R328</f>
        <v>0</v>
      </c>
      <c r="CW328" s="56" t="n">
        <f aca="false">+$O328*Z328+$P328*BD328+$Q328*(0.9*BD328+$S328)+$R328</f>
        <v>0</v>
      </c>
      <c r="CX328" s="56" t="n">
        <f aca="false">+$O328*AA328+$P328*BE328+$Q328*(0.9*BE328+$S328)+$R328</f>
        <v>0</v>
      </c>
      <c r="CY328" s="56" t="n">
        <f aca="false">+$O328*AB328+$P328*BF328+$Q328*(0.9*BF328+$S328)+$R328</f>
        <v>0</v>
      </c>
      <c r="CZ328" s="56" t="n">
        <f aca="false">+$O328*AC328+$P328*BG328+$Q328*(0.9*BG328+$S328)+$R328</f>
        <v>0</v>
      </c>
      <c r="DA328" s="56" t="n">
        <f aca="false">+$O328*AD328+$P328*BH328+$Q328*(0.9*BH328+$S328)+$R328</f>
        <v>0</v>
      </c>
      <c r="DB328" s="56" t="n">
        <f aca="false">+$O328*AE328+$P328*BI328+$Q328*(0.9*BI328+$S328)+$R328</f>
        <v>0</v>
      </c>
      <c r="DC328" s="56" t="n">
        <f aca="false">+$O328*AF328+$P328*BJ328+$Q328*(0.9*BJ328+$S328)+$R328</f>
        <v>0</v>
      </c>
      <c r="DD328" s="56" t="n">
        <f aca="false">+$O328*AG328+$P328*BK328+$Q328*(0.9*BK328+$S328)+$R328</f>
        <v>0</v>
      </c>
      <c r="DE328" s="56" t="n">
        <f aca="false">+$O328*AH328+$P328*BL328+$Q328*(0.9*BL328+$S328)+$R328</f>
        <v>0</v>
      </c>
      <c r="DF328" s="56" t="n">
        <f aca="false">+$O328*AI328+$P328*BM328+$Q328*(0.9*BM328+$S328)+$R328</f>
        <v>0</v>
      </c>
      <c r="DG328" s="55" t="n">
        <f aca="false">+SUM(CU328:DF328)</f>
        <v>343.76</v>
      </c>
      <c r="DH328" s="53"/>
      <c r="DJ328" s="14" t="n">
        <f aca="false">+IF(X328=0,0,$T328)</f>
        <v>30</v>
      </c>
      <c r="DK328" s="14" t="n">
        <f aca="false">+IF(Y328=0,0,$T328)</f>
        <v>0</v>
      </c>
      <c r="DL328" s="14" t="n">
        <f aca="false">+IF(Z328=0,0,$T328)</f>
        <v>0</v>
      </c>
      <c r="DM328" s="14" t="n">
        <f aca="false">+IF(AA328=0,0,$T328)</f>
        <v>0</v>
      </c>
      <c r="DN328" s="14" t="n">
        <f aca="false">+IF(AB328=0,0,$T328)</f>
        <v>0</v>
      </c>
      <c r="DO328" s="14" t="n">
        <f aca="false">+IF(AC328=0,0,$T328)</f>
        <v>0</v>
      </c>
      <c r="DP328" s="14" t="n">
        <f aca="false">+IF(AD328=0,0,$T328)</f>
        <v>0</v>
      </c>
      <c r="DQ328" s="14" t="n">
        <f aca="false">+IF(AE328=0,0,$T328)</f>
        <v>0</v>
      </c>
      <c r="DR328" s="14" t="n">
        <f aca="false">+IF(AF328=0,0,$T328)</f>
        <v>0</v>
      </c>
      <c r="DS328" s="14" t="n">
        <f aca="false">+IF(AG328=0,0,$T328)</f>
        <v>0</v>
      </c>
      <c r="DT328" s="14" t="n">
        <f aca="false">+IF(AH328=0,0,$T328)</f>
        <v>0</v>
      </c>
      <c r="DU328" s="14" t="n">
        <f aca="false">+IF(AI328=0,0,$T328)</f>
        <v>0</v>
      </c>
      <c r="DV328" s="55" t="n">
        <f aca="false">+SUM(DJ328:DU328)</f>
        <v>30</v>
      </c>
      <c r="DY328" s="14" t="n">
        <v>0</v>
      </c>
      <c r="DZ328" s="14" t="n">
        <v>0</v>
      </c>
      <c r="EA328" s="14" t="n">
        <v>0</v>
      </c>
      <c r="EB328" s="14" t="n">
        <v>0</v>
      </c>
      <c r="EC328" s="14" t="n">
        <v>0</v>
      </c>
      <c r="ED328" s="14" t="n">
        <v>0</v>
      </c>
      <c r="EE328" s="14" t="n">
        <v>0</v>
      </c>
      <c r="EF328" s="14" t="n">
        <v>0</v>
      </c>
      <c r="EG328" s="14" t="n">
        <v>0</v>
      </c>
      <c r="EH328" s="14" t="n">
        <v>0</v>
      </c>
      <c r="EI328" s="14" t="n">
        <v>0</v>
      </c>
      <c r="EJ328" s="14" t="n">
        <v>0</v>
      </c>
      <c r="EK328" s="55" t="n">
        <f aca="false">+SUM(DY328:EJ328)</f>
        <v>0</v>
      </c>
      <c r="EO328" s="53" t="n">
        <f aca="false">+CU328+DJ328-DY328/2</f>
        <v>373.76</v>
      </c>
      <c r="EP328" s="53" t="n">
        <f aca="false">+CV328+DK328-DZ328/2</f>
        <v>0</v>
      </c>
      <c r="EQ328" s="53" t="n">
        <f aca="false">+CW328+DL328-EA328/2</f>
        <v>0</v>
      </c>
      <c r="ER328" s="53" t="n">
        <f aca="false">+CX328+DM328-EB328/2</f>
        <v>0</v>
      </c>
      <c r="ES328" s="53" t="n">
        <f aca="false">+CY328+DN328-EC328/2</f>
        <v>0</v>
      </c>
      <c r="ET328" s="53" t="n">
        <f aca="false">+CZ328+DO328-ED328/2</f>
        <v>0</v>
      </c>
      <c r="EU328" s="53" t="n">
        <f aca="false">+DA328+DP328-EE328/2</f>
        <v>0</v>
      </c>
      <c r="EV328" s="53" t="n">
        <f aca="false">+DB328+DQ328-EF328/2</f>
        <v>0</v>
      </c>
      <c r="EW328" s="53" t="n">
        <f aca="false">+DC328+DR328-EG328/2</f>
        <v>0</v>
      </c>
      <c r="EX328" s="53" t="n">
        <f aca="false">+DD328+DS328-EH328/2</f>
        <v>0</v>
      </c>
      <c r="EY328" s="53" t="n">
        <f aca="false">+DE328+DT328-EI328/2</f>
        <v>0</v>
      </c>
      <c r="EZ328" s="53" t="n">
        <f aca="false">+DF328+DU328-EJ328/2</f>
        <v>0</v>
      </c>
      <c r="FA328" s="55" t="n">
        <f aca="false">+SUM(EO328:EZ328)</f>
        <v>373.76</v>
      </c>
      <c r="FD328" s="53" t="n">
        <f aca="false">+AM328-EO328-DY328</f>
        <v>16814.24</v>
      </c>
      <c r="FE328" s="53" t="n">
        <f aca="false">+AN328-EP328-DZ328</f>
        <v>0</v>
      </c>
      <c r="FF328" s="53" t="n">
        <f aca="false">+AO328-EQ328-EA328</f>
        <v>0</v>
      </c>
      <c r="FG328" s="53" t="n">
        <f aca="false">+AP328-ER328-EB328</f>
        <v>0</v>
      </c>
      <c r="FH328" s="53" t="n">
        <f aca="false">+AQ328-ES328-EC328</f>
        <v>0</v>
      </c>
      <c r="FI328" s="53" t="n">
        <f aca="false">+AR328-ET328-ED328</f>
        <v>0</v>
      </c>
      <c r="FJ328" s="53" t="n">
        <f aca="false">+AS328-EU328-EE328</f>
        <v>0</v>
      </c>
      <c r="FK328" s="53" t="n">
        <f aca="false">+AT328-EV328-EF328</f>
        <v>0</v>
      </c>
      <c r="FL328" s="53" t="n">
        <f aca="false">+AU328-EW328-EG328</f>
        <v>0</v>
      </c>
      <c r="FM328" s="53" t="n">
        <f aca="false">+AV328-EX328-EH328</f>
        <v>0</v>
      </c>
      <c r="FN328" s="53" t="n">
        <f aca="false">+AW328-EY328-EI328</f>
        <v>0</v>
      </c>
      <c r="FO328" s="53" t="n">
        <f aca="false">+AX328-EZ328-EJ328</f>
        <v>0</v>
      </c>
      <c r="FP328" s="53" t="n">
        <f aca="false">+AY328-FA328</f>
        <v>16814.24</v>
      </c>
    </row>
    <row collapsed="false" customFormat="false" customHeight="true" hidden="false" ht="15" outlineLevel="2" r="329">
      <c r="A329" s="21" t="n">
        <v>12</v>
      </c>
      <c r="B329" s="21" t="s">
        <v>67</v>
      </c>
      <c r="C329" s="21" t="s">
        <v>137</v>
      </c>
      <c r="D329" s="67" t="n">
        <f aca="false">+E329</f>
        <v>16308</v>
      </c>
      <c r="E329" s="69" t="n">
        <v>16308</v>
      </c>
      <c r="F329" s="76" t="s">
        <v>1026</v>
      </c>
      <c r="G329" s="21" t="s">
        <v>69</v>
      </c>
      <c r="H329" s="21" t="s">
        <v>69</v>
      </c>
      <c r="I329" s="76" t="s">
        <v>1027</v>
      </c>
      <c r="J329" s="76" t="s">
        <v>1028</v>
      </c>
      <c r="K329" s="76" t="s">
        <v>105</v>
      </c>
      <c r="L329" s="49" t="s">
        <v>487</v>
      </c>
      <c r="M329" s="50" t="s">
        <v>70</v>
      </c>
      <c r="N329" s="51" t="n">
        <v>0.01</v>
      </c>
      <c r="O329" s="51" t="n">
        <v>0.02</v>
      </c>
      <c r="P329" s="51" t="n">
        <v>0</v>
      </c>
      <c r="Q329" s="51" t="n">
        <v>0</v>
      </c>
      <c r="R329" s="50" t="n">
        <v>0</v>
      </c>
      <c r="S329" s="50" t="n">
        <v>0</v>
      </c>
      <c r="T329" s="50" t="n">
        <v>30</v>
      </c>
      <c r="U329" s="50"/>
      <c r="X329" s="53" t="e">
        <f aca="false">+VLOOKUP($D329,['file:///home/lab/repositories/luckia.facturador/com.luckia.biller.deploy/src/main/resources/bootstrap/info_presencial_2014.xlsx']venta_neta_cons!$a$2:$n$1048576,3,0)</f>
        <v>#VALUE!</v>
      </c>
      <c r="Y329" s="53" t="e">
        <f aca="false">+VLOOKUP($D329,['file:///home/lab/repositories/luckia.facturador/com.luckia.biller.deploy/src/main/resources/bootstrap/info_presencial_2014.xlsx']venta_neta_cons!$a$2:$n$1048576,4,0)</f>
        <v>#VALUE!</v>
      </c>
      <c r="Z329" s="53" t="e">
        <f aca="false">+VLOOKUP($D329,['file:///home/lab/repositories/luckia.facturador/com.luckia.biller.deploy/src/main/resources/bootstrap/info_presencial_2014.xlsx']venta_neta_cons!$a$2:$n$1048576,5,0)</f>
        <v>#VALUE!</v>
      </c>
      <c r="AA329" s="53" t="e">
        <f aca="false">+VLOOKUP($D329,['file:///home/lab/repositories/luckia.facturador/com.luckia.biller.deploy/src/main/resources/bootstrap/info_presencial_2014.xlsx']venta_neta_cons!$a$2:$n$1048576,6,0)</f>
        <v>#VALUE!</v>
      </c>
      <c r="AB329" s="53" t="e">
        <f aca="false">+VLOOKUP($D329,['file:///home/lab/repositories/luckia.facturador/com.luckia.biller.deploy/src/main/resources/bootstrap/info_presencial_2014.xlsx']venta_neta_cons!$a$2:$n$1048576,7,0)</f>
        <v>#VALUE!</v>
      </c>
      <c r="AC329" s="53" t="e">
        <f aca="false">+VLOOKUP($D329,['file:///home/lab/repositories/luckia.facturador/com.luckia.biller.deploy/src/main/resources/bootstrap/info_presencial_2014.xlsx']venta_neta_cons!$a$2:$n$1048576,8,0)</f>
        <v>#VALUE!</v>
      </c>
      <c r="AD329" s="53" t="e">
        <f aca="false">+VLOOKUP($D329,['file:///home/lab/repositories/luckia.facturador/com.luckia.biller.deploy/src/main/resources/bootstrap/info_presencial_2014.xlsx']venta_neta_cons!$a$2:$n$1048576,9,0)</f>
        <v>#VALUE!</v>
      </c>
      <c r="AE329" s="53" t="e">
        <f aca="false">+VLOOKUP($D329,['file:///home/lab/repositories/luckia.facturador/com.luckia.biller.deploy/src/main/resources/bootstrap/info_presencial_2014.xlsx']venta_neta_cons!$a$2:$n$1048576,10,0)</f>
        <v>#VALUE!</v>
      </c>
      <c r="AF329" s="53" t="e">
        <f aca="false">+VLOOKUP($D329,['file:///home/lab/repositories/luckia.facturador/com.luckia.biller.deploy/src/main/resources/bootstrap/info_presencial_2014.xlsx']venta_neta_cons!$a$2:$n$1048576,11,0)</f>
        <v>#VALUE!</v>
      </c>
      <c r="AG329" s="53" t="e">
        <f aca="false">+VLOOKUP($D329,['file:///home/lab/repositories/luckia.facturador/com.luckia.biller.deploy/src/main/resources/bootstrap/info_presencial_2014.xlsx']venta_neta_cons!$a$2:$n$1048576,12,0)</f>
        <v>#VALUE!</v>
      </c>
      <c r="AH329" s="53" t="e">
        <f aca="false">+VLOOKUP($D329,['file:///home/lab/repositories/luckia.facturador/com.luckia.biller.deploy/src/main/resources/bootstrap/info_presencial_2014.xlsx']venta_neta_cons!$a$2:$n$1048576,13,0)</f>
        <v>#VALUE!</v>
      </c>
      <c r="AI329" s="53" t="e">
        <f aca="false">+VLOOKUP($D329,['file:///home/lab/repositories/luckia.facturador/com.luckia.biller.deploy/src/main/resources/bootstrap/info_presencial_2014.xlsx']venta_neta_cons!$a$2:$n$1048576,14,0)</f>
        <v>#VALUE!</v>
      </c>
      <c r="AJ329" s="53" t="n">
        <f aca="false">+SUM(X329:AI329)</f>
        <v>529</v>
      </c>
      <c r="AK329" s="54" t="n">
        <f aca="false">+BB329/X329</f>
        <v>0.393780718336484</v>
      </c>
      <c r="AL329" s="53"/>
      <c r="AM329" s="53" t="e">
        <f aca="false">+VLOOKUP($D329,['file:///home/lab/repositories/luckia.facturador/com.luckia.biller.deploy/src/main/resources/bootstrap/info_presencial_2014.xlsx']saldo_cons!$a$2:$n$1048576,3,0)</f>
        <v>#VALUE!</v>
      </c>
      <c r="AN329" s="53" t="e">
        <f aca="false">+VLOOKUP($D329,['file:///home/lab/repositories/luckia.facturador/com.luckia.biller.deploy/src/main/resources/bootstrap/info_presencial_2014.xlsx']saldo_cons!$a$2:$n$1048576,4,0)</f>
        <v>#VALUE!</v>
      </c>
      <c r="AO329" s="53" t="e">
        <f aca="false">+VLOOKUP($D329,['file:///home/lab/repositories/luckia.facturador/com.luckia.biller.deploy/src/main/resources/bootstrap/info_presencial_2014.xlsx']saldo_cons!$a$2:$n$1048576,5,0)</f>
        <v>#VALUE!</v>
      </c>
      <c r="AP329" s="53" t="e">
        <f aca="false">+VLOOKUP($D329,['file:///home/lab/repositories/luckia.facturador/com.luckia.biller.deploy/src/main/resources/bootstrap/info_presencial_2014.xlsx']saldo_cons!$a$2:$n$1048576,6,0)</f>
        <v>#VALUE!</v>
      </c>
      <c r="AQ329" s="53" t="e">
        <f aca="false">+VLOOKUP($D329,['file:///home/lab/repositories/luckia.facturador/com.luckia.biller.deploy/src/main/resources/bootstrap/info_presencial_2014.xlsx']saldo_cons!$a$2:$n$1048576,7,0)</f>
        <v>#VALUE!</v>
      </c>
      <c r="AR329" s="53" t="e">
        <f aca="false">+VLOOKUP($D329,['file:///home/lab/repositories/luckia.facturador/com.luckia.biller.deploy/src/main/resources/bootstrap/info_presencial_2014.xlsx']saldo_cons!$a$2:$n$1048576,8,0)</f>
        <v>#VALUE!</v>
      </c>
      <c r="AS329" s="53" t="e">
        <f aca="false">+VLOOKUP($D329,['file:///home/lab/repositories/luckia.facturador/com.luckia.biller.deploy/src/main/resources/bootstrap/info_presencial_2014.xlsx']saldo_cons!$a$2:$n$1048576,9,0)</f>
        <v>#VALUE!</v>
      </c>
      <c r="AT329" s="53" t="e">
        <f aca="false">+VLOOKUP($D329,['file:///home/lab/repositories/luckia.facturador/com.luckia.biller.deploy/src/main/resources/bootstrap/info_presencial_2014.xlsx']saldo_cons!$a$2:$n$1048576,10,0)</f>
        <v>#VALUE!</v>
      </c>
      <c r="AU329" s="53" t="e">
        <f aca="false">+VLOOKUP($D329,['file:///home/lab/repositories/luckia.facturador/com.luckia.biller.deploy/src/main/resources/bootstrap/info_presencial_2014.xlsx']saldo_cons!$a$2:$n$1048576,11,0)</f>
        <v>#VALUE!</v>
      </c>
      <c r="AV329" s="53" t="e">
        <f aca="false">+VLOOKUP($D329,['file:///home/lab/repositories/luckia.facturador/com.luckia.biller.deploy/src/main/resources/bootstrap/info_presencial_2014.xlsx']saldo_cons!$a$2:$n$1048576,12,0)</f>
        <v>#VALUE!</v>
      </c>
      <c r="AW329" s="53" t="e">
        <f aca="false">+VLOOKUP($D329,['file:///home/lab/repositories/luckia.facturador/com.luckia.biller.deploy/src/main/resources/bootstrap/info_presencial_2014.xlsx']saldo_cons!$a$2:$n$1048576,13,0)</f>
        <v>#VALUE!</v>
      </c>
      <c r="AX329" s="53" t="e">
        <f aca="false">+VLOOKUP($D329,['file:///home/lab/repositories/luckia.facturador/com.luckia.biller.deploy/src/main/resources/bootstrap/info_presencial_2014.xlsx']saldo_cons!$a$2:$n$1048576,14,0)</f>
        <v>#VALUE!</v>
      </c>
      <c r="AY329" s="53" t="n">
        <f aca="false">+SUM(AM329:AX329)</f>
        <v>529</v>
      </c>
      <c r="AZ329" s="53"/>
      <c r="BA329" s="53"/>
      <c r="BB329" s="53" t="e">
        <f aca="false">+VLOOKUP($D329,['file:///home/lab/repositories/luckia.facturador/com.luckia.biller.deploy/src/main/resources/bootstrap/info_presencial_2014.xlsx']ggr_cons!$a$2:$n$1048576,3,0)</f>
        <v>#VALUE!</v>
      </c>
      <c r="BC329" s="53" t="e">
        <f aca="false">+VLOOKUP($D329,['file:///home/lab/repositories/luckia.facturador/com.luckia.biller.deploy/src/main/resources/bootstrap/info_presencial_2014.xlsx']ggr_cons!$a$2:$n$1048576,4,0)</f>
        <v>#VALUE!</v>
      </c>
      <c r="BD329" s="53" t="e">
        <f aca="false">+VLOOKUP($D329,['file:///home/lab/repositories/luckia.facturador/com.luckia.biller.deploy/src/main/resources/bootstrap/info_presencial_2014.xlsx']ggr_cons!$a$2:$n$1048576,5,0)</f>
        <v>#VALUE!</v>
      </c>
      <c r="BE329" s="53" t="e">
        <f aca="false">+VLOOKUP($D329,['file:///home/lab/repositories/luckia.facturador/com.luckia.biller.deploy/src/main/resources/bootstrap/info_presencial_2014.xlsx']ggr_cons!$a$2:$n$1048576,6,0)</f>
        <v>#VALUE!</v>
      </c>
      <c r="BF329" s="53" t="e">
        <f aca="false">+VLOOKUP($D329,['file:///home/lab/repositories/luckia.facturador/com.luckia.biller.deploy/src/main/resources/bootstrap/info_presencial_2014.xlsx']ggr_cons!$a$2:$n$1048576,7,0)</f>
        <v>#VALUE!</v>
      </c>
      <c r="BG329" s="53" t="e">
        <f aca="false">+VLOOKUP($D329,['file:///home/lab/repositories/luckia.facturador/com.luckia.biller.deploy/src/main/resources/bootstrap/info_presencial_2014.xlsx']ggr_cons!$a$2:$n$1048576,8,0)</f>
        <v>#VALUE!</v>
      </c>
      <c r="BH329" s="53" t="e">
        <f aca="false">+VLOOKUP($D329,['file:///home/lab/repositories/luckia.facturador/com.luckia.biller.deploy/src/main/resources/bootstrap/info_presencial_2014.xlsx']ggr_cons!$a$2:$n$1048576,9,0)</f>
        <v>#VALUE!</v>
      </c>
      <c r="BI329" s="53" t="e">
        <f aca="false">+VLOOKUP($D329,['file:///home/lab/repositories/luckia.facturador/com.luckia.biller.deploy/src/main/resources/bootstrap/info_presencial_2014.xlsx']ggr_cons!$a$2:$n$1048576,10,0)</f>
        <v>#VALUE!</v>
      </c>
      <c r="BJ329" s="53" t="e">
        <f aca="false">+VLOOKUP($D329,['file:///home/lab/repositories/luckia.facturador/com.luckia.biller.deploy/src/main/resources/bootstrap/info_presencial_2014.xlsx']ggr_cons!$a$2:$n$1048576,11,0)</f>
        <v>#VALUE!</v>
      </c>
      <c r="BK329" s="53" t="e">
        <f aca="false">+VLOOKUP($D329,['file:///home/lab/repositories/luckia.facturador/com.luckia.biller.deploy/src/main/resources/bootstrap/info_presencial_2014.xlsx']ggr_cons!$a$2:$n$1048576,12,0)</f>
        <v>#VALUE!</v>
      </c>
      <c r="BL329" s="53" t="e">
        <f aca="false">+VLOOKUP($D329,['file:///home/lab/repositories/luckia.facturador/com.luckia.biller.deploy/src/main/resources/bootstrap/info_presencial_2014.xlsx']ggr_cons!$a$2:$n$1048576,13,0)</f>
        <v>#VALUE!</v>
      </c>
      <c r="BM329" s="53" t="e">
        <f aca="false">+VLOOKUP($D329,['file:///home/lab/repositories/luckia.facturador/com.luckia.biller.deploy/src/main/resources/bootstrap/info_presencial_2014.xlsx']ggr_cons!$a$2:$n$1048576,14,0)</f>
        <v>#VALUE!</v>
      </c>
      <c r="BN329" s="53" t="n">
        <f aca="false">+SUM(BB329:BM329)</f>
        <v>208.31</v>
      </c>
      <c r="BO329" s="53"/>
      <c r="BP329" s="53"/>
      <c r="BQ329" s="55" t="n">
        <f aca="false">+$N329*X329</f>
        <v>5.29</v>
      </c>
      <c r="BR329" s="55" t="n">
        <f aca="false">+$N329*Y329</f>
        <v>0</v>
      </c>
      <c r="BS329" s="55" t="n">
        <f aca="false">+$N329*Z329</f>
        <v>0</v>
      </c>
      <c r="BT329" s="55" t="n">
        <f aca="false">+$N329*AA329</f>
        <v>0</v>
      </c>
      <c r="BU329" s="55" t="n">
        <f aca="false">+$N329*AB329</f>
        <v>0</v>
      </c>
      <c r="BV329" s="55" t="n">
        <f aca="false">+$N329*AC329</f>
        <v>0</v>
      </c>
      <c r="BW329" s="55" t="n">
        <f aca="false">+$N329*AD329</f>
        <v>0</v>
      </c>
      <c r="BX329" s="55" t="n">
        <f aca="false">+$N329*AE329</f>
        <v>0</v>
      </c>
      <c r="BY329" s="55" t="n">
        <f aca="false">+$N329*AF329</f>
        <v>0</v>
      </c>
      <c r="BZ329" s="55" t="n">
        <f aca="false">+$N329*AG329</f>
        <v>0</v>
      </c>
      <c r="CA329" s="55" t="n">
        <f aca="false">+$N329*AH329</f>
        <v>0</v>
      </c>
      <c r="CB329" s="55" t="n">
        <f aca="false">+$N329*AI329</f>
        <v>0</v>
      </c>
      <c r="CC329" s="55" t="n">
        <f aca="false">+SUM(BQ329:CB329)</f>
        <v>5.29</v>
      </c>
      <c r="CD329" s="53"/>
      <c r="CE329" s="55"/>
      <c r="CF329" s="55" t="n">
        <f aca="false">+BQ329/$CE$2</f>
        <v>4.37190082644628</v>
      </c>
      <c r="CG329" s="55" t="n">
        <f aca="false">+BR329/$CE$2</f>
        <v>0</v>
      </c>
      <c r="CH329" s="55" t="n">
        <f aca="false">+BS329/$CE$2</f>
        <v>0</v>
      </c>
      <c r="CI329" s="55" t="n">
        <f aca="false">+BT329/$CE$2</f>
        <v>0</v>
      </c>
      <c r="CJ329" s="55" t="n">
        <f aca="false">+BU329/$CE$2</f>
        <v>0</v>
      </c>
      <c r="CK329" s="55" t="n">
        <f aca="false">+BV329/$CE$2</f>
        <v>0</v>
      </c>
      <c r="CL329" s="55" t="n">
        <f aca="false">+BW329/$CE$2</f>
        <v>0</v>
      </c>
      <c r="CM329" s="55" t="n">
        <f aca="false">+BX329/$CE$2</f>
        <v>0</v>
      </c>
      <c r="CN329" s="55" t="n">
        <f aca="false">+BY329/$CE$2</f>
        <v>0</v>
      </c>
      <c r="CO329" s="55" t="n">
        <f aca="false">+BZ329/$CE$2</f>
        <v>0</v>
      </c>
      <c r="CP329" s="55" t="n">
        <f aca="false">+CA329/$CE$2</f>
        <v>0</v>
      </c>
      <c r="CQ329" s="55" t="n">
        <f aca="false">+CB329/$CE$2</f>
        <v>0</v>
      </c>
      <c r="CR329" s="55" t="n">
        <f aca="false">+CC329/$CE$2</f>
        <v>4.37190082644628</v>
      </c>
      <c r="CS329" s="53"/>
      <c r="CT329" s="53"/>
      <c r="CU329" s="56" t="n">
        <f aca="false">+$O329*X329+$P329*BB329+$Q329*(0.9*BB329+$S329)+$R329</f>
        <v>10.58</v>
      </c>
      <c r="CV329" s="56" t="n">
        <f aca="false">+$O329*Y329+$P329*BC329+$Q329*(0.9*BC329+$S329)+$R329</f>
        <v>0</v>
      </c>
      <c r="CW329" s="56" t="n">
        <f aca="false">+$O329*Z329+$P329*BD329+$Q329*(0.9*BD329+$S329)+$R329</f>
        <v>0</v>
      </c>
      <c r="CX329" s="56" t="n">
        <f aca="false">+$O329*AA329+$P329*BE329+$Q329*(0.9*BE329+$S329)+$R329</f>
        <v>0</v>
      </c>
      <c r="CY329" s="56" t="n">
        <f aca="false">+$O329*AB329+$P329*BF329+$Q329*(0.9*BF329+$S329)+$R329</f>
        <v>0</v>
      </c>
      <c r="CZ329" s="56" t="n">
        <f aca="false">+$O329*AC329+$P329*BG329+$Q329*(0.9*BG329+$S329)+$R329</f>
        <v>0</v>
      </c>
      <c r="DA329" s="56" t="n">
        <f aca="false">+$O329*AD329+$P329*BH329+$Q329*(0.9*BH329+$S329)+$R329</f>
        <v>0</v>
      </c>
      <c r="DB329" s="56" t="n">
        <f aca="false">+$O329*AE329+$P329*BI329+$Q329*(0.9*BI329+$S329)+$R329</f>
        <v>0</v>
      </c>
      <c r="DC329" s="56" t="n">
        <f aca="false">+$O329*AF329+$P329*BJ329+$Q329*(0.9*BJ329+$S329)+$R329</f>
        <v>0</v>
      </c>
      <c r="DD329" s="56" t="n">
        <f aca="false">+$O329*AG329+$P329*BK329+$Q329*(0.9*BK329+$S329)+$R329</f>
        <v>0</v>
      </c>
      <c r="DE329" s="56" t="n">
        <f aca="false">+$O329*AH329+$P329*BL329+$Q329*(0.9*BL329+$S329)+$R329</f>
        <v>0</v>
      </c>
      <c r="DF329" s="56" t="n">
        <f aca="false">+$O329*AI329+$P329*BM329+$Q329*(0.9*BM329+$S329)+$R329</f>
        <v>0</v>
      </c>
      <c r="DG329" s="55" t="n">
        <f aca="false">+SUM(CU329:DF329)</f>
        <v>10.58</v>
      </c>
      <c r="DH329" s="53"/>
      <c r="DJ329" s="14" t="n">
        <f aca="false">+IF(X329=0,0,$T329)</f>
        <v>30</v>
      </c>
      <c r="DK329" s="14" t="n">
        <f aca="false">+IF(Y329=0,0,$T329)</f>
        <v>0</v>
      </c>
      <c r="DL329" s="14" t="n">
        <f aca="false">+IF(Z329=0,0,$T329)</f>
        <v>0</v>
      </c>
      <c r="DM329" s="14" t="n">
        <f aca="false">+IF(AA329=0,0,$T329)</f>
        <v>0</v>
      </c>
      <c r="DN329" s="14" t="n">
        <f aca="false">+IF(AB329=0,0,$T329)</f>
        <v>0</v>
      </c>
      <c r="DO329" s="14" t="n">
        <f aca="false">+IF(AC329=0,0,$T329)</f>
        <v>0</v>
      </c>
      <c r="DP329" s="14" t="n">
        <f aca="false">+IF(AD329=0,0,$T329)</f>
        <v>0</v>
      </c>
      <c r="DQ329" s="14" t="n">
        <f aca="false">+IF(AE329=0,0,$T329)</f>
        <v>0</v>
      </c>
      <c r="DR329" s="14" t="n">
        <f aca="false">+IF(AF329=0,0,$T329)</f>
        <v>0</v>
      </c>
      <c r="DS329" s="14" t="n">
        <f aca="false">+IF(AG329=0,0,$T329)</f>
        <v>0</v>
      </c>
      <c r="DT329" s="14" t="n">
        <f aca="false">+IF(AH329=0,0,$T329)</f>
        <v>0</v>
      </c>
      <c r="DU329" s="14" t="n">
        <f aca="false">+IF(AI329=0,0,$T329)</f>
        <v>0</v>
      </c>
      <c r="DV329" s="55" t="n">
        <f aca="false">+SUM(DJ329:DU329)</f>
        <v>30</v>
      </c>
      <c r="DY329" s="14" t="n">
        <v>0</v>
      </c>
      <c r="DZ329" s="14" t="n">
        <v>0</v>
      </c>
      <c r="EA329" s="14" t="n">
        <v>0</v>
      </c>
      <c r="EB329" s="14" t="n">
        <v>0</v>
      </c>
      <c r="EC329" s="14" t="n">
        <v>0</v>
      </c>
      <c r="ED329" s="14" t="n">
        <v>0</v>
      </c>
      <c r="EE329" s="14" t="n">
        <v>0</v>
      </c>
      <c r="EF329" s="14" t="n">
        <v>0</v>
      </c>
      <c r="EG329" s="14" t="n">
        <v>0</v>
      </c>
      <c r="EH329" s="14" t="n">
        <v>0</v>
      </c>
      <c r="EI329" s="14" t="n">
        <v>0</v>
      </c>
      <c r="EJ329" s="14" t="n">
        <v>0</v>
      </c>
      <c r="EK329" s="55" t="n">
        <f aca="false">+SUM(DY329:EJ329)</f>
        <v>0</v>
      </c>
      <c r="EO329" s="53" t="n">
        <f aca="false">+CU329+DJ329-DY329/2</f>
        <v>40.58</v>
      </c>
      <c r="EP329" s="53" t="n">
        <f aca="false">+CV329+DK329-DZ329/2</f>
        <v>0</v>
      </c>
      <c r="EQ329" s="53" t="n">
        <f aca="false">+CW329+DL329-EA329/2</f>
        <v>0</v>
      </c>
      <c r="ER329" s="53" t="n">
        <f aca="false">+CX329+DM329-EB329/2</f>
        <v>0</v>
      </c>
      <c r="ES329" s="53" t="n">
        <f aca="false">+CY329+DN329-EC329/2</f>
        <v>0</v>
      </c>
      <c r="ET329" s="53" t="n">
        <f aca="false">+CZ329+DO329-ED329/2</f>
        <v>0</v>
      </c>
      <c r="EU329" s="53" t="n">
        <f aca="false">+DA329+DP329-EE329/2</f>
        <v>0</v>
      </c>
      <c r="EV329" s="53" t="n">
        <f aca="false">+DB329+DQ329-EF329/2</f>
        <v>0</v>
      </c>
      <c r="EW329" s="53" t="n">
        <f aca="false">+DC329+DR329-EG329/2</f>
        <v>0</v>
      </c>
      <c r="EX329" s="53" t="n">
        <f aca="false">+DD329+DS329-EH329/2</f>
        <v>0</v>
      </c>
      <c r="EY329" s="53" t="n">
        <f aca="false">+DE329+DT329-EI329/2</f>
        <v>0</v>
      </c>
      <c r="EZ329" s="53" t="n">
        <f aca="false">+DF329+DU329-EJ329/2</f>
        <v>0</v>
      </c>
      <c r="FA329" s="55" t="n">
        <f aca="false">+SUM(EO329:EZ329)</f>
        <v>40.58</v>
      </c>
      <c r="FD329" s="53" t="n">
        <f aca="false">+AM329-EO329-DY329</f>
        <v>488.42</v>
      </c>
      <c r="FE329" s="53" t="n">
        <f aca="false">+AN329-EP329-DZ329</f>
        <v>0</v>
      </c>
      <c r="FF329" s="53" t="n">
        <f aca="false">+AO329-EQ329-EA329</f>
        <v>0</v>
      </c>
      <c r="FG329" s="53" t="n">
        <f aca="false">+AP329-ER329-EB329</f>
        <v>0</v>
      </c>
      <c r="FH329" s="53" t="n">
        <f aca="false">+AQ329-ES329-EC329</f>
        <v>0</v>
      </c>
      <c r="FI329" s="53" t="n">
        <f aca="false">+AR329-ET329-ED329</f>
        <v>0</v>
      </c>
      <c r="FJ329" s="53" t="n">
        <f aca="false">+AS329-EU329-EE329</f>
        <v>0</v>
      </c>
      <c r="FK329" s="53" t="n">
        <f aca="false">+AT329-EV329-EF329</f>
        <v>0</v>
      </c>
      <c r="FL329" s="53" t="n">
        <f aca="false">+AU329-EW329-EG329</f>
        <v>0</v>
      </c>
      <c r="FM329" s="53" t="n">
        <f aca="false">+AV329-EX329-EH329</f>
        <v>0</v>
      </c>
      <c r="FN329" s="53" t="n">
        <f aca="false">+AW329-EY329-EI329</f>
        <v>0</v>
      </c>
      <c r="FO329" s="53" t="n">
        <f aca="false">+AX329-EZ329-EJ329</f>
        <v>0</v>
      </c>
      <c r="FP329" s="53" t="n">
        <f aca="false">+AY329-FA329</f>
        <v>488.42</v>
      </c>
    </row>
    <row collapsed="false" customFormat="false" customHeight="true" hidden="false" ht="15" outlineLevel="2" r="330">
      <c r="A330" s="21" t="n">
        <v>12</v>
      </c>
      <c r="B330" s="21" t="s">
        <v>67</v>
      </c>
      <c r="C330" s="21" t="s">
        <v>137</v>
      </c>
      <c r="D330" s="67" t="n">
        <f aca="false">+E330</f>
        <v>16309</v>
      </c>
      <c r="E330" s="69" t="n">
        <v>16309</v>
      </c>
      <c r="F330" s="76" t="s">
        <v>1029</v>
      </c>
      <c r="G330" s="21" t="s">
        <v>69</v>
      </c>
      <c r="H330" s="21" t="s">
        <v>69</v>
      </c>
      <c r="I330" s="76" t="s">
        <v>1030</v>
      </c>
      <c r="J330" s="76" t="s">
        <v>486</v>
      </c>
      <c r="K330" s="76" t="s">
        <v>486</v>
      </c>
      <c r="L330" s="49" t="s">
        <v>487</v>
      </c>
      <c r="M330" s="50" t="s">
        <v>70</v>
      </c>
      <c r="N330" s="51" t="n">
        <v>0.01</v>
      </c>
      <c r="O330" s="51" t="n">
        <v>0.02</v>
      </c>
      <c r="P330" s="51" t="n">
        <v>0</v>
      </c>
      <c r="Q330" s="51" t="n">
        <v>0</v>
      </c>
      <c r="R330" s="50" t="n">
        <v>0</v>
      </c>
      <c r="S330" s="50" t="n">
        <v>0</v>
      </c>
      <c r="T330" s="50" t="n">
        <v>30</v>
      </c>
      <c r="U330" s="50"/>
      <c r="X330" s="53" t="e">
        <f aca="false">+VLOOKUP($D330,['file:///home/lab/repositories/luckia.facturador/com.luckia.biller.deploy/src/main/resources/bootstrap/info_presencial_2014.xlsx']venta_neta_cons!$a$2:$n$1048576,3,0)</f>
        <v>#VALUE!</v>
      </c>
      <c r="Y330" s="53" t="e">
        <f aca="false">+VLOOKUP($D330,['file:///home/lab/repositories/luckia.facturador/com.luckia.biller.deploy/src/main/resources/bootstrap/info_presencial_2014.xlsx']venta_neta_cons!$a$2:$n$1048576,4,0)</f>
        <v>#VALUE!</v>
      </c>
      <c r="Z330" s="53" t="e">
        <f aca="false">+VLOOKUP($D330,['file:///home/lab/repositories/luckia.facturador/com.luckia.biller.deploy/src/main/resources/bootstrap/info_presencial_2014.xlsx']venta_neta_cons!$a$2:$n$1048576,5,0)</f>
        <v>#VALUE!</v>
      </c>
      <c r="AA330" s="53" t="e">
        <f aca="false">+VLOOKUP($D330,['file:///home/lab/repositories/luckia.facturador/com.luckia.biller.deploy/src/main/resources/bootstrap/info_presencial_2014.xlsx']venta_neta_cons!$a$2:$n$1048576,6,0)</f>
        <v>#VALUE!</v>
      </c>
      <c r="AB330" s="53" t="e">
        <f aca="false">+VLOOKUP($D330,['file:///home/lab/repositories/luckia.facturador/com.luckia.biller.deploy/src/main/resources/bootstrap/info_presencial_2014.xlsx']venta_neta_cons!$a$2:$n$1048576,7,0)</f>
        <v>#VALUE!</v>
      </c>
      <c r="AC330" s="53" t="e">
        <f aca="false">+VLOOKUP($D330,['file:///home/lab/repositories/luckia.facturador/com.luckia.biller.deploy/src/main/resources/bootstrap/info_presencial_2014.xlsx']venta_neta_cons!$a$2:$n$1048576,8,0)</f>
        <v>#VALUE!</v>
      </c>
      <c r="AD330" s="53" t="e">
        <f aca="false">+VLOOKUP($D330,['file:///home/lab/repositories/luckia.facturador/com.luckia.biller.deploy/src/main/resources/bootstrap/info_presencial_2014.xlsx']venta_neta_cons!$a$2:$n$1048576,9,0)</f>
        <v>#VALUE!</v>
      </c>
      <c r="AE330" s="53" t="e">
        <f aca="false">+VLOOKUP($D330,['file:///home/lab/repositories/luckia.facturador/com.luckia.biller.deploy/src/main/resources/bootstrap/info_presencial_2014.xlsx']venta_neta_cons!$a$2:$n$1048576,10,0)</f>
        <v>#VALUE!</v>
      </c>
      <c r="AF330" s="53" t="e">
        <f aca="false">+VLOOKUP($D330,['file:///home/lab/repositories/luckia.facturador/com.luckia.biller.deploy/src/main/resources/bootstrap/info_presencial_2014.xlsx']venta_neta_cons!$a$2:$n$1048576,11,0)</f>
        <v>#VALUE!</v>
      </c>
      <c r="AG330" s="53" t="e">
        <f aca="false">+VLOOKUP($D330,['file:///home/lab/repositories/luckia.facturador/com.luckia.biller.deploy/src/main/resources/bootstrap/info_presencial_2014.xlsx']venta_neta_cons!$a$2:$n$1048576,12,0)</f>
        <v>#VALUE!</v>
      </c>
      <c r="AH330" s="53" t="e">
        <f aca="false">+VLOOKUP($D330,['file:///home/lab/repositories/luckia.facturador/com.luckia.biller.deploy/src/main/resources/bootstrap/info_presencial_2014.xlsx']venta_neta_cons!$a$2:$n$1048576,13,0)</f>
        <v>#VALUE!</v>
      </c>
      <c r="AI330" s="53" t="e">
        <f aca="false">+VLOOKUP($D330,['file:///home/lab/repositories/luckia.facturador/com.luckia.biller.deploy/src/main/resources/bootstrap/info_presencial_2014.xlsx']venta_neta_cons!$a$2:$n$1048576,14,0)</f>
        <v>#VALUE!</v>
      </c>
      <c r="AJ330" s="53" t="n">
        <f aca="false">+SUM(X330:AI330)</f>
        <v>1274</v>
      </c>
      <c r="AK330" s="54" t="n">
        <f aca="false">+BB330/X330</f>
        <v>-0.279238618524333</v>
      </c>
      <c r="AL330" s="53"/>
      <c r="AM330" s="53" t="e">
        <f aca="false">+VLOOKUP($D330,['file:///home/lab/repositories/luckia.facturador/com.luckia.biller.deploy/src/main/resources/bootstrap/info_presencial_2014.xlsx']saldo_cons!$a$2:$n$1048576,3,0)</f>
        <v>#VALUE!</v>
      </c>
      <c r="AN330" s="53" t="e">
        <f aca="false">+VLOOKUP($D330,['file:///home/lab/repositories/luckia.facturador/com.luckia.biller.deploy/src/main/resources/bootstrap/info_presencial_2014.xlsx']saldo_cons!$a$2:$n$1048576,4,0)</f>
        <v>#VALUE!</v>
      </c>
      <c r="AO330" s="53" t="e">
        <f aca="false">+VLOOKUP($D330,['file:///home/lab/repositories/luckia.facturador/com.luckia.biller.deploy/src/main/resources/bootstrap/info_presencial_2014.xlsx']saldo_cons!$a$2:$n$1048576,5,0)</f>
        <v>#VALUE!</v>
      </c>
      <c r="AP330" s="53" t="e">
        <f aca="false">+VLOOKUP($D330,['file:///home/lab/repositories/luckia.facturador/com.luckia.biller.deploy/src/main/resources/bootstrap/info_presencial_2014.xlsx']saldo_cons!$a$2:$n$1048576,6,0)</f>
        <v>#VALUE!</v>
      </c>
      <c r="AQ330" s="53" t="e">
        <f aca="false">+VLOOKUP($D330,['file:///home/lab/repositories/luckia.facturador/com.luckia.biller.deploy/src/main/resources/bootstrap/info_presencial_2014.xlsx']saldo_cons!$a$2:$n$1048576,7,0)</f>
        <v>#VALUE!</v>
      </c>
      <c r="AR330" s="53" t="e">
        <f aca="false">+VLOOKUP($D330,['file:///home/lab/repositories/luckia.facturador/com.luckia.biller.deploy/src/main/resources/bootstrap/info_presencial_2014.xlsx']saldo_cons!$a$2:$n$1048576,8,0)</f>
        <v>#VALUE!</v>
      </c>
      <c r="AS330" s="53" t="e">
        <f aca="false">+VLOOKUP($D330,['file:///home/lab/repositories/luckia.facturador/com.luckia.biller.deploy/src/main/resources/bootstrap/info_presencial_2014.xlsx']saldo_cons!$a$2:$n$1048576,9,0)</f>
        <v>#VALUE!</v>
      </c>
      <c r="AT330" s="53" t="e">
        <f aca="false">+VLOOKUP($D330,['file:///home/lab/repositories/luckia.facturador/com.luckia.biller.deploy/src/main/resources/bootstrap/info_presencial_2014.xlsx']saldo_cons!$a$2:$n$1048576,10,0)</f>
        <v>#VALUE!</v>
      </c>
      <c r="AU330" s="53" t="e">
        <f aca="false">+VLOOKUP($D330,['file:///home/lab/repositories/luckia.facturador/com.luckia.biller.deploy/src/main/resources/bootstrap/info_presencial_2014.xlsx']saldo_cons!$a$2:$n$1048576,11,0)</f>
        <v>#VALUE!</v>
      </c>
      <c r="AV330" s="53" t="e">
        <f aca="false">+VLOOKUP($D330,['file:///home/lab/repositories/luckia.facturador/com.luckia.biller.deploy/src/main/resources/bootstrap/info_presencial_2014.xlsx']saldo_cons!$a$2:$n$1048576,12,0)</f>
        <v>#VALUE!</v>
      </c>
      <c r="AW330" s="53" t="e">
        <f aca="false">+VLOOKUP($D330,['file:///home/lab/repositories/luckia.facturador/com.luckia.biller.deploy/src/main/resources/bootstrap/info_presencial_2014.xlsx']saldo_cons!$a$2:$n$1048576,13,0)</f>
        <v>#VALUE!</v>
      </c>
      <c r="AX330" s="53" t="e">
        <f aca="false">+VLOOKUP($D330,['file:///home/lab/repositories/luckia.facturador/com.luckia.biller.deploy/src/main/resources/bootstrap/info_presencial_2014.xlsx']saldo_cons!$a$2:$n$1048576,14,0)</f>
        <v>#VALUE!</v>
      </c>
      <c r="AY330" s="53" t="n">
        <f aca="false">+SUM(AM330:AX330)</f>
        <v>1274</v>
      </c>
      <c r="AZ330" s="53"/>
      <c r="BA330" s="53"/>
      <c r="BB330" s="53" t="e">
        <f aca="false">+VLOOKUP($D330,['file:///home/lab/repositories/luckia.facturador/com.luckia.biller.deploy/src/main/resources/bootstrap/info_presencial_2014.xlsx']ggr_cons!$a$2:$n$1048576,3,0)</f>
        <v>#VALUE!</v>
      </c>
      <c r="BC330" s="53" t="e">
        <f aca="false">+VLOOKUP($D330,['file:///home/lab/repositories/luckia.facturador/com.luckia.biller.deploy/src/main/resources/bootstrap/info_presencial_2014.xlsx']ggr_cons!$a$2:$n$1048576,4,0)</f>
        <v>#VALUE!</v>
      </c>
      <c r="BD330" s="53" t="e">
        <f aca="false">+VLOOKUP($D330,['file:///home/lab/repositories/luckia.facturador/com.luckia.biller.deploy/src/main/resources/bootstrap/info_presencial_2014.xlsx']ggr_cons!$a$2:$n$1048576,5,0)</f>
        <v>#VALUE!</v>
      </c>
      <c r="BE330" s="53" t="e">
        <f aca="false">+VLOOKUP($D330,['file:///home/lab/repositories/luckia.facturador/com.luckia.biller.deploy/src/main/resources/bootstrap/info_presencial_2014.xlsx']ggr_cons!$a$2:$n$1048576,6,0)</f>
        <v>#VALUE!</v>
      </c>
      <c r="BF330" s="53" t="e">
        <f aca="false">+VLOOKUP($D330,['file:///home/lab/repositories/luckia.facturador/com.luckia.biller.deploy/src/main/resources/bootstrap/info_presencial_2014.xlsx']ggr_cons!$a$2:$n$1048576,7,0)</f>
        <v>#VALUE!</v>
      </c>
      <c r="BG330" s="53" t="e">
        <f aca="false">+VLOOKUP($D330,['file:///home/lab/repositories/luckia.facturador/com.luckia.biller.deploy/src/main/resources/bootstrap/info_presencial_2014.xlsx']ggr_cons!$a$2:$n$1048576,8,0)</f>
        <v>#VALUE!</v>
      </c>
      <c r="BH330" s="53" t="e">
        <f aca="false">+VLOOKUP($D330,['file:///home/lab/repositories/luckia.facturador/com.luckia.biller.deploy/src/main/resources/bootstrap/info_presencial_2014.xlsx']ggr_cons!$a$2:$n$1048576,9,0)</f>
        <v>#VALUE!</v>
      </c>
      <c r="BI330" s="53" t="e">
        <f aca="false">+VLOOKUP($D330,['file:///home/lab/repositories/luckia.facturador/com.luckia.biller.deploy/src/main/resources/bootstrap/info_presencial_2014.xlsx']ggr_cons!$a$2:$n$1048576,10,0)</f>
        <v>#VALUE!</v>
      </c>
      <c r="BJ330" s="53" t="e">
        <f aca="false">+VLOOKUP($D330,['file:///home/lab/repositories/luckia.facturador/com.luckia.biller.deploy/src/main/resources/bootstrap/info_presencial_2014.xlsx']ggr_cons!$a$2:$n$1048576,11,0)</f>
        <v>#VALUE!</v>
      </c>
      <c r="BK330" s="53" t="e">
        <f aca="false">+VLOOKUP($D330,['file:///home/lab/repositories/luckia.facturador/com.luckia.biller.deploy/src/main/resources/bootstrap/info_presencial_2014.xlsx']ggr_cons!$a$2:$n$1048576,12,0)</f>
        <v>#VALUE!</v>
      </c>
      <c r="BL330" s="53" t="e">
        <f aca="false">+VLOOKUP($D330,['file:///home/lab/repositories/luckia.facturador/com.luckia.biller.deploy/src/main/resources/bootstrap/info_presencial_2014.xlsx']ggr_cons!$a$2:$n$1048576,13,0)</f>
        <v>#VALUE!</v>
      </c>
      <c r="BM330" s="53" t="e">
        <f aca="false">+VLOOKUP($D330,['file:///home/lab/repositories/luckia.facturador/com.luckia.biller.deploy/src/main/resources/bootstrap/info_presencial_2014.xlsx']ggr_cons!$a$2:$n$1048576,14,0)</f>
        <v>#VALUE!</v>
      </c>
      <c r="BN330" s="53" t="n">
        <f aca="false">+SUM(BB330:BM330)</f>
        <v>-355.75</v>
      </c>
      <c r="BO330" s="53"/>
      <c r="BP330" s="53"/>
      <c r="BQ330" s="55" t="n">
        <f aca="false">+$N330*X330</f>
        <v>12.74</v>
      </c>
      <c r="BR330" s="55" t="n">
        <f aca="false">+$N330*Y330</f>
        <v>0</v>
      </c>
      <c r="BS330" s="55" t="n">
        <f aca="false">+$N330*Z330</f>
        <v>0</v>
      </c>
      <c r="BT330" s="55" t="n">
        <f aca="false">+$N330*AA330</f>
        <v>0</v>
      </c>
      <c r="BU330" s="55" t="n">
        <f aca="false">+$N330*AB330</f>
        <v>0</v>
      </c>
      <c r="BV330" s="55" t="n">
        <f aca="false">+$N330*AC330</f>
        <v>0</v>
      </c>
      <c r="BW330" s="55" t="n">
        <f aca="false">+$N330*AD330</f>
        <v>0</v>
      </c>
      <c r="BX330" s="55" t="n">
        <f aca="false">+$N330*AE330</f>
        <v>0</v>
      </c>
      <c r="BY330" s="55" t="n">
        <f aca="false">+$N330*AF330</f>
        <v>0</v>
      </c>
      <c r="BZ330" s="55" t="n">
        <f aca="false">+$N330*AG330</f>
        <v>0</v>
      </c>
      <c r="CA330" s="55" t="n">
        <f aca="false">+$N330*AH330</f>
        <v>0</v>
      </c>
      <c r="CB330" s="55" t="n">
        <f aca="false">+$N330*AI330</f>
        <v>0</v>
      </c>
      <c r="CC330" s="55" t="n">
        <f aca="false">+SUM(BQ330:CB330)</f>
        <v>12.74</v>
      </c>
      <c r="CD330" s="53"/>
      <c r="CE330" s="55"/>
      <c r="CF330" s="55" t="n">
        <f aca="false">+BQ330/$CE$2</f>
        <v>10.5289256198347</v>
      </c>
      <c r="CG330" s="55" t="n">
        <f aca="false">+BR330/$CE$2</f>
        <v>0</v>
      </c>
      <c r="CH330" s="55" t="n">
        <f aca="false">+BS330/$CE$2</f>
        <v>0</v>
      </c>
      <c r="CI330" s="55" t="n">
        <f aca="false">+BT330/$CE$2</f>
        <v>0</v>
      </c>
      <c r="CJ330" s="55" t="n">
        <f aca="false">+BU330/$CE$2</f>
        <v>0</v>
      </c>
      <c r="CK330" s="55" t="n">
        <f aca="false">+BV330/$CE$2</f>
        <v>0</v>
      </c>
      <c r="CL330" s="55" t="n">
        <f aca="false">+BW330/$CE$2</f>
        <v>0</v>
      </c>
      <c r="CM330" s="55" t="n">
        <f aca="false">+BX330/$CE$2</f>
        <v>0</v>
      </c>
      <c r="CN330" s="55" t="n">
        <f aca="false">+BY330/$CE$2</f>
        <v>0</v>
      </c>
      <c r="CO330" s="55" t="n">
        <f aca="false">+BZ330/$CE$2</f>
        <v>0</v>
      </c>
      <c r="CP330" s="55" t="n">
        <f aca="false">+CA330/$CE$2</f>
        <v>0</v>
      </c>
      <c r="CQ330" s="55" t="n">
        <f aca="false">+CB330/$CE$2</f>
        <v>0</v>
      </c>
      <c r="CR330" s="55" t="n">
        <f aca="false">+CC330/$CE$2</f>
        <v>10.5289256198347</v>
      </c>
      <c r="CS330" s="53"/>
      <c r="CT330" s="53"/>
      <c r="CU330" s="56" t="n">
        <f aca="false">+$O330*X330+$P330*BB330+$Q330*(0.9*BB330+$S330)+$R330</f>
        <v>25.48</v>
      </c>
      <c r="CV330" s="56" t="n">
        <f aca="false">+$O330*Y330+$P330*BC330+$Q330*(0.9*BC330+$S330)+$R330</f>
        <v>0</v>
      </c>
      <c r="CW330" s="56" t="n">
        <f aca="false">+$O330*Z330+$P330*BD330+$Q330*(0.9*BD330+$S330)+$R330</f>
        <v>0</v>
      </c>
      <c r="CX330" s="56" t="n">
        <f aca="false">+$O330*AA330+$P330*BE330+$Q330*(0.9*BE330+$S330)+$R330</f>
        <v>0</v>
      </c>
      <c r="CY330" s="56" t="n">
        <f aca="false">+$O330*AB330+$P330*BF330+$Q330*(0.9*BF330+$S330)+$R330</f>
        <v>0</v>
      </c>
      <c r="CZ330" s="56" t="n">
        <f aca="false">+$O330*AC330+$P330*BG330+$Q330*(0.9*BG330+$S330)+$R330</f>
        <v>0</v>
      </c>
      <c r="DA330" s="56" t="n">
        <f aca="false">+$O330*AD330+$P330*BH330+$Q330*(0.9*BH330+$S330)+$R330</f>
        <v>0</v>
      </c>
      <c r="DB330" s="56" t="n">
        <f aca="false">+$O330*AE330+$P330*BI330+$Q330*(0.9*BI330+$S330)+$R330</f>
        <v>0</v>
      </c>
      <c r="DC330" s="56" t="n">
        <f aca="false">+$O330*AF330+$P330*BJ330+$Q330*(0.9*BJ330+$S330)+$R330</f>
        <v>0</v>
      </c>
      <c r="DD330" s="56" t="n">
        <f aca="false">+$O330*AG330+$P330*BK330+$Q330*(0.9*BK330+$S330)+$R330</f>
        <v>0</v>
      </c>
      <c r="DE330" s="56" t="n">
        <f aca="false">+$O330*AH330+$P330*BL330+$Q330*(0.9*BL330+$S330)+$R330</f>
        <v>0</v>
      </c>
      <c r="DF330" s="56" t="n">
        <f aca="false">+$O330*AI330+$P330*BM330+$Q330*(0.9*BM330+$S330)+$R330</f>
        <v>0</v>
      </c>
      <c r="DG330" s="55" t="n">
        <f aca="false">+SUM(CU330:DF330)</f>
        <v>25.48</v>
      </c>
      <c r="DH330" s="53"/>
      <c r="DJ330" s="14" t="n">
        <f aca="false">+IF(X330=0,0,$T330)</f>
        <v>30</v>
      </c>
      <c r="DK330" s="14" t="n">
        <f aca="false">+IF(Y330=0,0,$T330)</f>
        <v>0</v>
      </c>
      <c r="DL330" s="14" t="n">
        <f aca="false">+IF(Z330=0,0,$T330)</f>
        <v>0</v>
      </c>
      <c r="DM330" s="14" t="n">
        <f aca="false">+IF(AA330=0,0,$T330)</f>
        <v>0</v>
      </c>
      <c r="DN330" s="14" t="n">
        <f aca="false">+IF(AB330=0,0,$T330)</f>
        <v>0</v>
      </c>
      <c r="DO330" s="14" t="n">
        <f aca="false">+IF(AC330=0,0,$T330)</f>
        <v>0</v>
      </c>
      <c r="DP330" s="14" t="n">
        <f aca="false">+IF(AD330=0,0,$T330)</f>
        <v>0</v>
      </c>
      <c r="DQ330" s="14" t="n">
        <f aca="false">+IF(AE330=0,0,$T330)</f>
        <v>0</v>
      </c>
      <c r="DR330" s="14" t="n">
        <f aca="false">+IF(AF330=0,0,$T330)</f>
        <v>0</v>
      </c>
      <c r="DS330" s="14" t="n">
        <f aca="false">+IF(AG330=0,0,$T330)</f>
        <v>0</v>
      </c>
      <c r="DT330" s="14" t="n">
        <f aca="false">+IF(AH330=0,0,$T330)</f>
        <v>0</v>
      </c>
      <c r="DU330" s="14" t="n">
        <f aca="false">+IF(AI330=0,0,$T330)</f>
        <v>0</v>
      </c>
      <c r="DV330" s="55" t="n">
        <f aca="false">+SUM(DJ330:DU330)</f>
        <v>30</v>
      </c>
      <c r="DY330" s="14" t="n">
        <v>0</v>
      </c>
      <c r="DZ330" s="14" t="n">
        <v>0</v>
      </c>
      <c r="EA330" s="14" t="n">
        <v>0</v>
      </c>
      <c r="EB330" s="14" t="n">
        <v>0</v>
      </c>
      <c r="EC330" s="14" t="n">
        <v>0</v>
      </c>
      <c r="ED330" s="14" t="n">
        <v>0</v>
      </c>
      <c r="EE330" s="14" t="n">
        <v>0</v>
      </c>
      <c r="EF330" s="14" t="n">
        <v>0</v>
      </c>
      <c r="EG330" s="14" t="n">
        <v>0</v>
      </c>
      <c r="EH330" s="14" t="n">
        <v>0</v>
      </c>
      <c r="EI330" s="14" t="n">
        <v>0</v>
      </c>
      <c r="EJ330" s="14" t="n">
        <v>0</v>
      </c>
      <c r="EK330" s="55" t="n">
        <f aca="false">+SUM(DY330:EJ330)</f>
        <v>0</v>
      </c>
      <c r="EO330" s="53" t="n">
        <f aca="false">+CU330+DJ330-DY330/2</f>
        <v>55.48</v>
      </c>
      <c r="EP330" s="53" t="n">
        <f aca="false">+CV330+DK330-DZ330/2</f>
        <v>0</v>
      </c>
      <c r="EQ330" s="53" t="n">
        <f aca="false">+CW330+DL330-EA330/2</f>
        <v>0</v>
      </c>
      <c r="ER330" s="53" t="n">
        <f aca="false">+CX330+DM330-EB330/2</f>
        <v>0</v>
      </c>
      <c r="ES330" s="53" t="n">
        <f aca="false">+CY330+DN330-EC330/2</f>
        <v>0</v>
      </c>
      <c r="ET330" s="53" t="n">
        <f aca="false">+CZ330+DO330-ED330/2</f>
        <v>0</v>
      </c>
      <c r="EU330" s="53" t="n">
        <f aca="false">+DA330+DP330-EE330/2</f>
        <v>0</v>
      </c>
      <c r="EV330" s="53" t="n">
        <f aca="false">+DB330+DQ330-EF330/2</f>
        <v>0</v>
      </c>
      <c r="EW330" s="53" t="n">
        <f aca="false">+DC330+DR330-EG330/2</f>
        <v>0</v>
      </c>
      <c r="EX330" s="53" t="n">
        <f aca="false">+DD330+DS330-EH330/2</f>
        <v>0</v>
      </c>
      <c r="EY330" s="53" t="n">
        <f aca="false">+DE330+DT330-EI330/2</f>
        <v>0</v>
      </c>
      <c r="EZ330" s="53" t="n">
        <f aca="false">+DF330+DU330-EJ330/2</f>
        <v>0</v>
      </c>
      <c r="FA330" s="55" t="n">
        <f aca="false">+SUM(EO330:EZ330)</f>
        <v>55.48</v>
      </c>
      <c r="FD330" s="53" t="n">
        <f aca="false">+AM330-EO330-DY330</f>
        <v>1218.52</v>
      </c>
      <c r="FE330" s="53" t="n">
        <f aca="false">+AN330-EP330-DZ330</f>
        <v>0</v>
      </c>
      <c r="FF330" s="53" t="n">
        <f aca="false">+AO330-EQ330-EA330</f>
        <v>0</v>
      </c>
      <c r="FG330" s="53" t="n">
        <f aca="false">+AP330-ER330-EB330</f>
        <v>0</v>
      </c>
      <c r="FH330" s="53" t="n">
        <f aca="false">+AQ330-ES330-EC330</f>
        <v>0</v>
      </c>
      <c r="FI330" s="53" t="n">
        <f aca="false">+AR330-ET330-ED330</f>
        <v>0</v>
      </c>
      <c r="FJ330" s="53" t="n">
        <f aca="false">+AS330-EU330-EE330</f>
        <v>0</v>
      </c>
      <c r="FK330" s="53" t="n">
        <f aca="false">+AT330-EV330-EF330</f>
        <v>0</v>
      </c>
      <c r="FL330" s="53" t="n">
        <f aca="false">+AU330-EW330-EG330</f>
        <v>0</v>
      </c>
      <c r="FM330" s="53" t="n">
        <f aca="false">+AV330-EX330-EH330</f>
        <v>0</v>
      </c>
      <c r="FN330" s="53" t="n">
        <f aca="false">+AW330-EY330-EI330</f>
        <v>0</v>
      </c>
      <c r="FO330" s="53" t="n">
        <f aca="false">+AX330-EZ330-EJ330</f>
        <v>0</v>
      </c>
      <c r="FP330" s="53" t="n">
        <f aca="false">+AY330-FA330</f>
        <v>1218.52</v>
      </c>
    </row>
    <row collapsed="false" customFormat="false" customHeight="true" hidden="false" ht="15" outlineLevel="2" r="331">
      <c r="A331" s="21" t="n">
        <v>12</v>
      </c>
      <c r="B331" s="21" t="s">
        <v>67</v>
      </c>
      <c r="C331" s="21" t="s">
        <v>137</v>
      </c>
      <c r="D331" s="67" t="n">
        <f aca="false">+E331</f>
        <v>16313</v>
      </c>
      <c r="E331" s="69" t="n">
        <v>16313</v>
      </c>
      <c r="F331" s="21" t="s">
        <v>1031</v>
      </c>
      <c r="G331" s="21" t="s">
        <v>69</v>
      </c>
      <c r="H331" s="21" t="s">
        <v>69</v>
      </c>
      <c r="I331" s="76" t="s">
        <v>1032</v>
      </c>
      <c r="J331" s="76" t="s">
        <v>1033</v>
      </c>
      <c r="K331" s="76" t="s">
        <v>486</v>
      </c>
      <c r="L331" s="49" t="s">
        <v>487</v>
      </c>
      <c r="M331" s="50" t="s">
        <v>70</v>
      </c>
      <c r="N331" s="51" t="n">
        <v>0.01</v>
      </c>
      <c r="O331" s="51" t="n">
        <v>0.02</v>
      </c>
      <c r="P331" s="51" t="n">
        <v>0</v>
      </c>
      <c r="Q331" s="51" t="n">
        <v>0</v>
      </c>
      <c r="R331" s="50" t="n">
        <v>0</v>
      </c>
      <c r="S331" s="50" t="n">
        <v>0</v>
      </c>
      <c r="T331" s="50" t="n">
        <v>30</v>
      </c>
      <c r="U331" s="50"/>
      <c r="X331" s="53" t="e">
        <f aca="false">+VLOOKUP($D331,['file:///home/lab/repositories/luckia.facturador/com.luckia.biller.deploy/src/main/resources/bootstrap/info_presencial_2014.xlsx']venta_neta_cons!$a$2:$n$1048576,3,0)</f>
        <v>#VALUE!</v>
      </c>
      <c r="Y331" s="53" t="e">
        <f aca="false">+VLOOKUP($D331,['file:///home/lab/repositories/luckia.facturador/com.luckia.biller.deploy/src/main/resources/bootstrap/info_presencial_2014.xlsx']venta_neta_cons!$a$2:$n$1048576,4,0)</f>
        <v>#VALUE!</v>
      </c>
      <c r="Z331" s="53" t="e">
        <f aca="false">+VLOOKUP($D331,['file:///home/lab/repositories/luckia.facturador/com.luckia.biller.deploy/src/main/resources/bootstrap/info_presencial_2014.xlsx']venta_neta_cons!$a$2:$n$1048576,5,0)</f>
        <v>#VALUE!</v>
      </c>
      <c r="AA331" s="53" t="e">
        <f aca="false">+VLOOKUP($D331,['file:///home/lab/repositories/luckia.facturador/com.luckia.biller.deploy/src/main/resources/bootstrap/info_presencial_2014.xlsx']venta_neta_cons!$a$2:$n$1048576,6,0)</f>
        <v>#VALUE!</v>
      </c>
      <c r="AB331" s="53" t="e">
        <f aca="false">+VLOOKUP($D331,['file:///home/lab/repositories/luckia.facturador/com.luckia.biller.deploy/src/main/resources/bootstrap/info_presencial_2014.xlsx']venta_neta_cons!$a$2:$n$1048576,7,0)</f>
        <v>#VALUE!</v>
      </c>
      <c r="AC331" s="53" t="e">
        <f aca="false">+VLOOKUP($D331,['file:///home/lab/repositories/luckia.facturador/com.luckia.biller.deploy/src/main/resources/bootstrap/info_presencial_2014.xlsx']venta_neta_cons!$a$2:$n$1048576,8,0)</f>
        <v>#VALUE!</v>
      </c>
      <c r="AD331" s="53" t="e">
        <f aca="false">+VLOOKUP($D331,['file:///home/lab/repositories/luckia.facturador/com.luckia.biller.deploy/src/main/resources/bootstrap/info_presencial_2014.xlsx']venta_neta_cons!$a$2:$n$1048576,9,0)</f>
        <v>#VALUE!</v>
      </c>
      <c r="AE331" s="53" t="e">
        <f aca="false">+VLOOKUP($D331,['file:///home/lab/repositories/luckia.facturador/com.luckia.biller.deploy/src/main/resources/bootstrap/info_presencial_2014.xlsx']venta_neta_cons!$a$2:$n$1048576,10,0)</f>
        <v>#VALUE!</v>
      </c>
      <c r="AF331" s="53" t="e">
        <f aca="false">+VLOOKUP($D331,['file:///home/lab/repositories/luckia.facturador/com.luckia.biller.deploy/src/main/resources/bootstrap/info_presencial_2014.xlsx']venta_neta_cons!$a$2:$n$1048576,11,0)</f>
        <v>#VALUE!</v>
      </c>
      <c r="AG331" s="53" t="e">
        <f aca="false">+VLOOKUP($D331,['file:///home/lab/repositories/luckia.facturador/com.luckia.biller.deploy/src/main/resources/bootstrap/info_presencial_2014.xlsx']venta_neta_cons!$a$2:$n$1048576,12,0)</f>
        <v>#VALUE!</v>
      </c>
      <c r="AH331" s="53" t="e">
        <f aca="false">+VLOOKUP($D331,['file:///home/lab/repositories/luckia.facturador/com.luckia.biller.deploy/src/main/resources/bootstrap/info_presencial_2014.xlsx']venta_neta_cons!$a$2:$n$1048576,13,0)</f>
        <v>#VALUE!</v>
      </c>
      <c r="AI331" s="53" t="e">
        <f aca="false">+VLOOKUP($D331,['file:///home/lab/repositories/luckia.facturador/com.luckia.biller.deploy/src/main/resources/bootstrap/info_presencial_2014.xlsx']venta_neta_cons!$a$2:$n$1048576,14,0)</f>
        <v>#VALUE!</v>
      </c>
      <c r="AJ331" s="53" t="n">
        <f aca="false">+SUM(X331:AI331)</f>
        <v>46</v>
      </c>
      <c r="AK331" s="54" t="n">
        <f aca="false">+BB331/X331</f>
        <v>0.0467391304347826</v>
      </c>
      <c r="AL331" s="53"/>
      <c r="AM331" s="53" t="e">
        <f aca="false">+VLOOKUP($D331,['file:///home/lab/repositories/luckia.facturador/com.luckia.biller.deploy/src/main/resources/bootstrap/info_presencial_2014.xlsx']saldo_cons!$a$2:$n$1048576,3,0)</f>
        <v>#VALUE!</v>
      </c>
      <c r="AN331" s="53" t="e">
        <f aca="false">+VLOOKUP($D331,['file:///home/lab/repositories/luckia.facturador/com.luckia.biller.deploy/src/main/resources/bootstrap/info_presencial_2014.xlsx']saldo_cons!$a$2:$n$1048576,4,0)</f>
        <v>#VALUE!</v>
      </c>
      <c r="AO331" s="53" t="e">
        <f aca="false">+VLOOKUP($D331,['file:///home/lab/repositories/luckia.facturador/com.luckia.biller.deploy/src/main/resources/bootstrap/info_presencial_2014.xlsx']saldo_cons!$a$2:$n$1048576,5,0)</f>
        <v>#VALUE!</v>
      </c>
      <c r="AP331" s="53" t="e">
        <f aca="false">+VLOOKUP($D331,['file:///home/lab/repositories/luckia.facturador/com.luckia.biller.deploy/src/main/resources/bootstrap/info_presencial_2014.xlsx']saldo_cons!$a$2:$n$1048576,6,0)</f>
        <v>#VALUE!</v>
      </c>
      <c r="AQ331" s="53" t="e">
        <f aca="false">+VLOOKUP($D331,['file:///home/lab/repositories/luckia.facturador/com.luckia.biller.deploy/src/main/resources/bootstrap/info_presencial_2014.xlsx']saldo_cons!$a$2:$n$1048576,7,0)</f>
        <v>#VALUE!</v>
      </c>
      <c r="AR331" s="53" t="e">
        <f aca="false">+VLOOKUP($D331,['file:///home/lab/repositories/luckia.facturador/com.luckia.biller.deploy/src/main/resources/bootstrap/info_presencial_2014.xlsx']saldo_cons!$a$2:$n$1048576,8,0)</f>
        <v>#VALUE!</v>
      </c>
      <c r="AS331" s="53" t="e">
        <f aca="false">+VLOOKUP($D331,['file:///home/lab/repositories/luckia.facturador/com.luckia.biller.deploy/src/main/resources/bootstrap/info_presencial_2014.xlsx']saldo_cons!$a$2:$n$1048576,9,0)</f>
        <v>#VALUE!</v>
      </c>
      <c r="AT331" s="53" t="e">
        <f aca="false">+VLOOKUP($D331,['file:///home/lab/repositories/luckia.facturador/com.luckia.biller.deploy/src/main/resources/bootstrap/info_presencial_2014.xlsx']saldo_cons!$a$2:$n$1048576,10,0)</f>
        <v>#VALUE!</v>
      </c>
      <c r="AU331" s="53" t="e">
        <f aca="false">+VLOOKUP($D331,['file:///home/lab/repositories/luckia.facturador/com.luckia.biller.deploy/src/main/resources/bootstrap/info_presencial_2014.xlsx']saldo_cons!$a$2:$n$1048576,11,0)</f>
        <v>#VALUE!</v>
      </c>
      <c r="AV331" s="53" t="e">
        <f aca="false">+VLOOKUP($D331,['file:///home/lab/repositories/luckia.facturador/com.luckia.biller.deploy/src/main/resources/bootstrap/info_presencial_2014.xlsx']saldo_cons!$a$2:$n$1048576,12,0)</f>
        <v>#VALUE!</v>
      </c>
      <c r="AW331" s="53" t="e">
        <f aca="false">+VLOOKUP($D331,['file:///home/lab/repositories/luckia.facturador/com.luckia.biller.deploy/src/main/resources/bootstrap/info_presencial_2014.xlsx']saldo_cons!$a$2:$n$1048576,13,0)</f>
        <v>#VALUE!</v>
      </c>
      <c r="AX331" s="53" t="e">
        <f aca="false">+VLOOKUP($D331,['file:///home/lab/repositories/luckia.facturador/com.luckia.biller.deploy/src/main/resources/bootstrap/info_presencial_2014.xlsx']saldo_cons!$a$2:$n$1048576,14,0)</f>
        <v>#VALUE!</v>
      </c>
      <c r="AY331" s="53" t="n">
        <f aca="false">+SUM(AM331:AX331)</f>
        <v>46</v>
      </c>
      <c r="AZ331" s="53"/>
      <c r="BA331" s="53"/>
      <c r="BB331" s="53" t="e">
        <f aca="false">+VLOOKUP($D331,['file:///home/lab/repositories/luckia.facturador/com.luckia.biller.deploy/src/main/resources/bootstrap/info_presencial_2014.xlsx']ggr_cons!$a$2:$n$1048576,3,0)</f>
        <v>#VALUE!</v>
      </c>
      <c r="BC331" s="53" t="e">
        <f aca="false">+VLOOKUP($D331,['file:///home/lab/repositories/luckia.facturador/com.luckia.biller.deploy/src/main/resources/bootstrap/info_presencial_2014.xlsx']ggr_cons!$a$2:$n$1048576,4,0)</f>
        <v>#VALUE!</v>
      </c>
      <c r="BD331" s="53" t="e">
        <f aca="false">+VLOOKUP($D331,['file:///home/lab/repositories/luckia.facturador/com.luckia.biller.deploy/src/main/resources/bootstrap/info_presencial_2014.xlsx']ggr_cons!$a$2:$n$1048576,5,0)</f>
        <v>#VALUE!</v>
      </c>
      <c r="BE331" s="53" t="e">
        <f aca="false">+VLOOKUP($D331,['file:///home/lab/repositories/luckia.facturador/com.luckia.biller.deploy/src/main/resources/bootstrap/info_presencial_2014.xlsx']ggr_cons!$a$2:$n$1048576,6,0)</f>
        <v>#VALUE!</v>
      </c>
      <c r="BF331" s="53" t="e">
        <f aca="false">+VLOOKUP($D331,['file:///home/lab/repositories/luckia.facturador/com.luckia.biller.deploy/src/main/resources/bootstrap/info_presencial_2014.xlsx']ggr_cons!$a$2:$n$1048576,7,0)</f>
        <v>#VALUE!</v>
      </c>
      <c r="BG331" s="53" t="e">
        <f aca="false">+VLOOKUP($D331,['file:///home/lab/repositories/luckia.facturador/com.luckia.biller.deploy/src/main/resources/bootstrap/info_presencial_2014.xlsx']ggr_cons!$a$2:$n$1048576,8,0)</f>
        <v>#VALUE!</v>
      </c>
      <c r="BH331" s="53" t="e">
        <f aca="false">+VLOOKUP($D331,['file:///home/lab/repositories/luckia.facturador/com.luckia.biller.deploy/src/main/resources/bootstrap/info_presencial_2014.xlsx']ggr_cons!$a$2:$n$1048576,9,0)</f>
        <v>#VALUE!</v>
      </c>
      <c r="BI331" s="53" t="e">
        <f aca="false">+VLOOKUP($D331,['file:///home/lab/repositories/luckia.facturador/com.luckia.biller.deploy/src/main/resources/bootstrap/info_presencial_2014.xlsx']ggr_cons!$a$2:$n$1048576,10,0)</f>
        <v>#VALUE!</v>
      </c>
      <c r="BJ331" s="53" t="e">
        <f aca="false">+VLOOKUP($D331,['file:///home/lab/repositories/luckia.facturador/com.luckia.biller.deploy/src/main/resources/bootstrap/info_presencial_2014.xlsx']ggr_cons!$a$2:$n$1048576,11,0)</f>
        <v>#VALUE!</v>
      </c>
      <c r="BK331" s="53" t="e">
        <f aca="false">+VLOOKUP($D331,['file:///home/lab/repositories/luckia.facturador/com.luckia.biller.deploy/src/main/resources/bootstrap/info_presencial_2014.xlsx']ggr_cons!$a$2:$n$1048576,12,0)</f>
        <v>#VALUE!</v>
      </c>
      <c r="BL331" s="53" t="e">
        <f aca="false">+VLOOKUP($D331,['file:///home/lab/repositories/luckia.facturador/com.luckia.biller.deploy/src/main/resources/bootstrap/info_presencial_2014.xlsx']ggr_cons!$a$2:$n$1048576,13,0)</f>
        <v>#VALUE!</v>
      </c>
      <c r="BM331" s="53" t="e">
        <f aca="false">+VLOOKUP($D331,['file:///home/lab/repositories/luckia.facturador/com.luckia.biller.deploy/src/main/resources/bootstrap/info_presencial_2014.xlsx']ggr_cons!$a$2:$n$1048576,14,0)</f>
        <v>#VALUE!</v>
      </c>
      <c r="BN331" s="53" t="n">
        <f aca="false">+SUM(BB331:BM331)</f>
        <v>2.15</v>
      </c>
      <c r="BO331" s="53"/>
      <c r="BP331" s="53"/>
      <c r="BQ331" s="55" t="n">
        <f aca="false">+$N331*X331</f>
        <v>0.46</v>
      </c>
      <c r="BR331" s="55" t="n">
        <f aca="false">+$N331*Y331</f>
        <v>0</v>
      </c>
      <c r="BS331" s="55" t="n">
        <f aca="false">+$N331*Z331</f>
        <v>0</v>
      </c>
      <c r="BT331" s="55" t="n">
        <f aca="false">+$N331*AA331</f>
        <v>0</v>
      </c>
      <c r="BU331" s="55" t="n">
        <f aca="false">+$N331*AB331</f>
        <v>0</v>
      </c>
      <c r="BV331" s="55" t="n">
        <f aca="false">+$N331*AC331</f>
        <v>0</v>
      </c>
      <c r="BW331" s="55" t="n">
        <f aca="false">+$N331*AD331</f>
        <v>0</v>
      </c>
      <c r="BX331" s="55" t="n">
        <f aca="false">+$N331*AE331</f>
        <v>0</v>
      </c>
      <c r="BY331" s="55" t="n">
        <f aca="false">+$N331*AF331</f>
        <v>0</v>
      </c>
      <c r="BZ331" s="55" t="n">
        <f aca="false">+$N331*AG331</f>
        <v>0</v>
      </c>
      <c r="CA331" s="55" t="n">
        <f aca="false">+$N331*AH331</f>
        <v>0</v>
      </c>
      <c r="CB331" s="55" t="n">
        <f aca="false">+$N331*AI331</f>
        <v>0</v>
      </c>
      <c r="CC331" s="55" t="n">
        <f aca="false">+SUM(BQ331:CB331)</f>
        <v>0.46</v>
      </c>
      <c r="CD331" s="53"/>
      <c r="CE331" s="55"/>
      <c r="CF331" s="55" t="n">
        <f aca="false">+BQ331/$CE$2</f>
        <v>0.380165289256198</v>
      </c>
      <c r="CG331" s="55" t="n">
        <f aca="false">+BR331/$CE$2</f>
        <v>0</v>
      </c>
      <c r="CH331" s="55" t="n">
        <f aca="false">+BS331/$CE$2</f>
        <v>0</v>
      </c>
      <c r="CI331" s="55" t="n">
        <f aca="false">+BT331/$CE$2</f>
        <v>0</v>
      </c>
      <c r="CJ331" s="55" t="n">
        <f aca="false">+BU331/$CE$2</f>
        <v>0</v>
      </c>
      <c r="CK331" s="55" t="n">
        <f aca="false">+BV331/$CE$2</f>
        <v>0</v>
      </c>
      <c r="CL331" s="55" t="n">
        <f aca="false">+BW331/$CE$2</f>
        <v>0</v>
      </c>
      <c r="CM331" s="55" t="n">
        <f aca="false">+BX331/$CE$2</f>
        <v>0</v>
      </c>
      <c r="CN331" s="55" t="n">
        <f aca="false">+BY331/$CE$2</f>
        <v>0</v>
      </c>
      <c r="CO331" s="55" t="n">
        <f aca="false">+BZ331/$CE$2</f>
        <v>0</v>
      </c>
      <c r="CP331" s="55" t="n">
        <f aca="false">+CA331/$CE$2</f>
        <v>0</v>
      </c>
      <c r="CQ331" s="55" t="n">
        <f aca="false">+CB331/$CE$2</f>
        <v>0</v>
      </c>
      <c r="CR331" s="55" t="n">
        <f aca="false">+CC331/$CE$2</f>
        <v>0.380165289256198</v>
      </c>
      <c r="CS331" s="53"/>
      <c r="CT331" s="53"/>
      <c r="CU331" s="56" t="n">
        <f aca="false">+$O331*X331+$P331*BB331+$Q331*(0.9*BB331+$S331)+$R331</f>
        <v>0.92</v>
      </c>
      <c r="CV331" s="56" t="n">
        <f aca="false">+$O331*Y331+$P331*BC331+$Q331*(0.9*BC331+$S331)+$R331</f>
        <v>0</v>
      </c>
      <c r="CW331" s="56" t="n">
        <f aca="false">+$O331*Z331+$P331*BD331+$Q331*(0.9*BD331+$S331)+$R331</f>
        <v>0</v>
      </c>
      <c r="CX331" s="56" t="n">
        <f aca="false">+$O331*AA331+$P331*BE331+$Q331*(0.9*BE331+$S331)+$R331</f>
        <v>0</v>
      </c>
      <c r="CY331" s="56" t="n">
        <f aca="false">+$O331*AB331+$P331*BF331+$Q331*(0.9*BF331+$S331)+$R331</f>
        <v>0</v>
      </c>
      <c r="CZ331" s="56" t="n">
        <f aca="false">+$O331*AC331+$P331*BG331+$Q331*(0.9*BG331+$S331)+$R331</f>
        <v>0</v>
      </c>
      <c r="DA331" s="56" t="n">
        <f aca="false">+$O331*AD331+$P331*BH331+$Q331*(0.9*BH331+$S331)+$R331</f>
        <v>0</v>
      </c>
      <c r="DB331" s="56" t="n">
        <f aca="false">+$O331*AE331+$P331*BI331+$Q331*(0.9*BI331+$S331)+$R331</f>
        <v>0</v>
      </c>
      <c r="DC331" s="56" t="n">
        <f aca="false">+$O331*AF331+$P331*BJ331+$Q331*(0.9*BJ331+$S331)+$R331</f>
        <v>0</v>
      </c>
      <c r="DD331" s="56" t="n">
        <f aca="false">+$O331*AG331+$P331*BK331+$Q331*(0.9*BK331+$S331)+$R331</f>
        <v>0</v>
      </c>
      <c r="DE331" s="56" t="n">
        <f aca="false">+$O331*AH331+$P331*BL331+$Q331*(0.9*BL331+$S331)+$R331</f>
        <v>0</v>
      </c>
      <c r="DF331" s="56" t="n">
        <f aca="false">+$O331*AI331+$P331*BM331+$Q331*(0.9*BM331+$S331)+$R331</f>
        <v>0</v>
      </c>
      <c r="DG331" s="55" t="n">
        <f aca="false">+SUM(CU331:DF331)</f>
        <v>0.92</v>
      </c>
      <c r="DH331" s="53"/>
      <c r="DJ331" s="14" t="n">
        <f aca="false">+IF(X331=0,0,$T331)</f>
        <v>30</v>
      </c>
      <c r="DK331" s="14" t="n">
        <f aca="false">+IF(Y331=0,0,$T331)</f>
        <v>0</v>
      </c>
      <c r="DL331" s="14" t="n">
        <f aca="false">+IF(Z331=0,0,$T331)</f>
        <v>0</v>
      </c>
      <c r="DM331" s="14" t="n">
        <f aca="false">+IF(AA331=0,0,$T331)</f>
        <v>0</v>
      </c>
      <c r="DN331" s="14" t="n">
        <f aca="false">+IF(AB331=0,0,$T331)</f>
        <v>0</v>
      </c>
      <c r="DO331" s="14" t="n">
        <f aca="false">+IF(AC331=0,0,$T331)</f>
        <v>0</v>
      </c>
      <c r="DP331" s="14" t="n">
        <f aca="false">+IF(AD331=0,0,$T331)</f>
        <v>0</v>
      </c>
      <c r="DQ331" s="14" t="n">
        <f aca="false">+IF(AE331=0,0,$T331)</f>
        <v>0</v>
      </c>
      <c r="DR331" s="14" t="n">
        <f aca="false">+IF(AF331=0,0,$T331)</f>
        <v>0</v>
      </c>
      <c r="DS331" s="14" t="n">
        <f aca="false">+IF(AG331=0,0,$T331)</f>
        <v>0</v>
      </c>
      <c r="DT331" s="14" t="n">
        <f aca="false">+IF(AH331=0,0,$T331)</f>
        <v>0</v>
      </c>
      <c r="DU331" s="14" t="n">
        <f aca="false">+IF(AI331=0,0,$T331)</f>
        <v>0</v>
      </c>
      <c r="DV331" s="55" t="n">
        <f aca="false">+SUM(DJ331:DU331)</f>
        <v>30</v>
      </c>
      <c r="DY331" s="14" t="n">
        <v>0</v>
      </c>
      <c r="DZ331" s="14" t="n">
        <v>0</v>
      </c>
      <c r="EA331" s="14" t="n">
        <v>0</v>
      </c>
      <c r="EB331" s="14" t="n">
        <v>0</v>
      </c>
      <c r="EC331" s="14" t="n">
        <v>0</v>
      </c>
      <c r="ED331" s="14" t="n">
        <v>0</v>
      </c>
      <c r="EE331" s="14" t="n">
        <v>0</v>
      </c>
      <c r="EF331" s="14" t="n">
        <v>0</v>
      </c>
      <c r="EG331" s="14" t="n">
        <v>0</v>
      </c>
      <c r="EH331" s="14" t="n">
        <v>0</v>
      </c>
      <c r="EI331" s="14" t="n">
        <v>0</v>
      </c>
      <c r="EJ331" s="14" t="n">
        <v>0</v>
      </c>
      <c r="EK331" s="55" t="n">
        <f aca="false">+SUM(DY331:EJ331)</f>
        <v>0</v>
      </c>
      <c r="EO331" s="53" t="n">
        <f aca="false">+CU331+DJ331-DY331/2</f>
        <v>30.92</v>
      </c>
      <c r="EP331" s="53" t="n">
        <f aca="false">+CV331+DK331-DZ331/2</f>
        <v>0</v>
      </c>
      <c r="EQ331" s="53" t="n">
        <f aca="false">+CW331+DL331-EA331/2</f>
        <v>0</v>
      </c>
      <c r="ER331" s="53" t="n">
        <f aca="false">+CX331+DM331-EB331/2</f>
        <v>0</v>
      </c>
      <c r="ES331" s="53" t="n">
        <f aca="false">+CY331+DN331-EC331/2</f>
        <v>0</v>
      </c>
      <c r="ET331" s="53" t="n">
        <f aca="false">+CZ331+DO331-ED331/2</f>
        <v>0</v>
      </c>
      <c r="EU331" s="53" t="n">
        <f aca="false">+DA331+DP331-EE331/2</f>
        <v>0</v>
      </c>
      <c r="EV331" s="53" t="n">
        <f aca="false">+DB331+DQ331-EF331/2</f>
        <v>0</v>
      </c>
      <c r="EW331" s="53" t="n">
        <f aca="false">+DC331+DR331-EG331/2</f>
        <v>0</v>
      </c>
      <c r="EX331" s="53" t="n">
        <f aca="false">+DD331+DS331-EH331/2</f>
        <v>0</v>
      </c>
      <c r="EY331" s="53" t="n">
        <f aca="false">+DE331+DT331-EI331/2</f>
        <v>0</v>
      </c>
      <c r="EZ331" s="53" t="n">
        <f aca="false">+DF331+DU331-EJ331/2</f>
        <v>0</v>
      </c>
      <c r="FA331" s="55" t="n">
        <f aca="false">+SUM(EO331:EZ331)</f>
        <v>30.92</v>
      </c>
      <c r="FD331" s="53" t="n">
        <f aca="false">+AM331-EO331-DY331</f>
        <v>15.08</v>
      </c>
      <c r="FE331" s="53" t="n">
        <f aca="false">+AN331-EP331-DZ331</f>
        <v>0</v>
      </c>
      <c r="FF331" s="53" t="n">
        <f aca="false">+AO331-EQ331-EA331</f>
        <v>0</v>
      </c>
      <c r="FG331" s="53" t="n">
        <f aca="false">+AP331-ER331-EB331</f>
        <v>0</v>
      </c>
      <c r="FH331" s="53" t="n">
        <f aca="false">+AQ331-ES331-EC331</f>
        <v>0</v>
      </c>
      <c r="FI331" s="53" t="n">
        <f aca="false">+AR331-ET331-ED331</f>
        <v>0</v>
      </c>
      <c r="FJ331" s="53" t="n">
        <f aca="false">+AS331-EU331-EE331</f>
        <v>0</v>
      </c>
      <c r="FK331" s="53" t="n">
        <f aca="false">+AT331-EV331-EF331</f>
        <v>0</v>
      </c>
      <c r="FL331" s="53" t="n">
        <f aca="false">+AU331-EW331-EG331</f>
        <v>0</v>
      </c>
      <c r="FM331" s="53" t="n">
        <f aca="false">+AV331-EX331-EH331</f>
        <v>0</v>
      </c>
      <c r="FN331" s="53" t="n">
        <f aca="false">+AW331-EY331-EI331</f>
        <v>0</v>
      </c>
      <c r="FO331" s="53" t="n">
        <f aca="false">+AX331-EZ331-EJ331</f>
        <v>0</v>
      </c>
      <c r="FP331" s="53" t="n">
        <f aca="false">+AY331-FA331</f>
        <v>15.08</v>
      </c>
    </row>
    <row collapsed="false" customFormat="false" customHeight="true" hidden="false" ht="15" outlineLevel="2" r="332">
      <c r="A332" s="21" t="n">
        <v>12</v>
      </c>
      <c r="B332" s="21" t="s">
        <v>67</v>
      </c>
      <c r="C332" s="21" t="s">
        <v>137</v>
      </c>
      <c r="D332" s="67" t="n">
        <f aca="false">+E332</f>
        <v>16314</v>
      </c>
      <c r="E332" s="69" t="n">
        <v>16314</v>
      </c>
      <c r="F332" s="72" t="s">
        <v>1034</v>
      </c>
      <c r="G332" s="21" t="s">
        <v>69</v>
      </c>
      <c r="H332" s="21" t="s">
        <v>69</v>
      </c>
      <c r="I332" s="76" t="s">
        <v>1035</v>
      </c>
      <c r="J332" s="76" t="s">
        <v>1036</v>
      </c>
      <c r="K332" s="76" t="s">
        <v>486</v>
      </c>
      <c r="L332" s="49" t="s">
        <v>487</v>
      </c>
      <c r="M332" s="50" t="s">
        <v>70</v>
      </c>
      <c r="N332" s="51" t="n">
        <v>0.01</v>
      </c>
      <c r="O332" s="51" t="n">
        <v>0.02</v>
      </c>
      <c r="P332" s="51" t="n">
        <v>0</v>
      </c>
      <c r="Q332" s="51" t="n">
        <v>0</v>
      </c>
      <c r="R332" s="50" t="n">
        <v>0</v>
      </c>
      <c r="S332" s="50" t="n">
        <v>0</v>
      </c>
      <c r="T332" s="50" t="n">
        <v>30</v>
      </c>
      <c r="U332" s="50"/>
      <c r="X332" s="53" t="e">
        <f aca="false">+VLOOKUP($D332,['file:///home/lab/repositories/luckia.facturador/com.luckia.biller.deploy/src/main/resources/bootstrap/info_presencial_2014.xlsx']venta_neta_cons!$a$2:$n$1048576,3,0)</f>
        <v>#VALUE!</v>
      </c>
      <c r="Y332" s="53" t="e">
        <f aca="false">+VLOOKUP($D332,['file:///home/lab/repositories/luckia.facturador/com.luckia.biller.deploy/src/main/resources/bootstrap/info_presencial_2014.xlsx']venta_neta_cons!$a$2:$n$1048576,4,0)</f>
        <v>#VALUE!</v>
      </c>
      <c r="Z332" s="53" t="e">
        <f aca="false">+VLOOKUP($D332,['file:///home/lab/repositories/luckia.facturador/com.luckia.biller.deploy/src/main/resources/bootstrap/info_presencial_2014.xlsx']venta_neta_cons!$a$2:$n$1048576,5,0)</f>
        <v>#VALUE!</v>
      </c>
      <c r="AA332" s="53" t="e">
        <f aca="false">+VLOOKUP($D332,['file:///home/lab/repositories/luckia.facturador/com.luckia.biller.deploy/src/main/resources/bootstrap/info_presencial_2014.xlsx']venta_neta_cons!$a$2:$n$1048576,6,0)</f>
        <v>#VALUE!</v>
      </c>
      <c r="AB332" s="53" t="e">
        <f aca="false">+VLOOKUP($D332,['file:///home/lab/repositories/luckia.facturador/com.luckia.biller.deploy/src/main/resources/bootstrap/info_presencial_2014.xlsx']venta_neta_cons!$a$2:$n$1048576,7,0)</f>
        <v>#VALUE!</v>
      </c>
      <c r="AC332" s="53" t="e">
        <f aca="false">+VLOOKUP($D332,['file:///home/lab/repositories/luckia.facturador/com.luckia.biller.deploy/src/main/resources/bootstrap/info_presencial_2014.xlsx']venta_neta_cons!$a$2:$n$1048576,8,0)</f>
        <v>#VALUE!</v>
      </c>
      <c r="AD332" s="53" t="e">
        <f aca="false">+VLOOKUP($D332,['file:///home/lab/repositories/luckia.facturador/com.luckia.biller.deploy/src/main/resources/bootstrap/info_presencial_2014.xlsx']venta_neta_cons!$a$2:$n$1048576,9,0)</f>
        <v>#VALUE!</v>
      </c>
      <c r="AE332" s="53" t="e">
        <f aca="false">+VLOOKUP($D332,['file:///home/lab/repositories/luckia.facturador/com.luckia.biller.deploy/src/main/resources/bootstrap/info_presencial_2014.xlsx']venta_neta_cons!$a$2:$n$1048576,10,0)</f>
        <v>#VALUE!</v>
      </c>
      <c r="AF332" s="53" t="e">
        <f aca="false">+VLOOKUP($D332,['file:///home/lab/repositories/luckia.facturador/com.luckia.biller.deploy/src/main/resources/bootstrap/info_presencial_2014.xlsx']venta_neta_cons!$a$2:$n$1048576,11,0)</f>
        <v>#VALUE!</v>
      </c>
      <c r="AG332" s="53" t="e">
        <f aca="false">+VLOOKUP($D332,['file:///home/lab/repositories/luckia.facturador/com.luckia.biller.deploy/src/main/resources/bootstrap/info_presencial_2014.xlsx']venta_neta_cons!$a$2:$n$1048576,12,0)</f>
        <v>#VALUE!</v>
      </c>
      <c r="AH332" s="53" t="e">
        <f aca="false">+VLOOKUP($D332,['file:///home/lab/repositories/luckia.facturador/com.luckia.biller.deploy/src/main/resources/bootstrap/info_presencial_2014.xlsx']venta_neta_cons!$a$2:$n$1048576,13,0)</f>
        <v>#VALUE!</v>
      </c>
      <c r="AI332" s="53" t="e">
        <f aca="false">+VLOOKUP($D332,['file:///home/lab/repositories/luckia.facturador/com.luckia.biller.deploy/src/main/resources/bootstrap/info_presencial_2014.xlsx']venta_neta_cons!$a$2:$n$1048576,14,0)</f>
        <v>#VALUE!</v>
      </c>
      <c r="AJ332" s="53" t="n">
        <f aca="false">+SUM(X332:AI332)</f>
        <v>12224</v>
      </c>
      <c r="AK332" s="54" t="n">
        <f aca="false">+BB332/X332</f>
        <v>0.241694208115183</v>
      </c>
      <c r="AL332" s="53"/>
      <c r="AM332" s="53" t="e">
        <f aca="false">+VLOOKUP($D332,['file:///home/lab/repositories/luckia.facturador/com.luckia.biller.deploy/src/main/resources/bootstrap/info_presencial_2014.xlsx']saldo_cons!$a$2:$n$1048576,3,0)</f>
        <v>#VALUE!</v>
      </c>
      <c r="AN332" s="53" t="e">
        <f aca="false">+VLOOKUP($D332,['file:///home/lab/repositories/luckia.facturador/com.luckia.biller.deploy/src/main/resources/bootstrap/info_presencial_2014.xlsx']saldo_cons!$a$2:$n$1048576,4,0)</f>
        <v>#VALUE!</v>
      </c>
      <c r="AO332" s="53" t="e">
        <f aca="false">+VLOOKUP($D332,['file:///home/lab/repositories/luckia.facturador/com.luckia.biller.deploy/src/main/resources/bootstrap/info_presencial_2014.xlsx']saldo_cons!$a$2:$n$1048576,5,0)</f>
        <v>#VALUE!</v>
      </c>
      <c r="AP332" s="53" t="e">
        <f aca="false">+VLOOKUP($D332,['file:///home/lab/repositories/luckia.facturador/com.luckia.biller.deploy/src/main/resources/bootstrap/info_presencial_2014.xlsx']saldo_cons!$a$2:$n$1048576,6,0)</f>
        <v>#VALUE!</v>
      </c>
      <c r="AQ332" s="53" t="e">
        <f aca="false">+VLOOKUP($D332,['file:///home/lab/repositories/luckia.facturador/com.luckia.biller.deploy/src/main/resources/bootstrap/info_presencial_2014.xlsx']saldo_cons!$a$2:$n$1048576,7,0)</f>
        <v>#VALUE!</v>
      </c>
      <c r="AR332" s="53" t="e">
        <f aca="false">+VLOOKUP($D332,['file:///home/lab/repositories/luckia.facturador/com.luckia.biller.deploy/src/main/resources/bootstrap/info_presencial_2014.xlsx']saldo_cons!$a$2:$n$1048576,8,0)</f>
        <v>#VALUE!</v>
      </c>
      <c r="AS332" s="53" t="e">
        <f aca="false">+VLOOKUP($D332,['file:///home/lab/repositories/luckia.facturador/com.luckia.biller.deploy/src/main/resources/bootstrap/info_presencial_2014.xlsx']saldo_cons!$a$2:$n$1048576,9,0)</f>
        <v>#VALUE!</v>
      </c>
      <c r="AT332" s="53" t="e">
        <f aca="false">+VLOOKUP($D332,['file:///home/lab/repositories/luckia.facturador/com.luckia.biller.deploy/src/main/resources/bootstrap/info_presencial_2014.xlsx']saldo_cons!$a$2:$n$1048576,10,0)</f>
        <v>#VALUE!</v>
      </c>
      <c r="AU332" s="53" t="e">
        <f aca="false">+VLOOKUP($D332,['file:///home/lab/repositories/luckia.facturador/com.luckia.biller.deploy/src/main/resources/bootstrap/info_presencial_2014.xlsx']saldo_cons!$a$2:$n$1048576,11,0)</f>
        <v>#VALUE!</v>
      </c>
      <c r="AV332" s="53" t="e">
        <f aca="false">+VLOOKUP($D332,['file:///home/lab/repositories/luckia.facturador/com.luckia.biller.deploy/src/main/resources/bootstrap/info_presencial_2014.xlsx']saldo_cons!$a$2:$n$1048576,12,0)</f>
        <v>#VALUE!</v>
      </c>
      <c r="AW332" s="53" t="e">
        <f aca="false">+VLOOKUP($D332,['file:///home/lab/repositories/luckia.facturador/com.luckia.biller.deploy/src/main/resources/bootstrap/info_presencial_2014.xlsx']saldo_cons!$a$2:$n$1048576,13,0)</f>
        <v>#VALUE!</v>
      </c>
      <c r="AX332" s="53" t="e">
        <f aca="false">+VLOOKUP($D332,['file:///home/lab/repositories/luckia.facturador/com.luckia.biller.deploy/src/main/resources/bootstrap/info_presencial_2014.xlsx']saldo_cons!$a$2:$n$1048576,14,0)</f>
        <v>#VALUE!</v>
      </c>
      <c r="AY332" s="53" t="n">
        <f aca="false">+SUM(AM332:AX332)</f>
        <v>12224</v>
      </c>
      <c r="AZ332" s="53"/>
      <c r="BA332" s="53"/>
      <c r="BB332" s="53" t="e">
        <f aca="false">+VLOOKUP($D332,['file:///home/lab/repositories/luckia.facturador/com.luckia.biller.deploy/src/main/resources/bootstrap/info_presencial_2014.xlsx']ggr_cons!$a$2:$n$1048576,3,0)</f>
        <v>#VALUE!</v>
      </c>
      <c r="BC332" s="53" t="e">
        <f aca="false">+VLOOKUP($D332,['file:///home/lab/repositories/luckia.facturador/com.luckia.biller.deploy/src/main/resources/bootstrap/info_presencial_2014.xlsx']ggr_cons!$a$2:$n$1048576,4,0)</f>
        <v>#VALUE!</v>
      </c>
      <c r="BD332" s="53" t="e">
        <f aca="false">+VLOOKUP($D332,['file:///home/lab/repositories/luckia.facturador/com.luckia.biller.deploy/src/main/resources/bootstrap/info_presencial_2014.xlsx']ggr_cons!$a$2:$n$1048576,5,0)</f>
        <v>#VALUE!</v>
      </c>
      <c r="BE332" s="53" t="e">
        <f aca="false">+VLOOKUP($D332,['file:///home/lab/repositories/luckia.facturador/com.luckia.biller.deploy/src/main/resources/bootstrap/info_presencial_2014.xlsx']ggr_cons!$a$2:$n$1048576,6,0)</f>
        <v>#VALUE!</v>
      </c>
      <c r="BF332" s="53" t="e">
        <f aca="false">+VLOOKUP($D332,['file:///home/lab/repositories/luckia.facturador/com.luckia.biller.deploy/src/main/resources/bootstrap/info_presencial_2014.xlsx']ggr_cons!$a$2:$n$1048576,7,0)</f>
        <v>#VALUE!</v>
      </c>
      <c r="BG332" s="53" t="e">
        <f aca="false">+VLOOKUP($D332,['file:///home/lab/repositories/luckia.facturador/com.luckia.biller.deploy/src/main/resources/bootstrap/info_presencial_2014.xlsx']ggr_cons!$a$2:$n$1048576,8,0)</f>
        <v>#VALUE!</v>
      </c>
      <c r="BH332" s="53" t="e">
        <f aca="false">+VLOOKUP($D332,['file:///home/lab/repositories/luckia.facturador/com.luckia.biller.deploy/src/main/resources/bootstrap/info_presencial_2014.xlsx']ggr_cons!$a$2:$n$1048576,9,0)</f>
        <v>#VALUE!</v>
      </c>
      <c r="BI332" s="53" t="e">
        <f aca="false">+VLOOKUP($D332,['file:///home/lab/repositories/luckia.facturador/com.luckia.biller.deploy/src/main/resources/bootstrap/info_presencial_2014.xlsx']ggr_cons!$a$2:$n$1048576,10,0)</f>
        <v>#VALUE!</v>
      </c>
      <c r="BJ332" s="53" t="e">
        <f aca="false">+VLOOKUP($D332,['file:///home/lab/repositories/luckia.facturador/com.luckia.biller.deploy/src/main/resources/bootstrap/info_presencial_2014.xlsx']ggr_cons!$a$2:$n$1048576,11,0)</f>
        <v>#VALUE!</v>
      </c>
      <c r="BK332" s="53" t="e">
        <f aca="false">+VLOOKUP($D332,['file:///home/lab/repositories/luckia.facturador/com.luckia.biller.deploy/src/main/resources/bootstrap/info_presencial_2014.xlsx']ggr_cons!$a$2:$n$1048576,12,0)</f>
        <v>#VALUE!</v>
      </c>
      <c r="BL332" s="53" t="e">
        <f aca="false">+VLOOKUP($D332,['file:///home/lab/repositories/luckia.facturador/com.luckia.biller.deploy/src/main/resources/bootstrap/info_presencial_2014.xlsx']ggr_cons!$a$2:$n$1048576,13,0)</f>
        <v>#VALUE!</v>
      </c>
      <c r="BM332" s="53" t="e">
        <f aca="false">+VLOOKUP($D332,['file:///home/lab/repositories/luckia.facturador/com.luckia.biller.deploy/src/main/resources/bootstrap/info_presencial_2014.xlsx']ggr_cons!$a$2:$n$1048576,14,0)</f>
        <v>#VALUE!</v>
      </c>
      <c r="BN332" s="53" t="n">
        <f aca="false">+SUM(BB332:BM332)</f>
        <v>2954.47</v>
      </c>
      <c r="BO332" s="53"/>
      <c r="BP332" s="53"/>
      <c r="BQ332" s="55" t="n">
        <f aca="false">+$N332*X332</f>
        <v>122.24</v>
      </c>
      <c r="BR332" s="55" t="n">
        <f aca="false">+$N332*Y332</f>
        <v>0</v>
      </c>
      <c r="BS332" s="55" t="n">
        <f aca="false">+$N332*Z332</f>
        <v>0</v>
      </c>
      <c r="BT332" s="55" t="n">
        <f aca="false">+$N332*AA332</f>
        <v>0</v>
      </c>
      <c r="BU332" s="55" t="n">
        <f aca="false">+$N332*AB332</f>
        <v>0</v>
      </c>
      <c r="BV332" s="55" t="n">
        <f aca="false">+$N332*AC332</f>
        <v>0</v>
      </c>
      <c r="BW332" s="55" t="n">
        <f aca="false">+$N332*AD332</f>
        <v>0</v>
      </c>
      <c r="BX332" s="55" t="n">
        <f aca="false">+$N332*AE332</f>
        <v>0</v>
      </c>
      <c r="BY332" s="55" t="n">
        <f aca="false">+$N332*AF332</f>
        <v>0</v>
      </c>
      <c r="BZ332" s="55" t="n">
        <f aca="false">+$N332*AG332</f>
        <v>0</v>
      </c>
      <c r="CA332" s="55" t="n">
        <f aca="false">+$N332*AH332</f>
        <v>0</v>
      </c>
      <c r="CB332" s="55" t="n">
        <f aca="false">+$N332*AI332</f>
        <v>0</v>
      </c>
      <c r="CC332" s="55" t="n">
        <f aca="false">+SUM(BQ332:CB332)</f>
        <v>122.24</v>
      </c>
      <c r="CD332" s="53"/>
      <c r="CE332" s="55"/>
      <c r="CF332" s="55" t="n">
        <f aca="false">+BQ332/$CE$2</f>
        <v>101.02479338843</v>
      </c>
      <c r="CG332" s="55" t="n">
        <f aca="false">+BR332/$CE$2</f>
        <v>0</v>
      </c>
      <c r="CH332" s="55" t="n">
        <f aca="false">+BS332/$CE$2</f>
        <v>0</v>
      </c>
      <c r="CI332" s="55" t="n">
        <f aca="false">+BT332/$CE$2</f>
        <v>0</v>
      </c>
      <c r="CJ332" s="55" t="n">
        <f aca="false">+BU332/$CE$2</f>
        <v>0</v>
      </c>
      <c r="CK332" s="55" t="n">
        <f aca="false">+BV332/$CE$2</f>
        <v>0</v>
      </c>
      <c r="CL332" s="55" t="n">
        <f aca="false">+BW332/$CE$2</f>
        <v>0</v>
      </c>
      <c r="CM332" s="55" t="n">
        <f aca="false">+BX332/$CE$2</f>
        <v>0</v>
      </c>
      <c r="CN332" s="55" t="n">
        <f aca="false">+BY332/$CE$2</f>
        <v>0</v>
      </c>
      <c r="CO332" s="55" t="n">
        <f aca="false">+BZ332/$CE$2</f>
        <v>0</v>
      </c>
      <c r="CP332" s="55" t="n">
        <f aca="false">+CA332/$CE$2</f>
        <v>0</v>
      </c>
      <c r="CQ332" s="55" t="n">
        <f aca="false">+CB332/$CE$2</f>
        <v>0</v>
      </c>
      <c r="CR332" s="55" t="n">
        <f aca="false">+CC332/$CE$2</f>
        <v>101.02479338843</v>
      </c>
      <c r="CS332" s="53"/>
      <c r="CT332" s="53"/>
      <c r="CU332" s="56" t="n">
        <f aca="false">+$O332*X332+$P332*BB332+$Q332*(0.9*BB332+$S332)+$R332</f>
        <v>244.48</v>
      </c>
      <c r="CV332" s="56" t="n">
        <f aca="false">+$O332*Y332+$P332*BC332+$Q332*(0.9*BC332+$S332)+$R332</f>
        <v>0</v>
      </c>
      <c r="CW332" s="56" t="n">
        <f aca="false">+$O332*Z332+$P332*BD332+$Q332*(0.9*BD332+$S332)+$R332</f>
        <v>0</v>
      </c>
      <c r="CX332" s="56" t="n">
        <f aca="false">+$O332*AA332+$P332*BE332+$Q332*(0.9*BE332+$S332)+$R332</f>
        <v>0</v>
      </c>
      <c r="CY332" s="56" t="n">
        <f aca="false">+$O332*AB332+$P332*BF332+$Q332*(0.9*BF332+$S332)+$R332</f>
        <v>0</v>
      </c>
      <c r="CZ332" s="56" t="n">
        <f aca="false">+$O332*AC332+$P332*BG332+$Q332*(0.9*BG332+$S332)+$R332</f>
        <v>0</v>
      </c>
      <c r="DA332" s="56" t="n">
        <f aca="false">+$O332*AD332+$P332*BH332+$Q332*(0.9*BH332+$S332)+$R332</f>
        <v>0</v>
      </c>
      <c r="DB332" s="56" t="n">
        <f aca="false">+$O332*AE332+$P332*BI332+$Q332*(0.9*BI332+$S332)+$R332</f>
        <v>0</v>
      </c>
      <c r="DC332" s="56" t="n">
        <f aca="false">+$O332*AF332+$P332*BJ332+$Q332*(0.9*BJ332+$S332)+$R332</f>
        <v>0</v>
      </c>
      <c r="DD332" s="56" t="n">
        <f aca="false">+$O332*AG332+$P332*BK332+$Q332*(0.9*BK332+$S332)+$R332</f>
        <v>0</v>
      </c>
      <c r="DE332" s="56" t="n">
        <f aca="false">+$O332*AH332+$P332*BL332+$Q332*(0.9*BL332+$S332)+$R332</f>
        <v>0</v>
      </c>
      <c r="DF332" s="56" t="n">
        <f aca="false">+$O332*AI332+$P332*BM332+$Q332*(0.9*BM332+$S332)+$R332</f>
        <v>0</v>
      </c>
      <c r="DG332" s="55" t="n">
        <f aca="false">+SUM(CU332:DF332)</f>
        <v>244.48</v>
      </c>
      <c r="DH332" s="53"/>
      <c r="DJ332" s="14" t="n">
        <f aca="false">+IF(X332=0,0,$T332)</f>
        <v>30</v>
      </c>
      <c r="DK332" s="14" t="n">
        <f aca="false">+IF(Y332=0,0,$T332)</f>
        <v>0</v>
      </c>
      <c r="DL332" s="14" t="n">
        <f aca="false">+IF(Z332=0,0,$T332)</f>
        <v>0</v>
      </c>
      <c r="DM332" s="14" t="n">
        <f aca="false">+IF(AA332=0,0,$T332)</f>
        <v>0</v>
      </c>
      <c r="DN332" s="14" t="n">
        <f aca="false">+IF(AB332=0,0,$T332)</f>
        <v>0</v>
      </c>
      <c r="DO332" s="14" t="n">
        <f aca="false">+IF(AC332=0,0,$T332)</f>
        <v>0</v>
      </c>
      <c r="DP332" s="14" t="n">
        <f aca="false">+IF(AD332=0,0,$T332)</f>
        <v>0</v>
      </c>
      <c r="DQ332" s="14" t="n">
        <f aca="false">+IF(AE332=0,0,$T332)</f>
        <v>0</v>
      </c>
      <c r="DR332" s="14" t="n">
        <f aca="false">+IF(AF332=0,0,$T332)</f>
        <v>0</v>
      </c>
      <c r="DS332" s="14" t="n">
        <f aca="false">+IF(AG332=0,0,$T332)</f>
        <v>0</v>
      </c>
      <c r="DT332" s="14" t="n">
        <f aca="false">+IF(AH332=0,0,$T332)</f>
        <v>0</v>
      </c>
      <c r="DU332" s="14" t="n">
        <f aca="false">+IF(AI332=0,0,$T332)</f>
        <v>0</v>
      </c>
      <c r="DV332" s="55" t="n">
        <f aca="false">+SUM(DJ332:DU332)</f>
        <v>30</v>
      </c>
      <c r="DY332" s="14" t="n">
        <v>0</v>
      </c>
      <c r="DZ332" s="14" t="n">
        <v>0</v>
      </c>
      <c r="EA332" s="14" t="n">
        <v>0</v>
      </c>
      <c r="EB332" s="14" t="n">
        <v>0</v>
      </c>
      <c r="EC332" s="14" t="n">
        <v>0</v>
      </c>
      <c r="ED332" s="14" t="n">
        <v>0</v>
      </c>
      <c r="EE332" s="14" t="n">
        <v>0</v>
      </c>
      <c r="EF332" s="14" t="n">
        <v>0</v>
      </c>
      <c r="EG332" s="14" t="n">
        <v>0</v>
      </c>
      <c r="EH332" s="14" t="n">
        <v>0</v>
      </c>
      <c r="EI332" s="14" t="n">
        <v>0</v>
      </c>
      <c r="EJ332" s="14" t="n">
        <v>0</v>
      </c>
      <c r="EK332" s="55" t="n">
        <f aca="false">+SUM(DY332:EJ332)</f>
        <v>0</v>
      </c>
      <c r="EO332" s="53" t="n">
        <f aca="false">+CU332+DJ332-DY332/2</f>
        <v>274.48</v>
      </c>
      <c r="EP332" s="53" t="n">
        <f aca="false">+CV332+DK332-DZ332/2</f>
        <v>0</v>
      </c>
      <c r="EQ332" s="53" t="n">
        <f aca="false">+CW332+DL332-EA332/2</f>
        <v>0</v>
      </c>
      <c r="ER332" s="53" t="n">
        <f aca="false">+CX332+DM332-EB332/2</f>
        <v>0</v>
      </c>
      <c r="ES332" s="53" t="n">
        <f aca="false">+CY332+DN332-EC332/2</f>
        <v>0</v>
      </c>
      <c r="ET332" s="53" t="n">
        <f aca="false">+CZ332+DO332-ED332/2</f>
        <v>0</v>
      </c>
      <c r="EU332" s="53" t="n">
        <f aca="false">+DA332+DP332-EE332/2</f>
        <v>0</v>
      </c>
      <c r="EV332" s="53" t="n">
        <f aca="false">+DB332+DQ332-EF332/2</f>
        <v>0</v>
      </c>
      <c r="EW332" s="53" t="n">
        <f aca="false">+DC332+DR332-EG332/2</f>
        <v>0</v>
      </c>
      <c r="EX332" s="53" t="n">
        <f aca="false">+DD332+DS332-EH332/2</f>
        <v>0</v>
      </c>
      <c r="EY332" s="53" t="n">
        <f aca="false">+DE332+DT332-EI332/2</f>
        <v>0</v>
      </c>
      <c r="EZ332" s="53" t="n">
        <f aca="false">+DF332+DU332-EJ332/2</f>
        <v>0</v>
      </c>
      <c r="FA332" s="55" t="n">
        <f aca="false">+SUM(EO332:EZ332)</f>
        <v>274.48</v>
      </c>
      <c r="FD332" s="53" t="n">
        <f aca="false">+AM332-EO332-DY332</f>
        <v>11949.52</v>
      </c>
      <c r="FE332" s="53" t="n">
        <f aca="false">+AN332-EP332-DZ332</f>
        <v>0</v>
      </c>
      <c r="FF332" s="53" t="n">
        <f aca="false">+AO332-EQ332-EA332</f>
        <v>0</v>
      </c>
      <c r="FG332" s="53" t="n">
        <f aca="false">+AP332-ER332-EB332</f>
        <v>0</v>
      </c>
      <c r="FH332" s="53" t="n">
        <f aca="false">+AQ332-ES332-EC332</f>
        <v>0</v>
      </c>
      <c r="FI332" s="53" t="n">
        <f aca="false">+AR332-ET332-ED332</f>
        <v>0</v>
      </c>
      <c r="FJ332" s="53" t="n">
        <f aca="false">+AS332-EU332-EE332</f>
        <v>0</v>
      </c>
      <c r="FK332" s="53" t="n">
        <f aca="false">+AT332-EV332-EF332</f>
        <v>0</v>
      </c>
      <c r="FL332" s="53" t="n">
        <f aca="false">+AU332-EW332-EG332</f>
        <v>0</v>
      </c>
      <c r="FM332" s="53" t="n">
        <f aca="false">+AV332-EX332-EH332</f>
        <v>0</v>
      </c>
      <c r="FN332" s="53" t="n">
        <f aca="false">+AW332-EY332-EI332</f>
        <v>0</v>
      </c>
      <c r="FO332" s="53" t="n">
        <f aca="false">+AX332-EZ332-EJ332</f>
        <v>0</v>
      </c>
      <c r="FP332" s="53" t="n">
        <f aca="false">+AY332-FA332</f>
        <v>11949.52</v>
      </c>
    </row>
    <row collapsed="false" customFormat="false" customHeight="true" hidden="false" ht="15" outlineLevel="2" r="333">
      <c r="A333" s="21" t="n">
        <v>12</v>
      </c>
      <c r="B333" s="21" t="s">
        <v>67</v>
      </c>
      <c r="C333" s="21" t="s">
        <v>137</v>
      </c>
      <c r="D333" s="67" t="n">
        <f aca="false">+E333</f>
        <v>16316</v>
      </c>
      <c r="E333" s="69" t="n">
        <v>16316</v>
      </c>
      <c r="F333" s="72" t="s">
        <v>1037</v>
      </c>
      <c r="G333" s="21" t="s">
        <v>69</v>
      </c>
      <c r="H333" s="21" t="s">
        <v>69</v>
      </c>
      <c r="I333" s="72" t="s">
        <v>1038</v>
      </c>
      <c r="J333" s="76" t="s">
        <v>1039</v>
      </c>
      <c r="K333" s="76" t="s">
        <v>486</v>
      </c>
      <c r="L333" s="49" t="s">
        <v>487</v>
      </c>
      <c r="M333" s="50" t="s">
        <v>70</v>
      </c>
      <c r="N333" s="51" t="n">
        <v>0.01</v>
      </c>
      <c r="O333" s="51" t="n">
        <v>0.02</v>
      </c>
      <c r="P333" s="51" t="n">
        <v>0</v>
      </c>
      <c r="Q333" s="51" t="n">
        <v>0</v>
      </c>
      <c r="R333" s="50" t="n">
        <v>0</v>
      </c>
      <c r="S333" s="50" t="n">
        <v>0</v>
      </c>
      <c r="T333" s="50" t="n">
        <v>30</v>
      </c>
      <c r="U333" s="50"/>
      <c r="X333" s="53" t="e">
        <f aca="false">+VLOOKUP($D333,['file:///home/lab/repositories/luckia.facturador/com.luckia.biller.deploy/src/main/resources/bootstrap/info_presencial_2014.xlsx']venta_neta_cons!$a$2:$n$1048576,3,0)</f>
        <v>#VALUE!</v>
      </c>
      <c r="Y333" s="53" t="e">
        <f aca="false">+VLOOKUP($D333,['file:///home/lab/repositories/luckia.facturador/com.luckia.biller.deploy/src/main/resources/bootstrap/info_presencial_2014.xlsx']venta_neta_cons!$a$2:$n$1048576,4,0)</f>
        <v>#VALUE!</v>
      </c>
      <c r="Z333" s="53" t="e">
        <f aca="false">+VLOOKUP($D333,['file:///home/lab/repositories/luckia.facturador/com.luckia.biller.deploy/src/main/resources/bootstrap/info_presencial_2014.xlsx']venta_neta_cons!$a$2:$n$1048576,5,0)</f>
        <v>#VALUE!</v>
      </c>
      <c r="AA333" s="53" t="e">
        <f aca="false">+VLOOKUP($D333,['file:///home/lab/repositories/luckia.facturador/com.luckia.biller.deploy/src/main/resources/bootstrap/info_presencial_2014.xlsx']venta_neta_cons!$a$2:$n$1048576,6,0)</f>
        <v>#VALUE!</v>
      </c>
      <c r="AB333" s="53" t="e">
        <f aca="false">+VLOOKUP($D333,['file:///home/lab/repositories/luckia.facturador/com.luckia.biller.deploy/src/main/resources/bootstrap/info_presencial_2014.xlsx']venta_neta_cons!$a$2:$n$1048576,7,0)</f>
        <v>#VALUE!</v>
      </c>
      <c r="AC333" s="53" t="e">
        <f aca="false">+VLOOKUP($D333,['file:///home/lab/repositories/luckia.facturador/com.luckia.biller.deploy/src/main/resources/bootstrap/info_presencial_2014.xlsx']venta_neta_cons!$a$2:$n$1048576,8,0)</f>
        <v>#VALUE!</v>
      </c>
      <c r="AD333" s="53" t="e">
        <f aca="false">+VLOOKUP($D333,['file:///home/lab/repositories/luckia.facturador/com.luckia.biller.deploy/src/main/resources/bootstrap/info_presencial_2014.xlsx']venta_neta_cons!$a$2:$n$1048576,9,0)</f>
        <v>#VALUE!</v>
      </c>
      <c r="AE333" s="53" t="e">
        <f aca="false">+VLOOKUP($D333,['file:///home/lab/repositories/luckia.facturador/com.luckia.biller.deploy/src/main/resources/bootstrap/info_presencial_2014.xlsx']venta_neta_cons!$a$2:$n$1048576,10,0)</f>
        <v>#VALUE!</v>
      </c>
      <c r="AF333" s="53" t="e">
        <f aca="false">+VLOOKUP($D333,['file:///home/lab/repositories/luckia.facturador/com.luckia.biller.deploy/src/main/resources/bootstrap/info_presencial_2014.xlsx']venta_neta_cons!$a$2:$n$1048576,11,0)</f>
        <v>#VALUE!</v>
      </c>
      <c r="AG333" s="53" t="e">
        <f aca="false">+VLOOKUP($D333,['file:///home/lab/repositories/luckia.facturador/com.luckia.biller.deploy/src/main/resources/bootstrap/info_presencial_2014.xlsx']venta_neta_cons!$a$2:$n$1048576,12,0)</f>
        <v>#VALUE!</v>
      </c>
      <c r="AH333" s="53" t="e">
        <f aca="false">+VLOOKUP($D333,['file:///home/lab/repositories/luckia.facturador/com.luckia.biller.deploy/src/main/resources/bootstrap/info_presencial_2014.xlsx']venta_neta_cons!$a$2:$n$1048576,13,0)</f>
        <v>#VALUE!</v>
      </c>
      <c r="AI333" s="53" t="e">
        <f aca="false">+VLOOKUP($D333,['file:///home/lab/repositories/luckia.facturador/com.luckia.biller.deploy/src/main/resources/bootstrap/info_presencial_2014.xlsx']venta_neta_cons!$a$2:$n$1048576,14,0)</f>
        <v>#VALUE!</v>
      </c>
      <c r="AJ333" s="53" t="n">
        <f aca="false">+SUM(X333:AI333)</f>
        <v>201</v>
      </c>
      <c r="AK333" s="54" t="n">
        <f aca="false">+BB333/X333</f>
        <v>0.897810945273632</v>
      </c>
      <c r="AL333" s="53"/>
      <c r="AM333" s="53" t="e">
        <f aca="false">+VLOOKUP($D333,['file:///home/lab/repositories/luckia.facturador/com.luckia.biller.deploy/src/main/resources/bootstrap/info_presencial_2014.xlsx']saldo_cons!$a$2:$n$1048576,3,0)</f>
        <v>#VALUE!</v>
      </c>
      <c r="AN333" s="53" t="e">
        <f aca="false">+VLOOKUP($D333,['file:///home/lab/repositories/luckia.facturador/com.luckia.biller.deploy/src/main/resources/bootstrap/info_presencial_2014.xlsx']saldo_cons!$a$2:$n$1048576,4,0)</f>
        <v>#VALUE!</v>
      </c>
      <c r="AO333" s="53" t="e">
        <f aca="false">+VLOOKUP($D333,['file:///home/lab/repositories/luckia.facturador/com.luckia.biller.deploy/src/main/resources/bootstrap/info_presencial_2014.xlsx']saldo_cons!$a$2:$n$1048576,5,0)</f>
        <v>#VALUE!</v>
      </c>
      <c r="AP333" s="53" t="e">
        <f aca="false">+VLOOKUP($D333,['file:///home/lab/repositories/luckia.facturador/com.luckia.biller.deploy/src/main/resources/bootstrap/info_presencial_2014.xlsx']saldo_cons!$a$2:$n$1048576,6,0)</f>
        <v>#VALUE!</v>
      </c>
      <c r="AQ333" s="53" t="e">
        <f aca="false">+VLOOKUP($D333,['file:///home/lab/repositories/luckia.facturador/com.luckia.biller.deploy/src/main/resources/bootstrap/info_presencial_2014.xlsx']saldo_cons!$a$2:$n$1048576,7,0)</f>
        <v>#VALUE!</v>
      </c>
      <c r="AR333" s="53" t="e">
        <f aca="false">+VLOOKUP($D333,['file:///home/lab/repositories/luckia.facturador/com.luckia.biller.deploy/src/main/resources/bootstrap/info_presencial_2014.xlsx']saldo_cons!$a$2:$n$1048576,8,0)</f>
        <v>#VALUE!</v>
      </c>
      <c r="AS333" s="53" t="e">
        <f aca="false">+VLOOKUP($D333,['file:///home/lab/repositories/luckia.facturador/com.luckia.biller.deploy/src/main/resources/bootstrap/info_presencial_2014.xlsx']saldo_cons!$a$2:$n$1048576,9,0)</f>
        <v>#VALUE!</v>
      </c>
      <c r="AT333" s="53" t="e">
        <f aca="false">+VLOOKUP($D333,['file:///home/lab/repositories/luckia.facturador/com.luckia.biller.deploy/src/main/resources/bootstrap/info_presencial_2014.xlsx']saldo_cons!$a$2:$n$1048576,10,0)</f>
        <v>#VALUE!</v>
      </c>
      <c r="AU333" s="53" t="e">
        <f aca="false">+VLOOKUP($D333,['file:///home/lab/repositories/luckia.facturador/com.luckia.biller.deploy/src/main/resources/bootstrap/info_presencial_2014.xlsx']saldo_cons!$a$2:$n$1048576,11,0)</f>
        <v>#VALUE!</v>
      </c>
      <c r="AV333" s="53" t="e">
        <f aca="false">+VLOOKUP($D333,['file:///home/lab/repositories/luckia.facturador/com.luckia.biller.deploy/src/main/resources/bootstrap/info_presencial_2014.xlsx']saldo_cons!$a$2:$n$1048576,12,0)</f>
        <v>#VALUE!</v>
      </c>
      <c r="AW333" s="53" t="e">
        <f aca="false">+VLOOKUP($D333,['file:///home/lab/repositories/luckia.facturador/com.luckia.biller.deploy/src/main/resources/bootstrap/info_presencial_2014.xlsx']saldo_cons!$a$2:$n$1048576,13,0)</f>
        <v>#VALUE!</v>
      </c>
      <c r="AX333" s="53" t="e">
        <f aca="false">+VLOOKUP($D333,['file:///home/lab/repositories/luckia.facturador/com.luckia.biller.deploy/src/main/resources/bootstrap/info_presencial_2014.xlsx']saldo_cons!$a$2:$n$1048576,14,0)</f>
        <v>#VALUE!</v>
      </c>
      <c r="AY333" s="53" t="n">
        <f aca="false">+SUM(AM333:AX333)</f>
        <v>201</v>
      </c>
      <c r="AZ333" s="53"/>
      <c r="BA333" s="53"/>
      <c r="BB333" s="53" t="e">
        <f aca="false">+VLOOKUP($D333,['file:///home/lab/repositories/luckia.facturador/com.luckia.biller.deploy/src/main/resources/bootstrap/info_presencial_2014.xlsx']ggr_cons!$a$2:$n$1048576,3,0)</f>
        <v>#VALUE!</v>
      </c>
      <c r="BC333" s="53" t="e">
        <f aca="false">+VLOOKUP($D333,['file:///home/lab/repositories/luckia.facturador/com.luckia.biller.deploy/src/main/resources/bootstrap/info_presencial_2014.xlsx']ggr_cons!$a$2:$n$1048576,4,0)</f>
        <v>#VALUE!</v>
      </c>
      <c r="BD333" s="53" t="e">
        <f aca="false">+VLOOKUP($D333,['file:///home/lab/repositories/luckia.facturador/com.luckia.biller.deploy/src/main/resources/bootstrap/info_presencial_2014.xlsx']ggr_cons!$a$2:$n$1048576,5,0)</f>
        <v>#VALUE!</v>
      </c>
      <c r="BE333" s="53" t="e">
        <f aca="false">+VLOOKUP($D333,['file:///home/lab/repositories/luckia.facturador/com.luckia.biller.deploy/src/main/resources/bootstrap/info_presencial_2014.xlsx']ggr_cons!$a$2:$n$1048576,6,0)</f>
        <v>#VALUE!</v>
      </c>
      <c r="BF333" s="53" t="e">
        <f aca="false">+VLOOKUP($D333,['file:///home/lab/repositories/luckia.facturador/com.luckia.biller.deploy/src/main/resources/bootstrap/info_presencial_2014.xlsx']ggr_cons!$a$2:$n$1048576,7,0)</f>
        <v>#VALUE!</v>
      </c>
      <c r="BG333" s="53" t="e">
        <f aca="false">+VLOOKUP($D333,['file:///home/lab/repositories/luckia.facturador/com.luckia.biller.deploy/src/main/resources/bootstrap/info_presencial_2014.xlsx']ggr_cons!$a$2:$n$1048576,8,0)</f>
        <v>#VALUE!</v>
      </c>
      <c r="BH333" s="53" t="e">
        <f aca="false">+VLOOKUP($D333,['file:///home/lab/repositories/luckia.facturador/com.luckia.biller.deploy/src/main/resources/bootstrap/info_presencial_2014.xlsx']ggr_cons!$a$2:$n$1048576,9,0)</f>
        <v>#VALUE!</v>
      </c>
      <c r="BI333" s="53" t="e">
        <f aca="false">+VLOOKUP($D333,['file:///home/lab/repositories/luckia.facturador/com.luckia.biller.deploy/src/main/resources/bootstrap/info_presencial_2014.xlsx']ggr_cons!$a$2:$n$1048576,10,0)</f>
        <v>#VALUE!</v>
      </c>
      <c r="BJ333" s="53" t="e">
        <f aca="false">+VLOOKUP($D333,['file:///home/lab/repositories/luckia.facturador/com.luckia.biller.deploy/src/main/resources/bootstrap/info_presencial_2014.xlsx']ggr_cons!$a$2:$n$1048576,11,0)</f>
        <v>#VALUE!</v>
      </c>
      <c r="BK333" s="53" t="e">
        <f aca="false">+VLOOKUP($D333,['file:///home/lab/repositories/luckia.facturador/com.luckia.biller.deploy/src/main/resources/bootstrap/info_presencial_2014.xlsx']ggr_cons!$a$2:$n$1048576,12,0)</f>
        <v>#VALUE!</v>
      </c>
      <c r="BL333" s="53" t="e">
        <f aca="false">+VLOOKUP($D333,['file:///home/lab/repositories/luckia.facturador/com.luckia.biller.deploy/src/main/resources/bootstrap/info_presencial_2014.xlsx']ggr_cons!$a$2:$n$1048576,13,0)</f>
        <v>#VALUE!</v>
      </c>
      <c r="BM333" s="53" t="e">
        <f aca="false">+VLOOKUP($D333,['file:///home/lab/repositories/luckia.facturador/com.luckia.biller.deploy/src/main/resources/bootstrap/info_presencial_2014.xlsx']ggr_cons!$a$2:$n$1048576,14,0)</f>
        <v>#VALUE!</v>
      </c>
      <c r="BN333" s="53" t="n">
        <f aca="false">+SUM(BB333:BM333)</f>
        <v>180.46</v>
      </c>
      <c r="BO333" s="53"/>
      <c r="BP333" s="53"/>
      <c r="BQ333" s="55" t="n">
        <f aca="false">+$N333*X333</f>
        <v>2.01</v>
      </c>
      <c r="BR333" s="55" t="n">
        <f aca="false">+$N333*Y333</f>
        <v>0</v>
      </c>
      <c r="BS333" s="55" t="n">
        <f aca="false">+$N333*Z333</f>
        <v>0</v>
      </c>
      <c r="BT333" s="55" t="n">
        <f aca="false">+$N333*AA333</f>
        <v>0</v>
      </c>
      <c r="BU333" s="55" t="n">
        <f aca="false">+$N333*AB333</f>
        <v>0</v>
      </c>
      <c r="BV333" s="55" t="n">
        <f aca="false">+$N333*AC333</f>
        <v>0</v>
      </c>
      <c r="BW333" s="55" t="n">
        <f aca="false">+$N333*AD333</f>
        <v>0</v>
      </c>
      <c r="BX333" s="55" t="n">
        <f aca="false">+$N333*AE333</f>
        <v>0</v>
      </c>
      <c r="BY333" s="55" t="n">
        <f aca="false">+$N333*AF333</f>
        <v>0</v>
      </c>
      <c r="BZ333" s="55" t="n">
        <f aca="false">+$N333*AG333</f>
        <v>0</v>
      </c>
      <c r="CA333" s="55" t="n">
        <f aca="false">+$N333*AH333</f>
        <v>0</v>
      </c>
      <c r="CB333" s="55" t="n">
        <f aca="false">+$N333*AI333</f>
        <v>0</v>
      </c>
      <c r="CC333" s="55" t="n">
        <f aca="false">+SUM(BQ333:CB333)</f>
        <v>2.01</v>
      </c>
      <c r="CD333" s="53"/>
      <c r="CE333" s="55"/>
      <c r="CF333" s="55" t="n">
        <f aca="false">+BQ333/$CE$2</f>
        <v>1.66115702479339</v>
      </c>
      <c r="CG333" s="55" t="n">
        <f aca="false">+BR333/$CE$2</f>
        <v>0</v>
      </c>
      <c r="CH333" s="55" t="n">
        <f aca="false">+BS333/$CE$2</f>
        <v>0</v>
      </c>
      <c r="CI333" s="55" t="n">
        <f aca="false">+BT333/$CE$2</f>
        <v>0</v>
      </c>
      <c r="CJ333" s="55" t="n">
        <f aca="false">+BU333/$CE$2</f>
        <v>0</v>
      </c>
      <c r="CK333" s="55" t="n">
        <f aca="false">+BV333/$CE$2</f>
        <v>0</v>
      </c>
      <c r="CL333" s="55" t="n">
        <f aca="false">+BW333/$CE$2</f>
        <v>0</v>
      </c>
      <c r="CM333" s="55" t="n">
        <f aca="false">+BX333/$CE$2</f>
        <v>0</v>
      </c>
      <c r="CN333" s="55" t="n">
        <f aca="false">+BY333/$CE$2</f>
        <v>0</v>
      </c>
      <c r="CO333" s="55" t="n">
        <f aca="false">+BZ333/$CE$2</f>
        <v>0</v>
      </c>
      <c r="CP333" s="55" t="n">
        <f aca="false">+CA333/$CE$2</f>
        <v>0</v>
      </c>
      <c r="CQ333" s="55" t="n">
        <f aca="false">+CB333/$CE$2</f>
        <v>0</v>
      </c>
      <c r="CR333" s="55" t="n">
        <f aca="false">+CC333/$CE$2</f>
        <v>1.66115702479339</v>
      </c>
      <c r="CS333" s="53"/>
      <c r="CT333" s="53"/>
      <c r="CU333" s="56" t="n">
        <f aca="false">+$O333*X333+$P333*BB333+$Q333*(0.9*BB333+$S333)+$R333</f>
        <v>4.02</v>
      </c>
      <c r="CV333" s="56" t="n">
        <f aca="false">+$O333*Y333+$P333*BC333+$Q333*(0.9*BC333+$S333)+$R333</f>
        <v>0</v>
      </c>
      <c r="CW333" s="56" t="n">
        <f aca="false">+$O333*Z333+$P333*BD333+$Q333*(0.9*BD333+$S333)+$R333</f>
        <v>0</v>
      </c>
      <c r="CX333" s="56" t="n">
        <f aca="false">+$O333*AA333+$P333*BE333+$Q333*(0.9*BE333+$S333)+$R333</f>
        <v>0</v>
      </c>
      <c r="CY333" s="56" t="n">
        <f aca="false">+$O333*AB333+$P333*BF333+$Q333*(0.9*BF333+$S333)+$R333</f>
        <v>0</v>
      </c>
      <c r="CZ333" s="56" t="n">
        <f aca="false">+$O333*AC333+$P333*BG333+$Q333*(0.9*BG333+$S333)+$R333</f>
        <v>0</v>
      </c>
      <c r="DA333" s="56" t="n">
        <f aca="false">+$O333*AD333+$P333*BH333+$Q333*(0.9*BH333+$S333)+$R333</f>
        <v>0</v>
      </c>
      <c r="DB333" s="56" t="n">
        <f aca="false">+$O333*AE333+$P333*BI333+$Q333*(0.9*BI333+$S333)+$R333</f>
        <v>0</v>
      </c>
      <c r="DC333" s="56" t="n">
        <f aca="false">+$O333*AF333+$P333*BJ333+$Q333*(0.9*BJ333+$S333)+$R333</f>
        <v>0</v>
      </c>
      <c r="DD333" s="56" t="n">
        <f aca="false">+$O333*AG333+$P333*BK333+$Q333*(0.9*BK333+$S333)+$R333</f>
        <v>0</v>
      </c>
      <c r="DE333" s="56" t="n">
        <f aca="false">+$O333*AH333+$P333*BL333+$Q333*(0.9*BL333+$S333)+$R333</f>
        <v>0</v>
      </c>
      <c r="DF333" s="56" t="n">
        <f aca="false">+$O333*AI333+$P333*BM333+$Q333*(0.9*BM333+$S333)+$R333</f>
        <v>0</v>
      </c>
      <c r="DG333" s="55" t="n">
        <f aca="false">+SUM(CU333:DF333)</f>
        <v>4.02</v>
      </c>
      <c r="DH333" s="53"/>
      <c r="DJ333" s="14" t="n">
        <f aca="false">+IF(X333=0,0,$T333)</f>
        <v>30</v>
      </c>
      <c r="DK333" s="14" t="n">
        <f aca="false">+IF(Y333=0,0,$T333)</f>
        <v>0</v>
      </c>
      <c r="DL333" s="14" t="n">
        <f aca="false">+IF(Z333=0,0,$T333)</f>
        <v>0</v>
      </c>
      <c r="DM333" s="14" t="n">
        <f aca="false">+IF(AA333=0,0,$T333)</f>
        <v>0</v>
      </c>
      <c r="DN333" s="14" t="n">
        <f aca="false">+IF(AB333=0,0,$T333)</f>
        <v>0</v>
      </c>
      <c r="DO333" s="14" t="n">
        <f aca="false">+IF(AC333=0,0,$T333)</f>
        <v>0</v>
      </c>
      <c r="DP333" s="14" t="n">
        <f aca="false">+IF(AD333=0,0,$T333)</f>
        <v>0</v>
      </c>
      <c r="DQ333" s="14" t="n">
        <f aca="false">+IF(AE333=0,0,$T333)</f>
        <v>0</v>
      </c>
      <c r="DR333" s="14" t="n">
        <f aca="false">+IF(AF333=0,0,$T333)</f>
        <v>0</v>
      </c>
      <c r="DS333" s="14" t="n">
        <f aca="false">+IF(AG333=0,0,$T333)</f>
        <v>0</v>
      </c>
      <c r="DT333" s="14" t="n">
        <f aca="false">+IF(AH333=0,0,$T333)</f>
        <v>0</v>
      </c>
      <c r="DU333" s="14" t="n">
        <f aca="false">+IF(AI333=0,0,$T333)</f>
        <v>0</v>
      </c>
      <c r="DV333" s="55" t="n">
        <f aca="false">+SUM(DJ333:DU333)</f>
        <v>30</v>
      </c>
      <c r="DY333" s="14" t="n">
        <v>0</v>
      </c>
      <c r="DZ333" s="14" t="n">
        <v>0</v>
      </c>
      <c r="EA333" s="14" t="n">
        <v>0</v>
      </c>
      <c r="EB333" s="14" t="n">
        <v>0</v>
      </c>
      <c r="EC333" s="14" t="n">
        <v>0</v>
      </c>
      <c r="ED333" s="14" t="n">
        <v>0</v>
      </c>
      <c r="EE333" s="14" t="n">
        <v>0</v>
      </c>
      <c r="EF333" s="14" t="n">
        <v>0</v>
      </c>
      <c r="EG333" s="14" t="n">
        <v>0</v>
      </c>
      <c r="EH333" s="14" t="n">
        <v>0</v>
      </c>
      <c r="EI333" s="14" t="n">
        <v>0</v>
      </c>
      <c r="EJ333" s="14" t="n">
        <v>0</v>
      </c>
      <c r="EK333" s="55" t="n">
        <f aca="false">+SUM(DY333:EJ333)</f>
        <v>0</v>
      </c>
      <c r="EO333" s="53" t="n">
        <f aca="false">+CU333+DJ333-DY333/2</f>
        <v>34.02</v>
      </c>
      <c r="EP333" s="53" t="n">
        <f aca="false">+CV333+DK333-DZ333/2</f>
        <v>0</v>
      </c>
      <c r="EQ333" s="53" t="n">
        <f aca="false">+CW333+DL333-EA333/2</f>
        <v>0</v>
      </c>
      <c r="ER333" s="53" t="n">
        <f aca="false">+CX333+DM333-EB333/2</f>
        <v>0</v>
      </c>
      <c r="ES333" s="53" t="n">
        <f aca="false">+CY333+DN333-EC333/2</f>
        <v>0</v>
      </c>
      <c r="ET333" s="53" t="n">
        <f aca="false">+CZ333+DO333-ED333/2</f>
        <v>0</v>
      </c>
      <c r="EU333" s="53" t="n">
        <f aca="false">+DA333+DP333-EE333/2</f>
        <v>0</v>
      </c>
      <c r="EV333" s="53" t="n">
        <f aca="false">+DB333+DQ333-EF333/2</f>
        <v>0</v>
      </c>
      <c r="EW333" s="53" t="n">
        <f aca="false">+DC333+DR333-EG333/2</f>
        <v>0</v>
      </c>
      <c r="EX333" s="53" t="n">
        <f aca="false">+DD333+DS333-EH333/2</f>
        <v>0</v>
      </c>
      <c r="EY333" s="53" t="n">
        <f aca="false">+DE333+DT333-EI333/2</f>
        <v>0</v>
      </c>
      <c r="EZ333" s="53" t="n">
        <f aca="false">+DF333+DU333-EJ333/2</f>
        <v>0</v>
      </c>
      <c r="FA333" s="55" t="n">
        <f aca="false">+SUM(EO333:EZ333)</f>
        <v>34.02</v>
      </c>
      <c r="FD333" s="53" t="n">
        <f aca="false">+AM333-EO333-DY333</f>
        <v>166.98</v>
      </c>
      <c r="FE333" s="53" t="n">
        <f aca="false">+AN333-EP333-DZ333</f>
        <v>0</v>
      </c>
      <c r="FF333" s="53" t="n">
        <f aca="false">+AO333-EQ333-EA333</f>
        <v>0</v>
      </c>
      <c r="FG333" s="53" t="n">
        <f aca="false">+AP333-ER333-EB333</f>
        <v>0</v>
      </c>
      <c r="FH333" s="53" t="n">
        <f aca="false">+AQ333-ES333-EC333</f>
        <v>0</v>
      </c>
      <c r="FI333" s="53" t="n">
        <f aca="false">+AR333-ET333-ED333</f>
        <v>0</v>
      </c>
      <c r="FJ333" s="53" t="n">
        <f aca="false">+AS333-EU333-EE333</f>
        <v>0</v>
      </c>
      <c r="FK333" s="53" t="n">
        <f aca="false">+AT333-EV333-EF333</f>
        <v>0</v>
      </c>
      <c r="FL333" s="53" t="n">
        <f aca="false">+AU333-EW333-EG333</f>
        <v>0</v>
      </c>
      <c r="FM333" s="53" t="n">
        <f aca="false">+AV333-EX333-EH333</f>
        <v>0</v>
      </c>
      <c r="FN333" s="53" t="n">
        <f aca="false">+AW333-EY333-EI333</f>
        <v>0</v>
      </c>
      <c r="FO333" s="53" t="n">
        <f aca="false">+AX333-EZ333-EJ333</f>
        <v>0</v>
      </c>
      <c r="FP333" s="53" t="n">
        <f aca="false">+AY333-FA333</f>
        <v>166.98</v>
      </c>
    </row>
    <row collapsed="false" customFormat="false" customHeight="true" hidden="false" ht="15" outlineLevel="2" r="334">
      <c r="A334" s="21" t="n">
        <v>12</v>
      </c>
      <c r="B334" s="21" t="s">
        <v>67</v>
      </c>
      <c r="C334" s="21" t="s">
        <v>137</v>
      </c>
      <c r="D334" s="67" t="n">
        <f aca="false">+E334</f>
        <v>16318</v>
      </c>
      <c r="E334" s="69" t="n">
        <v>16318</v>
      </c>
      <c r="F334" s="72" t="s">
        <v>1040</v>
      </c>
      <c r="G334" s="21" t="s">
        <v>69</v>
      </c>
      <c r="H334" s="21" t="s">
        <v>69</v>
      </c>
      <c r="I334" s="72" t="s">
        <v>1041</v>
      </c>
      <c r="J334" s="76" t="s">
        <v>587</v>
      </c>
      <c r="K334" s="76" t="s">
        <v>1042</v>
      </c>
      <c r="L334" s="49" t="s">
        <v>487</v>
      </c>
      <c r="M334" s="50" t="s">
        <v>70</v>
      </c>
      <c r="N334" s="51" t="n">
        <v>0.01</v>
      </c>
      <c r="O334" s="51" t="n">
        <v>0.02</v>
      </c>
      <c r="P334" s="51" t="n">
        <v>0</v>
      </c>
      <c r="Q334" s="51" t="n">
        <v>0</v>
      </c>
      <c r="R334" s="50" t="n">
        <v>0</v>
      </c>
      <c r="S334" s="50" t="n">
        <v>0</v>
      </c>
      <c r="T334" s="50" t="n">
        <v>30</v>
      </c>
      <c r="U334" s="50"/>
      <c r="X334" s="53" t="e">
        <f aca="false">+VLOOKUP($D334,['file:///home/lab/repositories/luckia.facturador/com.luckia.biller.deploy/src/main/resources/bootstrap/info_presencial_2014.xlsx']venta_neta_cons!$a$2:$n$1048576,3,0)</f>
        <v>#VALUE!</v>
      </c>
      <c r="Y334" s="53" t="e">
        <f aca="false">+VLOOKUP($D334,['file:///home/lab/repositories/luckia.facturador/com.luckia.biller.deploy/src/main/resources/bootstrap/info_presencial_2014.xlsx']venta_neta_cons!$a$2:$n$1048576,4,0)</f>
        <v>#VALUE!</v>
      </c>
      <c r="Z334" s="53" t="e">
        <f aca="false">+VLOOKUP($D334,['file:///home/lab/repositories/luckia.facturador/com.luckia.biller.deploy/src/main/resources/bootstrap/info_presencial_2014.xlsx']venta_neta_cons!$a$2:$n$1048576,5,0)</f>
        <v>#VALUE!</v>
      </c>
      <c r="AA334" s="53" t="e">
        <f aca="false">+VLOOKUP($D334,['file:///home/lab/repositories/luckia.facturador/com.luckia.biller.deploy/src/main/resources/bootstrap/info_presencial_2014.xlsx']venta_neta_cons!$a$2:$n$1048576,6,0)</f>
        <v>#VALUE!</v>
      </c>
      <c r="AB334" s="53" t="e">
        <f aca="false">+VLOOKUP($D334,['file:///home/lab/repositories/luckia.facturador/com.luckia.biller.deploy/src/main/resources/bootstrap/info_presencial_2014.xlsx']venta_neta_cons!$a$2:$n$1048576,7,0)</f>
        <v>#VALUE!</v>
      </c>
      <c r="AC334" s="53" t="e">
        <f aca="false">+VLOOKUP($D334,['file:///home/lab/repositories/luckia.facturador/com.luckia.biller.deploy/src/main/resources/bootstrap/info_presencial_2014.xlsx']venta_neta_cons!$a$2:$n$1048576,8,0)</f>
        <v>#VALUE!</v>
      </c>
      <c r="AD334" s="53" t="e">
        <f aca="false">+VLOOKUP($D334,['file:///home/lab/repositories/luckia.facturador/com.luckia.biller.deploy/src/main/resources/bootstrap/info_presencial_2014.xlsx']venta_neta_cons!$a$2:$n$1048576,9,0)</f>
        <v>#VALUE!</v>
      </c>
      <c r="AE334" s="53" t="e">
        <f aca="false">+VLOOKUP($D334,['file:///home/lab/repositories/luckia.facturador/com.luckia.biller.deploy/src/main/resources/bootstrap/info_presencial_2014.xlsx']venta_neta_cons!$a$2:$n$1048576,10,0)</f>
        <v>#VALUE!</v>
      </c>
      <c r="AF334" s="53" t="e">
        <f aca="false">+VLOOKUP($D334,['file:///home/lab/repositories/luckia.facturador/com.luckia.biller.deploy/src/main/resources/bootstrap/info_presencial_2014.xlsx']venta_neta_cons!$a$2:$n$1048576,11,0)</f>
        <v>#VALUE!</v>
      </c>
      <c r="AG334" s="53" t="e">
        <f aca="false">+VLOOKUP($D334,['file:///home/lab/repositories/luckia.facturador/com.luckia.biller.deploy/src/main/resources/bootstrap/info_presencial_2014.xlsx']venta_neta_cons!$a$2:$n$1048576,12,0)</f>
        <v>#VALUE!</v>
      </c>
      <c r="AH334" s="53" t="e">
        <f aca="false">+VLOOKUP($D334,['file:///home/lab/repositories/luckia.facturador/com.luckia.biller.deploy/src/main/resources/bootstrap/info_presencial_2014.xlsx']venta_neta_cons!$a$2:$n$1048576,13,0)</f>
        <v>#VALUE!</v>
      </c>
      <c r="AI334" s="53" t="e">
        <f aca="false">+VLOOKUP($D334,['file:///home/lab/repositories/luckia.facturador/com.luckia.biller.deploy/src/main/resources/bootstrap/info_presencial_2014.xlsx']venta_neta_cons!$a$2:$n$1048576,14,0)</f>
        <v>#VALUE!</v>
      </c>
      <c r="AJ334" s="53" t="n">
        <f aca="false">+SUM(X334:AI334)</f>
        <v>1455</v>
      </c>
      <c r="AK334" s="54" t="n">
        <f aca="false">+BB334/X334</f>
        <v>0.253567010309278</v>
      </c>
      <c r="AL334" s="53"/>
      <c r="AM334" s="53" t="e">
        <f aca="false">+VLOOKUP($D334,['file:///home/lab/repositories/luckia.facturador/com.luckia.biller.deploy/src/main/resources/bootstrap/info_presencial_2014.xlsx']saldo_cons!$a$2:$n$1048576,3,0)</f>
        <v>#VALUE!</v>
      </c>
      <c r="AN334" s="53" t="e">
        <f aca="false">+VLOOKUP($D334,['file:///home/lab/repositories/luckia.facturador/com.luckia.biller.deploy/src/main/resources/bootstrap/info_presencial_2014.xlsx']saldo_cons!$a$2:$n$1048576,4,0)</f>
        <v>#VALUE!</v>
      </c>
      <c r="AO334" s="53" t="e">
        <f aca="false">+VLOOKUP($D334,['file:///home/lab/repositories/luckia.facturador/com.luckia.biller.deploy/src/main/resources/bootstrap/info_presencial_2014.xlsx']saldo_cons!$a$2:$n$1048576,5,0)</f>
        <v>#VALUE!</v>
      </c>
      <c r="AP334" s="53" t="e">
        <f aca="false">+VLOOKUP($D334,['file:///home/lab/repositories/luckia.facturador/com.luckia.biller.deploy/src/main/resources/bootstrap/info_presencial_2014.xlsx']saldo_cons!$a$2:$n$1048576,6,0)</f>
        <v>#VALUE!</v>
      </c>
      <c r="AQ334" s="53" t="e">
        <f aca="false">+VLOOKUP($D334,['file:///home/lab/repositories/luckia.facturador/com.luckia.biller.deploy/src/main/resources/bootstrap/info_presencial_2014.xlsx']saldo_cons!$a$2:$n$1048576,7,0)</f>
        <v>#VALUE!</v>
      </c>
      <c r="AR334" s="53" t="e">
        <f aca="false">+VLOOKUP($D334,['file:///home/lab/repositories/luckia.facturador/com.luckia.biller.deploy/src/main/resources/bootstrap/info_presencial_2014.xlsx']saldo_cons!$a$2:$n$1048576,8,0)</f>
        <v>#VALUE!</v>
      </c>
      <c r="AS334" s="53" t="e">
        <f aca="false">+VLOOKUP($D334,['file:///home/lab/repositories/luckia.facturador/com.luckia.biller.deploy/src/main/resources/bootstrap/info_presencial_2014.xlsx']saldo_cons!$a$2:$n$1048576,9,0)</f>
        <v>#VALUE!</v>
      </c>
      <c r="AT334" s="53" t="e">
        <f aca="false">+VLOOKUP($D334,['file:///home/lab/repositories/luckia.facturador/com.luckia.biller.deploy/src/main/resources/bootstrap/info_presencial_2014.xlsx']saldo_cons!$a$2:$n$1048576,10,0)</f>
        <v>#VALUE!</v>
      </c>
      <c r="AU334" s="53" t="e">
        <f aca="false">+VLOOKUP($D334,['file:///home/lab/repositories/luckia.facturador/com.luckia.biller.deploy/src/main/resources/bootstrap/info_presencial_2014.xlsx']saldo_cons!$a$2:$n$1048576,11,0)</f>
        <v>#VALUE!</v>
      </c>
      <c r="AV334" s="53" t="e">
        <f aca="false">+VLOOKUP($D334,['file:///home/lab/repositories/luckia.facturador/com.luckia.biller.deploy/src/main/resources/bootstrap/info_presencial_2014.xlsx']saldo_cons!$a$2:$n$1048576,12,0)</f>
        <v>#VALUE!</v>
      </c>
      <c r="AW334" s="53" t="e">
        <f aca="false">+VLOOKUP($D334,['file:///home/lab/repositories/luckia.facturador/com.luckia.biller.deploy/src/main/resources/bootstrap/info_presencial_2014.xlsx']saldo_cons!$a$2:$n$1048576,13,0)</f>
        <v>#VALUE!</v>
      </c>
      <c r="AX334" s="53" t="e">
        <f aca="false">+VLOOKUP($D334,['file:///home/lab/repositories/luckia.facturador/com.luckia.biller.deploy/src/main/resources/bootstrap/info_presencial_2014.xlsx']saldo_cons!$a$2:$n$1048576,14,0)</f>
        <v>#VALUE!</v>
      </c>
      <c r="AY334" s="53" t="n">
        <f aca="false">+SUM(AM334:AX334)</f>
        <v>1455</v>
      </c>
      <c r="AZ334" s="53"/>
      <c r="BA334" s="53"/>
      <c r="BB334" s="53" t="e">
        <f aca="false">+VLOOKUP($D334,['file:///home/lab/repositories/luckia.facturador/com.luckia.biller.deploy/src/main/resources/bootstrap/info_presencial_2014.xlsx']ggr_cons!$a$2:$n$1048576,3,0)</f>
        <v>#VALUE!</v>
      </c>
      <c r="BC334" s="53" t="e">
        <f aca="false">+VLOOKUP($D334,['file:///home/lab/repositories/luckia.facturador/com.luckia.biller.deploy/src/main/resources/bootstrap/info_presencial_2014.xlsx']ggr_cons!$a$2:$n$1048576,4,0)</f>
        <v>#VALUE!</v>
      </c>
      <c r="BD334" s="53" t="e">
        <f aca="false">+VLOOKUP($D334,['file:///home/lab/repositories/luckia.facturador/com.luckia.biller.deploy/src/main/resources/bootstrap/info_presencial_2014.xlsx']ggr_cons!$a$2:$n$1048576,5,0)</f>
        <v>#VALUE!</v>
      </c>
      <c r="BE334" s="53" t="e">
        <f aca="false">+VLOOKUP($D334,['file:///home/lab/repositories/luckia.facturador/com.luckia.biller.deploy/src/main/resources/bootstrap/info_presencial_2014.xlsx']ggr_cons!$a$2:$n$1048576,6,0)</f>
        <v>#VALUE!</v>
      </c>
      <c r="BF334" s="53" t="e">
        <f aca="false">+VLOOKUP($D334,['file:///home/lab/repositories/luckia.facturador/com.luckia.biller.deploy/src/main/resources/bootstrap/info_presencial_2014.xlsx']ggr_cons!$a$2:$n$1048576,7,0)</f>
        <v>#VALUE!</v>
      </c>
      <c r="BG334" s="53" t="e">
        <f aca="false">+VLOOKUP($D334,['file:///home/lab/repositories/luckia.facturador/com.luckia.biller.deploy/src/main/resources/bootstrap/info_presencial_2014.xlsx']ggr_cons!$a$2:$n$1048576,8,0)</f>
        <v>#VALUE!</v>
      </c>
      <c r="BH334" s="53" t="e">
        <f aca="false">+VLOOKUP($D334,['file:///home/lab/repositories/luckia.facturador/com.luckia.biller.deploy/src/main/resources/bootstrap/info_presencial_2014.xlsx']ggr_cons!$a$2:$n$1048576,9,0)</f>
        <v>#VALUE!</v>
      </c>
      <c r="BI334" s="53" t="e">
        <f aca="false">+VLOOKUP($D334,['file:///home/lab/repositories/luckia.facturador/com.luckia.biller.deploy/src/main/resources/bootstrap/info_presencial_2014.xlsx']ggr_cons!$a$2:$n$1048576,10,0)</f>
        <v>#VALUE!</v>
      </c>
      <c r="BJ334" s="53" t="e">
        <f aca="false">+VLOOKUP($D334,['file:///home/lab/repositories/luckia.facturador/com.luckia.biller.deploy/src/main/resources/bootstrap/info_presencial_2014.xlsx']ggr_cons!$a$2:$n$1048576,11,0)</f>
        <v>#VALUE!</v>
      </c>
      <c r="BK334" s="53" t="e">
        <f aca="false">+VLOOKUP($D334,['file:///home/lab/repositories/luckia.facturador/com.luckia.biller.deploy/src/main/resources/bootstrap/info_presencial_2014.xlsx']ggr_cons!$a$2:$n$1048576,12,0)</f>
        <v>#VALUE!</v>
      </c>
      <c r="BL334" s="53" t="e">
        <f aca="false">+VLOOKUP($D334,['file:///home/lab/repositories/luckia.facturador/com.luckia.biller.deploy/src/main/resources/bootstrap/info_presencial_2014.xlsx']ggr_cons!$a$2:$n$1048576,13,0)</f>
        <v>#VALUE!</v>
      </c>
      <c r="BM334" s="53" t="e">
        <f aca="false">+VLOOKUP($D334,['file:///home/lab/repositories/luckia.facturador/com.luckia.biller.deploy/src/main/resources/bootstrap/info_presencial_2014.xlsx']ggr_cons!$a$2:$n$1048576,14,0)</f>
        <v>#VALUE!</v>
      </c>
      <c r="BN334" s="53" t="n">
        <f aca="false">+SUM(BB334:BM334)</f>
        <v>368.94</v>
      </c>
      <c r="BO334" s="53"/>
      <c r="BP334" s="53"/>
      <c r="BQ334" s="55" t="n">
        <f aca="false">+$N334*X334</f>
        <v>14.55</v>
      </c>
      <c r="BR334" s="55" t="n">
        <f aca="false">+$N334*Y334</f>
        <v>0</v>
      </c>
      <c r="BS334" s="55" t="n">
        <f aca="false">+$N334*Z334</f>
        <v>0</v>
      </c>
      <c r="BT334" s="55" t="n">
        <f aca="false">+$N334*AA334</f>
        <v>0</v>
      </c>
      <c r="BU334" s="55" t="n">
        <f aca="false">+$N334*AB334</f>
        <v>0</v>
      </c>
      <c r="BV334" s="55" t="n">
        <f aca="false">+$N334*AC334</f>
        <v>0</v>
      </c>
      <c r="BW334" s="55" t="n">
        <f aca="false">+$N334*AD334</f>
        <v>0</v>
      </c>
      <c r="BX334" s="55" t="n">
        <f aca="false">+$N334*AE334</f>
        <v>0</v>
      </c>
      <c r="BY334" s="55" t="n">
        <f aca="false">+$N334*AF334</f>
        <v>0</v>
      </c>
      <c r="BZ334" s="55" t="n">
        <f aca="false">+$N334*AG334</f>
        <v>0</v>
      </c>
      <c r="CA334" s="55" t="n">
        <f aca="false">+$N334*AH334</f>
        <v>0</v>
      </c>
      <c r="CB334" s="55" t="n">
        <f aca="false">+$N334*AI334</f>
        <v>0</v>
      </c>
      <c r="CC334" s="55" t="n">
        <f aca="false">+SUM(BQ334:CB334)</f>
        <v>14.55</v>
      </c>
      <c r="CD334" s="53"/>
      <c r="CE334" s="55"/>
      <c r="CF334" s="55" t="n">
        <f aca="false">+BQ334/$CE$2</f>
        <v>12.0247933884298</v>
      </c>
      <c r="CG334" s="55" t="n">
        <f aca="false">+BR334/$CE$2</f>
        <v>0</v>
      </c>
      <c r="CH334" s="55" t="n">
        <f aca="false">+BS334/$CE$2</f>
        <v>0</v>
      </c>
      <c r="CI334" s="55" t="n">
        <f aca="false">+BT334/$CE$2</f>
        <v>0</v>
      </c>
      <c r="CJ334" s="55" t="n">
        <f aca="false">+BU334/$CE$2</f>
        <v>0</v>
      </c>
      <c r="CK334" s="55" t="n">
        <f aca="false">+BV334/$CE$2</f>
        <v>0</v>
      </c>
      <c r="CL334" s="55" t="n">
        <f aca="false">+BW334/$CE$2</f>
        <v>0</v>
      </c>
      <c r="CM334" s="55" t="n">
        <f aca="false">+BX334/$CE$2</f>
        <v>0</v>
      </c>
      <c r="CN334" s="55" t="n">
        <f aca="false">+BY334/$CE$2</f>
        <v>0</v>
      </c>
      <c r="CO334" s="55" t="n">
        <f aca="false">+BZ334/$CE$2</f>
        <v>0</v>
      </c>
      <c r="CP334" s="55" t="n">
        <f aca="false">+CA334/$CE$2</f>
        <v>0</v>
      </c>
      <c r="CQ334" s="55" t="n">
        <f aca="false">+CB334/$CE$2</f>
        <v>0</v>
      </c>
      <c r="CR334" s="55" t="n">
        <f aca="false">+CC334/$CE$2</f>
        <v>12.0247933884298</v>
      </c>
      <c r="CS334" s="53"/>
      <c r="CT334" s="53"/>
      <c r="CU334" s="56" t="n">
        <f aca="false">+$O334*X334+$P334*BB334+$Q334*(0.9*BB334+$S334)+$R334</f>
        <v>29.1</v>
      </c>
      <c r="CV334" s="56" t="n">
        <f aca="false">+$O334*Y334+$P334*BC334+$Q334*(0.9*BC334+$S334)+$R334</f>
        <v>0</v>
      </c>
      <c r="CW334" s="56" t="n">
        <f aca="false">+$O334*Z334+$P334*BD334+$Q334*(0.9*BD334+$S334)+$R334</f>
        <v>0</v>
      </c>
      <c r="CX334" s="56" t="n">
        <f aca="false">+$O334*AA334+$P334*BE334+$Q334*(0.9*BE334+$S334)+$R334</f>
        <v>0</v>
      </c>
      <c r="CY334" s="56" t="n">
        <f aca="false">+$O334*AB334+$P334*BF334+$Q334*(0.9*BF334+$S334)+$R334</f>
        <v>0</v>
      </c>
      <c r="CZ334" s="56" t="n">
        <f aca="false">+$O334*AC334+$P334*BG334+$Q334*(0.9*BG334+$S334)+$R334</f>
        <v>0</v>
      </c>
      <c r="DA334" s="56" t="n">
        <f aca="false">+$O334*AD334+$P334*BH334+$Q334*(0.9*BH334+$S334)+$R334</f>
        <v>0</v>
      </c>
      <c r="DB334" s="56" t="n">
        <f aca="false">+$O334*AE334+$P334*BI334+$Q334*(0.9*BI334+$S334)+$R334</f>
        <v>0</v>
      </c>
      <c r="DC334" s="56" t="n">
        <f aca="false">+$O334*AF334+$P334*BJ334+$Q334*(0.9*BJ334+$S334)+$R334</f>
        <v>0</v>
      </c>
      <c r="DD334" s="56" t="n">
        <f aca="false">+$O334*AG334+$P334*BK334+$Q334*(0.9*BK334+$S334)+$R334</f>
        <v>0</v>
      </c>
      <c r="DE334" s="56" t="n">
        <f aca="false">+$O334*AH334+$P334*BL334+$Q334*(0.9*BL334+$S334)+$R334</f>
        <v>0</v>
      </c>
      <c r="DF334" s="56" t="n">
        <f aca="false">+$O334*AI334+$P334*BM334+$Q334*(0.9*BM334+$S334)+$R334</f>
        <v>0</v>
      </c>
      <c r="DG334" s="55" t="n">
        <f aca="false">+SUM(CU334:DF334)</f>
        <v>29.1</v>
      </c>
      <c r="DH334" s="53"/>
      <c r="DJ334" s="14" t="n">
        <f aca="false">+IF(X334=0,0,$T334)</f>
        <v>30</v>
      </c>
      <c r="DK334" s="14" t="n">
        <f aca="false">+IF(Y334=0,0,$T334)</f>
        <v>0</v>
      </c>
      <c r="DL334" s="14" t="n">
        <f aca="false">+IF(Z334=0,0,$T334)</f>
        <v>0</v>
      </c>
      <c r="DM334" s="14" t="n">
        <f aca="false">+IF(AA334=0,0,$T334)</f>
        <v>0</v>
      </c>
      <c r="DN334" s="14" t="n">
        <f aca="false">+IF(AB334=0,0,$T334)</f>
        <v>0</v>
      </c>
      <c r="DO334" s="14" t="n">
        <f aca="false">+IF(AC334=0,0,$T334)</f>
        <v>0</v>
      </c>
      <c r="DP334" s="14" t="n">
        <f aca="false">+IF(AD334=0,0,$T334)</f>
        <v>0</v>
      </c>
      <c r="DQ334" s="14" t="n">
        <f aca="false">+IF(AE334=0,0,$T334)</f>
        <v>0</v>
      </c>
      <c r="DR334" s="14" t="n">
        <f aca="false">+IF(AF334=0,0,$T334)</f>
        <v>0</v>
      </c>
      <c r="DS334" s="14" t="n">
        <f aca="false">+IF(AG334=0,0,$T334)</f>
        <v>0</v>
      </c>
      <c r="DT334" s="14" t="n">
        <f aca="false">+IF(AH334=0,0,$T334)</f>
        <v>0</v>
      </c>
      <c r="DU334" s="14" t="n">
        <f aca="false">+IF(AI334=0,0,$T334)</f>
        <v>0</v>
      </c>
      <c r="DV334" s="55" t="n">
        <f aca="false">+SUM(DJ334:DU334)</f>
        <v>30</v>
      </c>
      <c r="DY334" s="14" t="n">
        <v>0</v>
      </c>
      <c r="DZ334" s="14" t="n">
        <v>0</v>
      </c>
      <c r="EA334" s="14" t="n">
        <v>0</v>
      </c>
      <c r="EB334" s="14" t="n">
        <v>0</v>
      </c>
      <c r="EC334" s="14" t="n">
        <v>0</v>
      </c>
      <c r="ED334" s="14" t="n">
        <v>0</v>
      </c>
      <c r="EE334" s="14" t="n">
        <v>0</v>
      </c>
      <c r="EF334" s="14" t="n">
        <v>0</v>
      </c>
      <c r="EG334" s="14" t="n">
        <v>0</v>
      </c>
      <c r="EH334" s="14" t="n">
        <v>0</v>
      </c>
      <c r="EI334" s="14" t="n">
        <v>0</v>
      </c>
      <c r="EJ334" s="14" t="n">
        <v>0</v>
      </c>
      <c r="EK334" s="55" t="n">
        <f aca="false">+SUM(DY334:EJ334)</f>
        <v>0</v>
      </c>
      <c r="EO334" s="53" t="n">
        <f aca="false">+CU334+DJ334-DY334/2</f>
        <v>59.1</v>
      </c>
      <c r="EP334" s="53" t="n">
        <f aca="false">+CV334+DK334-DZ334/2</f>
        <v>0</v>
      </c>
      <c r="EQ334" s="53" t="n">
        <f aca="false">+CW334+DL334-EA334/2</f>
        <v>0</v>
      </c>
      <c r="ER334" s="53" t="n">
        <f aca="false">+CX334+DM334-EB334/2</f>
        <v>0</v>
      </c>
      <c r="ES334" s="53" t="n">
        <f aca="false">+CY334+DN334-EC334/2</f>
        <v>0</v>
      </c>
      <c r="ET334" s="53" t="n">
        <f aca="false">+CZ334+DO334-ED334/2</f>
        <v>0</v>
      </c>
      <c r="EU334" s="53" t="n">
        <f aca="false">+DA334+DP334-EE334/2</f>
        <v>0</v>
      </c>
      <c r="EV334" s="53" t="n">
        <f aca="false">+DB334+DQ334-EF334/2</f>
        <v>0</v>
      </c>
      <c r="EW334" s="53" t="n">
        <f aca="false">+DC334+DR334-EG334/2</f>
        <v>0</v>
      </c>
      <c r="EX334" s="53" t="n">
        <f aca="false">+DD334+DS334-EH334/2</f>
        <v>0</v>
      </c>
      <c r="EY334" s="53" t="n">
        <f aca="false">+DE334+DT334-EI334/2</f>
        <v>0</v>
      </c>
      <c r="EZ334" s="53" t="n">
        <f aca="false">+DF334+DU334-EJ334/2</f>
        <v>0</v>
      </c>
      <c r="FA334" s="55" t="n">
        <f aca="false">+SUM(EO334:EZ334)</f>
        <v>59.1</v>
      </c>
      <c r="FD334" s="53" t="n">
        <f aca="false">+AM334-EO334-DY334</f>
        <v>1395.9</v>
      </c>
      <c r="FE334" s="53" t="n">
        <f aca="false">+AN334-EP334-DZ334</f>
        <v>0</v>
      </c>
      <c r="FF334" s="53" t="n">
        <f aca="false">+AO334-EQ334-EA334</f>
        <v>0</v>
      </c>
      <c r="FG334" s="53" t="n">
        <f aca="false">+AP334-ER334-EB334</f>
        <v>0</v>
      </c>
      <c r="FH334" s="53" t="n">
        <f aca="false">+AQ334-ES334-EC334</f>
        <v>0</v>
      </c>
      <c r="FI334" s="53" t="n">
        <f aca="false">+AR334-ET334-ED334</f>
        <v>0</v>
      </c>
      <c r="FJ334" s="53" t="n">
        <f aca="false">+AS334-EU334-EE334</f>
        <v>0</v>
      </c>
      <c r="FK334" s="53" t="n">
        <f aca="false">+AT334-EV334-EF334</f>
        <v>0</v>
      </c>
      <c r="FL334" s="53" t="n">
        <f aca="false">+AU334-EW334-EG334</f>
        <v>0</v>
      </c>
      <c r="FM334" s="53" t="n">
        <f aca="false">+AV334-EX334-EH334</f>
        <v>0</v>
      </c>
      <c r="FN334" s="53" t="n">
        <f aca="false">+AW334-EY334-EI334</f>
        <v>0</v>
      </c>
      <c r="FO334" s="53" t="n">
        <f aca="false">+AX334-EZ334-EJ334</f>
        <v>0</v>
      </c>
      <c r="FP334" s="53" t="n">
        <f aca="false">+AY334-FA334</f>
        <v>1395.9</v>
      </c>
    </row>
    <row collapsed="false" customFormat="false" customHeight="true" hidden="false" ht="15" outlineLevel="2" r="335">
      <c r="A335" s="21" t="n">
        <v>12</v>
      </c>
      <c r="B335" s="21" t="s">
        <v>67</v>
      </c>
      <c r="C335" s="21" t="s">
        <v>137</v>
      </c>
      <c r="D335" s="67" t="n">
        <f aca="false">+E335</f>
        <v>16320</v>
      </c>
      <c r="E335" s="69" t="n">
        <v>16320</v>
      </c>
      <c r="F335" s="72" t="s">
        <v>1043</v>
      </c>
      <c r="G335" s="21" t="s">
        <v>69</v>
      </c>
      <c r="H335" s="21" t="s">
        <v>69</v>
      </c>
      <c r="I335" s="72" t="s">
        <v>1044</v>
      </c>
      <c r="J335" s="76" t="s">
        <v>557</v>
      </c>
      <c r="K335" s="76" t="s">
        <v>486</v>
      </c>
      <c r="L335" s="49" t="s">
        <v>487</v>
      </c>
      <c r="M335" s="50" t="s">
        <v>70</v>
      </c>
      <c r="N335" s="51" t="n">
        <v>0.01</v>
      </c>
      <c r="O335" s="51" t="n">
        <v>0.02</v>
      </c>
      <c r="P335" s="51" t="n">
        <v>0</v>
      </c>
      <c r="Q335" s="51" t="n">
        <v>0</v>
      </c>
      <c r="R335" s="50" t="n">
        <v>0</v>
      </c>
      <c r="S335" s="50" t="n">
        <v>0</v>
      </c>
      <c r="T335" s="50" t="n">
        <v>30</v>
      </c>
      <c r="U335" s="50"/>
      <c r="X335" s="53" t="e">
        <f aca="false">+VLOOKUP($D335,['file:///home/lab/repositories/luckia.facturador/com.luckia.biller.deploy/src/main/resources/bootstrap/info_presencial_2014.xlsx']venta_neta_cons!$a$2:$n$1048576,3,0)</f>
        <v>#VALUE!</v>
      </c>
      <c r="Y335" s="53" t="e">
        <f aca="false">+VLOOKUP($D335,['file:///home/lab/repositories/luckia.facturador/com.luckia.biller.deploy/src/main/resources/bootstrap/info_presencial_2014.xlsx']venta_neta_cons!$a$2:$n$1048576,4,0)</f>
        <v>#VALUE!</v>
      </c>
      <c r="Z335" s="53" t="e">
        <f aca="false">+VLOOKUP($D335,['file:///home/lab/repositories/luckia.facturador/com.luckia.biller.deploy/src/main/resources/bootstrap/info_presencial_2014.xlsx']venta_neta_cons!$a$2:$n$1048576,5,0)</f>
        <v>#VALUE!</v>
      </c>
      <c r="AA335" s="53" t="e">
        <f aca="false">+VLOOKUP($D335,['file:///home/lab/repositories/luckia.facturador/com.luckia.biller.deploy/src/main/resources/bootstrap/info_presencial_2014.xlsx']venta_neta_cons!$a$2:$n$1048576,6,0)</f>
        <v>#VALUE!</v>
      </c>
      <c r="AB335" s="53" t="e">
        <f aca="false">+VLOOKUP($D335,['file:///home/lab/repositories/luckia.facturador/com.luckia.biller.deploy/src/main/resources/bootstrap/info_presencial_2014.xlsx']venta_neta_cons!$a$2:$n$1048576,7,0)</f>
        <v>#VALUE!</v>
      </c>
      <c r="AC335" s="53" t="e">
        <f aca="false">+VLOOKUP($D335,['file:///home/lab/repositories/luckia.facturador/com.luckia.biller.deploy/src/main/resources/bootstrap/info_presencial_2014.xlsx']venta_neta_cons!$a$2:$n$1048576,8,0)</f>
        <v>#VALUE!</v>
      </c>
      <c r="AD335" s="53" t="e">
        <f aca="false">+VLOOKUP($D335,['file:///home/lab/repositories/luckia.facturador/com.luckia.biller.deploy/src/main/resources/bootstrap/info_presencial_2014.xlsx']venta_neta_cons!$a$2:$n$1048576,9,0)</f>
        <v>#VALUE!</v>
      </c>
      <c r="AE335" s="53" t="e">
        <f aca="false">+VLOOKUP($D335,['file:///home/lab/repositories/luckia.facturador/com.luckia.biller.deploy/src/main/resources/bootstrap/info_presencial_2014.xlsx']venta_neta_cons!$a$2:$n$1048576,10,0)</f>
        <v>#VALUE!</v>
      </c>
      <c r="AF335" s="53" t="e">
        <f aca="false">+VLOOKUP($D335,['file:///home/lab/repositories/luckia.facturador/com.luckia.biller.deploy/src/main/resources/bootstrap/info_presencial_2014.xlsx']venta_neta_cons!$a$2:$n$1048576,11,0)</f>
        <v>#VALUE!</v>
      </c>
      <c r="AG335" s="53" t="e">
        <f aca="false">+VLOOKUP($D335,['file:///home/lab/repositories/luckia.facturador/com.luckia.biller.deploy/src/main/resources/bootstrap/info_presencial_2014.xlsx']venta_neta_cons!$a$2:$n$1048576,12,0)</f>
        <v>#VALUE!</v>
      </c>
      <c r="AH335" s="53" t="e">
        <f aca="false">+VLOOKUP($D335,['file:///home/lab/repositories/luckia.facturador/com.luckia.biller.deploy/src/main/resources/bootstrap/info_presencial_2014.xlsx']venta_neta_cons!$a$2:$n$1048576,13,0)</f>
        <v>#VALUE!</v>
      </c>
      <c r="AI335" s="53" t="e">
        <f aca="false">+VLOOKUP($D335,['file:///home/lab/repositories/luckia.facturador/com.luckia.biller.deploy/src/main/resources/bootstrap/info_presencial_2014.xlsx']venta_neta_cons!$a$2:$n$1048576,14,0)</f>
        <v>#VALUE!</v>
      </c>
      <c r="AJ335" s="53" t="n">
        <f aca="false">+SUM(X335:AI335)</f>
        <v>861</v>
      </c>
      <c r="AK335" s="54" t="n">
        <f aca="false">+BB335/X335</f>
        <v>0.478373983739837</v>
      </c>
      <c r="AL335" s="53"/>
      <c r="AM335" s="53" t="e">
        <f aca="false">+VLOOKUP($D335,['file:///home/lab/repositories/luckia.facturador/com.luckia.biller.deploy/src/main/resources/bootstrap/info_presencial_2014.xlsx']saldo_cons!$a$2:$n$1048576,3,0)</f>
        <v>#VALUE!</v>
      </c>
      <c r="AN335" s="53" t="e">
        <f aca="false">+VLOOKUP($D335,['file:///home/lab/repositories/luckia.facturador/com.luckia.biller.deploy/src/main/resources/bootstrap/info_presencial_2014.xlsx']saldo_cons!$a$2:$n$1048576,4,0)</f>
        <v>#VALUE!</v>
      </c>
      <c r="AO335" s="53" t="e">
        <f aca="false">+VLOOKUP($D335,['file:///home/lab/repositories/luckia.facturador/com.luckia.biller.deploy/src/main/resources/bootstrap/info_presencial_2014.xlsx']saldo_cons!$a$2:$n$1048576,5,0)</f>
        <v>#VALUE!</v>
      </c>
      <c r="AP335" s="53" t="e">
        <f aca="false">+VLOOKUP($D335,['file:///home/lab/repositories/luckia.facturador/com.luckia.biller.deploy/src/main/resources/bootstrap/info_presencial_2014.xlsx']saldo_cons!$a$2:$n$1048576,6,0)</f>
        <v>#VALUE!</v>
      </c>
      <c r="AQ335" s="53" t="e">
        <f aca="false">+VLOOKUP($D335,['file:///home/lab/repositories/luckia.facturador/com.luckia.biller.deploy/src/main/resources/bootstrap/info_presencial_2014.xlsx']saldo_cons!$a$2:$n$1048576,7,0)</f>
        <v>#VALUE!</v>
      </c>
      <c r="AR335" s="53" t="e">
        <f aca="false">+VLOOKUP($D335,['file:///home/lab/repositories/luckia.facturador/com.luckia.biller.deploy/src/main/resources/bootstrap/info_presencial_2014.xlsx']saldo_cons!$a$2:$n$1048576,8,0)</f>
        <v>#VALUE!</v>
      </c>
      <c r="AS335" s="53" t="e">
        <f aca="false">+VLOOKUP($D335,['file:///home/lab/repositories/luckia.facturador/com.luckia.biller.deploy/src/main/resources/bootstrap/info_presencial_2014.xlsx']saldo_cons!$a$2:$n$1048576,9,0)</f>
        <v>#VALUE!</v>
      </c>
      <c r="AT335" s="53" t="e">
        <f aca="false">+VLOOKUP($D335,['file:///home/lab/repositories/luckia.facturador/com.luckia.biller.deploy/src/main/resources/bootstrap/info_presencial_2014.xlsx']saldo_cons!$a$2:$n$1048576,10,0)</f>
        <v>#VALUE!</v>
      </c>
      <c r="AU335" s="53" t="e">
        <f aca="false">+VLOOKUP($D335,['file:///home/lab/repositories/luckia.facturador/com.luckia.biller.deploy/src/main/resources/bootstrap/info_presencial_2014.xlsx']saldo_cons!$a$2:$n$1048576,11,0)</f>
        <v>#VALUE!</v>
      </c>
      <c r="AV335" s="53" t="e">
        <f aca="false">+VLOOKUP($D335,['file:///home/lab/repositories/luckia.facturador/com.luckia.biller.deploy/src/main/resources/bootstrap/info_presencial_2014.xlsx']saldo_cons!$a$2:$n$1048576,12,0)</f>
        <v>#VALUE!</v>
      </c>
      <c r="AW335" s="53" t="e">
        <f aca="false">+VLOOKUP($D335,['file:///home/lab/repositories/luckia.facturador/com.luckia.biller.deploy/src/main/resources/bootstrap/info_presencial_2014.xlsx']saldo_cons!$a$2:$n$1048576,13,0)</f>
        <v>#VALUE!</v>
      </c>
      <c r="AX335" s="53" t="e">
        <f aca="false">+VLOOKUP($D335,['file:///home/lab/repositories/luckia.facturador/com.luckia.biller.deploy/src/main/resources/bootstrap/info_presencial_2014.xlsx']saldo_cons!$a$2:$n$1048576,14,0)</f>
        <v>#VALUE!</v>
      </c>
      <c r="AY335" s="53" t="n">
        <f aca="false">+SUM(AM335:AX335)</f>
        <v>861</v>
      </c>
      <c r="AZ335" s="53"/>
      <c r="BA335" s="53"/>
      <c r="BB335" s="53" t="e">
        <f aca="false">+VLOOKUP($D335,['file:///home/lab/repositories/luckia.facturador/com.luckia.biller.deploy/src/main/resources/bootstrap/info_presencial_2014.xlsx']ggr_cons!$a$2:$n$1048576,3,0)</f>
        <v>#VALUE!</v>
      </c>
      <c r="BC335" s="53" t="e">
        <f aca="false">+VLOOKUP($D335,['file:///home/lab/repositories/luckia.facturador/com.luckia.biller.deploy/src/main/resources/bootstrap/info_presencial_2014.xlsx']ggr_cons!$a$2:$n$1048576,4,0)</f>
        <v>#VALUE!</v>
      </c>
      <c r="BD335" s="53" t="e">
        <f aca="false">+VLOOKUP($D335,['file:///home/lab/repositories/luckia.facturador/com.luckia.biller.deploy/src/main/resources/bootstrap/info_presencial_2014.xlsx']ggr_cons!$a$2:$n$1048576,5,0)</f>
        <v>#VALUE!</v>
      </c>
      <c r="BE335" s="53" t="e">
        <f aca="false">+VLOOKUP($D335,['file:///home/lab/repositories/luckia.facturador/com.luckia.biller.deploy/src/main/resources/bootstrap/info_presencial_2014.xlsx']ggr_cons!$a$2:$n$1048576,6,0)</f>
        <v>#VALUE!</v>
      </c>
      <c r="BF335" s="53" t="e">
        <f aca="false">+VLOOKUP($D335,['file:///home/lab/repositories/luckia.facturador/com.luckia.biller.deploy/src/main/resources/bootstrap/info_presencial_2014.xlsx']ggr_cons!$a$2:$n$1048576,7,0)</f>
        <v>#VALUE!</v>
      </c>
      <c r="BG335" s="53" t="e">
        <f aca="false">+VLOOKUP($D335,['file:///home/lab/repositories/luckia.facturador/com.luckia.biller.deploy/src/main/resources/bootstrap/info_presencial_2014.xlsx']ggr_cons!$a$2:$n$1048576,8,0)</f>
        <v>#VALUE!</v>
      </c>
      <c r="BH335" s="53" t="e">
        <f aca="false">+VLOOKUP($D335,['file:///home/lab/repositories/luckia.facturador/com.luckia.biller.deploy/src/main/resources/bootstrap/info_presencial_2014.xlsx']ggr_cons!$a$2:$n$1048576,9,0)</f>
        <v>#VALUE!</v>
      </c>
      <c r="BI335" s="53" t="e">
        <f aca="false">+VLOOKUP($D335,['file:///home/lab/repositories/luckia.facturador/com.luckia.biller.deploy/src/main/resources/bootstrap/info_presencial_2014.xlsx']ggr_cons!$a$2:$n$1048576,10,0)</f>
        <v>#VALUE!</v>
      </c>
      <c r="BJ335" s="53" t="e">
        <f aca="false">+VLOOKUP($D335,['file:///home/lab/repositories/luckia.facturador/com.luckia.biller.deploy/src/main/resources/bootstrap/info_presencial_2014.xlsx']ggr_cons!$a$2:$n$1048576,11,0)</f>
        <v>#VALUE!</v>
      </c>
      <c r="BK335" s="53" t="e">
        <f aca="false">+VLOOKUP($D335,['file:///home/lab/repositories/luckia.facturador/com.luckia.biller.deploy/src/main/resources/bootstrap/info_presencial_2014.xlsx']ggr_cons!$a$2:$n$1048576,12,0)</f>
        <v>#VALUE!</v>
      </c>
      <c r="BL335" s="53" t="e">
        <f aca="false">+VLOOKUP($D335,['file:///home/lab/repositories/luckia.facturador/com.luckia.biller.deploy/src/main/resources/bootstrap/info_presencial_2014.xlsx']ggr_cons!$a$2:$n$1048576,13,0)</f>
        <v>#VALUE!</v>
      </c>
      <c r="BM335" s="53" t="e">
        <f aca="false">+VLOOKUP($D335,['file:///home/lab/repositories/luckia.facturador/com.luckia.biller.deploy/src/main/resources/bootstrap/info_presencial_2014.xlsx']ggr_cons!$a$2:$n$1048576,14,0)</f>
        <v>#VALUE!</v>
      </c>
      <c r="BN335" s="53" t="n">
        <f aca="false">+SUM(BB335:BM335)</f>
        <v>411.88</v>
      </c>
      <c r="BO335" s="53"/>
      <c r="BP335" s="53"/>
      <c r="BQ335" s="55" t="n">
        <f aca="false">+$N335*X335</f>
        <v>8.61</v>
      </c>
      <c r="BR335" s="55" t="n">
        <f aca="false">+$N335*Y335</f>
        <v>0</v>
      </c>
      <c r="BS335" s="55" t="n">
        <f aca="false">+$N335*Z335</f>
        <v>0</v>
      </c>
      <c r="BT335" s="55" t="n">
        <f aca="false">+$N335*AA335</f>
        <v>0</v>
      </c>
      <c r="BU335" s="55" t="n">
        <f aca="false">+$N335*AB335</f>
        <v>0</v>
      </c>
      <c r="BV335" s="55" t="n">
        <f aca="false">+$N335*AC335</f>
        <v>0</v>
      </c>
      <c r="BW335" s="55" t="n">
        <f aca="false">+$N335*AD335</f>
        <v>0</v>
      </c>
      <c r="BX335" s="55" t="n">
        <f aca="false">+$N335*AE335</f>
        <v>0</v>
      </c>
      <c r="BY335" s="55" t="n">
        <f aca="false">+$N335*AF335</f>
        <v>0</v>
      </c>
      <c r="BZ335" s="55" t="n">
        <f aca="false">+$N335*AG335</f>
        <v>0</v>
      </c>
      <c r="CA335" s="55" t="n">
        <f aca="false">+$N335*AH335</f>
        <v>0</v>
      </c>
      <c r="CB335" s="55" t="n">
        <f aca="false">+$N335*AI335</f>
        <v>0</v>
      </c>
      <c r="CC335" s="55" t="n">
        <f aca="false">+SUM(BQ335:CB335)</f>
        <v>8.61</v>
      </c>
      <c r="CD335" s="53"/>
      <c r="CE335" s="55"/>
      <c r="CF335" s="55" t="n">
        <f aca="false">+BQ335/$CE$2</f>
        <v>7.11570247933884</v>
      </c>
      <c r="CG335" s="55" t="n">
        <f aca="false">+BR335/$CE$2</f>
        <v>0</v>
      </c>
      <c r="CH335" s="55" t="n">
        <f aca="false">+BS335/$CE$2</f>
        <v>0</v>
      </c>
      <c r="CI335" s="55" t="n">
        <f aca="false">+BT335/$CE$2</f>
        <v>0</v>
      </c>
      <c r="CJ335" s="55" t="n">
        <f aca="false">+BU335/$CE$2</f>
        <v>0</v>
      </c>
      <c r="CK335" s="55" t="n">
        <f aca="false">+BV335/$CE$2</f>
        <v>0</v>
      </c>
      <c r="CL335" s="55" t="n">
        <f aca="false">+BW335/$CE$2</f>
        <v>0</v>
      </c>
      <c r="CM335" s="55" t="n">
        <f aca="false">+BX335/$CE$2</f>
        <v>0</v>
      </c>
      <c r="CN335" s="55" t="n">
        <f aca="false">+BY335/$CE$2</f>
        <v>0</v>
      </c>
      <c r="CO335" s="55" t="n">
        <f aca="false">+BZ335/$CE$2</f>
        <v>0</v>
      </c>
      <c r="CP335" s="55" t="n">
        <f aca="false">+CA335/$CE$2</f>
        <v>0</v>
      </c>
      <c r="CQ335" s="55" t="n">
        <f aca="false">+CB335/$CE$2</f>
        <v>0</v>
      </c>
      <c r="CR335" s="55" t="n">
        <f aca="false">+CC335/$CE$2</f>
        <v>7.11570247933884</v>
      </c>
      <c r="CS335" s="53"/>
      <c r="CT335" s="53"/>
      <c r="CU335" s="56" t="n">
        <f aca="false">+$O335*X335+$P335*BB335+$Q335*(0.9*BB335+$S335)+$R335</f>
        <v>17.22</v>
      </c>
      <c r="CV335" s="56" t="n">
        <f aca="false">+$O335*Y335+$P335*BC335+$Q335*(0.9*BC335+$S335)+$R335</f>
        <v>0</v>
      </c>
      <c r="CW335" s="56" t="n">
        <f aca="false">+$O335*Z335+$P335*BD335+$Q335*(0.9*BD335+$S335)+$R335</f>
        <v>0</v>
      </c>
      <c r="CX335" s="56" t="n">
        <f aca="false">+$O335*AA335+$P335*BE335+$Q335*(0.9*BE335+$S335)+$R335</f>
        <v>0</v>
      </c>
      <c r="CY335" s="56" t="n">
        <f aca="false">+$O335*AB335+$P335*BF335+$Q335*(0.9*BF335+$S335)+$R335</f>
        <v>0</v>
      </c>
      <c r="CZ335" s="56" t="n">
        <f aca="false">+$O335*AC335+$P335*BG335+$Q335*(0.9*BG335+$S335)+$R335</f>
        <v>0</v>
      </c>
      <c r="DA335" s="56" t="n">
        <f aca="false">+$O335*AD335+$P335*BH335+$Q335*(0.9*BH335+$S335)+$R335</f>
        <v>0</v>
      </c>
      <c r="DB335" s="56" t="n">
        <f aca="false">+$O335*AE335+$P335*BI335+$Q335*(0.9*BI335+$S335)+$R335</f>
        <v>0</v>
      </c>
      <c r="DC335" s="56" t="n">
        <f aca="false">+$O335*AF335+$P335*BJ335+$Q335*(0.9*BJ335+$S335)+$R335</f>
        <v>0</v>
      </c>
      <c r="DD335" s="56" t="n">
        <f aca="false">+$O335*AG335+$P335*BK335+$Q335*(0.9*BK335+$S335)+$R335</f>
        <v>0</v>
      </c>
      <c r="DE335" s="56" t="n">
        <f aca="false">+$O335*AH335+$P335*BL335+$Q335*(0.9*BL335+$S335)+$R335</f>
        <v>0</v>
      </c>
      <c r="DF335" s="56" t="n">
        <f aca="false">+$O335*AI335+$P335*BM335+$Q335*(0.9*BM335+$S335)+$R335</f>
        <v>0</v>
      </c>
      <c r="DG335" s="55" t="n">
        <f aca="false">+SUM(CU335:DF335)</f>
        <v>17.22</v>
      </c>
      <c r="DH335" s="53"/>
      <c r="DJ335" s="14" t="n">
        <f aca="false">+IF(X335=0,0,$T335)</f>
        <v>30</v>
      </c>
      <c r="DK335" s="14" t="n">
        <f aca="false">+IF(Y335=0,0,$T335)</f>
        <v>0</v>
      </c>
      <c r="DL335" s="14" t="n">
        <f aca="false">+IF(Z335=0,0,$T335)</f>
        <v>0</v>
      </c>
      <c r="DM335" s="14" t="n">
        <f aca="false">+IF(AA335=0,0,$T335)</f>
        <v>0</v>
      </c>
      <c r="DN335" s="14" t="n">
        <f aca="false">+IF(AB335=0,0,$T335)</f>
        <v>0</v>
      </c>
      <c r="DO335" s="14" t="n">
        <f aca="false">+IF(AC335=0,0,$T335)</f>
        <v>0</v>
      </c>
      <c r="DP335" s="14" t="n">
        <f aca="false">+IF(AD335=0,0,$T335)</f>
        <v>0</v>
      </c>
      <c r="DQ335" s="14" t="n">
        <f aca="false">+IF(AE335=0,0,$T335)</f>
        <v>0</v>
      </c>
      <c r="DR335" s="14" t="n">
        <f aca="false">+IF(AF335=0,0,$T335)</f>
        <v>0</v>
      </c>
      <c r="DS335" s="14" t="n">
        <f aca="false">+IF(AG335=0,0,$T335)</f>
        <v>0</v>
      </c>
      <c r="DT335" s="14" t="n">
        <f aca="false">+IF(AH335=0,0,$T335)</f>
        <v>0</v>
      </c>
      <c r="DU335" s="14" t="n">
        <f aca="false">+IF(AI335=0,0,$T335)</f>
        <v>0</v>
      </c>
      <c r="DV335" s="55" t="n">
        <f aca="false">+SUM(DJ335:DU335)</f>
        <v>30</v>
      </c>
      <c r="DY335" s="14" t="n">
        <v>0</v>
      </c>
      <c r="DZ335" s="14" t="n">
        <v>0</v>
      </c>
      <c r="EA335" s="14" t="n">
        <v>0</v>
      </c>
      <c r="EB335" s="14" t="n">
        <v>0</v>
      </c>
      <c r="EC335" s="14" t="n">
        <v>0</v>
      </c>
      <c r="ED335" s="14" t="n">
        <v>0</v>
      </c>
      <c r="EE335" s="14" t="n">
        <v>0</v>
      </c>
      <c r="EF335" s="14" t="n">
        <v>0</v>
      </c>
      <c r="EG335" s="14" t="n">
        <v>0</v>
      </c>
      <c r="EH335" s="14" t="n">
        <v>0</v>
      </c>
      <c r="EI335" s="14" t="n">
        <v>0</v>
      </c>
      <c r="EJ335" s="14" t="n">
        <v>0</v>
      </c>
      <c r="EK335" s="55" t="n">
        <f aca="false">+SUM(DY335:EJ335)</f>
        <v>0</v>
      </c>
      <c r="EO335" s="53" t="n">
        <f aca="false">+CU335+DJ335-DY335/2</f>
        <v>47.22</v>
      </c>
      <c r="EP335" s="53" t="n">
        <f aca="false">+CV335+DK335-DZ335/2</f>
        <v>0</v>
      </c>
      <c r="EQ335" s="53" t="n">
        <f aca="false">+CW335+DL335-EA335/2</f>
        <v>0</v>
      </c>
      <c r="ER335" s="53" t="n">
        <f aca="false">+CX335+DM335-EB335/2</f>
        <v>0</v>
      </c>
      <c r="ES335" s="53" t="n">
        <f aca="false">+CY335+DN335-EC335/2</f>
        <v>0</v>
      </c>
      <c r="ET335" s="53" t="n">
        <f aca="false">+CZ335+DO335-ED335/2</f>
        <v>0</v>
      </c>
      <c r="EU335" s="53" t="n">
        <f aca="false">+DA335+DP335-EE335/2</f>
        <v>0</v>
      </c>
      <c r="EV335" s="53" t="n">
        <f aca="false">+DB335+DQ335-EF335/2</f>
        <v>0</v>
      </c>
      <c r="EW335" s="53" t="n">
        <f aca="false">+DC335+DR335-EG335/2</f>
        <v>0</v>
      </c>
      <c r="EX335" s="53" t="n">
        <f aca="false">+DD335+DS335-EH335/2</f>
        <v>0</v>
      </c>
      <c r="EY335" s="53" t="n">
        <f aca="false">+DE335+DT335-EI335/2</f>
        <v>0</v>
      </c>
      <c r="EZ335" s="53" t="n">
        <f aca="false">+DF335+DU335-EJ335/2</f>
        <v>0</v>
      </c>
      <c r="FA335" s="55" t="n">
        <f aca="false">+SUM(EO335:EZ335)</f>
        <v>47.22</v>
      </c>
      <c r="FD335" s="53" t="n">
        <f aca="false">+AM335-EO335-DY335</f>
        <v>813.78</v>
      </c>
      <c r="FE335" s="53" t="n">
        <f aca="false">+AN335-EP335-DZ335</f>
        <v>0</v>
      </c>
      <c r="FF335" s="53" t="n">
        <f aca="false">+AO335-EQ335-EA335</f>
        <v>0</v>
      </c>
      <c r="FG335" s="53" t="n">
        <f aca="false">+AP335-ER335-EB335</f>
        <v>0</v>
      </c>
      <c r="FH335" s="53" t="n">
        <f aca="false">+AQ335-ES335-EC335</f>
        <v>0</v>
      </c>
      <c r="FI335" s="53" t="n">
        <f aca="false">+AR335-ET335-ED335</f>
        <v>0</v>
      </c>
      <c r="FJ335" s="53" t="n">
        <f aca="false">+AS335-EU335-EE335</f>
        <v>0</v>
      </c>
      <c r="FK335" s="53" t="n">
        <f aca="false">+AT335-EV335-EF335</f>
        <v>0</v>
      </c>
      <c r="FL335" s="53" t="n">
        <f aca="false">+AU335-EW335-EG335</f>
        <v>0</v>
      </c>
      <c r="FM335" s="53" t="n">
        <f aca="false">+AV335-EX335-EH335</f>
        <v>0</v>
      </c>
      <c r="FN335" s="53" t="n">
        <f aca="false">+AW335-EY335-EI335</f>
        <v>0</v>
      </c>
      <c r="FO335" s="53" t="n">
        <f aca="false">+AX335-EZ335-EJ335</f>
        <v>0</v>
      </c>
      <c r="FP335" s="53" t="n">
        <f aca="false">+AY335-FA335</f>
        <v>813.78</v>
      </c>
    </row>
    <row collapsed="false" customFormat="false" customHeight="true" hidden="false" ht="15" outlineLevel="2" r="336">
      <c r="A336" s="21" t="n">
        <v>12</v>
      </c>
      <c r="B336" s="21" t="s">
        <v>67</v>
      </c>
      <c r="C336" s="21" t="s">
        <v>137</v>
      </c>
      <c r="D336" s="67" t="n">
        <f aca="false">+E336</f>
        <v>16323</v>
      </c>
      <c r="E336" s="69" t="n">
        <v>16323</v>
      </c>
      <c r="F336" s="72" t="s">
        <v>1045</v>
      </c>
      <c r="G336" s="21" t="s">
        <v>69</v>
      </c>
      <c r="H336" s="21" t="s">
        <v>69</v>
      </c>
      <c r="I336" s="72" t="s">
        <v>1046</v>
      </c>
      <c r="J336" s="76" t="s">
        <v>1047</v>
      </c>
      <c r="K336" s="76" t="s">
        <v>105</v>
      </c>
      <c r="L336" s="49" t="s">
        <v>487</v>
      </c>
      <c r="M336" s="50" t="s">
        <v>70</v>
      </c>
      <c r="N336" s="51" t="n">
        <v>0.01</v>
      </c>
      <c r="O336" s="51" t="n">
        <v>0.02</v>
      </c>
      <c r="P336" s="51" t="n">
        <v>0</v>
      </c>
      <c r="Q336" s="51" t="n">
        <v>0</v>
      </c>
      <c r="R336" s="50" t="n">
        <v>0</v>
      </c>
      <c r="S336" s="50" t="n">
        <v>0</v>
      </c>
      <c r="T336" s="50" t="n">
        <v>30</v>
      </c>
      <c r="U336" s="50"/>
      <c r="X336" s="53" t="e">
        <f aca="false">+VLOOKUP($D336,['file:///home/lab/repositories/luckia.facturador/com.luckia.biller.deploy/src/main/resources/bootstrap/info_presencial_2014.xlsx']venta_neta_cons!$a$2:$n$1048576,3,0)</f>
        <v>#VALUE!</v>
      </c>
      <c r="Y336" s="53" t="e">
        <f aca="false">+VLOOKUP($D336,['file:///home/lab/repositories/luckia.facturador/com.luckia.biller.deploy/src/main/resources/bootstrap/info_presencial_2014.xlsx']venta_neta_cons!$a$2:$n$1048576,4,0)</f>
        <v>#VALUE!</v>
      </c>
      <c r="Z336" s="53" t="e">
        <f aca="false">+VLOOKUP($D336,['file:///home/lab/repositories/luckia.facturador/com.luckia.biller.deploy/src/main/resources/bootstrap/info_presencial_2014.xlsx']venta_neta_cons!$a$2:$n$1048576,5,0)</f>
        <v>#VALUE!</v>
      </c>
      <c r="AA336" s="53" t="e">
        <f aca="false">+VLOOKUP($D336,['file:///home/lab/repositories/luckia.facturador/com.luckia.biller.deploy/src/main/resources/bootstrap/info_presencial_2014.xlsx']venta_neta_cons!$a$2:$n$1048576,6,0)</f>
        <v>#VALUE!</v>
      </c>
      <c r="AB336" s="53" t="e">
        <f aca="false">+VLOOKUP($D336,['file:///home/lab/repositories/luckia.facturador/com.luckia.biller.deploy/src/main/resources/bootstrap/info_presencial_2014.xlsx']venta_neta_cons!$a$2:$n$1048576,7,0)</f>
        <v>#VALUE!</v>
      </c>
      <c r="AC336" s="53" t="e">
        <f aca="false">+VLOOKUP($D336,['file:///home/lab/repositories/luckia.facturador/com.luckia.biller.deploy/src/main/resources/bootstrap/info_presencial_2014.xlsx']venta_neta_cons!$a$2:$n$1048576,8,0)</f>
        <v>#VALUE!</v>
      </c>
      <c r="AD336" s="53" t="e">
        <f aca="false">+VLOOKUP($D336,['file:///home/lab/repositories/luckia.facturador/com.luckia.biller.deploy/src/main/resources/bootstrap/info_presencial_2014.xlsx']venta_neta_cons!$a$2:$n$1048576,9,0)</f>
        <v>#VALUE!</v>
      </c>
      <c r="AE336" s="53" t="e">
        <f aca="false">+VLOOKUP($D336,['file:///home/lab/repositories/luckia.facturador/com.luckia.biller.deploy/src/main/resources/bootstrap/info_presencial_2014.xlsx']venta_neta_cons!$a$2:$n$1048576,10,0)</f>
        <v>#VALUE!</v>
      </c>
      <c r="AF336" s="53" t="e">
        <f aca="false">+VLOOKUP($D336,['file:///home/lab/repositories/luckia.facturador/com.luckia.biller.deploy/src/main/resources/bootstrap/info_presencial_2014.xlsx']venta_neta_cons!$a$2:$n$1048576,11,0)</f>
        <v>#VALUE!</v>
      </c>
      <c r="AG336" s="53" t="e">
        <f aca="false">+VLOOKUP($D336,['file:///home/lab/repositories/luckia.facturador/com.luckia.biller.deploy/src/main/resources/bootstrap/info_presencial_2014.xlsx']venta_neta_cons!$a$2:$n$1048576,12,0)</f>
        <v>#VALUE!</v>
      </c>
      <c r="AH336" s="53" t="e">
        <f aca="false">+VLOOKUP($D336,['file:///home/lab/repositories/luckia.facturador/com.luckia.biller.deploy/src/main/resources/bootstrap/info_presencial_2014.xlsx']venta_neta_cons!$a$2:$n$1048576,13,0)</f>
        <v>#VALUE!</v>
      </c>
      <c r="AI336" s="53" t="e">
        <f aca="false">+VLOOKUP($D336,['file:///home/lab/repositories/luckia.facturador/com.luckia.biller.deploy/src/main/resources/bootstrap/info_presencial_2014.xlsx']venta_neta_cons!$a$2:$n$1048576,14,0)</f>
        <v>#VALUE!</v>
      </c>
      <c r="AJ336" s="53" t="n">
        <f aca="false">+SUM(X336:AI336)</f>
        <v>2868</v>
      </c>
      <c r="AK336" s="54" t="n">
        <f aca="false">+BB336/X336</f>
        <v>0.565944909344491</v>
      </c>
      <c r="AL336" s="53"/>
      <c r="AM336" s="53" t="e">
        <f aca="false">+VLOOKUP($D336,['file:///home/lab/repositories/luckia.facturador/com.luckia.biller.deploy/src/main/resources/bootstrap/info_presencial_2014.xlsx']saldo_cons!$a$2:$n$1048576,3,0)</f>
        <v>#VALUE!</v>
      </c>
      <c r="AN336" s="53" t="e">
        <f aca="false">+VLOOKUP($D336,['file:///home/lab/repositories/luckia.facturador/com.luckia.biller.deploy/src/main/resources/bootstrap/info_presencial_2014.xlsx']saldo_cons!$a$2:$n$1048576,4,0)</f>
        <v>#VALUE!</v>
      </c>
      <c r="AO336" s="53" t="e">
        <f aca="false">+VLOOKUP($D336,['file:///home/lab/repositories/luckia.facturador/com.luckia.biller.deploy/src/main/resources/bootstrap/info_presencial_2014.xlsx']saldo_cons!$a$2:$n$1048576,5,0)</f>
        <v>#VALUE!</v>
      </c>
      <c r="AP336" s="53" t="e">
        <f aca="false">+VLOOKUP($D336,['file:///home/lab/repositories/luckia.facturador/com.luckia.biller.deploy/src/main/resources/bootstrap/info_presencial_2014.xlsx']saldo_cons!$a$2:$n$1048576,6,0)</f>
        <v>#VALUE!</v>
      </c>
      <c r="AQ336" s="53" t="e">
        <f aca="false">+VLOOKUP($D336,['file:///home/lab/repositories/luckia.facturador/com.luckia.biller.deploy/src/main/resources/bootstrap/info_presencial_2014.xlsx']saldo_cons!$a$2:$n$1048576,7,0)</f>
        <v>#VALUE!</v>
      </c>
      <c r="AR336" s="53" t="e">
        <f aca="false">+VLOOKUP($D336,['file:///home/lab/repositories/luckia.facturador/com.luckia.biller.deploy/src/main/resources/bootstrap/info_presencial_2014.xlsx']saldo_cons!$a$2:$n$1048576,8,0)</f>
        <v>#VALUE!</v>
      </c>
      <c r="AS336" s="53" t="e">
        <f aca="false">+VLOOKUP($D336,['file:///home/lab/repositories/luckia.facturador/com.luckia.biller.deploy/src/main/resources/bootstrap/info_presencial_2014.xlsx']saldo_cons!$a$2:$n$1048576,9,0)</f>
        <v>#VALUE!</v>
      </c>
      <c r="AT336" s="53" t="e">
        <f aca="false">+VLOOKUP($D336,['file:///home/lab/repositories/luckia.facturador/com.luckia.biller.deploy/src/main/resources/bootstrap/info_presencial_2014.xlsx']saldo_cons!$a$2:$n$1048576,10,0)</f>
        <v>#VALUE!</v>
      </c>
      <c r="AU336" s="53" t="e">
        <f aca="false">+VLOOKUP($D336,['file:///home/lab/repositories/luckia.facturador/com.luckia.biller.deploy/src/main/resources/bootstrap/info_presencial_2014.xlsx']saldo_cons!$a$2:$n$1048576,11,0)</f>
        <v>#VALUE!</v>
      </c>
      <c r="AV336" s="53" t="e">
        <f aca="false">+VLOOKUP($D336,['file:///home/lab/repositories/luckia.facturador/com.luckia.biller.deploy/src/main/resources/bootstrap/info_presencial_2014.xlsx']saldo_cons!$a$2:$n$1048576,12,0)</f>
        <v>#VALUE!</v>
      </c>
      <c r="AW336" s="53" t="e">
        <f aca="false">+VLOOKUP($D336,['file:///home/lab/repositories/luckia.facturador/com.luckia.biller.deploy/src/main/resources/bootstrap/info_presencial_2014.xlsx']saldo_cons!$a$2:$n$1048576,13,0)</f>
        <v>#VALUE!</v>
      </c>
      <c r="AX336" s="53" t="e">
        <f aca="false">+VLOOKUP($D336,['file:///home/lab/repositories/luckia.facturador/com.luckia.biller.deploy/src/main/resources/bootstrap/info_presencial_2014.xlsx']saldo_cons!$a$2:$n$1048576,14,0)</f>
        <v>#VALUE!</v>
      </c>
      <c r="AY336" s="53" t="n">
        <f aca="false">+SUM(AM336:AX336)</f>
        <v>2868</v>
      </c>
      <c r="AZ336" s="53"/>
      <c r="BA336" s="53"/>
      <c r="BB336" s="53" t="e">
        <f aca="false">+VLOOKUP($D336,['file:///home/lab/repositories/luckia.facturador/com.luckia.biller.deploy/src/main/resources/bootstrap/info_presencial_2014.xlsx']ggr_cons!$a$2:$n$1048576,3,0)</f>
        <v>#VALUE!</v>
      </c>
      <c r="BC336" s="53" t="e">
        <f aca="false">+VLOOKUP($D336,['file:///home/lab/repositories/luckia.facturador/com.luckia.biller.deploy/src/main/resources/bootstrap/info_presencial_2014.xlsx']ggr_cons!$a$2:$n$1048576,4,0)</f>
        <v>#VALUE!</v>
      </c>
      <c r="BD336" s="53" t="e">
        <f aca="false">+VLOOKUP($D336,['file:///home/lab/repositories/luckia.facturador/com.luckia.biller.deploy/src/main/resources/bootstrap/info_presencial_2014.xlsx']ggr_cons!$a$2:$n$1048576,5,0)</f>
        <v>#VALUE!</v>
      </c>
      <c r="BE336" s="53" t="e">
        <f aca="false">+VLOOKUP($D336,['file:///home/lab/repositories/luckia.facturador/com.luckia.biller.deploy/src/main/resources/bootstrap/info_presencial_2014.xlsx']ggr_cons!$a$2:$n$1048576,6,0)</f>
        <v>#VALUE!</v>
      </c>
      <c r="BF336" s="53" t="e">
        <f aca="false">+VLOOKUP($D336,['file:///home/lab/repositories/luckia.facturador/com.luckia.biller.deploy/src/main/resources/bootstrap/info_presencial_2014.xlsx']ggr_cons!$a$2:$n$1048576,7,0)</f>
        <v>#VALUE!</v>
      </c>
      <c r="BG336" s="53" t="e">
        <f aca="false">+VLOOKUP($D336,['file:///home/lab/repositories/luckia.facturador/com.luckia.biller.deploy/src/main/resources/bootstrap/info_presencial_2014.xlsx']ggr_cons!$a$2:$n$1048576,8,0)</f>
        <v>#VALUE!</v>
      </c>
      <c r="BH336" s="53" t="e">
        <f aca="false">+VLOOKUP($D336,['file:///home/lab/repositories/luckia.facturador/com.luckia.biller.deploy/src/main/resources/bootstrap/info_presencial_2014.xlsx']ggr_cons!$a$2:$n$1048576,9,0)</f>
        <v>#VALUE!</v>
      </c>
      <c r="BI336" s="53" t="e">
        <f aca="false">+VLOOKUP($D336,['file:///home/lab/repositories/luckia.facturador/com.luckia.biller.deploy/src/main/resources/bootstrap/info_presencial_2014.xlsx']ggr_cons!$a$2:$n$1048576,10,0)</f>
        <v>#VALUE!</v>
      </c>
      <c r="BJ336" s="53" t="e">
        <f aca="false">+VLOOKUP($D336,['file:///home/lab/repositories/luckia.facturador/com.luckia.biller.deploy/src/main/resources/bootstrap/info_presencial_2014.xlsx']ggr_cons!$a$2:$n$1048576,11,0)</f>
        <v>#VALUE!</v>
      </c>
      <c r="BK336" s="53" t="e">
        <f aca="false">+VLOOKUP($D336,['file:///home/lab/repositories/luckia.facturador/com.luckia.biller.deploy/src/main/resources/bootstrap/info_presencial_2014.xlsx']ggr_cons!$a$2:$n$1048576,12,0)</f>
        <v>#VALUE!</v>
      </c>
      <c r="BL336" s="53" t="e">
        <f aca="false">+VLOOKUP($D336,['file:///home/lab/repositories/luckia.facturador/com.luckia.biller.deploy/src/main/resources/bootstrap/info_presencial_2014.xlsx']ggr_cons!$a$2:$n$1048576,13,0)</f>
        <v>#VALUE!</v>
      </c>
      <c r="BM336" s="53" t="e">
        <f aca="false">+VLOOKUP($D336,['file:///home/lab/repositories/luckia.facturador/com.luckia.biller.deploy/src/main/resources/bootstrap/info_presencial_2014.xlsx']ggr_cons!$a$2:$n$1048576,14,0)</f>
        <v>#VALUE!</v>
      </c>
      <c r="BN336" s="53" t="n">
        <f aca="false">+SUM(BB336:BM336)</f>
        <v>1623.13</v>
      </c>
      <c r="BO336" s="53"/>
      <c r="BP336" s="53"/>
      <c r="BQ336" s="55" t="n">
        <f aca="false">+$N336*X336</f>
        <v>28.68</v>
      </c>
      <c r="BR336" s="55" t="n">
        <f aca="false">+$N336*Y336</f>
        <v>0</v>
      </c>
      <c r="BS336" s="55" t="n">
        <f aca="false">+$N336*Z336</f>
        <v>0</v>
      </c>
      <c r="BT336" s="55" t="n">
        <f aca="false">+$N336*AA336</f>
        <v>0</v>
      </c>
      <c r="BU336" s="55" t="n">
        <f aca="false">+$N336*AB336</f>
        <v>0</v>
      </c>
      <c r="BV336" s="55" t="n">
        <f aca="false">+$N336*AC336</f>
        <v>0</v>
      </c>
      <c r="BW336" s="55" t="n">
        <f aca="false">+$N336*AD336</f>
        <v>0</v>
      </c>
      <c r="BX336" s="55" t="n">
        <f aca="false">+$N336*AE336</f>
        <v>0</v>
      </c>
      <c r="BY336" s="55" t="n">
        <f aca="false">+$N336*AF336</f>
        <v>0</v>
      </c>
      <c r="BZ336" s="55" t="n">
        <f aca="false">+$N336*AG336</f>
        <v>0</v>
      </c>
      <c r="CA336" s="55" t="n">
        <f aca="false">+$N336*AH336</f>
        <v>0</v>
      </c>
      <c r="CB336" s="55" t="n">
        <f aca="false">+$N336*AI336</f>
        <v>0</v>
      </c>
      <c r="CC336" s="55" t="n">
        <f aca="false">+SUM(BQ336:CB336)</f>
        <v>28.68</v>
      </c>
      <c r="CD336" s="53"/>
      <c r="CE336" s="55"/>
      <c r="CF336" s="55" t="n">
        <f aca="false">+BQ336/$CE$2</f>
        <v>23.702479338843</v>
      </c>
      <c r="CG336" s="55" t="n">
        <f aca="false">+BR336/$CE$2</f>
        <v>0</v>
      </c>
      <c r="CH336" s="55" t="n">
        <f aca="false">+BS336/$CE$2</f>
        <v>0</v>
      </c>
      <c r="CI336" s="55" t="n">
        <f aca="false">+BT336/$CE$2</f>
        <v>0</v>
      </c>
      <c r="CJ336" s="55" t="n">
        <f aca="false">+BU336/$CE$2</f>
        <v>0</v>
      </c>
      <c r="CK336" s="55" t="n">
        <f aca="false">+BV336/$CE$2</f>
        <v>0</v>
      </c>
      <c r="CL336" s="55" t="n">
        <f aca="false">+BW336/$CE$2</f>
        <v>0</v>
      </c>
      <c r="CM336" s="55" t="n">
        <f aca="false">+BX336/$CE$2</f>
        <v>0</v>
      </c>
      <c r="CN336" s="55" t="n">
        <f aca="false">+BY336/$CE$2</f>
        <v>0</v>
      </c>
      <c r="CO336" s="55" t="n">
        <f aca="false">+BZ336/$CE$2</f>
        <v>0</v>
      </c>
      <c r="CP336" s="55" t="n">
        <f aca="false">+CA336/$CE$2</f>
        <v>0</v>
      </c>
      <c r="CQ336" s="55" t="n">
        <f aca="false">+CB336/$CE$2</f>
        <v>0</v>
      </c>
      <c r="CR336" s="55" t="n">
        <f aca="false">+CC336/$CE$2</f>
        <v>23.702479338843</v>
      </c>
      <c r="CS336" s="53"/>
      <c r="CT336" s="53"/>
      <c r="CU336" s="56" t="n">
        <f aca="false">+$O336*X336+$P336*BB336+$Q336*(0.9*BB336+$S336)+$R336</f>
        <v>57.36</v>
      </c>
      <c r="CV336" s="56" t="n">
        <f aca="false">+$O336*Y336+$P336*BC336+$Q336*(0.9*BC336+$S336)+$R336</f>
        <v>0</v>
      </c>
      <c r="CW336" s="56" t="n">
        <f aca="false">+$O336*Z336+$P336*BD336+$Q336*(0.9*BD336+$S336)+$R336</f>
        <v>0</v>
      </c>
      <c r="CX336" s="56" t="n">
        <f aca="false">+$O336*AA336+$P336*BE336+$Q336*(0.9*BE336+$S336)+$R336</f>
        <v>0</v>
      </c>
      <c r="CY336" s="56" t="n">
        <f aca="false">+$O336*AB336+$P336*BF336+$Q336*(0.9*BF336+$S336)+$R336</f>
        <v>0</v>
      </c>
      <c r="CZ336" s="56" t="n">
        <f aca="false">+$O336*AC336+$P336*BG336+$Q336*(0.9*BG336+$S336)+$R336</f>
        <v>0</v>
      </c>
      <c r="DA336" s="56" t="n">
        <f aca="false">+$O336*AD336+$P336*BH336+$Q336*(0.9*BH336+$S336)+$R336</f>
        <v>0</v>
      </c>
      <c r="DB336" s="56" t="n">
        <f aca="false">+$O336*AE336+$P336*BI336+$Q336*(0.9*BI336+$S336)+$R336</f>
        <v>0</v>
      </c>
      <c r="DC336" s="56" t="n">
        <f aca="false">+$O336*AF336+$P336*BJ336+$Q336*(0.9*BJ336+$S336)+$R336</f>
        <v>0</v>
      </c>
      <c r="DD336" s="56" t="n">
        <f aca="false">+$O336*AG336+$P336*BK336+$Q336*(0.9*BK336+$S336)+$R336</f>
        <v>0</v>
      </c>
      <c r="DE336" s="56" t="n">
        <f aca="false">+$O336*AH336+$P336*BL336+$Q336*(0.9*BL336+$S336)+$R336</f>
        <v>0</v>
      </c>
      <c r="DF336" s="56" t="n">
        <f aca="false">+$O336*AI336+$P336*BM336+$Q336*(0.9*BM336+$S336)+$R336</f>
        <v>0</v>
      </c>
      <c r="DG336" s="55" t="n">
        <f aca="false">+SUM(CU336:DF336)</f>
        <v>57.36</v>
      </c>
      <c r="DH336" s="53"/>
      <c r="DJ336" s="14" t="n">
        <f aca="false">+IF(X336=0,0,$T336)</f>
        <v>30</v>
      </c>
      <c r="DK336" s="14" t="n">
        <f aca="false">+IF(Y336=0,0,$T336)</f>
        <v>0</v>
      </c>
      <c r="DL336" s="14" t="n">
        <f aca="false">+IF(Z336=0,0,$T336)</f>
        <v>0</v>
      </c>
      <c r="DM336" s="14" t="n">
        <f aca="false">+IF(AA336=0,0,$T336)</f>
        <v>0</v>
      </c>
      <c r="DN336" s="14" t="n">
        <f aca="false">+IF(AB336=0,0,$T336)</f>
        <v>0</v>
      </c>
      <c r="DO336" s="14" t="n">
        <f aca="false">+IF(AC336=0,0,$T336)</f>
        <v>0</v>
      </c>
      <c r="DP336" s="14" t="n">
        <f aca="false">+IF(AD336=0,0,$T336)</f>
        <v>0</v>
      </c>
      <c r="DQ336" s="14" t="n">
        <f aca="false">+IF(AE336=0,0,$T336)</f>
        <v>0</v>
      </c>
      <c r="DR336" s="14" t="n">
        <f aca="false">+IF(AF336=0,0,$T336)</f>
        <v>0</v>
      </c>
      <c r="DS336" s="14" t="n">
        <f aca="false">+IF(AG336=0,0,$T336)</f>
        <v>0</v>
      </c>
      <c r="DT336" s="14" t="n">
        <f aca="false">+IF(AH336=0,0,$T336)</f>
        <v>0</v>
      </c>
      <c r="DU336" s="14" t="n">
        <f aca="false">+IF(AI336=0,0,$T336)</f>
        <v>0</v>
      </c>
      <c r="DV336" s="55" t="n">
        <f aca="false">+SUM(DJ336:DU336)</f>
        <v>30</v>
      </c>
      <c r="DY336" s="14" t="n">
        <v>0</v>
      </c>
      <c r="DZ336" s="14" t="n">
        <v>0</v>
      </c>
      <c r="EA336" s="14" t="n">
        <v>0</v>
      </c>
      <c r="EB336" s="14" t="n">
        <v>0</v>
      </c>
      <c r="EC336" s="14" t="n">
        <v>0</v>
      </c>
      <c r="ED336" s="14" t="n">
        <v>0</v>
      </c>
      <c r="EE336" s="14" t="n">
        <v>0</v>
      </c>
      <c r="EF336" s="14" t="n">
        <v>0</v>
      </c>
      <c r="EG336" s="14" t="n">
        <v>0</v>
      </c>
      <c r="EH336" s="14" t="n">
        <v>0</v>
      </c>
      <c r="EI336" s="14" t="n">
        <v>0</v>
      </c>
      <c r="EJ336" s="14" t="n">
        <v>0</v>
      </c>
      <c r="EK336" s="55" t="n">
        <f aca="false">+SUM(DY336:EJ336)</f>
        <v>0</v>
      </c>
      <c r="EO336" s="53" t="n">
        <f aca="false">+CU336+DJ336-DY336/2</f>
        <v>87.36</v>
      </c>
      <c r="EP336" s="53" t="n">
        <f aca="false">+CV336+DK336-DZ336/2</f>
        <v>0</v>
      </c>
      <c r="EQ336" s="53" t="n">
        <f aca="false">+CW336+DL336-EA336/2</f>
        <v>0</v>
      </c>
      <c r="ER336" s="53" t="n">
        <f aca="false">+CX336+DM336-EB336/2</f>
        <v>0</v>
      </c>
      <c r="ES336" s="53" t="n">
        <f aca="false">+CY336+DN336-EC336/2</f>
        <v>0</v>
      </c>
      <c r="ET336" s="53" t="n">
        <f aca="false">+CZ336+DO336-ED336/2</f>
        <v>0</v>
      </c>
      <c r="EU336" s="53" t="n">
        <f aca="false">+DA336+DP336-EE336/2</f>
        <v>0</v>
      </c>
      <c r="EV336" s="53" t="n">
        <f aca="false">+DB336+DQ336-EF336/2</f>
        <v>0</v>
      </c>
      <c r="EW336" s="53" t="n">
        <f aca="false">+DC336+DR336-EG336/2</f>
        <v>0</v>
      </c>
      <c r="EX336" s="53" t="n">
        <f aca="false">+DD336+DS336-EH336/2</f>
        <v>0</v>
      </c>
      <c r="EY336" s="53" t="n">
        <f aca="false">+DE336+DT336-EI336/2</f>
        <v>0</v>
      </c>
      <c r="EZ336" s="53" t="n">
        <f aca="false">+DF336+DU336-EJ336/2</f>
        <v>0</v>
      </c>
      <c r="FA336" s="55" t="n">
        <f aca="false">+SUM(EO336:EZ336)</f>
        <v>87.36</v>
      </c>
      <c r="FD336" s="53" t="n">
        <f aca="false">+AM336-EO336-DY336</f>
        <v>2780.64</v>
      </c>
      <c r="FE336" s="53" t="n">
        <f aca="false">+AN336-EP336-DZ336</f>
        <v>0</v>
      </c>
      <c r="FF336" s="53" t="n">
        <f aca="false">+AO336-EQ336-EA336</f>
        <v>0</v>
      </c>
      <c r="FG336" s="53" t="n">
        <f aca="false">+AP336-ER336-EB336</f>
        <v>0</v>
      </c>
      <c r="FH336" s="53" t="n">
        <f aca="false">+AQ336-ES336-EC336</f>
        <v>0</v>
      </c>
      <c r="FI336" s="53" t="n">
        <f aca="false">+AR336-ET336-ED336</f>
        <v>0</v>
      </c>
      <c r="FJ336" s="53" t="n">
        <f aca="false">+AS336-EU336-EE336</f>
        <v>0</v>
      </c>
      <c r="FK336" s="53" t="n">
        <f aca="false">+AT336-EV336-EF336</f>
        <v>0</v>
      </c>
      <c r="FL336" s="53" t="n">
        <f aca="false">+AU336-EW336-EG336</f>
        <v>0</v>
      </c>
      <c r="FM336" s="53" t="n">
        <f aca="false">+AV336-EX336-EH336</f>
        <v>0</v>
      </c>
      <c r="FN336" s="53" t="n">
        <f aca="false">+AW336-EY336-EI336</f>
        <v>0</v>
      </c>
      <c r="FO336" s="53" t="n">
        <f aca="false">+AX336-EZ336-EJ336</f>
        <v>0</v>
      </c>
      <c r="FP336" s="53" t="n">
        <f aca="false">+AY336-FA336</f>
        <v>2780.64</v>
      </c>
    </row>
    <row collapsed="false" customFormat="false" customHeight="true" hidden="false" ht="15" outlineLevel="2" r="337">
      <c r="A337" s="21" t="n">
        <v>12</v>
      </c>
      <c r="B337" s="21" t="s">
        <v>67</v>
      </c>
      <c r="C337" s="21" t="s">
        <v>137</v>
      </c>
      <c r="D337" s="67" t="n">
        <f aca="false">+E337</f>
        <v>16324</v>
      </c>
      <c r="E337" s="69" t="n">
        <v>16324</v>
      </c>
      <c r="F337" s="72" t="s">
        <v>1048</v>
      </c>
      <c r="G337" s="21" t="s">
        <v>69</v>
      </c>
      <c r="H337" s="21" t="s">
        <v>69</v>
      </c>
      <c r="I337" s="72" t="s">
        <v>1049</v>
      </c>
      <c r="J337" s="76" t="s">
        <v>557</v>
      </c>
      <c r="K337" s="72" t="s">
        <v>486</v>
      </c>
      <c r="L337" s="49" t="s">
        <v>487</v>
      </c>
      <c r="M337" s="50" t="s">
        <v>70</v>
      </c>
      <c r="N337" s="51" t="n">
        <v>0.01</v>
      </c>
      <c r="O337" s="51" t="n">
        <v>0.02</v>
      </c>
      <c r="P337" s="51" t="n">
        <v>0</v>
      </c>
      <c r="Q337" s="51" t="n">
        <v>0</v>
      </c>
      <c r="R337" s="50" t="n">
        <v>0</v>
      </c>
      <c r="S337" s="50" t="n">
        <v>0</v>
      </c>
      <c r="T337" s="50" t="n">
        <v>30</v>
      </c>
      <c r="U337" s="50"/>
      <c r="X337" s="53" t="e">
        <f aca="false">+VLOOKUP($D337,['file:///home/lab/repositories/luckia.facturador/com.luckia.biller.deploy/src/main/resources/bootstrap/info_presencial_2014.xlsx']venta_neta_cons!$a$2:$n$1048576,3,0)</f>
        <v>#VALUE!</v>
      </c>
      <c r="Y337" s="53" t="e">
        <f aca="false">+VLOOKUP($D337,['file:///home/lab/repositories/luckia.facturador/com.luckia.biller.deploy/src/main/resources/bootstrap/info_presencial_2014.xlsx']venta_neta_cons!$a$2:$n$1048576,4,0)</f>
        <v>#VALUE!</v>
      </c>
      <c r="Z337" s="53" t="e">
        <f aca="false">+VLOOKUP($D337,['file:///home/lab/repositories/luckia.facturador/com.luckia.biller.deploy/src/main/resources/bootstrap/info_presencial_2014.xlsx']venta_neta_cons!$a$2:$n$1048576,5,0)</f>
        <v>#VALUE!</v>
      </c>
      <c r="AA337" s="53" t="e">
        <f aca="false">+VLOOKUP($D337,['file:///home/lab/repositories/luckia.facturador/com.luckia.biller.deploy/src/main/resources/bootstrap/info_presencial_2014.xlsx']venta_neta_cons!$a$2:$n$1048576,6,0)</f>
        <v>#VALUE!</v>
      </c>
      <c r="AB337" s="53" t="e">
        <f aca="false">+VLOOKUP($D337,['file:///home/lab/repositories/luckia.facturador/com.luckia.biller.deploy/src/main/resources/bootstrap/info_presencial_2014.xlsx']venta_neta_cons!$a$2:$n$1048576,7,0)</f>
        <v>#VALUE!</v>
      </c>
      <c r="AC337" s="53" t="e">
        <f aca="false">+VLOOKUP($D337,['file:///home/lab/repositories/luckia.facturador/com.luckia.biller.deploy/src/main/resources/bootstrap/info_presencial_2014.xlsx']venta_neta_cons!$a$2:$n$1048576,8,0)</f>
        <v>#VALUE!</v>
      </c>
      <c r="AD337" s="53" t="e">
        <f aca="false">+VLOOKUP($D337,['file:///home/lab/repositories/luckia.facturador/com.luckia.biller.deploy/src/main/resources/bootstrap/info_presencial_2014.xlsx']venta_neta_cons!$a$2:$n$1048576,9,0)</f>
        <v>#VALUE!</v>
      </c>
      <c r="AE337" s="53" t="e">
        <f aca="false">+VLOOKUP($D337,['file:///home/lab/repositories/luckia.facturador/com.luckia.biller.deploy/src/main/resources/bootstrap/info_presencial_2014.xlsx']venta_neta_cons!$a$2:$n$1048576,10,0)</f>
        <v>#VALUE!</v>
      </c>
      <c r="AF337" s="53" t="e">
        <f aca="false">+VLOOKUP($D337,['file:///home/lab/repositories/luckia.facturador/com.luckia.biller.deploy/src/main/resources/bootstrap/info_presencial_2014.xlsx']venta_neta_cons!$a$2:$n$1048576,11,0)</f>
        <v>#VALUE!</v>
      </c>
      <c r="AG337" s="53" t="e">
        <f aca="false">+VLOOKUP($D337,['file:///home/lab/repositories/luckia.facturador/com.luckia.biller.deploy/src/main/resources/bootstrap/info_presencial_2014.xlsx']venta_neta_cons!$a$2:$n$1048576,12,0)</f>
        <v>#VALUE!</v>
      </c>
      <c r="AH337" s="53" t="e">
        <f aca="false">+VLOOKUP($D337,['file:///home/lab/repositories/luckia.facturador/com.luckia.biller.deploy/src/main/resources/bootstrap/info_presencial_2014.xlsx']venta_neta_cons!$a$2:$n$1048576,13,0)</f>
        <v>#VALUE!</v>
      </c>
      <c r="AI337" s="53" t="e">
        <f aca="false">+VLOOKUP($D337,['file:///home/lab/repositories/luckia.facturador/com.luckia.biller.deploy/src/main/resources/bootstrap/info_presencial_2014.xlsx']venta_neta_cons!$a$2:$n$1048576,14,0)</f>
        <v>#VALUE!</v>
      </c>
      <c r="AJ337" s="53" t="n">
        <f aca="false">+SUM(X337:AI337)</f>
        <v>1861</v>
      </c>
      <c r="AK337" s="54" t="n">
        <f aca="false">+BB337/X337</f>
        <v>0.353089736700698</v>
      </c>
      <c r="AL337" s="53"/>
      <c r="AM337" s="53" t="e">
        <f aca="false">+VLOOKUP($D337,['file:///home/lab/repositories/luckia.facturador/com.luckia.biller.deploy/src/main/resources/bootstrap/info_presencial_2014.xlsx']saldo_cons!$a$2:$n$1048576,3,0)</f>
        <v>#VALUE!</v>
      </c>
      <c r="AN337" s="53" t="e">
        <f aca="false">+VLOOKUP($D337,['file:///home/lab/repositories/luckia.facturador/com.luckia.biller.deploy/src/main/resources/bootstrap/info_presencial_2014.xlsx']saldo_cons!$a$2:$n$1048576,4,0)</f>
        <v>#VALUE!</v>
      </c>
      <c r="AO337" s="53" t="e">
        <f aca="false">+VLOOKUP($D337,['file:///home/lab/repositories/luckia.facturador/com.luckia.biller.deploy/src/main/resources/bootstrap/info_presencial_2014.xlsx']saldo_cons!$a$2:$n$1048576,5,0)</f>
        <v>#VALUE!</v>
      </c>
      <c r="AP337" s="53" t="e">
        <f aca="false">+VLOOKUP($D337,['file:///home/lab/repositories/luckia.facturador/com.luckia.biller.deploy/src/main/resources/bootstrap/info_presencial_2014.xlsx']saldo_cons!$a$2:$n$1048576,6,0)</f>
        <v>#VALUE!</v>
      </c>
      <c r="AQ337" s="53" t="e">
        <f aca="false">+VLOOKUP($D337,['file:///home/lab/repositories/luckia.facturador/com.luckia.biller.deploy/src/main/resources/bootstrap/info_presencial_2014.xlsx']saldo_cons!$a$2:$n$1048576,7,0)</f>
        <v>#VALUE!</v>
      </c>
      <c r="AR337" s="53" t="e">
        <f aca="false">+VLOOKUP($D337,['file:///home/lab/repositories/luckia.facturador/com.luckia.biller.deploy/src/main/resources/bootstrap/info_presencial_2014.xlsx']saldo_cons!$a$2:$n$1048576,8,0)</f>
        <v>#VALUE!</v>
      </c>
      <c r="AS337" s="53" t="e">
        <f aca="false">+VLOOKUP($D337,['file:///home/lab/repositories/luckia.facturador/com.luckia.biller.deploy/src/main/resources/bootstrap/info_presencial_2014.xlsx']saldo_cons!$a$2:$n$1048576,9,0)</f>
        <v>#VALUE!</v>
      </c>
      <c r="AT337" s="53" t="e">
        <f aca="false">+VLOOKUP($D337,['file:///home/lab/repositories/luckia.facturador/com.luckia.biller.deploy/src/main/resources/bootstrap/info_presencial_2014.xlsx']saldo_cons!$a$2:$n$1048576,10,0)</f>
        <v>#VALUE!</v>
      </c>
      <c r="AU337" s="53" t="e">
        <f aca="false">+VLOOKUP($D337,['file:///home/lab/repositories/luckia.facturador/com.luckia.biller.deploy/src/main/resources/bootstrap/info_presencial_2014.xlsx']saldo_cons!$a$2:$n$1048576,11,0)</f>
        <v>#VALUE!</v>
      </c>
      <c r="AV337" s="53" t="e">
        <f aca="false">+VLOOKUP($D337,['file:///home/lab/repositories/luckia.facturador/com.luckia.biller.deploy/src/main/resources/bootstrap/info_presencial_2014.xlsx']saldo_cons!$a$2:$n$1048576,12,0)</f>
        <v>#VALUE!</v>
      </c>
      <c r="AW337" s="53" t="e">
        <f aca="false">+VLOOKUP($D337,['file:///home/lab/repositories/luckia.facturador/com.luckia.biller.deploy/src/main/resources/bootstrap/info_presencial_2014.xlsx']saldo_cons!$a$2:$n$1048576,13,0)</f>
        <v>#VALUE!</v>
      </c>
      <c r="AX337" s="53" t="e">
        <f aca="false">+VLOOKUP($D337,['file:///home/lab/repositories/luckia.facturador/com.luckia.biller.deploy/src/main/resources/bootstrap/info_presencial_2014.xlsx']saldo_cons!$a$2:$n$1048576,14,0)</f>
        <v>#VALUE!</v>
      </c>
      <c r="AY337" s="53" t="n">
        <f aca="false">+SUM(AM337:AX337)</f>
        <v>1861</v>
      </c>
      <c r="AZ337" s="53"/>
      <c r="BA337" s="53"/>
      <c r="BB337" s="53" t="e">
        <f aca="false">+VLOOKUP($D337,['file:///home/lab/repositories/luckia.facturador/com.luckia.biller.deploy/src/main/resources/bootstrap/info_presencial_2014.xlsx']ggr_cons!$a$2:$n$1048576,3,0)</f>
        <v>#VALUE!</v>
      </c>
      <c r="BC337" s="53" t="e">
        <f aca="false">+VLOOKUP($D337,['file:///home/lab/repositories/luckia.facturador/com.luckia.biller.deploy/src/main/resources/bootstrap/info_presencial_2014.xlsx']ggr_cons!$a$2:$n$1048576,4,0)</f>
        <v>#VALUE!</v>
      </c>
      <c r="BD337" s="53" t="e">
        <f aca="false">+VLOOKUP($D337,['file:///home/lab/repositories/luckia.facturador/com.luckia.biller.deploy/src/main/resources/bootstrap/info_presencial_2014.xlsx']ggr_cons!$a$2:$n$1048576,5,0)</f>
        <v>#VALUE!</v>
      </c>
      <c r="BE337" s="53" t="e">
        <f aca="false">+VLOOKUP($D337,['file:///home/lab/repositories/luckia.facturador/com.luckia.biller.deploy/src/main/resources/bootstrap/info_presencial_2014.xlsx']ggr_cons!$a$2:$n$1048576,6,0)</f>
        <v>#VALUE!</v>
      </c>
      <c r="BF337" s="53" t="e">
        <f aca="false">+VLOOKUP($D337,['file:///home/lab/repositories/luckia.facturador/com.luckia.biller.deploy/src/main/resources/bootstrap/info_presencial_2014.xlsx']ggr_cons!$a$2:$n$1048576,7,0)</f>
        <v>#VALUE!</v>
      </c>
      <c r="BG337" s="53" t="e">
        <f aca="false">+VLOOKUP($D337,['file:///home/lab/repositories/luckia.facturador/com.luckia.biller.deploy/src/main/resources/bootstrap/info_presencial_2014.xlsx']ggr_cons!$a$2:$n$1048576,8,0)</f>
        <v>#VALUE!</v>
      </c>
      <c r="BH337" s="53" t="e">
        <f aca="false">+VLOOKUP($D337,['file:///home/lab/repositories/luckia.facturador/com.luckia.biller.deploy/src/main/resources/bootstrap/info_presencial_2014.xlsx']ggr_cons!$a$2:$n$1048576,9,0)</f>
        <v>#VALUE!</v>
      </c>
      <c r="BI337" s="53" t="e">
        <f aca="false">+VLOOKUP($D337,['file:///home/lab/repositories/luckia.facturador/com.luckia.biller.deploy/src/main/resources/bootstrap/info_presencial_2014.xlsx']ggr_cons!$a$2:$n$1048576,10,0)</f>
        <v>#VALUE!</v>
      </c>
      <c r="BJ337" s="53" t="e">
        <f aca="false">+VLOOKUP($D337,['file:///home/lab/repositories/luckia.facturador/com.luckia.biller.deploy/src/main/resources/bootstrap/info_presencial_2014.xlsx']ggr_cons!$a$2:$n$1048576,11,0)</f>
        <v>#VALUE!</v>
      </c>
      <c r="BK337" s="53" t="e">
        <f aca="false">+VLOOKUP($D337,['file:///home/lab/repositories/luckia.facturador/com.luckia.biller.deploy/src/main/resources/bootstrap/info_presencial_2014.xlsx']ggr_cons!$a$2:$n$1048576,12,0)</f>
        <v>#VALUE!</v>
      </c>
      <c r="BL337" s="53" t="e">
        <f aca="false">+VLOOKUP($D337,['file:///home/lab/repositories/luckia.facturador/com.luckia.biller.deploy/src/main/resources/bootstrap/info_presencial_2014.xlsx']ggr_cons!$a$2:$n$1048576,13,0)</f>
        <v>#VALUE!</v>
      </c>
      <c r="BM337" s="53" t="e">
        <f aca="false">+VLOOKUP($D337,['file:///home/lab/repositories/luckia.facturador/com.luckia.biller.deploy/src/main/resources/bootstrap/info_presencial_2014.xlsx']ggr_cons!$a$2:$n$1048576,14,0)</f>
        <v>#VALUE!</v>
      </c>
      <c r="BN337" s="53" t="n">
        <f aca="false">+SUM(BB337:BM337)</f>
        <v>657.1</v>
      </c>
      <c r="BO337" s="53"/>
      <c r="BP337" s="53"/>
      <c r="BQ337" s="55" t="n">
        <f aca="false">+$N337*X337</f>
        <v>18.61</v>
      </c>
      <c r="BR337" s="55" t="n">
        <f aca="false">+$N337*Y337</f>
        <v>0</v>
      </c>
      <c r="BS337" s="55" t="n">
        <f aca="false">+$N337*Z337</f>
        <v>0</v>
      </c>
      <c r="BT337" s="55" t="n">
        <f aca="false">+$N337*AA337</f>
        <v>0</v>
      </c>
      <c r="BU337" s="55" t="n">
        <f aca="false">+$N337*AB337</f>
        <v>0</v>
      </c>
      <c r="BV337" s="55" t="n">
        <f aca="false">+$N337*AC337</f>
        <v>0</v>
      </c>
      <c r="BW337" s="55" t="n">
        <f aca="false">+$N337*AD337</f>
        <v>0</v>
      </c>
      <c r="BX337" s="55" t="n">
        <f aca="false">+$N337*AE337</f>
        <v>0</v>
      </c>
      <c r="BY337" s="55" t="n">
        <f aca="false">+$N337*AF337</f>
        <v>0</v>
      </c>
      <c r="BZ337" s="55" t="n">
        <f aca="false">+$N337*AG337</f>
        <v>0</v>
      </c>
      <c r="CA337" s="55" t="n">
        <f aca="false">+$N337*AH337</f>
        <v>0</v>
      </c>
      <c r="CB337" s="55" t="n">
        <f aca="false">+$N337*AI337</f>
        <v>0</v>
      </c>
      <c r="CC337" s="55" t="n">
        <f aca="false">+SUM(BQ337:CB337)</f>
        <v>18.61</v>
      </c>
      <c r="CD337" s="53"/>
      <c r="CE337" s="55"/>
      <c r="CF337" s="55" t="n">
        <f aca="false">+BQ337/$CE$2</f>
        <v>15.3801652892562</v>
      </c>
      <c r="CG337" s="55" t="n">
        <f aca="false">+BR337/$CE$2</f>
        <v>0</v>
      </c>
      <c r="CH337" s="55" t="n">
        <f aca="false">+BS337/$CE$2</f>
        <v>0</v>
      </c>
      <c r="CI337" s="55" t="n">
        <f aca="false">+BT337/$CE$2</f>
        <v>0</v>
      </c>
      <c r="CJ337" s="55" t="n">
        <f aca="false">+BU337/$CE$2</f>
        <v>0</v>
      </c>
      <c r="CK337" s="55" t="n">
        <f aca="false">+BV337/$CE$2</f>
        <v>0</v>
      </c>
      <c r="CL337" s="55" t="n">
        <f aca="false">+BW337/$CE$2</f>
        <v>0</v>
      </c>
      <c r="CM337" s="55" t="n">
        <f aca="false">+BX337/$CE$2</f>
        <v>0</v>
      </c>
      <c r="CN337" s="55" t="n">
        <f aca="false">+BY337/$CE$2</f>
        <v>0</v>
      </c>
      <c r="CO337" s="55" t="n">
        <f aca="false">+BZ337/$CE$2</f>
        <v>0</v>
      </c>
      <c r="CP337" s="55" t="n">
        <f aca="false">+CA337/$CE$2</f>
        <v>0</v>
      </c>
      <c r="CQ337" s="55" t="n">
        <f aca="false">+CB337/$CE$2</f>
        <v>0</v>
      </c>
      <c r="CR337" s="55" t="n">
        <f aca="false">+CC337/$CE$2</f>
        <v>15.3801652892562</v>
      </c>
      <c r="CS337" s="53"/>
      <c r="CT337" s="53"/>
      <c r="CU337" s="56" t="n">
        <f aca="false">+$O337*X337+$P337*BB337+$Q337*(0.9*BB337+$S337)+$R337</f>
        <v>37.22</v>
      </c>
      <c r="CV337" s="56" t="n">
        <f aca="false">+$O337*Y337+$P337*BC337+$Q337*(0.9*BC337+$S337)+$R337</f>
        <v>0</v>
      </c>
      <c r="CW337" s="56" t="n">
        <f aca="false">+$O337*Z337+$P337*BD337+$Q337*(0.9*BD337+$S337)+$R337</f>
        <v>0</v>
      </c>
      <c r="CX337" s="56" t="n">
        <f aca="false">+$O337*AA337+$P337*BE337+$Q337*(0.9*BE337+$S337)+$R337</f>
        <v>0</v>
      </c>
      <c r="CY337" s="56" t="n">
        <f aca="false">+$O337*AB337+$P337*BF337+$Q337*(0.9*BF337+$S337)+$R337</f>
        <v>0</v>
      </c>
      <c r="CZ337" s="56" t="n">
        <f aca="false">+$O337*AC337+$P337*BG337+$Q337*(0.9*BG337+$S337)+$R337</f>
        <v>0</v>
      </c>
      <c r="DA337" s="56" t="n">
        <f aca="false">+$O337*AD337+$P337*BH337+$Q337*(0.9*BH337+$S337)+$R337</f>
        <v>0</v>
      </c>
      <c r="DB337" s="56" t="n">
        <f aca="false">+$O337*AE337+$P337*BI337+$Q337*(0.9*BI337+$S337)+$R337</f>
        <v>0</v>
      </c>
      <c r="DC337" s="56" t="n">
        <f aca="false">+$O337*AF337+$P337*BJ337+$Q337*(0.9*BJ337+$S337)+$R337</f>
        <v>0</v>
      </c>
      <c r="DD337" s="56" t="n">
        <f aca="false">+$O337*AG337+$P337*BK337+$Q337*(0.9*BK337+$S337)+$R337</f>
        <v>0</v>
      </c>
      <c r="DE337" s="56" t="n">
        <f aca="false">+$O337*AH337+$P337*BL337+$Q337*(0.9*BL337+$S337)+$R337</f>
        <v>0</v>
      </c>
      <c r="DF337" s="56" t="n">
        <f aca="false">+$O337*AI337+$P337*BM337+$Q337*(0.9*BM337+$S337)+$R337</f>
        <v>0</v>
      </c>
      <c r="DG337" s="55" t="n">
        <f aca="false">+SUM(CU337:DF337)</f>
        <v>37.22</v>
      </c>
      <c r="DH337" s="53"/>
      <c r="DJ337" s="14" t="n">
        <f aca="false">+IF(X337=0,0,$T337)</f>
        <v>30</v>
      </c>
      <c r="DK337" s="14" t="n">
        <f aca="false">+IF(Y337=0,0,$T337)</f>
        <v>0</v>
      </c>
      <c r="DL337" s="14" t="n">
        <f aca="false">+IF(Z337=0,0,$T337)</f>
        <v>0</v>
      </c>
      <c r="DM337" s="14" t="n">
        <f aca="false">+IF(AA337=0,0,$T337)</f>
        <v>0</v>
      </c>
      <c r="DN337" s="14" t="n">
        <f aca="false">+IF(AB337=0,0,$T337)</f>
        <v>0</v>
      </c>
      <c r="DO337" s="14" t="n">
        <f aca="false">+IF(AC337=0,0,$T337)</f>
        <v>0</v>
      </c>
      <c r="DP337" s="14" t="n">
        <f aca="false">+IF(AD337=0,0,$T337)</f>
        <v>0</v>
      </c>
      <c r="DQ337" s="14" t="n">
        <f aca="false">+IF(AE337=0,0,$T337)</f>
        <v>0</v>
      </c>
      <c r="DR337" s="14" t="n">
        <f aca="false">+IF(AF337=0,0,$T337)</f>
        <v>0</v>
      </c>
      <c r="DS337" s="14" t="n">
        <f aca="false">+IF(AG337=0,0,$T337)</f>
        <v>0</v>
      </c>
      <c r="DT337" s="14" t="n">
        <f aca="false">+IF(AH337=0,0,$T337)</f>
        <v>0</v>
      </c>
      <c r="DU337" s="14" t="n">
        <f aca="false">+IF(AI337=0,0,$T337)</f>
        <v>0</v>
      </c>
      <c r="DV337" s="55" t="n">
        <f aca="false">+SUM(DJ337:DU337)</f>
        <v>30</v>
      </c>
      <c r="DY337" s="14" t="n">
        <v>0</v>
      </c>
      <c r="DZ337" s="14" t="n">
        <v>0</v>
      </c>
      <c r="EA337" s="14" t="n">
        <v>0</v>
      </c>
      <c r="EB337" s="14" t="n">
        <v>0</v>
      </c>
      <c r="EC337" s="14" t="n">
        <v>0</v>
      </c>
      <c r="ED337" s="14" t="n">
        <v>0</v>
      </c>
      <c r="EE337" s="14" t="n">
        <v>0</v>
      </c>
      <c r="EF337" s="14" t="n">
        <v>0</v>
      </c>
      <c r="EG337" s="14" t="n">
        <v>0</v>
      </c>
      <c r="EH337" s="14" t="n">
        <v>0</v>
      </c>
      <c r="EI337" s="14" t="n">
        <v>0</v>
      </c>
      <c r="EJ337" s="14" t="n">
        <v>0</v>
      </c>
      <c r="EK337" s="55" t="n">
        <f aca="false">+SUM(DY337:EJ337)</f>
        <v>0</v>
      </c>
      <c r="EO337" s="53" t="n">
        <f aca="false">+CU337+DJ337-DY337/2</f>
        <v>67.22</v>
      </c>
      <c r="EP337" s="53" t="n">
        <f aca="false">+CV337+DK337-DZ337/2</f>
        <v>0</v>
      </c>
      <c r="EQ337" s="53" t="n">
        <f aca="false">+CW337+DL337-EA337/2</f>
        <v>0</v>
      </c>
      <c r="ER337" s="53" t="n">
        <f aca="false">+CX337+DM337-EB337/2</f>
        <v>0</v>
      </c>
      <c r="ES337" s="53" t="n">
        <f aca="false">+CY337+DN337-EC337/2</f>
        <v>0</v>
      </c>
      <c r="ET337" s="53" t="n">
        <f aca="false">+CZ337+DO337-ED337/2</f>
        <v>0</v>
      </c>
      <c r="EU337" s="53" t="n">
        <f aca="false">+DA337+DP337-EE337/2</f>
        <v>0</v>
      </c>
      <c r="EV337" s="53" t="n">
        <f aca="false">+DB337+DQ337-EF337/2</f>
        <v>0</v>
      </c>
      <c r="EW337" s="53" t="n">
        <f aca="false">+DC337+DR337-EG337/2</f>
        <v>0</v>
      </c>
      <c r="EX337" s="53" t="n">
        <f aca="false">+DD337+DS337-EH337/2</f>
        <v>0</v>
      </c>
      <c r="EY337" s="53" t="n">
        <f aca="false">+DE337+DT337-EI337/2</f>
        <v>0</v>
      </c>
      <c r="EZ337" s="53" t="n">
        <f aca="false">+DF337+DU337-EJ337/2</f>
        <v>0</v>
      </c>
      <c r="FA337" s="55" t="n">
        <f aca="false">+SUM(EO337:EZ337)</f>
        <v>67.22</v>
      </c>
      <c r="FD337" s="53" t="n">
        <f aca="false">+AM337-EO337-DY337</f>
        <v>1793.78</v>
      </c>
      <c r="FE337" s="53" t="n">
        <f aca="false">+AN337-EP337-DZ337</f>
        <v>0</v>
      </c>
      <c r="FF337" s="53" t="n">
        <f aca="false">+AO337-EQ337-EA337</f>
        <v>0</v>
      </c>
      <c r="FG337" s="53" t="n">
        <f aca="false">+AP337-ER337-EB337</f>
        <v>0</v>
      </c>
      <c r="FH337" s="53" t="n">
        <f aca="false">+AQ337-ES337-EC337</f>
        <v>0</v>
      </c>
      <c r="FI337" s="53" t="n">
        <f aca="false">+AR337-ET337-ED337</f>
        <v>0</v>
      </c>
      <c r="FJ337" s="53" t="n">
        <f aca="false">+AS337-EU337-EE337</f>
        <v>0</v>
      </c>
      <c r="FK337" s="53" t="n">
        <f aca="false">+AT337-EV337-EF337</f>
        <v>0</v>
      </c>
      <c r="FL337" s="53" t="n">
        <f aca="false">+AU337-EW337-EG337</f>
        <v>0</v>
      </c>
      <c r="FM337" s="53" t="n">
        <f aca="false">+AV337-EX337-EH337</f>
        <v>0</v>
      </c>
      <c r="FN337" s="53" t="n">
        <f aca="false">+AW337-EY337-EI337</f>
        <v>0</v>
      </c>
      <c r="FO337" s="53" t="n">
        <f aca="false">+AX337-EZ337-EJ337</f>
        <v>0</v>
      </c>
      <c r="FP337" s="53" t="n">
        <f aca="false">+AY337-FA337</f>
        <v>1793.78</v>
      </c>
    </row>
    <row collapsed="false" customFormat="false" customHeight="true" hidden="false" ht="15" outlineLevel="2" r="338">
      <c r="A338" s="21" t="n">
        <v>12</v>
      </c>
      <c r="B338" s="21" t="s">
        <v>67</v>
      </c>
      <c r="C338" s="21" t="s">
        <v>137</v>
      </c>
      <c r="D338" s="67" t="n">
        <f aca="false">+E338</f>
        <v>16326</v>
      </c>
      <c r="E338" s="69" t="n">
        <v>16326</v>
      </c>
      <c r="F338" s="72" t="s">
        <v>1050</v>
      </c>
      <c r="G338" s="21" t="s">
        <v>69</v>
      </c>
      <c r="H338" s="21" t="s">
        <v>69</v>
      </c>
      <c r="I338" s="72" t="s">
        <v>1051</v>
      </c>
      <c r="J338" s="76" t="s">
        <v>1052</v>
      </c>
      <c r="K338" s="76" t="s">
        <v>486</v>
      </c>
      <c r="L338" s="49" t="s">
        <v>487</v>
      </c>
      <c r="M338" s="50" t="s">
        <v>70</v>
      </c>
      <c r="N338" s="51" t="n">
        <v>0.01</v>
      </c>
      <c r="O338" s="51" t="n">
        <v>0.02</v>
      </c>
      <c r="P338" s="51" t="n">
        <v>0</v>
      </c>
      <c r="Q338" s="51" t="n">
        <v>0</v>
      </c>
      <c r="R338" s="50" t="n">
        <v>0</v>
      </c>
      <c r="S338" s="50" t="n">
        <v>0</v>
      </c>
      <c r="T338" s="50" t="n">
        <v>30</v>
      </c>
      <c r="U338" s="50"/>
      <c r="X338" s="53" t="e">
        <f aca="false">+VLOOKUP($D338,['file:///home/lab/repositories/luckia.facturador/com.luckia.biller.deploy/src/main/resources/bootstrap/info_presencial_2014.xlsx']venta_neta_cons!$a$2:$n$1048576,3,0)</f>
        <v>#VALUE!</v>
      </c>
      <c r="Y338" s="53" t="e">
        <f aca="false">+VLOOKUP($D338,['file:///home/lab/repositories/luckia.facturador/com.luckia.biller.deploy/src/main/resources/bootstrap/info_presencial_2014.xlsx']venta_neta_cons!$a$2:$n$1048576,4,0)</f>
        <v>#VALUE!</v>
      </c>
      <c r="Z338" s="53" t="e">
        <f aca="false">+VLOOKUP($D338,['file:///home/lab/repositories/luckia.facturador/com.luckia.biller.deploy/src/main/resources/bootstrap/info_presencial_2014.xlsx']venta_neta_cons!$a$2:$n$1048576,5,0)</f>
        <v>#VALUE!</v>
      </c>
      <c r="AA338" s="53" t="e">
        <f aca="false">+VLOOKUP($D338,['file:///home/lab/repositories/luckia.facturador/com.luckia.biller.deploy/src/main/resources/bootstrap/info_presencial_2014.xlsx']venta_neta_cons!$a$2:$n$1048576,6,0)</f>
        <v>#VALUE!</v>
      </c>
      <c r="AB338" s="53" t="e">
        <f aca="false">+VLOOKUP($D338,['file:///home/lab/repositories/luckia.facturador/com.luckia.biller.deploy/src/main/resources/bootstrap/info_presencial_2014.xlsx']venta_neta_cons!$a$2:$n$1048576,7,0)</f>
        <v>#VALUE!</v>
      </c>
      <c r="AC338" s="53" t="e">
        <f aca="false">+VLOOKUP($D338,['file:///home/lab/repositories/luckia.facturador/com.luckia.biller.deploy/src/main/resources/bootstrap/info_presencial_2014.xlsx']venta_neta_cons!$a$2:$n$1048576,8,0)</f>
        <v>#VALUE!</v>
      </c>
      <c r="AD338" s="53" t="e">
        <f aca="false">+VLOOKUP($D338,['file:///home/lab/repositories/luckia.facturador/com.luckia.biller.deploy/src/main/resources/bootstrap/info_presencial_2014.xlsx']venta_neta_cons!$a$2:$n$1048576,9,0)</f>
        <v>#VALUE!</v>
      </c>
      <c r="AE338" s="53" t="e">
        <f aca="false">+VLOOKUP($D338,['file:///home/lab/repositories/luckia.facturador/com.luckia.biller.deploy/src/main/resources/bootstrap/info_presencial_2014.xlsx']venta_neta_cons!$a$2:$n$1048576,10,0)</f>
        <v>#VALUE!</v>
      </c>
      <c r="AF338" s="53" t="e">
        <f aca="false">+VLOOKUP($D338,['file:///home/lab/repositories/luckia.facturador/com.luckia.biller.deploy/src/main/resources/bootstrap/info_presencial_2014.xlsx']venta_neta_cons!$a$2:$n$1048576,11,0)</f>
        <v>#VALUE!</v>
      </c>
      <c r="AG338" s="53" t="e">
        <f aca="false">+VLOOKUP($D338,['file:///home/lab/repositories/luckia.facturador/com.luckia.biller.deploy/src/main/resources/bootstrap/info_presencial_2014.xlsx']venta_neta_cons!$a$2:$n$1048576,12,0)</f>
        <v>#VALUE!</v>
      </c>
      <c r="AH338" s="53" t="e">
        <f aca="false">+VLOOKUP($D338,['file:///home/lab/repositories/luckia.facturador/com.luckia.biller.deploy/src/main/resources/bootstrap/info_presencial_2014.xlsx']venta_neta_cons!$a$2:$n$1048576,13,0)</f>
        <v>#VALUE!</v>
      </c>
      <c r="AI338" s="53" t="e">
        <f aca="false">+VLOOKUP($D338,['file:///home/lab/repositories/luckia.facturador/com.luckia.biller.deploy/src/main/resources/bootstrap/info_presencial_2014.xlsx']venta_neta_cons!$a$2:$n$1048576,14,0)</f>
        <v>#VALUE!</v>
      </c>
      <c r="AJ338" s="53" t="n">
        <f aca="false">+SUM(X338:AI338)</f>
        <v>3264</v>
      </c>
      <c r="AK338" s="54" t="n">
        <f aca="false">+BB338/X338</f>
        <v>0.370551470588235</v>
      </c>
      <c r="AL338" s="53"/>
      <c r="AM338" s="53" t="e">
        <f aca="false">+VLOOKUP($D338,['file:///home/lab/repositories/luckia.facturador/com.luckia.biller.deploy/src/main/resources/bootstrap/info_presencial_2014.xlsx']saldo_cons!$a$2:$n$1048576,3,0)</f>
        <v>#VALUE!</v>
      </c>
      <c r="AN338" s="53" t="e">
        <f aca="false">+VLOOKUP($D338,['file:///home/lab/repositories/luckia.facturador/com.luckia.biller.deploy/src/main/resources/bootstrap/info_presencial_2014.xlsx']saldo_cons!$a$2:$n$1048576,4,0)</f>
        <v>#VALUE!</v>
      </c>
      <c r="AO338" s="53" t="e">
        <f aca="false">+VLOOKUP($D338,['file:///home/lab/repositories/luckia.facturador/com.luckia.biller.deploy/src/main/resources/bootstrap/info_presencial_2014.xlsx']saldo_cons!$a$2:$n$1048576,5,0)</f>
        <v>#VALUE!</v>
      </c>
      <c r="AP338" s="53" t="e">
        <f aca="false">+VLOOKUP($D338,['file:///home/lab/repositories/luckia.facturador/com.luckia.biller.deploy/src/main/resources/bootstrap/info_presencial_2014.xlsx']saldo_cons!$a$2:$n$1048576,6,0)</f>
        <v>#VALUE!</v>
      </c>
      <c r="AQ338" s="53" t="e">
        <f aca="false">+VLOOKUP($D338,['file:///home/lab/repositories/luckia.facturador/com.luckia.biller.deploy/src/main/resources/bootstrap/info_presencial_2014.xlsx']saldo_cons!$a$2:$n$1048576,7,0)</f>
        <v>#VALUE!</v>
      </c>
      <c r="AR338" s="53" t="e">
        <f aca="false">+VLOOKUP($D338,['file:///home/lab/repositories/luckia.facturador/com.luckia.biller.deploy/src/main/resources/bootstrap/info_presencial_2014.xlsx']saldo_cons!$a$2:$n$1048576,8,0)</f>
        <v>#VALUE!</v>
      </c>
      <c r="AS338" s="53" t="e">
        <f aca="false">+VLOOKUP($D338,['file:///home/lab/repositories/luckia.facturador/com.luckia.biller.deploy/src/main/resources/bootstrap/info_presencial_2014.xlsx']saldo_cons!$a$2:$n$1048576,9,0)</f>
        <v>#VALUE!</v>
      </c>
      <c r="AT338" s="53" t="e">
        <f aca="false">+VLOOKUP($D338,['file:///home/lab/repositories/luckia.facturador/com.luckia.biller.deploy/src/main/resources/bootstrap/info_presencial_2014.xlsx']saldo_cons!$a$2:$n$1048576,10,0)</f>
        <v>#VALUE!</v>
      </c>
      <c r="AU338" s="53" t="e">
        <f aca="false">+VLOOKUP($D338,['file:///home/lab/repositories/luckia.facturador/com.luckia.biller.deploy/src/main/resources/bootstrap/info_presencial_2014.xlsx']saldo_cons!$a$2:$n$1048576,11,0)</f>
        <v>#VALUE!</v>
      </c>
      <c r="AV338" s="53" t="e">
        <f aca="false">+VLOOKUP($D338,['file:///home/lab/repositories/luckia.facturador/com.luckia.biller.deploy/src/main/resources/bootstrap/info_presencial_2014.xlsx']saldo_cons!$a$2:$n$1048576,12,0)</f>
        <v>#VALUE!</v>
      </c>
      <c r="AW338" s="53" t="e">
        <f aca="false">+VLOOKUP($D338,['file:///home/lab/repositories/luckia.facturador/com.luckia.biller.deploy/src/main/resources/bootstrap/info_presencial_2014.xlsx']saldo_cons!$a$2:$n$1048576,13,0)</f>
        <v>#VALUE!</v>
      </c>
      <c r="AX338" s="53" t="e">
        <f aca="false">+VLOOKUP($D338,['file:///home/lab/repositories/luckia.facturador/com.luckia.biller.deploy/src/main/resources/bootstrap/info_presencial_2014.xlsx']saldo_cons!$a$2:$n$1048576,14,0)</f>
        <v>#VALUE!</v>
      </c>
      <c r="AY338" s="53" t="n">
        <f aca="false">+SUM(AM338:AX338)</f>
        <v>3264</v>
      </c>
      <c r="AZ338" s="53"/>
      <c r="BA338" s="53"/>
      <c r="BB338" s="53" t="e">
        <f aca="false">+VLOOKUP($D338,['file:///home/lab/repositories/luckia.facturador/com.luckia.biller.deploy/src/main/resources/bootstrap/info_presencial_2014.xlsx']ggr_cons!$a$2:$n$1048576,3,0)</f>
        <v>#VALUE!</v>
      </c>
      <c r="BC338" s="53" t="e">
        <f aca="false">+VLOOKUP($D338,['file:///home/lab/repositories/luckia.facturador/com.luckia.biller.deploy/src/main/resources/bootstrap/info_presencial_2014.xlsx']ggr_cons!$a$2:$n$1048576,4,0)</f>
        <v>#VALUE!</v>
      </c>
      <c r="BD338" s="53" t="e">
        <f aca="false">+VLOOKUP($D338,['file:///home/lab/repositories/luckia.facturador/com.luckia.biller.deploy/src/main/resources/bootstrap/info_presencial_2014.xlsx']ggr_cons!$a$2:$n$1048576,5,0)</f>
        <v>#VALUE!</v>
      </c>
      <c r="BE338" s="53" t="e">
        <f aca="false">+VLOOKUP($D338,['file:///home/lab/repositories/luckia.facturador/com.luckia.biller.deploy/src/main/resources/bootstrap/info_presencial_2014.xlsx']ggr_cons!$a$2:$n$1048576,6,0)</f>
        <v>#VALUE!</v>
      </c>
      <c r="BF338" s="53" t="e">
        <f aca="false">+VLOOKUP($D338,['file:///home/lab/repositories/luckia.facturador/com.luckia.biller.deploy/src/main/resources/bootstrap/info_presencial_2014.xlsx']ggr_cons!$a$2:$n$1048576,7,0)</f>
        <v>#VALUE!</v>
      </c>
      <c r="BG338" s="53" t="e">
        <f aca="false">+VLOOKUP($D338,['file:///home/lab/repositories/luckia.facturador/com.luckia.biller.deploy/src/main/resources/bootstrap/info_presencial_2014.xlsx']ggr_cons!$a$2:$n$1048576,8,0)</f>
        <v>#VALUE!</v>
      </c>
      <c r="BH338" s="53" t="e">
        <f aca="false">+VLOOKUP($D338,['file:///home/lab/repositories/luckia.facturador/com.luckia.biller.deploy/src/main/resources/bootstrap/info_presencial_2014.xlsx']ggr_cons!$a$2:$n$1048576,9,0)</f>
        <v>#VALUE!</v>
      </c>
      <c r="BI338" s="53" t="e">
        <f aca="false">+VLOOKUP($D338,['file:///home/lab/repositories/luckia.facturador/com.luckia.biller.deploy/src/main/resources/bootstrap/info_presencial_2014.xlsx']ggr_cons!$a$2:$n$1048576,10,0)</f>
        <v>#VALUE!</v>
      </c>
      <c r="BJ338" s="53" t="e">
        <f aca="false">+VLOOKUP($D338,['file:///home/lab/repositories/luckia.facturador/com.luckia.biller.deploy/src/main/resources/bootstrap/info_presencial_2014.xlsx']ggr_cons!$a$2:$n$1048576,11,0)</f>
        <v>#VALUE!</v>
      </c>
      <c r="BK338" s="53" t="e">
        <f aca="false">+VLOOKUP($D338,['file:///home/lab/repositories/luckia.facturador/com.luckia.biller.deploy/src/main/resources/bootstrap/info_presencial_2014.xlsx']ggr_cons!$a$2:$n$1048576,12,0)</f>
        <v>#VALUE!</v>
      </c>
      <c r="BL338" s="53" t="e">
        <f aca="false">+VLOOKUP($D338,['file:///home/lab/repositories/luckia.facturador/com.luckia.biller.deploy/src/main/resources/bootstrap/info_presencial_2014.xlsx']ggr_cons!$a$2:$n$1048576,13,0)</f>
        <v>#VALUE!</v>
      </c>
      <c r="BM338" s="53" t="e">
        <f aca="false">+VLOOKUP($D338,['file:///home/lab/repositories/luckia.facturador/com.luckia.biller.deploy/src/main/resources/bootstrap/info_presencial_2014.xlsx']ggr_cons!$a$2:$n$1048576,14,0)</f>
        <v>#VALUE!</v>
      </c>
      <c r="BN338" s="53" t="n">
        <f aca="false">+SUM(BB338:BM338)</f>
        <v>1209.48</v>
      </c>
      <c r="BO338" s="53"/>
      <c r="BP338" s="53"/>
      <c r="BQ338" s="55" t="n">
        <f aca="false">+$N338*X338</f>
        <v>32.64</v>
      </c>
      <c r="BR338" s="55" t="n">
        <f aca="false">+$N338*Y338</f>
        <v>0</v>
      </c>
      <c r="BS338" s="55" t="n">
        <f aca="false">+$N338*Z338</f>
        <v>0</v>
      </c>
      <c r="BT338" s="55" t="n">
        <f aca="false">+$N338*AA338</f>
        <v>0</v>
      </c>
      <c r="BU338" s="55" t="n">
        <f aca="false">+$N338*AB338</f>
        <v>0</v>
      </c>
      <c r="BV338" s="55" t="n">
        <f aca="false">+$N338*AC338</f>
        <v>0</v>
      </c>
      <c r="BW338" s="55" t="n">
        <f aca="false">+$N338*AD338</f>
        <v>0</v>
      </c>
      <c r="BX338" s="55" t="n">
        <f aca="false">+$N338*AE338</f>
        <v>0</v>
      </c>
      <c r="BY338" s="55" t="n">
        <f aca="false">+$N338*AF338</f>
        <v>0</v>
      </c>
      <c r="BZ338" s="55" t="n">
        <f aca="false">+$N338*AG338</f>
        <v>0</v>
      </c>
      <c r="CA338" s="55" t="n">
        <f aca="false">+$N338*AH338</f>
        <v>0</v>
      </c>
      <c r="CB338" s="55" t="n">
        <f aca="false">+$N338*AI338</f>
        <v>0</v>
      </c>
      <c r="CC338" s="55" t="n">
        <f aca="false">+SUM(BQ338:CB338)</f>
        <v>32.64</v>
      </c>
      <c r="CD338" s="53"/>
      <c r="CE338" s="55"/>
      <c r="CF338" s="55" t="n">
        <f aca="false">+BQ338/$CE$2</f>
        <v>26.9752066115702</v>
      </c>
      <c r="CG338" s="55" t="n">
        <f aca="false">+BR338/$CE$2</f>
        <v>0</v>
      </c>
      <c r="CH338" s="55" t="n">
        <f aca="false">+BS338/$CE$2</f>
        <v>0</v>
      </c>
      <c r="CI338" s="55" t="n">
        <f aca="false">+BT338/$CE$2</f>
        <v>0</v>
      </c>
      <c r="CJ338" s="55" t="n">
        <f aca="false">+BU338/$CE$2</f>
        <v>0</v>
      </c>
      <c r="CK338" s="55" t="n">
        <f aca="false">+BV338/$CE$2</f>
        <v>0</v>
      </c>
      <c r="CL338" s="55" t="n">
        <f aca="false">+BW338/$CE$2</f>
        <v>0</v>
      </c>
      <c r="CM338" s="55" t="n">
        <f aca="false">+BX338/$CE$2</f>
        <v>0</v>
      </c>
      <c r="CN338" s="55" t="n">
        <f aca="false">+BY338/$CE$2</f>
        <v>0</v>
      </c>
      <c r="CO338" s="55" t="n">
        <f aca="false">+BZ338/$CE$2</f>
        <v>0</v>
      </c>
      <c r="CP338" s="55" t="n">
        <f aca="false">+CA338/$CE$2</f>
        <v>0</v>
      </c>
      <c r="CQ338" s="55" t="n">
        <f aca="false">+CB338/$CE$2</f>
        <v>0</v>
      </c>
      <c r="CR338" s="55" t="n">
        <f aca="false">+CC338/$CE$2</f>
        <v>26.9752066115702</v>
      </c>
      <c r="CS338" s="53"/>
      <c r="CT338" s="53"/>
      <c r="CU338" s="56" t="n">
        <f aca="false">+$O338*X338+$P338*BB338+$Q338*(0.9*BB338+$S338)+$R338</f>
        <v>65.28</v>
      </c>
      <c r="CV338" s="56" t="n">
        <f aca="false">+$O338*Y338+$P338*BC338+$Q338*(0.9*BC338+$S338)+$R338</f>
        <v>0</v>
      </c>
      <c r="CW338" s="56" t="n">
        <f aca="false">+$O338*Z338+$P338*BD338+$Q338*(0.9*BD338+$S338)+$R338</f>
        <v>0</v>
      </c>
      <c r="CX338" s="56" t="n">
        <f aca="false">+$O338*AA338+$P338*BE338+$Q338*(0.9*BE338+$S338)+$R338</f>
        <v>0</v>
      </c>
      <c r="CY338" s="56" t="n">
        <f aca="false">+$O338*AB338+$P338*BF338+$Q338*(0.9*BF338+$S338)+$R338</f>
        <v>0</v>
      </c>
      <c r="CZ338" s="56" t="n">
        <f aca="false">+$O338*AC338+$P338*BG338+$Q338*(0.9*BG338+$S338)+$R338</f>
        <v>0</v>
      </c>
      <c r="DA338" s="56" t="n">
        <f aca="false">+$O338*AD338+$P338*BH338+$Q338*(0.9*BH338+$S338)+$R338</f>
        <v>0</v>
      </c>
      <c r="DB338" s="56" t="n">
        <f aca="false">+$O338*AE338+$P338*BI338+$Q338*(0.9*BI338+$S338)+$R338</f>
        <v>0</v>
      </c>
      <c r="DC338" s="56" t="n">
        <f aca="false">+$O338*AF338+$P338*BJ338+$Q338*(0.9*BJ338+$S338)+$R338</f>
        <v>0</v>
      </c>
      <c r="DD338" s="56" t="n">
        <f aca="false">+$O338*AG338+$P338*BK338+$Q338*(0.9*BK338+$S338)+$R338</f>
        <v>0</v>
      </c>
      <c r="DE338" s="56" t="n">
        <f aca="false">+$O338*AH338+$P338*BL338+$Q338*(0.9*BL338+$S338)+$R338</f>
        <v>0</v>
      </c>
      <c r="DF338" s="56" t="n">
        <f aca="false">+$O338*AI338+$P338*BM338+$Q338*(0.9*BM338+$S338)+$R338</f>
        <v>0</v>
      </c>
      <c r="DG338" s="55" t="n">
        <f aca="false">+SUM(CU338:DF338)</f>
        <v>65.28</v>
      </c>
      <c r="DH338" s="53"/>
      <c r="DJ338" s="14" t="n">
        <f aca="false">+IF(X338=0,0,$T338)</f>
        <v>30</v>
      </c>
      <c r="DK338" s="14" t="n">
        <f aca="false">+IF(Y338=0,0,$T338)</f>
        <v>0</v>
      </c>
      <c r="DL338" s="14" t="n">
        <f aca="false">+IF(Z338=0,0,$T338)</f>
        <v>0</v>
      </c>
      <c r="DM338" s="14" t="n">
        <f aca="false">+IF(AA338=0,0,$T338)</f>
        <v>0</v>
      </c>
      <c r="DN338" s="14" t="n">
        <f aca="false">+IF(AB338=0,0,$T338)</f>
        <v>0</v>
      </c>
      <c r="DO338" s="14" t="n">
        <f aca="false">+IF(AC338=0,0,$T338)</f>
        <v>0</v>
      </c>
      <c r="DP338" s="14" t="n">
        <f aca="false">+IF(AD338=0,0,$T338)</f>
        <v>0</v>
      </c>
      <c r="DQ338" s="14" t="n">
        <f aca="false">+IF(AE338=0,0,$T338)</f>
        <v>0</v>
      </c>
      <c r="DR338" s="14" t="n">
        <f aca="false">+IF(AF338=0,0,$T338)</f>
        <v>0</v>
      </c>
      <c r="DS338" s="14" t="n">
        <f aca="false">+IF(AG338=0,0,$T338)</f>
        <v>0</v>
      </c>
      <c r="DT338" s="14" t="n">
        <f aca="false">+IF(AH338=0,0,$T338)</f>
        <v>0</v>
      </c>
      <c r="DU338" s="14" t="n">
        <f aca="false">+IF(AI338=0,0,$T338)</f>
        <v>0</v>
      </c>
      <c r="DV338" s="55" t="n">
        <f aca="false">+SUM(DJ338:DU338)</f>
        <v>30</v>
      </c>
      <c r="DY338" s="14" t="n">
        <v>0</v>
      </c>
      <c r="DZ338" s="14" t="n">
        <v>0</v>
      </c>
      <c r="EA338" s="14" t="n">
        <v>0</v>
      </c>
      <c r="EB338" s="14" t="n">
        <v>0</v>
      </c>
      <c r="EC338" s="14" t="n">
        <v>0</v>
      </c>
      <c r="ED338" s="14" t="n">
        <v>0</v>
      </c>
      <c r="EE338" s="14" t="n">
        <v>0</v>
      </c>
      <c r="EF338" s="14" t="n">
        <v>0</v>
      </c>
      <c r="EG338" s="14" t="n">
        <v>0</v>
      </c>
      <c r="EH338" s="14" t="n">
        <v>0</v>
      </c>
      <c r="EI338" s="14" t="n">
        <v>0</v>
      </c>
      <c r="EJ338" s="14" t="n">
        <v>0</v>
      </c>
      <c r="EK338" s="55" t="n">
        <f aca="false">+SUM(DY338:EJ338)</f>
        <v>0</v>
      </c>
      <c r="EO338" s="53" t="n">
        <f aca="false">+CU338+DJ338-DY338/2</f>
        <v>95.28</v>
      </c>
      <c r="EP338" s="53" t="n">
        <f aca="false">+CV338+DK338-DZ338/2</f>
        <v>0</v>
      </c>
      <c r="EQ338" s="53" t="n">
        <f aca="false">+CW338+DL338-EA338/2</f>
        <v>0</v>
      </c>
      <c r="ER338" s="53" t="n">
        <f aca="false">+CX338+DM338-EB338/2</f>
        <v>0</v>
      </c>
      <c r="ES338" s="53" t="n">
        <f aca="false">+CY338+DN338-EC338/2</f>
        <v>0</v>
      </c>
      <c r="ET338" s="53" t="n">
        <f aca="false">+CZ338+DO338-ED338/2</f>
        <v>0</v>
      </c>
      <c r="EU338" s="53" t="n">
        <f aca="false">+DA338+DP338-EE338/2</f>
        <v>0</v>
      </c>
      <c r="EV338" s="53" t="n">
        <f aca="false">+DB338+DQ338-EF338/2</f>
        <v>0</v>
      </c>
      <c r="EW338" s="53" t="n">
        <f aca="false">+DC338+DR338-EG338/2</f>
        <v>0</v>
      </c>
      <c r="EX338" s="53" t="n">
        <f aca="false">+DD338+DS338-EH338/2</f>
        <v>0</v>
      </c>
      <c r="EY338" s="53" t="n">
        <f aca="false">+DE338+DT338-EI338/2</f>
        <v>0</v>
      </c>
      <c r="EZ338" s="53" t="n">
        <f aca="false">+DF338+DU338-EJ338/2</f>
        <v>0</v>
      </c>
      <c r="FA338" s="55" t="n">
        <f aca="false">+SUM(EO338:EZ338)</f>
        <v>95.28</v>
      </c>
      <c r="FD338" s="53" t="n">
        <f aca="false">+AM338-EO338-DY338</f>
        <v>3168.72</v>
      </c>
      <c r="FE338" s="53" t="n">
        <f aca="false">+AN338-EP338-DZ338</f>
        <v>0</v>
      </c>
      <c r="FF338" s="53" t="n">
        <f aca="false">+AO338-EQ338-EA338</f>
        <v>0</v>
      </c>
      <c r="FG338" s="53" t="n">
        <f aca="false">+AP338-ER338-EB338</f>
        <v>0</v>
      </c>
      <c r="FH338" s="53" t="n">
        <f aca="false">+AQ338-ES338-EC338</f>
        <v>0</v>
      </c>
      <c r="FI338" s="53" t="n">
        <f aca="false">+AR338-ET338-ED338</f>
        <v>0</v>
      </c>
      <c r="FJ338" s="53" t="n">
        <f aca="false">+AS338-EU338-EE338</f>
        <v>0</v>
      </c>
      <c r="FK338" s="53" t="n">
        <f aca="false">+AT338-EV338-EF338</f>
        <v>0</v>
      </c>
      <c r="FL338" s="53" t="n">
        <f aca="false">+AU338-EW338-EG338</f>
        <v>0</v>
      </c>
      <c r="FM338" s="53" t="n">
        <f aca="false">+AV338-EX338-EH338</f>
        <v>0</v>
      </c>
      <c r="FN338" s="53" t="n">
        <f aca="false">+AW338-EY338-EI338</f>
        <v>0</v>
      </c>
      <c r="FO338" s="53" t="n">
        <f aca="false">+AX338-EZ338-EJ338</f>
        <v>0</v>
      </c>
      <c r="FP338" s="53" t="n">
        <f aca="false">+AY338-FA338</f>
        <v>3168.72</v>
      </c>
    </row>
    <row collapsed="false" customFormat="false" customHeight="true" hidden="false" ht="15" outlineLevel="2" r="339">
      <c r="A339" s="21" t="n">
        <v>12</v>
      </c>
      <c r="B339" s="21" t="s">
        <v>67</v>
      </c>
      <c r="C339" s="21" t="s">
        <v>137</v>
      </c>
      <c r="D339" s="67" t="n">
        <f aca="false">+E339</f>
        <v>16327</v>
      </c>
      <c r="E339" s="69" t="n">
        <v>16327</v>
      </c>
      <c r="F339" s="72" t="s">
        <v>1053</v>
      </c>
      <c r="G339" s="21" t="s">
        <v>69</v>
      </c>
      <c r="H339" s="21" t="s">
        <v>69</v>
      </c>
      <c r="I339" s="72" t="s">
        <v>1054</v>
      </c>
      <c r="J339" s="76" t="s">
        <v>557</v>
      </c>
      <c r="K339" s="76" t="s">
        <v>486</v>
      </c>
      <c r="L339" s="49" t="s">
        <v>487</v>
      </c>
      <c r="M339" s="50" t="s">
        <v>70</v>
      </c>
      <c r="N339" s="51" t="n">
        <v>0.01</v>
      </c>
      <c r="O339" s="51" t="n">
        <v>0.02</v>
      </c>
      <c r="P339" s="51" t="n">
        <v>0</v>
      </c>
      <c r="Q339" s="51" t="n">
        <v>0</v>
      </c>
      <c r="R339" s="50" t="n">
        <v>0</v>
      </c>
      <c r="S339" s="50" t="n">
        <v>0</v>
      </c>
      <c r="T339" s="50" t="n">
        <v>30</v>
      </c>
      <c r="U339" s="50"/>
      <c r="X339" s="53" t="e">
        <f aca="false">+VLOOKUP($D339,['file:///home/lab/repositories/luckia.facturador/com.luckia.biller.deploy/src/main/resources/bootstrap/info_presencial_2014.xlsx']venta_neta_cons!$a$2:$n$1048576,3,0)</f>
        <v>#VALUE!</v>
      </c>
      <c r="Y339" s="53" t="e">
        <f aca="false">+VLOOKUP($D339,['file:///home/lab/repositories/luckia.facturador/com.luckia.biller.deploy/src/main/resources/bootstrap/info_presencial_2014.xlsx']venta_neta_cons!$a$2:$n$1048576,4,0)</f>
        <v>#VALUE!</v>
      </c>
      <c r="Z339" s="53" t="e">
        <f aca="false">+VLOOKUP($D339,['file:///home/lab/repositories/luckia.facturador/com.luckia.biller.deploy/src/main/resources/bootstrap/info_presencial_2014.xlsx']venta_neta_cons!$a$2:$n$1048576,5,0)</f>
        <v>#VALUE!</v>
      </c>
      <c r="AA339" s="53" t="e">
        <f aca="false">+VLOOKUP($D339,['file:///home/lab/repositories/luckia.facturador/com.luckia.biller.deploy/src/main/resources/bootstrap/info_presencial_2014.xlsx']venta_neta_cons!$a$2:$n$1048576,6,0)</f>
        <v>#VALUE!</v>
      </c>
      <c r="AB339" s="53" t="e">
        <f aca="false">+VLOOKUP($D339,['file:///home/lab/repositories/luckia.facturador/com.luckia.biller.deploy/src/main/resources/bootstrap/info_presencial_2014.xlsx']venta_neta_cons!$a$2:$n$1048576,7,0)</f>
        <v>#VALUE!</v>
      </c>
      <c r="AC339" s="53" t="e">
        <f aca="false">+VLOOKUP($D339,['file:///home/lab/repositories/luckia.facturador/com.luckia.biller.deploy/src/main/resources/bootstrap/info_presencial_2014.xlsx']venta_neta_cons!$a$2:$n$1048576,8,0)</f>
        <v>#VALUE!</v>
      </c>
      <c r="AD339" s="53" t="e">
        <f aca="false">+VLOOKUP($D339,['file:///home/lab/repositories/luckia.facturador/com.luckia.biller.deploy/src/main/resources/bootstrap/info_presencial_2014.xlsx']venta_neta_cons!$a$2:$n$1048576,9,0)</f>
        <v>#VALUE!</v>
      </c>
      <c r="AE339" s="53" t="e">
        <f aca="false">+VLOOKUP($D339,['file:///home/lab/repositories/luckia.facturador/com.luckia.biller.deploy/src/main/resources/bootstrap/info_presencial_2014.xlsx']venta_neta_cons!$a$2:$n$1048576,10,0)</f>
        <v>#VALUE!</v>
      </c>
      <c r="AF339" s="53" t="e">
        <f aca="false">+VLOOKUP($D339,['file:///home/lab/repositories/luckia.facturador/com.luckia.biller.deploy/src/main/resources/bootstrap/info_presencial_2014.xlsx']venta_neta_cons!$a$2:$n$1048576,11,0)</f>
        <v>#VALUE!</v>
      </c>
      <c r="AG339" s="53" t="e">
        <f aca="false">+VLOOKUP($D339,['file:///home/lab/repositories/luckia.facturador/com.luckia.biller.deploy/src/main/resources/bootstrap/info_presencial_2014.xlsx']venta_neta_cons!$a$2:$n$1048576,12,0)</f>
        <v>#VALUE!</v>
      </c>
      <c r="AH339" s="53" t="e">
        <f aca="false">+VLOOKUP($D339,['file:///home/lab/repositories/luckia.facturador/com.luckia.biller.deploy/src/main/resources/bootstrap/info_presencial_2014.xlsx']venta_neta_cons!$a$2:$n$1048576,13,0)</f>
        <v>#VALUE!</v>
      </c>
      <c r="AI339" s="53" t="e">
        <f aca="false">+VLOOKUP($D339,['file:///home/lab/repositories/luckia.facturador/com.luckia.biller.deploy/src/main/resources/bootstrap/info_presencial_2014.xlsx']venta_neta_cons!$a$2:$n$1048576,14,0)</f>
        <v>#VALUE!</v>
      </c>
      <c r="AJ339" s="53" t="n">
        <f aca="false">+SUM(X339:AI339)</f>
        <v>934</v>
      </c>
      <c r="AK339" s="54" t="n">
        <f aca="false">+BB339/X339</f>
        <v>0.325770877944325</v>
      </c>
      <c r="AL339" s="53"/>
      <c r="AM339" s="53" t="e">
        <f aca="false">+VLOOKUP($D339,['file:///home/lab/repositories/luckia.facturador/com.luckia.biller.deploy/src/main/resources/bootstrap/info_presencial_2014.xlsx']saldo_cons!$a$2:$n$1048576,3,0)</f>
        <v>#VALUE!</v>
      </c>
      <c r="AN339" s="53" t="e">
        <f aca="false">+VLOOKUP($D339,['file:///home/lab/repositories/luckia.facturador/com.luckia.biller.deploy/src/main/resources/bootstrap/info_presencial_2014.xlsx']saldo_cons!$a$2:$n$1048576,4,0)</f>
        <v>#VALUE!</v>
      </c>
      <c r="AO339" s="53" t="e">
        <f aca="false">+VLOOKUP($D339,['file:///home/lab/repositories/luckia.facturador/com.luckia.biller.deploy/src/main/resources/bootstrap/info_presencial_2014.xlsx']saldo_cons!$a$2:$n$1048576,5,0)</f>
        <v>#VALUE!</v>
      </c>
      <c r="AP339" s="53" t="e">
        <f aca="false">+VLOOKUP($D339,['file:///home/lab/repositories/luckia.facturador/com.luckia.biller.deploy/src/main/resources/bootstrap/info_presencial_2014.xlsx']saldo_cons!$a$2:$n$1048576,6,0)</f>
        <v>#VALUE!</v>
      </c>
      <c r="AQ339" s="53" t="e">
        <f aca="false">+VLOOKUP($D339,['file:///home/lab/repositories/luckia.facturador/com.luckia.biller.deploy/src/main/resources/bootstrap/info_presencial_2014.xlsx']saldo_cons!$a$2:$n$1048576,7,0)</f>
        <v>#VALUE!</v>
      </c>
      <c r="AR339" s="53" t="e">
        <f aca="false">+VLOOKUP($D339,['file:///home/lab/repositories/luckia.facturador/com.luckia.biller.deploy/src/main/resources/bootstrap/info_presencial_2014.xlsx']saldo_cons!$a$2:$n$1048576,8,0)</f>
        <v>#VALUE!</v>
      </c>
      <c r="AS339" s="53" t="e">
        <f aca="false">+VLOOKUP($D339,['file:///home/lab/repositories/luckia.facturador/com.luckia.biller.deploy/src/main/resources/bootstrap/info_presencial_2014.xlsx']saldo_cons!$a$2:$n$1048576,9,0)</f>
        <v>#VALUE!</v>
      </c>
      <c r="AT339" s="53" t="e">
        <f aca="false">+VLOOKUP($D339,['file:///home/lab/repositories/luckia.facturador/com.luckia.biller.deploy/src/main/resources/bootstrap/info_presencial_2014.xlsx']saldo_cons!$a$2:$n$1048576,10,0)</f>
        <v>#VALUE!</v>
      </c>
      <c r="AU339" s="53" t="e">
        <f aca="false">+VLOOKUP($D339,['file:///home/lab/repositories/luckia.facturador/com.luckia.biller.deploy/src/main/resources/bootstrap/info_presencial_2014.xlsx']saldo_cons!$a$2:$n$1048576,11,0)</f>
        <v>#VALUE!</v>
      </c>
      <c r="AV339" s="53" t="e">
        <f aca="false">+VLOOKUP($D339,['file:///home/lab/repositories/luckia.facturador/com.luckia.biller.deploy/src/main/resources/bootstrap/info_presencial_2014.xlsx']saldo_cons!$a$2:$n$1048576,12,0)</f>
        <v>#VALUE!</v>
      </c>
      <c r="AW339" s="53" t="e">
        <f aca="false">+VLOOKUP($D339,['file:///home/lab/repositories/luckia.facturador/com.luckia.biller.deploy/src/main/resources/bootstrap/info_presencial_2014.xlsx']saldo_cons!$a$2:$n$1048576,13,0)</f>
        <v>#VALUE!</v>
      </c>
      <c r="AX339" s="53" t="e">
        <f aca="false">+VLOOKUP($D339,['file:///home/lab/repositories/luckia.facturador/com.luckia.biller.deploy/src/main/resources/bootstrap/info_presencial_2014.xlsx']saldo_cons!$a$2:$n$1048576,14,0)</f>
        <v>#VALUE!</v>
      </c>
      <c r="AY339" s="53" t="n">
        <f aca="false">+SUM(AM339:AX339)</f>
        <v>934</v>
      </c>
      <c r="AZ339" s="53"/>
      <c r="BA339" s="53"/>
      <c r="BB339" s="53" t="e">
        <f aca="false">+VLOOKUP($D339,['file:///home/lab/repositories/luckia.facturador/com.luckia.biller.deploy/src/main/resources/bootstrap/info_presencial_2014.xlsx']ggr_cons!$a$2:$n$1048576,3,0)</f>
        <v>#VALUE!</v>
      </c>
      <c r="BC339" s="53" t="e">
        <f aca="false">+VLOOKUP($D339,['file:///home/lab/repositories/luckia.facturador/com.luckia.biller.deploy/src/main/resources/bootstrap/info_presencial_2014.xlsx']ggr_cons!$a$2:$n$1048576,4,0)</f>
        <v>#VALUE!</v>
      </c>
      <c r="BD339" s="53" t="e">
        <f aca="false">+VLOOKUP($D339,['file:///home/lab/repositories/luckia.facturador/com.luckia.biller.deploy/src/main/resources/bootstrap/info_presencial_2014.xlsx']ggr_cons!$a$2:$n$1048576,5,0)</f>
        <v>#VALUE!</v>
      </c>
      <c r="BE339" s="53" t="e">
        <f aca="false">+VLOOKUP($D339,['file:///home/lab/repositories/luckia.facturador/com.luckia.biller.deploy/src/main/resources/bootstrap/info_presencial_2014.xlsx']ggr_cons!$a$2:$n$1048576,6,0)</f>
        <v>#VALUE!</v>
      </c>
      <c r="BF339" s="53" t="e">
        <f aca="false">+VLOOKUP($D339,['file:///home/lab/repositories/luckia.facturador/com.luckia.biller.deploy/src/main/resources/bootstrap/info_presencial_2014.xlsx']ggr_cons!$a$2:$n$1048576,7,0)</f>
        <v>#VALUE!</v>
      </c>
      <c r="BG339" s="53" t="e">
        <f aca="false">+VLOOKUP($D339,['file:///home/lab/repositories/luckia.facturador/com.luckia.biller.deploy/src/main/resources/bootstrap/info_presencial_2014.xlsx']ggr_cons!$a$2:$n$1048576,8,0)</f>
        <v>#VALUE!</v>
      </c>
      <c r="BH339" s="53" t="e">
        <f aca="false">+VLOOKUP($D339,['file:///home/lab/repositories/luckia.facturador/com.luckia.biller.deploy/src/main/resources/bootstrap/info_presencial_2014.xlsx']ggr_cons!$a$2:$n$1048576,9,0)</f>
        <v>#VALUE!</v>
      </c>
      <c r="BI339" s="53" t="e">
        <f aca="false">+VLOOKUP($D339,['file:///home/lab/repositories/luckia.facturador/com.luckia.biller.deploy/src/main/resources/bootstrap/info_presencial_2014.xlsx']ggr_cons!$a$2:$n$1048576,10,0)</f>
        <v>#VALUE!</v>
      </c>
      <c r="BJ339" s="53" t="e">
        <f aca="false">+VLOOKUP($D339,['file:///home/lab/repositories/luckia.facturador/com.luckia.biller.deploy/src/main/resources/bootstrap/info_presencial_2014.xlsx']ggr_cons!$a$2:$n$1048576,11,0)</f>
        <v>#VALUE!</v>
      </c>
      <c r="BK339" s="53" t="e">
        <f aca="false">+VLOOKUP($D339,['file:///home/lab/repositories/luckia.facturador/com.luckia.biller.deploy/src/main/resources/bootstrap/info_presencial_2014.xlsx']ggr_cons!$a$2:$n$1048576,12,0)</f>
        <v>#VALUE!</v>
      </c>
      <c r="BL339" s="53" t="e">
        <f aca="false">+VLOOKUP($D339,['file:///home/lab/repositories/luckia.facturador/com.luckia.biller.deploy/src/main/resources/bootstrap/info_presencial_2014.xlsx']ggr_cons!$a$2:$n$1048576,13,0)</f>
        <v>#VALUE!</v>
      </c>
      <c r="BM339" s="53" t="e">
        <f aca="false">+VLOOKUP($D339,['file:///home/lab/repositories/luckia.facturador/com.luckia.biller.deploy/src/main/resources/bootstrap/info_presencial_2014.xlsx']ggr_cons!$a$2:$n$1048576,14,0)</f>
        <v>#VALUE!</v>
      </c>
      <c r="BN339" s="53" t="n">
        <f aca="false">+SUM(BB339:BM339)</f>
        <v>304.27</v>
      </c>
      <c r="BO339" s="53"/>
      <c r="BP339" s="53"/>
      <c r="BQ339" s="55" t="n">
        <f aca="false">+$N339*X339</f>
        <v>9.34</v>
      </c>
      <c r="BR339" s="55" t="n">
        <f aca="false">+$N339*Y339</f>
        <v>0</v>
      </c>
      <c r="BS339" s="55" t="n">
        <f aca="false">+$N339*Z339</f>
        <v>0</v>
      </c>
      <c r="BT339" s="55" t="n">
        <f aca="false">+$N339*AA339</f>
        <v>0</v>
      </c>
      <c r="BU339" s="55" t="n">
        <f aca="false">+$N339*AB339</f>
        <v>0</v>
      </c>
      <c r="BV339" s="55" t="n">
        <f aca="false">+$N339*AC339</f>
        <v>0</v>
      </c>
      <c r="BW339" s="55" t="n">
        <f aca="false">+$N339*AD339</f>
        <v>0</v>
      </c>
      <c r="BX339" s="55" t="n">
        <f aca="false">+$N339*AE339</f>
        <v>0</v>
      </c>
      <c r="BY339" s="55" t="n">
        <f aca="false">+$N339*AF339</f>
        <v>0</v>
      </c>
      <c r="BZ339" s="55" t="n">
        <f aca="false">+$N339*AG339</f>
        <v>0</v>
      </c>
      <c r="CA339" s="55" t="n">
        <f aca="false">+$N339*AH339</f>
        <v>0</v>
      </c>
      <c r="CB339" s="55" t="n">
        <f aca="false">+$N339*AI339</f>
        <v>0</v>
      </c>
      <c r="CC339" s="55" t="n">
        <f aca="false">+SUM(BQ339:CB339)</f>
        <v>9.34</v>
      </c>
      <c r="CD339" s="53"/>
      <c r="CE339" s="55"/>
      <c r="CF339" s="55" t="n">
        <f aca="false">+BQ339/$CE$2</f>
        <v>7.71900826446281</v>
      </c>
      <c r="CG339" s="55" t="n">
        <f aca="false">+BR339/$CE$2</f>
        <v>0</v>
      </c>
      <c r="CH339" s="55" t="n">
        <f aca="false">+BS339/$CE$2</f>
        <v>0</v>
      </c>
      <c r="CI339" s="55" t="n">
        <f aca="false">+BT339/$CE$2</f>
        <v>0</v>
      </c>
      <c r="CJ339" s="55" t="n">
        <f aca="false">+BU339/$CE$2</f>
        <v>0</v>
      </c>
      <c r="CK339" s="55" t="n">
        <f aca="false">+BV339/$CE$2</f>
        <v>0</v>
      </c>
      <c r="CL339" s="55" t="n">
        <f aca="false">+BW339/$CE$2</f>
        <v>0</v>
      </c>
      <c r="CM339" s="55" t="n">
        <f aca="false">+BX339/$CE$2</f>
        <v>0</v>
      </c>
      <c r="CN339" s="55" t="n">
        <f aca="false">+BY339/$CE$2</f>
        <v>0</v>
      </c>
      <c r="CO339" s="55" t="n">
        <f aca="false">+BZ339/$CE$2</f>
        <v>0</v>
      </c>
      <c r="CP339" s="55" t="n">
        <f aca="false">+CA339/$CE$2</f>
        <v>0</v>
      </c>
      <c r="CQ339" s="55" t="n">
        <f aca="false">+CB339/$CE$2</f>
        <v>0</v>
      </c>
      <c r="CR339" s="55" t="n">
        <f aca="false">+CC339/$CE$2</f>
        <v>7.71900826446281</v>
      </c>
      <c r="CS339" s="53"/>
      <c r="CT339" s="53"/>
      <c r="CU339" s="56" t="n">
        <f aca="false">+$O339*X339+$P339*BB339+$Q339*(0.9*BB339+$S339)+$R339</f>
        <v>18.68</v>
      </c>
      <c r="CV339" s="56" t="n">
        <f aca="false">+$O339*Y339+$P339*BC339+$Q339*(0.9*BC339+$S339)+$R339</f>
        <v>0</v>
      </c>
      <c r="CW339" s="56" t="n">
        <f aca="false">+$O339*Z339+$P339*BD339+$Q339*(0.9*BD339+$S339)+$R339</f>
        <v>0</v>
      </c>
      <c r="CX339" s="56" t="n">
        <f aca="false">+$O339*AA339+$P339*BE339+$Q339*(0.9*BE339+$S339)+$R339</f>
        <v>0</v>
      </c>
      <c r="CY339" s="56" t="n">
        <f aca="false">+$O339*AB339+$P339*BF339+$Q339*(0.9*BF339+$S339)+$R339</f>
        <v>0</v>
      </c>
      <c r="CZ339" s="56" t="n">
        <f aca="false">+$O339*AC339+$P339*BG339+$Q339*(0.9*BG339+$S339)+$R339</f>
        <v>0</v>
      </c>
      <c r="DA339" s="56" t="n">
        <f aca="false">+$O339*AD339+$P339*BH339+$Q339*(0.9*BH339+$S339)+$R339</f>
        <v>0</v>
      </c>
      <c r="DB339" s="56" t="n">
        <f aca="false">+$O339*AE339+$P339*BI339+$Q339*(0.9*BI339+$S339)+$R339</f>
        <v>0</v>
      </c>
      <c r="DC339" s="56" t="n">
        <f aca="false">+$O339*AF339+$P339*BJ339+$Q339*(0.9*BJ339+$S339)+$R339</f>
        <v>0</v>
      </c>
      <c r="DD339" s="56" t="n">
        <f aca="false">+$O339*AG339+$P339*BK339+$Q339*(0.9*BK339+$S339)+$R339</f>
        <v>0</v>
      </c>
      <c r="DE339" s="56" t="n">
        <f aca="false">+$O339*AH339+$P339*BL339+$Q339*(0.9*BL339+$S339)+$R339</f>
        <v>0</v>
      </c>
      <c r="DF339" s="56" t="n">
        <f aca="false">+$O339*AI339+$P339*BM339+$Q339*(0.9*BM339+$S339)+$R339</f>
        <v>0</v>
      </c>
      <c r="DG339" s="55" t="n">
        <f aca="false">+SUM(CU339:DF339)</f>
        <v>18.68</v>
      </c>
      <c r="DH339" s="53"/>
      <c r="DJ339" s="14" t="n">
        <f aca="false">+IF(X339=0,0,$T339)</f>
        <v>30</v>
      </c>
      <c r="DK339" s="14" t="n">
        <f aca="false">+IF(Y339=0,0,$T339)</f>
        <v>0</v>
      </c>
      <c r="DL339" s="14" t="n">
        <f aca="false">+IF(Z339=0,0,$T339)</f>
        <v>0</v>
      </c>
      <c r="DM339" s="14" t="n">
        <f aca="false">+IF(AA339=0,0,$T339)</f>
        <v>0</v>
      </c>
      <c r="DN339" s="14" t="n">
        <f aca="false">+IF(AB339=0,0,$T339)</f>
        <v>0</v>
      </c>
      <c r="DO339" s="14" t="n">
        <f aca="false">+IF(AC339=0,0,$T339)</f>
        <v>0</v>
      </c>
      <c r="DP339" s="14" t="n">
        <f aca="false">+IF(AD339=0,0,$T339)</f>
        <v>0</v>
      </c>
      <c r="DQ339" s="14" t="n">
        <f aca="false">+IF(AE339=0,0,$T339)</f>
        <v>0</v>
      </c>
      <c r="DR339" s="14" t="n">
        <f aca="false">+IF(AF339=0,0,$T339)</f>
        <v>0</v>
      </c>
      <c r="DS339" s="14" t="n">
        <f aca="false">+IF(AG339=0,0,$T339)</f>
        <v>0</v>
      </c>
      <c r="DT339" s="14" t="n">
        <f aca="false">+IF(AH339=0,0,$T339)</f>
        <v>0</v>
      </c>
      <c r="DU339" s="14" t="n">
        <f aca="false">+IF(AI339=0,0,$T339)</f>
        <v>0</v>
      </c>
      <c r="DV339" s="55" t="n">
        <f aca="false">+SUM(DJ339:DU339)</f>
        <v>30</v>
      </c>
      <c r="DY339" s="14" t="n">
        <v>0</v>
      </c>
      <c r="DZ339" s="14" t="n">
        <v>0</v>
      </c>
      <c r="EA339" s="14" t="n">
        <v>0</v>
      </c>
      <c r="EB339" s="14" t="n">
        <v>0</v>
      </c>
      <c r="EC339" s="14" t="n">
        <v>0</v>
      </c>
      <c r="ED339" s="14" t="n">
        <v>0</v>
      </c>
      <c r="EE339" s="14" t="n">
        <v>0</v>
      </c>
      <c r="EF339" s="14" t="n">
        <v>0</v>
      </c>
      <c r="EG339" s="14" t="n">
        <v>0</v>
      </c>
      <c r="EH339" s="14" t="n">
        <v>0</v>
      </c>
      <c r="EI339" s="14" t="n">
        <v>0</v>
      </c>
      <c r="EJ339" s="14" t="n">
        <v>0</v>
      </c>
      <c r="EK339" s="55" t="n">
        <f aca="false">+SUM(DY339:EJ339)</f>
        <v>0</v>
      </c>
      <c r="EO339" s="53" t="n">
        <f aca="false">+CU339+DJ339-DY339/2</f>
        <v>48.68</v>
      </c>
      <c r="EP339" s="53" t="n">
        <f aca="false">+CV339+DK339-DZ339/2</f>
        <v>0</v>
      </c>
      <c r="EQ339" s="53" t="n">
        <f aca="false">+CW339+DL339-EA339/2</f>
        <v>0</v>
      </c>
      <c r="ER339" s="53" t="n">
        <f aca="false">+CX339+DM339-EB339/2</f>
        <v>0</v>
      </c>
      <c r="ES339" s="53" t="n">
        <f aca="false">+CY339+DN339-EC339/2</f>
        <v>0</v>
      </c>
      <c r="ET339" s="53" t="n">
        <f aca="false">+CZ339+DO339-ED339/2</f>
        <v>0</v>
      </c>
      <c r="EU339" s="53" t="n">
        <f aca="false">+DA339+DP339-EE339/2</f>
        <v>0</v>
      </c>
      <c r="EV339" s="53" t="n">
        <f aca="false">+DB339+DQ339-EF339/2</f>
        <v>0</v>
      </c>
      <c r="EW339" s="53" t="n">
        <f aca="false">+DC339+DR339-EG339/2</f>
        <v>0</v>
      </c>
      <c r="EX339" s="53" t="n">
        <f aca="false">+DD339+DS339-EH339/2</f>
        <v>0</v>
      </c>
      <c r="EY339" s="53" t="n">
        <f aca="false">+DE339+DT339-EI339/2</f>
        <v>0</v>
      </c>
      <c r="EZ339" s="53" t="n">
        <f aca="false">+DF339+DU339-EJ339/2</f>
        <v>0</v>
      </c>
      <c r="FA339" s="55" t="n">
        <f aca="false">+SUM(EO339:EZ339)</f>
        <v>48.68</v>
      </c>
      <c r="FD339" s="53" t="n">
        <f aca="false">+AM339-EO339-DY339</f>
        <v>885.32</v>
      </c>
      <c r="FE339" s="53" t="n">
        <f aca="false">+AN339-EP339-DZ339</f>
        <v>0</v>
      </c>
      <c r="FF339" s="53" t="n">
        <f aca="false">+AO339-EQ339-EA339</f>
        <v>0</v>
      </c>
      <c r="FG339" s="53" t="n">
        <f aca="false">+AP339-ER339-EB339</f>
        <v>0</v>
      </c>
      <c r="FH339" s="53" t="n">
        <f aca="false">+AQ339-ES339-EC339</f>
        <v>0</v>
      </c>
      <c r="FI339" s="53" t="n">
        <f aca="false">+AR339-ET339-ED339</f>
        <v>0</v>
      </c>
      <c r="FJ339" s="53" t="n">
        <f aca="false">+AS339-EU339-EE339</f>
        <v>0</v>
      </c>
      <c r="FK339" s="53" t="n">
        <f aca="false">+AT339-EV339-EF339</f>
        <v>0</v>
      </c>
      <c r="FL339" s="53" t="n">
        <f aca="false">+AU339-EW339-EG339</f>
        <v>0</v>
      </c>
      <c r="FM339" s="53" t="n">
        <f aca="false">+AV339-EX339-EH339</f>
        <v>0</v>
      </c>
      <c r="FN339" s="53" t="n">
        <f aca="false">+AW339-EY339-EI339</f>
        <v>0</v>
      </c>
      <c r="FO339" s="53" t="n">
        <f aca="false">+AX339-EZ339-EJ339</f>
        <v>0</v>
      </c>
      <c r="FP339" s="53" t="n">
        <f aca="false">+AY339-FA339</f>
        <v>885.32</v>
      </c>
    </row>
    <row collapsed="false" customFormat="false" customHeight="true" hidden="false" ht="15" outlineLevel="2" r="340">
      <c r="A340" s="21" t="n">
        <v>12</v>
      </c>
      <c r="B340" s="21" t="s">
        <v>67</v>
      </c>
      <c r="C340" s="21" t="s">
        <v>137</v>
      </c>
      <c r="D340" s="67" t="n">
        <f aca="false">+E340</f>
        <v>16330</v>
      </c>
      <c r="E340" s="69" t="n">
        <v>16330</v>
      </c>
      <c r="F340" s="72" t="s">
        <v>1055</v>
      </c>
      <c r="G340" s="21" t="s">
        <v>69</v>
      </c>
      <c r="H340" s="21" t="s">
        <v>69</v>
      </c>
      <c r="I340" s="72" t="s">
        <v>1056</v>
      </c>
      <c r="J340" s="76" t="s">
        <v>557</v>
      </c>
      <c r="K340" s="76" t="s">
        <v>486</v>
      </c>
      <c r="L340" s="49" t="s">
        <v>487</v>
      </c>
      <c r="M340" s="50" t="s">
        <v>70</v>
      </c>
      <c r="N340" s="51" t="n">
        <v>0.01</v>
      </c>
      <c r="O340" s="51" t="n">
        <v>0.02</v>
      </c>
      <c r="P340" s="51" t="n">
        <v>0</v>
      </c>
      <c r="Q340" s="51" t="n">
        <v>0</v>
      </c>
      <c r="R340" s="50" t="n">
        <v>0</v>
      </c>
      <c r="S340" s="50" t="n">
        <v>0</v>
      </c>
      <c r="T340" s="50" t="n">
        <v>30</v>
      </c>
      <c r="U340" s="50"/>
      <c r="X340" s="53" t="e">
        <f aca="false">+VLOOKUP($D340,['file:///home/lab/repositories/luckia.facturador/com.luckia.biller.deploy/src/main/resources/bootstrap/info_presencial_2014.xlsx']venta_neta_cons!$a$2:$n$1048576,3,0)</f>
        <v>#VALUE!</v>
      </c>
      <c r="Y340" s="53" t="e">
        <f aca="false">+VLOOKUP($D340,['file:///home/lab/repositories/luckia.facturador/com.luckia.biller.deploy/src/main/resources/bootstrap/info_presencial_2014.xlsx']venta_neta_cons!$a$2:$n$1048576,4,0)</f>
        <v>#VALUE!</v>
      </c>
      <c r="Z340" s="53" t="e">
        <f aca="false">+VLOOKUP($D340,['file:///home/lab/repositories/luckia.facturador/com.luckia.biller.deploy/src/main/resources/bootstrap/info_presencial_2014.xlsx']venta_neta_cons!$a$2:$n$1048576,5,0)</f>
        <v>#VALUE!</v>
      </c>
      <c r="AA340" s="53" t="e">
        <f aca="false">+VLOOKUP($D340,['file:///home/lab/repositories/luckia.facturador/com.luckia.biller.deploy/src/main/resources/bootstrap/info_presencial_2014.xlsx']venta_neta_cons!$a$2:$n$1048576,6,0)</f>
        <v>#VALUE!</v>
      </c>
      <c r="AB340" s="53" t="e">
        <f aca="false">+VLOOKUP($D340,['file:///home/lab/repositories/luckia.facturador/com.luckia.biller.deploy/src/main/resources/bootstrap/info_presencial_2014.xlsx']venta_neta_cons!$a$2:$n$1048576,7,0)</f>
        <v>#VALUE!</v>
      </c>
      <c r="AC340" s="53" t="e">
        <f aca="false">+VLOOKUP($D340,['file:///home/lab/repositories/luckia.facturador/com.luckia.biller.deploy/src/main/resources/bootstrap/info_presencial_2014.xlsx']venta_neta_cons!$a$2:$n$1048576,8,0)</f>
        <v>#VALUE!</v>
      </c>
      <c r="AD340" s="53" t="e">
        <f aca="false">+VLOOKUP($D340,['file:///home/lab/repositories/luckia.facturador/com.luckia.biller.deploy/src/main/resources/bootstrap/info_presencial_2014.xlsx']venta_neta_cons!$a$2:$n$1048576,9,0)</f>
        <v>#VALUE!</v>
      </c>
      <c r="AE340" s="53" t="e">
        <f aca="false">+VLOOKUP($D340,['file:///home/lab/repositories/luckia.facturador/com.luckia.biller.deploy/src/main/resources/bootstrap/info_presencial_2014.xlsx']venta_neta_cons!$a$2:$n$1048576,10,0)</f>
        <v>#VALUE!</v>
      </c>
      <c r="AF340" s="53" t="e">
        <f aca="false">+VLOOKUP($D340,['file:///home/lab/repositories/luckia.facturador/com.luckia.biller.deploy/src/main/resources/bootstrap/info_presencial_2014.xlsx']venta_neta_cons!$a$2:$n$1048576,11,0)</f>
        <v>#VALUE!</v>
      </c>
      <c r="AG340" s="53" t="e">
        <f aca="false">+VLOOKUP($D340,['file:///home/lab/repositories/luckia.facturador/com.luckia.biller.deploy/src/main/resources/bootstrap/info_presencial_2014.xlsx']venta_neta_cons!$a$2:$n$1048576,12,0)</f>
        <v>#VALUE!</v>
      </c>
      <c r="AH340" s="53" t="e">
        <f aca="false">+VLOOKUP($D340,['file:///home/lab/repositories/luckia.facturador/com.luckia.biller.deploy/src/main/resources/bootstrap/info_presencial_2014.xlsx']venta_neta_cons!$a$2:$n$1048576,13,0)</f>
        <v>#VALUE!</v>
      </c>
      <c r="AI340" s="53" t="e">
        <f aca="false">+VLOOKUP($D340,['file:///home/lab/repositories/luckia.facturador/com.luckia.biller.deploy/src/main/resources/bootstrap/info_presencial_2014.xlsx']venta_neta_cons!$a$2:$n$1048576,14,0)</f>
        <v>#VALUE!</v>
      </c>
      <c r="AJ340" s="53" t="n">
        <f aca="false">+SUM(X340:AI340)</f>
        <v>172</v>
      </c>
      <c r="AK340" s="54" t="n">
        <f aca="false">+BB340/X340</f>
        <v>0.780523255813954</v>
      </c>
      <c r="AL340" s="53"/>
      <c r="AM340" s="53" t="e">
        <f aca="false">+VLOOKUP($D340,['file:///home/lab/repositories/luckia.facturador/com.luckia.biller.deploy/src/main/resources/bootstrap/info_presencial_2014.xlsx']saldo_cons!$a$2:$n$1048576,3,0)</f>
        <v>#VALUE!</v>
      </c>
      <c r="AN340" s="53" t="e">
        <f aca="false">+VLOOKUP($D340,['file:///home/lab/repositories/luckia.facturador/com.luckia.biller.deploy/src/main/resources/bootstrap/info_presencial_2014.xlsx']saldo_cons!$a$2:$n$1048576,4,0)</f>
        <v>#VALUE!</v>
      </c>
      <c r="AO340" s="53" t="e">
        <f aca="false">+VLOOKUP($D340,['file:///home/lab/repositories/luckia.facturador/com.luckia.biller.deploy/src/main/resources/bootstrap/info_presencial_2014.xlsx']saldo_cons!$a$2:$n$1048576,5,0)</f>
        <v>#VALUE!</v>
      </c>
      <c r="AP340" s="53" t="e">
        <f aca="false">+VLOOKUP($D340,['file:///home/lab/repositories/luckia.facturador/com.luckia.biller.deploy/src/main/resources/bootstrap/info_presencial_2014.xlsx']saldo_cons!$a$2:$n$1048576,6,0)</f>
        <v>#VALUE!</v>
      </c>
      <c r="AQ340" s="53" t="e">
        <f aca="false">+VLOOKUP($D340,['file:///home/lab/repositories/luckia.facturador/com.luckia.biller.deploy/src/main/resources/bootstrap/info_presencial_2014.xlsx']saldo_cons!$a$2:$n$1048576,7,0)</f>
        <v>#VALUE!</v>
      </c>
      <c r="AR340" s="53" t="e">
        <f aca="false">+VLOOKUP($D340,['file:///home/lab/repositories/luckia.facturador/com.luckia.biller.deploy/src/main/resources/bootstrap/info_presencial_2014.xlsx']saldo_cons!$a$2:$n$1048576,8,0)</f>
        <v>#VALUE!</v>
      </c>
      <c r="AS340" s="53" t="e">
        <f aca="false">+VLOOKUP($D340,['file:///home/lab/repositories/luckia.facturador/com.luckia.biller.deploy/src/main/resources/bootstrap/info_presencial_2014.xlsx']saldo_cons!$a$2:$n$1048576,9,0)</f>
        <v>#VALUE!</v>
      </c>
      <c r="AT340" s="53" t="e">
        <f aca="false">+VLOOKUP($D340,['file:///home/lab/repositories/luckia.facturador/com.luckia.biller.deploy/src/main/resources/bootstrap/info_presencial_2014.xlsx']saldo_cons!$a$2:$n$1048576,10,0)</f>
        <v>#VALUE!</v>
      </c>
      <c r="AU340" s="53" t="e">
        <f aca="false">+VLOOKUP($D340,['file:///home/lab/repositories/luckia.facturador/com.luckia.biller.deploy/src/main/resources/bootstrap/info_presencial_2014.xlsx']saldo_cons!$a$2:$n$1048576,11,0)</f>
        <v>#VALUE!</v>
      </c>
      <c r="AV340" s="53" t="e">
        <f aca="false">+VLOOKUP($D340,['file:///home/lab/repositories/luckia.facturador/com.luckia.biller.deploy/src/main/resources/bootstrap/info_presencial_2014.xlsx']saldo_cons!$a$2:$n$1048576,12,0)</f>
        <v>#VALUE!</v>
      </c>
      <c r="AW340" s="53" t="e">
        <f aca="false">+VLOOKUP($D340,['file:///home/lab/repositories/luckia.facturador/com.luckia.biller.deploy/src/main/resources/bootstrap/info_presencial_2014.xlsx']saldo_cons!$a$2:$n$1048576,13,0)</f>
        <v>#VALUE!</v>
      </c>
      <c r="AX340" s="53" t="e">
        <f aca="false">+VLOOKUP($D340,['file:///home/lab/repositories/luckia.facturador/com.luckia.biller.deploy/src/main/resources/bootstrap/info_presencial_2014.xlsx']saldo_cons!$a$2:$n$1048576,14,0)</f>
        <v>#VALUE!</v>
      </c>
      <c r="AY340" s="53" t="n">
        <f aca="false">+SUM(AM340:AX340)</f>
        <v>172</v>
      </c>
      <c r="AZ340" s="53"/>
      <c r="BA340" s="53"/>
      <c r="BB340" s="53" t="e">
        <f aca="false">+VLOOKUP($D340,['file:///home/lab/repositories/luckia.facturador/com.luckia.biller.deploy/src/main/resources/bootstrap/info_presencial_2014.xlsx']ggr_cons!$a$2:$n$1048576,3,0)</f>
        <v>#VALUE!</v>
      </c>
      <c r="BC340" s="53" t="e">
        <f aca="false">+VLOOKUP($D340,['file:///home/lab/repositories/luckia.facturador/com.luckia.biller.deploy/src/main/resources/bootstrap/info_presencial_2014.xlsx']ggr_cons!$a$2:$n$1048576,4,0)</f>
        <v>#VALUE!</v>
      </c>
      <c r="BD340" s="53" t="e">
        <f aca="false">+VLOOKUP($D340,['file:///home/lab/repositories/luckia.facturador/com.luckia.biller.deploy/src/main/resources/bootstrap/info_presencial_2014.xlsx']ggr_cons!$a$2:$n$1048576,5,0)</f>
        <v>#VALUE!</v>
      </c>
      <c r="BE340" s="53" t="e">
        <f aca="false">+VLOOKUP($D340,['file:///home/lab/repositories/luckia.facturador/com.luckia.biller.deploy/src/main/resources/bootstrap/info_presencial_2014.xlsx']ggr_cons!$a$2:$n$1048576,6,0)</f>
        <v>#VALUE!</v>
      </c>
      <c r="BF340" s="53" t="e">
        <f aca="false">+VLOOKUP($D340,['file:///home/lab/repositories/luckia.facturador/com.luckia.biller.deploy/src/main/resources/bootstrap/info_presencial_2014.xlsx']ggr_cons!$a$2:$n$1048576,7,0)</f>
        <v>#VALUE!</v>
      </c>
      <c r="BG340" s="53" t="e">
        <f aca="false">+VLOOKUP($D340,['file:///home/lab/repositories/luckia.facturador/com.luckia.biller.deploy/src/main/resources/bootstrap/info_presencial_2014.xlsx']ggr_cons!$a$2:$n$1048576,8,0)</f>
        <v>#VALUE!</v>
      </c>
      <c r="BH340" s="53" t="e">
        <f aca="false">+VLOOKUP($D340,['file:///home/lab/repositories/luckia.facturador/com.luckia.biller.deploy/src/main/resources/bootstrap/info_presencial_2014.xlsx']ggr_cons!$a$2:$n$1048576,9,0)</f>
        <v>#VALUE!</v>
      </c>
      <c r="BI340" s="53" t="e">
        <f aca="false">+VLOOKUP($D340,['file:///home/lab/repositories/luckia.facturador/com.luckia.biller.deploy/src/main/resources/bootstrap/info_presencial_2014.xlsx']ggr_cons!$a$2:$n$1048576,10,0)</f>
        <v>#VALUE!</v>
      </c>
      <c r="BJ340" s="53" t="e">
        <f aca="false">+VLOOKUP($D340,['file:///home/lab/repositories/luckia.facturador/com.luckia.biller.deploy/src/main/resources/bootstrap/info_presencial_2014.xlsx']ggr_cons!$a$2:$n$1048576,11,0)</f>
        <v>#VALUE!</v>
      </c>
      <c r="BK340" s="53" t="e">
        <f aca="false">+VLOOKUP($D340,['file:///home/lab/repositories/luckia.facturador/com.luckia.biller.deploy/src/main/resources/bootstrap/info_presencial_2014.xlsx']ggr_cons!$a$2:$n$1048576,12,0)</f>
        <v>#VALUE!</v>
      </c>
      <c r="BL340" s="53" t="e">
        <f aca="false">+VLOOKUP($D340,['file:///home/lab/repositories/luckia.facturador/com.luckia.biller.deploy/src/main/resources/bootstrap/info_presencial_2014.xlsx']ggr_cons!$a$2:$n$1048576,13,0)</f>
        <v>#VALUE!</v>
      </c>
      <c r="BM340" s="53" t="e">
        <f aca="false">+VLOOKUP($D340,['file:///home/lab/repositories/luckia.facturador/com.luckia.biller.deploy/src/main/resources/bootstrap/info_presencial_2014.xlsx']ggr_cons!$a$2:$n$1048576,14,0)</f>
        <v>#VALUE!</v>
      </c>
      <c r="BN340" s="53" t="n">
        <f aca="false">+SUM(BB340:BM340)</f>
        <v>134.25</v>
      </c>
      <c r="BO340" s="53"/>
      <c r="BP340" s="53"/>
      <c r="BQ340" s="55" t="n">
        <f aca="false">+$N340*X340</f>
        <v>1.72</v>
      </c>
      <c r="BR340" s="55" t="n">
        <f aca="false">+$N340*Y340</f>
        <v>0</v>
      </c>
      <c r="BS340" s="55" t="n">
        <f aca="false">+$N340*Z340</f>
        <v>0</v>
      </c>
      <c r="BT340" s="55" t="n">
        <f aca="false">+$N340*AA340</f>
        <v>0</v>
      </c>
      <c r="BU340" s="55" t="n">
        <f aca="false">+$N340*AB340</f>
        <v>0</v>
      </c>
      <c r="BV340" s="55" t="n">
        <f aca="false">+$N340*AC340</f>
        <v>0</v>
      </c>
      <c r="BW340" s="55" t="n">
        <f aca="false">+$N340*AD340</f>
        <v>0</v>
      </c>
      <c r="BX340" s="55" t="n">
        <f aca="false">+$N340*AE340</f>
        <v>0</v>
      </c>
      <c r="BY340" s="55" t="n">
        <f aca="false">+$N340*AF340</f>
        <v>0</v>
      </c>
      <c r="BZ340" s="55" t="n">
        <f aca="false">+$N340*AG340</f>
        <v>0</v>
      </c>
      <c r="CA340" s="55" t="n">
        <f aca="false">+$N340*AH340</f>
        <v>0</v>
      </c>
      <c r="CB340" s="55" t="n">
        <f aca="false">+$N340*AI340</f>
        <v>0</v>
      </c>
      <c r="CC340" s="55" t="n">
        <f aca="false">+SUM(BQ340:CB340)</f>
        <v>1.72</v>
      </c>
      <c r="CD340" s="53"/>
      <c r="CE340" s="55"/>
      <c r="CF340" s="55" t="n">
        <f aca="false">+BQ340/$CE$2</f>
        <v>1.42148760330579</v>
      </c>
      <c r="CG340" s="55" t="n">
        <f aca="false">+BR340/$CE$2</f>
        <v>0</v>
      </c>
      <c r="CH340" s="55" t="n">
        <f aca="false">+BS340/$CE$2</f>
        <v>0</v>
      </c>
      <c r="CI340" s="55" t="n">
        <f aca="false">+BT340/$CE$2</f>
        <v>0</v>
      </c>
      <c r="CJ340" s="55" t="n">
        <f aca="false">+BU340/$CE$2</f>
        <v>0</v>
      </c>
      <c r="CK340" s="55" t="n">
        <f aca="false">+BV340/$CE$2</f>
        <v>0</v>
      </c>
      <c r="CL340" s="55" t="n">
        <f aca="false">+BW340/$CE$2</f>
        <v>0</v>
      </c>
      <c r="CM340" s="55" t="n">
        <f aca="false">+BX340/$CE$2</f>
        <v>0</v>
      </c>
      <c r="CN340" s="55" t="n">
        <f aca="false">+BY340/$CE$2</f>
        <v>0</v>
      </c>
      <c r="CO340" s="55" t="n">
        <f aca="false">+BZ340/$CE$2</f>
        <v>0</v>
      </c>
      <c r="CP340" s="55" t="n">
        <f aca="false">+CA340/$CE$2</f>
        <v>0</v>
      </c>
      <c r="CQ340" s="55" t="n">
        <f aca="false">+CB340/$CE$2</f>
        <v>0</v>
      </c>
      <c r="CR340" s="55" t="n">
        <f aca="false">+CC340/$CE$2</f>
        <v>1.42148760330579</v>
      </c>
      <c r="CS340" s="53"/>
      <c r="CT340" s="53"/>
      <c r="CU340" s="56" t="n">
        <f aca="false">+$O340*X340+$P340*BB340+$Q340*(0.9*BB340+$S340)+$R340</f>
        <v>3.44</v>
      </c>
      <c r="CV340" s="56" t="n">
        <f aca="false">+$O340*Y340+$P340*BC340+$Q340*(0.9*BC340+$S340)+$R340</f>
        <v>0</v>
      </c>
      <c r="CW340" s="56" t="n">
        <f aca="false">+$O340*Z340+$P340*BD340+$Q340*(0.9*BD340+$S340)+$R340</f>
        <v>0</v>
      </c>
      <c r="CX340" s="56" t="n">
        <f aca="false">+$O340*AA340+$P340*BE340+$Q340*(0.9*BE340+$S340)+$R340</f>
        <v>0</v>
      </c>
      <c r="CY340" s="56" t="n">
        <f aca="false">+$O340*AB340+$P340*BF340+$Q340*(0.9*BF340+$S340)+$R340</f>
        <v>0</v>
      </c>
      <c r="CZ340" s="56" t="n">
        <f aca="false">+$O340*AC340+$P340*BG340+$Q340*(0.9*BG340+$S340)+$R340</f>
        <v>0</v>
      </c>
      <c r="DA340" s="56" t="n">
        <f aca="false">+$O340*AD340+$P340*BH340+$Q340*(0.9*BH340+$S340)+$R340</f>
        <v>0</v>
      </c>
      <c r="DB340" s="56" t="n">
        <f aca="false">+$O340*AE340+$P340*BI340+$Q340*(0.9*BI340+$S340)+$R340</f>
        <v>0</v>
      </c>
      <c r="DC340" s="56" t="n">
        <f aca="false">+$O340*AF340+$P340*BJ340+$Q340*(0.9*BJ340+$S340)+$R340</f>
        <v>0</v>
      </c>
      <c r="DD340" s="56" t="n">
        <f aca="false">+$O340*AG340+$P340*BK340+$Q340*(0.9*BK340+$S340)+$R340</f>
        <v>0</v>
      </c>
      <c r="DE340" s="56" t="n">
        <f aca="false">+$O340*AH340+$P340*BL340+$Q340*(0.9*BL340+$S340)+$R340</f>
        <v>0</v>
      </c>
      <c r="DF340" s="56" t="n">
        <f aca="false">+$O340*AI340+$P340*BM340+$Q340*(0.9*BM340+$S340)+$R340</f>
        <v>0</v>
      </c>
      <c r="DG340" s="55" t="n">
        <f aca="false">+SUM(CU340:DF340)</f>
        <v>3.44</v>
      </c>
      <c r="DH340" s="53"/>
      <c r="DJ340" s="14" t="n">
        <f aca="false">+IF(X340=0,0,$T340)</f>
        <v>30</v>
      </c>
      <c r="DK340" s="14" t="n">
        <f aca="false">+IF(Y340=0,0,$T340)</f>
        <v>0</v>
      </c>
      <c r="DL340" s="14" t="n">
        <f aca="false">+IF(Z340=0,0,$T340)</f>
        <v>0</v>
      </c>
      <c r="DM340" s="14" t="n">
        <f aca="false">+IF(AA340=0,0,$T340)</f>
        <v>0</v>
      </c>
      <c r="DN340" s="14" t="n">
        <f aca="false">+IF(AB340=0,0,$T340)</f>
        <v>0</v>
      </c>
      <c r="DO340" s="14" t="n">
        <f aca="false">+IF(AC340=0,0,$T340)</f>
        <v>0</v>
      </c>
      <c r="DP340" s="14" t="n">
        <f aca="false">+IF(AD340=0,0,$T340)</f>
        <v>0</v>
      </c>
      <c r="DQ340" s="14" t="n">
        <f aca="false">+IF(AE340=0,0,$T340)</f>
        <v>0</v>
      </c>
      <c r="DR340" s="14" t="n">
        <f aca="false">+IF(AF340=0,0,$T340)</f>
        <v>0</v>
      </c>
      <c r="DS340" s="14" t="n">
        <f aca="false">+IF(AG340=0,0,$T340)</f>
        <v>0</v>
      </c>
      <c r="DT340" s="14" t="n">
        <f aca="false">+IF(AH340=0,0,$T340)</f>
        <v>0</v>
      </c>
      <c r="DU340" s="14" t="n">
        <f aca="false">+IF(AI340=0,0,$T340)</f>
        <v>0</v>
      </c>
      <c r="DV340" s="55" t="n">
        <f aca="false">+SUM(DJ340:DU340)</f>
        <v>30</v>
      </c>
      <c r="DY340" s="14" t="n">
        <v>0</v>
      </c>
      <c r="DZ340" s="14" t="n">
        <v>0</v>
      </c>
      <c r="EA340" s="14" t="n">
        <v>0</v>
      </c>
      <c r="EB340" s="14" t="n">
        <v>0</v>
      </c>
      <c r="EC340" s="14" t="n">
        <v>0</v>
      </c>
      <c r="ED340" s="14" t="n">
        <v>0</v>
      </c>
      <c r="EE340" s="14" t="n">
        <v>0</v>
      </c>
      <c r="EF340" s="14" t="n">
        <v>0</v>
      </c>
      <c r="EG340" s="14" t="n">
        <v>0</v>
      </c>
      <c r="EH340" s="14" t="n">
        <v>0</v>
      </c>
      <c r="EI340" s="14" t="n">
        <v>0</v>
      </c>
      <c r="EJ340" s="14" t="n">
        <v>0</v>
      </c>
      <c r="EK340" s="55" t="n">
        <f aca="false">+SUM(DY340:EJ340)</f>
        <v>0</v>
      </c>
      <c r="EO340" s="53" t="n">
        <f aca="false">+CU340+DJ340-DY340/2</f>
        <v>33.44</v>
      </c>
      <c r="EP340" s="53" t="n">
        <f aca="false">+CV340+DK340-DZ340/2</f>
        <v>0</v>
      </c>
      <c r="EQ340" s="53" t="n">
        <f aca="false">+CW340+DL340-EA340/2</f>
        <v>0</v>
      </c>
      <c r="ER340" s="53" t="n">
        <f aca="false">+CX340+DM340-EB340/2</f>
        <v>0</v>
      </c>
      <c r="ES340" s="53" t="n">
        <f aca="false">+CY340+DN340-EC340/2</f>
        <v>0</v>
      </c>
      <c r="ET340" s="53" t="n">
        <f aca="false">+CZ340+DO340-ED340/2</f>
        <v>0</v>
      </c>
      <c r="EU340" s="53" t="n">
        <f aca="false">+DA340+DP340-EE340/2</f>
        <v>0</v>
      </c>
      <c r="EV340" s="53" t="n">
        <f aca="false">+DB340+DQ340-EF340/2</f>
        <v>0</v>
      </c>
      <c r="EW340" s="53" t="n">
        <f aca="false">+DC340+DR340-EG340/2</f>
        <v>0</v>
      </c>
      <c r="EX340" s="53" t="n">
        <f aca="false">+DD340+DS340-EH340/2</f>
        <v>0</v>
      </c>
      <c r="EY340" s="53" t="n">
        <f aca="false">+DE340+DT340-EI340/2</f>
        <v>0</v>
      </c>
      <c r="EZ340" s="53" t="n">
        <f aca="false">+DF340+DU340-EJ340/2</f>
        <v>0</v>
      </c>
      <c r="FA340" s="55" t="n">
        <f aca="false">+SUM(EO340:EZ340)</f>
        <v>33.44</v>
      </c>
      <c r="FD340" s="53" t="n">
        <f aca="false">+AM340-EO340-DY340</f>
        <v>138.56</v>
      </c>
      <c r="FE340" s="53" t="n">
        <f aca="false">+AN340-EP340-DZ340</f>
        <v>0</v>
      </c>
      <c r="FF340" s="53" t="n">
        <f aca="false">+AO340-EQ340-EA340</f>
        <v>0</v>
      </c>
      <c r="FG340" s="53" t="n">
        <f aca="false">+AP340-ER340-EB340</f>
        <v>0</v>
      </c>
      <c r="FH340" s="53" t="n">
        <f aca="false">+AQ340-ES340-EC340</f>
        <v>0</v>
      </c>
      <c r="FI340" s="53" t="n">
        <f aca="false">+AR340-ET340-ED340</f>
        <v>0</v>
      </c>
      <c r="FJ340" s="53" t="n">
        <f aca="false">+AS340-EU340-EE340</f>
        <v>0</v>
      </c>
      <c r="FK340" s="53" t="n">
        <f aca="false">+AT340-EV340-EF340</f>
        <v>0</v>
      </c>
      <c r="FL340" s="53" t="n">
        <f aca="false">+AU340-EW340-EG340</f>
        <v>0</v>
      </c>
      <c r="FM340" s="53" t="n">
        <f aca="false">+AV340-EX340-EH340</f>
        <v>0</v>
      </c>
      <c r="FN340" s="53" t="n">
        <f aca="false">+AW340-EY340-EI340</f>
        <v>0</v>
      </c>
      <c r="FO340" s="53" t="n">
        <f aca="false">+AX340-EZ340-EJ340</f>
        <v>0</v>
      </c>
      <c r="FP340" s="53" t="n">
        <f aca="false">+AY340-FA340</f>
        <v>138.56</v>
      </c>
    </row>
    <row collapsed="false" customFormat="false" customHeight="true" hidden="false" ht="15" outlineLevel="2" r="341">
      <c r="A341" s="21" t="n">
        <v>12</v>
      </c>
      <c r="B341" s="21" t="s">
        <v>67</v>
      </c>
      <c r="C341" s="21" t="s">
        <v>137</v>
      </c>
      <c r="D341" s="67" t="n">
        <f aca="false">+E341</f>
        <v>16331</v>
      </c>
      <c r="E341" s="69" t="n">
        <v>16331</v>
      </c>
      <c r="F341" s="72" t="s">
        <v>1057</v>
      </c>
      <c r="G341" s="21" t="s">
        <v>69</v>
      </c>
      <c r="H341" s="21" t="s">
        <v>69</v>
      </c>
      <c r="I341" s="72" t="s">
        <v>1058</v>
      </c>
      <c r="J341" s="76" t="s">
        <v>105</v>
      </c>
      <c r="K341" s="76" t="s">
        <v>105</v>
      </c>
      <c r="L341" s="49" t="s">
        <v>487</v>
      </c>
      <c r="M341" s="50" t="s">
        <v>70</v>
      </c>
      <c r="N341" s="51" t="n">
        <v>0.01</v>
      </c>
      <c r="O341" s="51" t="n">
        <v>0.02</v>
      </c>
      <c r="P341" s="51" t="n">
        <v>0</v>
      </c>
      <c r="Q341" s="51" t="n">
        <v>0</v>
      </c>
      <c r="R341" s="50" t="n">
        <v>0</v>
      </c>
      <c r="S341" s="50" t="n">
        <v>0</v>
      </c>
      <c r="T341" s="50" t="n">
        <v>30</v>
      </c>
      <c r="U341" s="50"/>
      <c r="X341" s="53" t="e">
        <f aca="false">+VLOOKUP($D341,['file:///home/lab/repositories/luckia.facturador/com.luckia.biller.deploy/src/main/resources/bootstrap/info_presencial_2014.xlsx']venta_neta_cons!$a$2:$n$1048576,3,0)</f>
        <v>#VALUE!</v>
      </c>
      <c r="Y341" s="53" t="e">
        <f aca="false">+VLOOKUP($D341,['file:///home/lab/repositories/luckia.facturador/com.luckia.biller.deploy/src/main/resources/bootstrap/info_presencial_2014.xlsx']venta_neta_cons!$a$2:$n$1048576,4,0)</f>
        <v>#VALUE!</v>
      </c>
      <c r="Z341" s="53" t="e">
        <f aca="false">+VLOOKUP($D341,['file:///home/lab/repositories/luckia.facturador/com.luckia.biller.deploy/src/main/resources/bootstrap/info_presencial_2014.xlsx']venta_neta_cons!$a$2:$n$1048576,5,0)</f>
        <v>#VALUE!</v>
      </c>
      <c r="AA341" s="53" t="e">
        <f aca="false">+VLOOKUP($D341,['file:///home/lab/repositories/luckia.facturador/com.luckia.biller.deploy/src/main/resources/bootstrap/info_presencial_2014.xlsx']venta_neta_cons!$a$2:$n$1048576,6,0)</f>
        <v>#VALUE!</v>
      </c>
      <c r="AB341" s="53" t="e">
        <f aca="false">+VLOOKUP($D341,['file:///home/lab/repositories/luckia.facturador/com.luckia.biller.deploy/src/main/resources/bootstrap/info_presencial_2014.xlsx']venta_neta_cons!$a$2:$n$1048576,7,0)</f>
        <v>#VALUE!</v>
      </c>
      <c r="AC341" s="53" t="e">
        <f aca="false">+VLOOKUP($D341,['file:///home/lab/repositories/luckia.facturador/com.luckia.biller.deploy/src/main/resources/bootstrap/info_presencial_2014.xlsx']venta_neta_cons!$a$2:$n$1048576,8,0)</f>
        <v>#VALUE!</v>
      </c>
      <c r="AD341" s="53" t="e">
        <f aca="false">+VLOOKUP($D341,['file:///home/lab/repositories/luckia.facturador/com.luckia.biller.deploy/src/main/resources/bootstrap/info_presencial_2014.xlsx']venta_neta_cons!$a$2:$n$1048576,9,0)</f>
        <v>#VALUE!</v>
      </c>
      <c r="AE341" s="53" t="e">
        <f aca="false">+VLOOKUP($D341,['file:///home/lab/repositories/luckia.facturador/com.luckia.biller.deploy/src/main/resources/bootstrap/info_presencial_2014.xlsx']venta_neta_cons!$a$2:$n$1048576,10,0)</f>
        <v>#VALUE!</v>
      </c>
      <c r="AF341" s="53" t="e">
        <f aca="false">+VLOOKUP($D341,['file:///home/lab/repositories/luckia.facturador/com.luckia.biller.deploy/src/main/resources/bootstrap/info_presencial_2014.xlsx']venta_neta_cons!$a$2:$n$1048576,11,0)</f>
        <v>#VALUE!</v>
      </c>
      <c r="AG341" s="53" t="e">
        <f aca="false">+VLOOKUP($D341,['file:///home/lab/repositories/luckia.facturador/com.luckia.biller.deploy/src/main/resources/bootstrap/info_presencial_2014.xlsx']venta_neta_cons!$a$2:$n$1048576,12,0)</f>
        <v>#VALUE!</v>
      </c>
      <c r="AH341" s="53" t="e">
        <f aca="false">+VLOOKUP($D341,['file:///home/lab/repositories/luckia.facturador/com.luckia.biller.deploy/src/main/resources/bootstrap/info_presencial_2014.xlsx']venta_neta_cons!$a$2:$n$1048576,13,0)</f>
        <v>#VALUE!</v>
      </c>
      <c r="AI341" s="53" t="e">
        <f aca="false">+VLOOKUP($D341,['file:///home/lab/repositories/luckia.facturador/com.luckia.biller.deploy/src/main/resources/bootstrap/info_presencial_2014.xlsx']venta_neta_cons!$a$2:$n$1048576,14,0)</f>
        <v>#VALUE!</v>
      </c>
      <c r="AJ341" s="53" t="n">
        <f aca="false">+SUM(X341:AI341)</f>
        <v>1691</v>
      </c>
      <c r="AK341" s="54" t="n">
        <f aca="false">+BB341/X341</f>
        <v>0.307918391484329</v>
      </c>
      <c r="AL341" s="53"/>
      <c r="AM341" s="53" t="e">
        <f aca="false">+VLOOKUP($D341,['file:///home/lab/repositories/luckia.facturador/com.luckia.biller.deploy/src/main/resources/bootstrap/info_presencial_2014.xlsx']saldo_cons!$a$2:$n$1048576,3,0)</f>
        <v>#VALUE!</v>
      </c>
      <c r="AN341" s="53" t="e">
        <f aca="false">+VLOOKUP($D341,['file:///home/lab/repositories/luckia.facturador/com.luckia.biller.deploy/src/main/resources/bootstrap/info_presencial_2014.xlsx']saldo_cons!$a$2:$n$1048576,4,0)</f>
        <v>#VALUE!</v>
      </c>
      <c r="AO341" s="53" t="e">
        <f aca="false">+VLOOKUP($D341,['file:///home/lab/repositories/luckia.facturador/com.luckia.biller.deploy/src/main/resources/bootstrap/info_presencial_2014.xlsx']saldo_cons!$a$2:$n$1048576,5,0)</f>
        <v>#VALUE!</v>
      </c>
      <c r="AP341" s="53" t="e">
        <f aca="false">+VLOOKUP($D341,['file:///home/lab/repositories/luckia.facturador/com.luckia.biller.deploy/src/main/resources/bootstrap/info_presencial_2014.xlsx']saldo_cons!$a$2:$n$1048576,6,0)</f>
        <v>#VALUE!</v>
      </c>
      <c r="AQ341" s="53" t="e">
        <f aca="false">+VLOOKUP($D341,['file:///home/lab/repositories/luckia.facturador/com.luckia.biller.deploy/src/main/resources/bootstrap/info_presencial_2014.xlsx']saldo_cons!$a$2:$n$1048576,7,0)</f>
        <v>#VALUE!</v>
      </c>
      <c r="AR341" s="53" t="e">
        <f aca="false">+VLOOKUP($D341,['file:///home/lab/repositories/luckia.facturador/com.luckia.biller.deploy/src/main/resources/bootstrap/info_presencial_2014.xlsx']saldo_cons!$a$2:$n$1048576,8,0)</f>
        <v>#VALUE!</v>
      </c>
      <c r="AS341" s="53" t="e">
        <f aca="false">+VLOOKUP($D341,['file:///home/lab/repositories/luckia.facturador/com.luckia.biller.deploy/src/main/resources/bootstrap/info_presencial_2014.xlsx']saldo_cons!$a$2:$n$1048576,9,0)</f>
        <v>#VALUE!</v>
      </c>
      <c r="AT341" s="53" t="e">
        <f aca="false">+VLOOKUP($D341,['file:///home/lab/repositories/luckia.facturador/com.luckia.biller.deploy/src/main/resources/bootstrap/info_presencial_2014.xlsx']saldo_cons!$a$2:$n$1048576,10,0)</f>
        <v>#VALUE!</v>
      </c>
      <c r="AU341" s="53" t="e">
        <f aca="false">+VLOOKUP($D341,['file:///home/lab/repositories/luckia.facturador/com.luckia.biller.deploy/src/main/resources/bootstrap/info_presencial_2014.xlsx']saldo_cons!$a$2:$n$1048576,11,0)</f>
        <v>#VALUE!</v>
      </c>
      <c r="AV341" s="53" t="e">
        <f aca="false">+VLOOKUP($D341,['file:///home/lab/repositories/luckia.facturador/com.luckia.biller.deploy/src/main/resources/bootstrap/info_presencial_2014.xlsx']saldo_cons!$a$2:$n$1048576,12,0)</f>
        <v>#VALUE!</v>
      </c>
      <c r="AW341" s="53" t="e">
        <f aca="false">+VLOOKUP($D341,['file:///home/lab/repositories/luckia.facturador/com.luckia.biller.deploy/src/main/resources/bootstrap/info_presencial_2014.xlsx']saldo_cons!$a$2:$n$1048576,13,0)</f>
        <v>#VALUE!</v>
      </c>
      <c r="AX341" s="53" t="e">
        <f aca="false">+VLOOKUP($D341,['file:///home/lab/repositories/luckia.facturador/com.luckia.biller.deploy/src/main/resources/bootstrap/info_presencial_2014.xlsx']saldo_cons!$a$2:$n$1048576,14,0)</f>
        <v>#VALUE!</v>
      </c>
      <c r="AY341" s="53" t="n">
        <f aca="false">+SUM(AM341:AX341)</f>
        <v>1691</v>
      </c>
      <c r="AZ341" s="53"/>
      <c r="BA341" s="53"/>
      <c r="BB341" s="53" t="e">
        <f aca="false">+VLOOKUP($D341,['file:///home/lab/repositories/luckia.facturador/com.luckia.biller.deploy/src/main/resources/bootstrap/info_presencial_2014.xlsx']ggr_cons!$a$2:$n$1048576,3,0)</f>
        <v>#VALUE!</v>
      </c>
      <c r="BC341" s="53" t="e">
        <f aca="false">+VLOOKUP($D341,['file:///home/lab/repositories/luckia.facturador/com.luckia.biller.deploy/src/main/resources/bootstrap/info_presencial_2014.xlsx']ggr_cons!$a$2:$n$1048576,4,0)</f>
        <v>#VALUE!</v>
      </c>
      <c r="BD341" s="53" t="e">
        <f aca="false">+VLOOKUP($D341,['file:///home/lab/repositories/luckia.facturador/com.luckia.biller.deploy/src/main/resources/bootstrap/info_presencial_2014.xlsx']ggr_cons!$a$2:$n$1048576,5,0)</f>
        <v>#VALUE!</v>
      </c>
      <c r="BE341" s="53" t="e">
        <f aca="false">+VLOOKUP($D341,['file:///home/lab/repositories/luckia.facturador/com.luckia.biller.deploy/src/main/resources/bootstrap/info_presencial_2014.xlsx']ggr_cons!$a$2:$n$1048576,6,0)</f>
        <v>#VALUE!</v>
      </c>
      <c r="BF341" s="53" t="e">
        <f aca="false">+VLOOKUP($D341,['file:///home/lab/repositories/luckia.facturador/com.luckia.biller.deploy/src/main/resources/bootstrap/info_presencial_2014.xlsx']ggr_cons!$a$2:$n$1048576,7,0)</f>
        <v>#VALUE!</v>
      </c>
      <c r="BG341" s="53" t="e">
        <f aca="false">+VLOOKUP($D341,['file:///home/lab/repositories/luckia.facturador/com.luckia.biller.deploy/src/main/resources/bootstrap/info_presencial_2014.xlsx']ggr_cons!$a$2:$n$1048576,8,0)</f>
        <v>#VALUE!</v>
      </c>
      <c r="BH341" s="53" t="e">
        <f aca="false">+VLOOKUP($D341,['file:///home/lab/repositories/luckia.facturador/com.luckia.biller.deploy/src/main/resources/bootstrap/info_presencial_2014.xlsx']ggr_cons!$a$2:$n$1048576,9,0)</f>
        <v>#VALUE!</v>
      </c>
      <c r="BI341" s="53" t="e">
        <f aca="false">+VLOOKUP($D341,['file:///home/lab/repositories/luckia.facturador/com.luckia.biller.deploy/src/main/resources/bootstrap/info_presencial_2014.xlsx']ggr_cons!$a$2:$n$1048576,10,0)</f>
        <v>#VALUE!</v>
      </c>
      <c r="BJ341" s="53" t="e">
        <f aca="false">+VLOOKUP($D341,['file:///home/lab/repositories/luckia.facturador/com.luckia.biller.deploy/src/main/resources/bootstrap/info_presencial_2014.xlsx']ggr_cons!$a$2:$n$1048576,11,0)</f>
        <v>#VALUE!</v>
      </c>
      <c r="BK341" s="53" t="e">
        <f aca="false">+VLOOKUP($D341,['file:///home/lab/repositories/luckia.facturador/com.luckia.biller.deploy/src/main/resources/bootstrap/info_presencial_2014.xlsx']ggr_cons!$a$2:$n$1048576,12,0)</f>
        <v>#VALUE!</v>
      </c>
      <c r="BL341" s="53" t="e">
        <f aca="false">+VLOOKUP($D341,['file:///home/lab/repositories/luckia.facturador/com.luckia.biller.deploy/src/main/resources/bootstrap/info_presencial_2014.xlsx']ggr_cons!$a$2:$n$1048576,13,0)</f>
        <v>#VALUE!</v>
      </c>
      <c r="BM341" s="53" t="e">
        <f aca="false">+VLOOKUP($D341,['file:///home/lab/repositories/luckia.facturador/com.luckia.biller.deploy/src/main/resources/bootstrap/info_presencial_2014.xlsx']ggr_cons!$a$2:$n$1048576,14,0)</f>
        <v>#VALUE!</v>
      </c>
      <c r="BN341" s="53" t="n">
        <f aca="false">+SUM(BB341:BM341)</f>
        <v>520.69</v>
      </c>
      <c r="BO341" s="53"/>
      <c r="BP341" s="53"/>
      <c r="BQ341" s="55" t="n">
        <f aca="false">+$N341*X341</f>
        <v>16.91</v>
      </c>
      <c r="BR341" s="55" t="n">
        <f aca="false">+$N341*Y341</f>
        <v>0</v>
      </c>
      <c r="BS341" s="55" t="n">
        <f aca="false">+$N341*Z341</f>
        <v>0</v>
      </c>
      <c r="BT341" s="55" t="n">
        <f aca="false">+$N341*AA341</f>
        <v>0</v>
      </c>
      <c r="BU341" s="55" t="n">
        <f aca="false">+$N341*AB341</f>
        <v>0</v>
      </c>
      <c r="BV341" s="55" t="n">
        <f aca="false">+$N341*AC341</f>
        <v>0</v>
      </c>
      <c r="BW341" s="55" t="n">
        <f aca="false">+$N341*AD341</f>
        <v>0</v>
      </c>
      <c r="BX341" s="55" t="n">
        <f aca="false">+$N341*AE341</f>
        <v>0</v>
      </c>
      <c r="BY341" s="55" t="n">
        <f aca="false">+$N341*AF341</f>
        <v>0</v>
      </c>
      <c r="BZ341" s="55" t="n">
        <f aca="false">+$N341*AG341</f>
        <v>0</v>
      </c>
      <c r="CA341" s="55" t="n">
        <f aca="false">+$N341*AH341</f>
        <v>0</v>
      </c>
      <c r="CB341" s="55" t="n">
        <f aca="false">+$N341*AI341</f>
        <v>0</v>
      </c>
      <c r="CC341" s="55" t="n">
        <f aca="false">+SUM(BQ341:CB341)</f>
        <v>16.91</v>
      </c>
      <c r="CD341" s="53"/>
      <c r="CE341" s="55"/>
      <c r="CF341" s="55" t="n">
        <f aca="false">+BQ341/$CE$2</f>
        <v>13.9752066115702</v>
      </c>
      <c r="CG341" s="55" t="n">
        <f aca="false">+BR341/$CE$2</f>
        <v>0</v>
      </c>
      <c r="CH341" s="55" t="n">
        <f aca="false">+BS341/$CE$2</f>
        <v>0</v>
      </c>
      <c r="CI341" s="55" t="n">
        <f aca="false">+BT341/$CE$2</f>
        <v>0</v>
      </c>
      <c r="CJ341" s="55" t="n">
        <f aca="false">+BU341/$CE$2</f>
        <v>0</v>
      </c>
      <c r="CK341" s="55" t="n">
        <f aca="false">+BV341/$CE$2</f>
        <v>0</v>
      </c>
      <c r="CL341" s="55" t="n">
        <f aca="false">+BW341/$CE$2</f>
        <v>0</v>
      </c>
      <c r="CM341" s="55" t="n">
        <f aca="false">+BX341/$CE$2</f>
        <v>0</v>
      </c>
      <c r="CN341" s="55" t="n">
        <f aca="false">+BY341/$CE$2</f>
        <v>0</v>
      </c>
      <c r="CO341" s="55" t="n">
        <f aca="false">+BZ341/$CE$2</f>
        <v>0</v>
      </c>
      <c r="CP341" s="55" t="n">
        <f aca="false">+CA341/$CE$2</f>
        <v>0</v>
      </c>
      <c r="CQ341" s="55" t="n">
        <f aca="false">+CB341/$CE$2</f>
        <v>0</v>
      </c>
      <c r="CR341" s="55" t="n">
        <f aca="false">+CC341/$CE$2</f>
        <v>13.9752066115702</v>
      </c>
      <c r="CS341" s="53"/>
      <c r="CT341" s="53"/>
      <c r="CU341" s="56" t="n">
        <f aca="false">+$O341*X341+$P341*BB341+$Q341*(0.9*BB341+$S341)+$R341</f>
        <v>33.82</v>
      </c>
      <c r="CV341" s="56" t="n">
        <f aca="false">+$O341*Y341+$P341*BC341+$Q341*(0.9*BC341+$S341)+$R341</f>
        <v>0</v>
      </c>
      <c r="CW341" s="56" t="n">
        <f aca="false">+$O341*Z341+$P341*BD341+$Q341*(0.9*BD341+$S341)+$R341</f>
        <v>0</v>
      </c>
      <c r="CX341" s="56" t="n">
        <f aca="false">+$O341*AA341+$P341*BE341+$Q341*(0.9*BE341+$S341)+$R341</f>
        <v>0</v>
      </c>
      <c r="CY341" s="56" t="n">
        <f aca="false">+$O341*AB341+$P341*BF341+$Q341*(0.9*BF341+$S341)+$R341</f>
        <v>0</v>
      </c>
      <c r="CZ341" s="56" t="n">
        <f aca="false">+$O341*AC341+$P341*BG341+$Q341*(0.9*BG341+$S341)+$R341</f>
        <v>0</v>
      </c>
      <c r="DA341" s="56" t="n">
        <f aca="false">+$O341*AD341+$P341*BH341+$Q341*(0.9*BH341+$S341)+$R341</f>
        <v>0</v>
      </c>
      <c r="DB341" s="56" t="n">
        <f aca="false">+$O341*AE341+$P341*BI341+$Q341*(0.9*BI341+$S341)+$R341</f>
        <v>0</v>
      </c>
      <c r="DC341" s="56" t="n">
        <f aca="false">+$O341*AF341+$P341*BJ341+$Q341*(0.9*BJ341+$S341)+$R341</f>
        <v>0</v>
      </c>
      <c r="DD341" s="56" t="n">
        <f aca="false">+$O341*AG341+$P341*BK341+$Q341*(0.9*BK341+$S341)+$R341</f>
        <v>0</v>
      </c>
      <c r="DE341" s="56" t="n">
        <f aca="false">+$O341*AH341+$P341*BL341+$Q341*(0.9*BL341+$S341)+$R341</f>
        <v>0</v>
      </c>
      <c r="DF341" s="56" t="n">
        <f aca="false">+$O341*AI341+$P341*BM341+$Q341*(0.9*BM341+$S341)+$R341</f>
        <v>0</v>
      </c>
      <c r="DG341" s="55" t="n">
        <f aca="false">+SUM(CU341:DF341)</f>
        <v>33.82</v>
      </c>
      <c r="DH341" s="53"/>
      <c r="DJ341" s="14" t="n">
        <f aca="false">+IF(X341=0,0,$T341)</f>
        <v>30</v>
      </c>
      <c r="DK341" s="14" t="n">
        <f aca="false">+IF(Y341=0,0,$T341)</f>
        <v>0</v>
      </c>
      <c r="DL341" s="14" t="n">
        <f aca="false">+IF(Z341=0,0,$T341)</f>
        <v>0</v>
      </c>
      <c r="DM341" s="14" t="n">
        <f aca="false">+IF(AA341=0,0,$T341)</f>
        <v>0</v>
      </c>
      <c r="DN341" s="14" t="n">
        <f aca="false">+IF(AB341=0,0,$T341)</f>
        <v>0</v>
      </c>
      <c r="DO341" s="14" t="n">
        <f aca="false">+IF(AC341=0,0,$T341)</f>
        <v>0</v>
      </c>
      <c r="DP341" s="14" t="n">
        <f aca="false">+IF(AD341=0,0,$T341)</f>
        <v>0</v>
      </c>
      <c r="DQ341" s="14" t="n">
        <f aca="false">+IF(AE341=0,0,$T341)</f>
        <v>0</v>
      </c>
      <c r="DR341" s="14" t="n">
        <f aca="false">+IF(AF341=0,0,$T341)</f>
        <v>0</v>
      </c>
      <c r="DS341" s="14" t="n">
        <f aca="false">+IF(AG341=0,0,$T341)</f>
        <v>0</v>
      </c>
      <c r="DT341" s="14" t="n">
        <f aca="false">+IF(AH341=0,0,$T341)</f>
        <v>0</v>
      </c>
      <c r="DU341" s="14" t="n">
        <f aca="false">+IF(AI341=0,0,$T341)</f>
        <v>0</v>
      </c>
      <c r="DV341" s="55" t="n">
        <f aca="false">+SUM(DJ341:DU341)</f>
        <v>30</v>
      </c>
      <c r="DY341" s="14" t="n">
        <v>0</v>
      </c>
      <c r="DZ341" s="14" t="n">
        <v>0</v>
      </c>
      <c r="EA341" s="14" t="n">
        <v>0</v>
      </c>
      <c r="EB341" s="14" t="n">
        <v>0</v>
      </c>
      <c r="EC341" s="14" t="n">
        <v>0</v>
      </c>
      <c r="ED341" s="14" t="n">
        <v>0</v>
      </c>
      <c r="EE341" s="14" t="n">
        <v>0</v>
      </c>
      <c r="EF341" s="14" t="n">
        <v>0</v>
      </c>
      <c r="EG341" s="14" t="n">
        <v>0</v>
      </c>
      <c r="EH341" s="14" t="n">
        <v>0</v>
      </c>
      <c r="EI341" s="14" t="n">
        <v>0</v>
      </c>
      <c r="EJ341" s="14" t="n">
        <v>0</v>
      </c>
      <c r="EK341" s="55" t="n">
        <f aca="false">+SUM(DY341:EJ341)</f>
        <v>0</v>
      </c>
      <c r="EO341" s="53" t="n">
        <f aca="false">+CU341+DJ341-DY341/2</f>
        <v>63.82</v>
      </c>
      <c r="EP341" s="53" t="n">
        <f aca="false">+CV341+DK341-DZ341/2</f>
        <v>0</v>
      </c>
      <c r="EQ341" s="53" t="n">
        <f aca="false">+CW341+DL341-EA341/2</f>
        <v>0</v>
      </c>
      <c r="ER341" s="53" t="n">
        <f aca="false">+CX341+DM341-EB341/2</f>
        <v>0</v>
      </c>
      <c r="ES341" s="53" t="n">
        <f aca="false">+CY341+DN341-EC341/2</f>
        <v>0</v>
      </c>
      <c r="ET341" s="53" t="n">
        <f aca="false">+CZ341+DO341-ED341/2</f>
        <v>0</v>
      </c>
      <c r="EU341" s="53" t="n">
        <f aca="false">+DA341+DP341-EE341/2</f>
        <v>0</v>
      </c>
      <c r="EV341" s="53" t="n">
        <f aca="false">+DB341+DQ341-EF341/2</f>
        <v>0</v>
      </c>
      <c r="EW341" s="53" t="n">
        <f aca="false">+DC341+DR341-EG341/2</f>
        <v>0</v>
      </c>
      <c r="EX341" s="53" t="n">
        <f aca="false">+DD341+DS341-EH341/2</f>
        <v>0</v>
      </c>
      <c r="EY341" s="53" t="n">
        <f aca="false">+DE341+DT341-EI341/2</f>
        <v>0</v>
      </c>
      <c r="EZ341" s="53" t="n">
        <f aca="false">+DF341+DU341-EJ341/2</f>
        <v>0</v>
      </c>
      <c r="FA341" s="55" t="n">
        <f aca="false">+SUM(EO341:EZ341)</f>
        <v>63.82</v>
      </c>
      <c r="FD341" s="53" t="n">
        <f aca="false">+AM341-EO341-DY341</f>
        <v>1627.18</v>
      </c>
      <c r="FE341" s="53" t="n">
        <f aca="false">+AN341-EP341-DZ341</f>
        <v>0</v>
      </c>
      <c r="FF341" s="53" t="n">
        <f aca="false">+AO341-EQ341-EA341</f>
        <v>0</v>
      </c>
      <c r="FG341" s="53" t="n">
        <f aca="false">+AP341-ER341-EB341</f>
        <v>0</v>
      </c>
      <c r="FH341" s="53" t="n">
        <f aca="false">+AQ341-ES341-EC341</f>
        <v>0</v>
      </c>
      <c r="FI341" s="53" t="n">
        <f aca="false">+AR341-ET341-ED341</f>
        <v>0</v>
      </c>
      <c r="FJ341" s="53" t="n">
        <f aca="false">+AS341-EU341-EE341</f>
        <v>0</v>
      </c>
      <c r="FK341" s="53" t="n">
        <f aca="false">+AT341-EV341-EF341</f>
        <v>0</v>
      </c>
      <c r="FL341" s="53" t="n">
        <f aca="false">+AU341-EW341-EG341</f>
        <v>0</v>
      </c>
      <c r="FM341" s="53" t="n">
        <f aca="false">+AV341-EX341-EH341</f>
        <v>0</v>
      </c>
      <c r="FN341" s="53" t="n">
        <f aca="false">+AW341-EY341-EI341</f>
        <v>0</v>
      </c>
      <c r="FO341" s="53" t="n">
        <f aca="false">+AX341-EZ341-EJ341</f>
        <v>0</v>
      </c>
      <c r="FP341" s="53" t="n">
        <f aca="false">+AY341-FA341</f>
        <v>1627.18</v>
      </c>
    </row>
    <row collapsed="false" customFormat="false" customHeight="true" hidden="false" ht="15" outlineLevel="2" r="342">
      <c r="A342" s="21" t="n">
        <v>12</v>
      </c>
      <c r="B342" s="21" t="s">
        <v>67</v>
      </c>
      <c r="C342" s="21" t="s">
        <v>137</v>
      </c>
      <c r="D342" s="67" t="n">
        <f aca="false">+E342</f>
        <v>16332</v>
      </c>
      <c r="E342" s="69" t="n">
        <v>16332</v>
      </c>
      <c r="F342" s="72" t="s">
        <v>1059</v>
      </c>
      <c r="G342" s="21" t="s">
        <v>69</v>
      </c>
      <c r="H342" s="21" t="s">
        <v>69</v>
      </c>
      <c r="I342" s="72" t="s">
        <v>1060</v>
      </c>
      <c r="J342" s="76" t="s">
        <v>105</v>
      </c>
      <c r="K342" s="76" t="s">
        <v>105</v>
      </c>
      <c r="L342" s="49" t="s">
        <v>487</v>
      </c>
      <c r="M342" s="50" t="s">
        <v>70</v>
      </c>
      <c r="N342" s="51" t="n">
        <v>0.01</v>
      </c>
      <c r="O342" s="51" t="n">
        <v>0.02</v>
      </c>
      <c r="P342" s="51" t="n">
        <v>0</v>
      </c>
      <c r="Q342" s="51" t="n">
        <v>0</v>
      </c>
      <c r="R342" s="50" t="n">
        <v>0</v>
      </c>
      <c r="S342" s="50" t="n">
        <v>0</v>
      </c>
      <c r="T342" s="50" t="n">
        <v>30</v>
      </c>
      <c r="U342" s="50"/>
      <c r="X342" s="53" t="e">
        <f aca="false">+VLOOKUP($D342,['file:///home/lab/repositories/luckia.facturador/com.luckia.biller.deploy/src/main/resources/bootstrap/info_presencial_2014.xlsx']venta_neta_cons!$a$2:$n$1048576,3,0)</f>
        <v>#VALUE!</v>
      </c>
      <c r="Y342" s="53" t="e">
        <f aca="false">+VLOOKUP($D342,['file:///home/lab/repositories/luckia.facturador/com.luckia.biller.deploy/src/main/resources/bootstrap/info_presencial_2014.xlsx']venta_neta_cons!$a$2:$n$1048576,4,0)</f>
        <v>#VALUE!</v>
      </c>
      <c r="Z342" s="53" t="e">
        <f aca="false">+VLOOKUP($D342,['file:///home/lab/repositories/luckia.facturador/com.luckia.biller.deploy/src/main/resources/bootstrap/info_presencial_2014.xlsx']venta_neta_cons!$a$2:$n$1048576,5,0)</f>
        <v>#VALUE!</v>
      </c>
      <c r="AA342" s="53" t="e">
        <f aca="false">+VLOOKUP($D342,['file:///home/lab/repositories/luckia.facturador/com.luckia.biller.deploy/src/main/resources/bootstrap/info_presencial_2014.xlsx']venta_neta_cons!$a$2:$n$1048576,6,0)</f>
        <v>#VALUE!</v>
      </c>
      <c r="AB342" s="53" t="e">
        <f aca="false">+VLOOKUP($D342,['file:///home/lab/repositories/luckia.facturador/com.luckia.biller.deploy/src/main/resources/bootstrap/info_presencial_2014.xlsx']venta_neta_cons!$a$2:$n$1048576,7,0)</f>
        <v>#VALUE!</v>
      </c>
      <c r="AC342" s="53" t="e">
        <f aca="false">+VLOOKUP($D342,['file:///home/lab/repositories/luckia.facturador/com.luckia.biller.deploy/src/main/resources/bootstrap/info_presencial_2014.xlsx']venta_neta_cons!$a$2:$n$1048576,8,0)</f>
        <v>#VALUE!</v>
      </c>
      <c r="AD342" s="53" t="e">
        <f aca="false">+VLOOKUP($D342,['file:///home/lab/repositories/luckia.facturador/com.luckia.biller.deploy/src/main/resources/bootstrap/info_presencial_2014.xlsx']venta_neta_cons!$a$2:$n$1048576,9,0)</f>
        <v>#VALUE!</v>
      </c>
      <c r="AE342" s="53" t="e">
        <f aca="false">+VLOOKUP($D342,['file:///home/lab/repositories/luckia.facturador/com.luckia.biller.deploy/src/main/resources/bootstrap/info_presencial_2014.xlsx']venta_neta_cons!$a$2:$n$1048576,10,0)</f>
        <v>#VALUE!</v>
      </c>
      <c r="AF342" s="53" t="e">
        <f aca="false">+VLOOKUP($D342,['file:///home/lab/repositories/luckia.facturador/com.luckia.biller.deploy/src/main/resources/bootstrap/info_presencial_2014.xlsx']venta_neta_cons!$a$2:$n$1048576,11,0)</f>
        <v>#VALUE!</v>
      </c>
      <c r="AG342" s="53" t="e">
        <f aca="false">+VLOOKUP($D342,['file:///home/lab/repositories/luckia.facturador/com.luckia.biller.deploy/src/main/resources/bootstrap/info_presencial_2014.xlsx']venta_neta_cons!$a$2:$n$1048576,12,0)</f>
        <v>#VALUE!</v>
      </c>
      <c r="AH342" s="53" t="e">
        <f aca="false">+VLOOKUP($D342,['file:///home/lab/repositories/luckia.facturador/com.luckia.biller.deploy/src/main/resources/bootstrap/info_presencial_2014.xlsx']venta_neta_cons!$a$2:$n$1048576,13,0)</f>
        <v>#VALUE!</v>
      </c>
      <c r="AI342" s="53" t="e">
        <f aca="false">+VLOOKUP($D342,['file:///home/lab/repositories/luckia.facturador/com.luckia.biller.deploy/src/main/resources/bootstrap/info_presencial_2014.xlsx']venta_neta_cons!$a$2:$n$1048576,14,0)</f>
        <v>#VALUE!</v>
      </c>
      <c r="AJ342" s="53" t="n">
        <f aca="false">+SUM(X342:AI342)</f>
        <v>1300</v>
      </c>
      <c r="AK342" s="54" t="n">
        <f aca="false">+BB342/X342</f>
        <v>-0.460484615384616</v>
      </c>
      <c r="AL342" s="53"/>
      <c r="AM342" s="53" t="e">
        <f aca="false">+VLOOKUP($D342,['file:///home/lab/repositories/luckia.facturador/com.luckia.biller.deploy/src/main/resources/bootstrap/info_presencial_2014.xlsx']saldo_cons!$a$2:$n$1048576,3,0)</f>
        <v>#VALUE!</v>
      </c>
      <c r="AN342" s="53" t="e">
        <f aca="false">+VLOOKUP($D342,['file:///home/lab/repositories/luckia.facturador/com.luckia.biller.deploy/src/main/resources/bootstrap/info_presencial_2014.xlsx']saldo_cons!$a$2:$n$1048576,4,0)</f>
        <v>#VALUE!</v>
      </c>
      <c r="AO342" s="53" t="e">
        <f aca="false">+VLOOKUP($D342,['file:///home/lab/repositories/luckia.facturador/com.luckia.biller.deploy/src/main/resources/bootstrap/info_presencial_2014.xlsx']saldo_cons!$a$2:$n$1048576,5,0)</f>
        <v>#VALUE!</v>
      </c>
      <c r="AP342" s="53" t="e">
        <f aca="false">+VLOOKUP($D342,['file:///home/lab/repositories/luckia.facturador/com.luckia.biller.deploy/src/main/resources/bootstrap/info_presencial_2014.xlsx']saldo_cons!$a$2:$n$1048576,6,0)</f>
        <v>#VALUE!</v>
      </c>
      <c r="AQ342" s="53" t="e">
        <f aca="false">+VLOOKUP($D342,['file:///home/lab/repositories/luckia.facturador/com.luckia.biller.deploy/src/main/resources/bootstrap/info_presencial_2014.xlsx']saldo_cons!$a$2:$n$1048576,7,0)</f>
        <v>#VALUE!</v>
      </c>
      <c r="AR342" s="53" t="e">
        <f aca="false">+VLOOKUP($D342,['file:///home/lab/repositories/luckia.facturador/com.luckia.biller.deploy/src/main/resources/bootstrap/info_presencial_2014.xlsx']saldo_cons!$a$2:$n$1048576,8,0)</f>
        <v>#VALUE!</v>
      </c>
      <c r="AS342" s="53" t="e">
        <f aca="false">+VLOOKUP($D342,['file:///home/lab/repositories/luckia.facturador/com.luckia.biller.deploy/src/main/resources/bootstrap/info_presencial_2014.xlsx']saldo_cons!$a$2:$n$1048576,9,0)</f>
        <v>#VALUE!</v>
      </c>
      <c r="AT342" s="53" t="e">
        <f aca="false">+VLOOKUP($D342,['file:///home/lab/repositories/luckia.facturador/com.luckia.biller.deploy/src/main/resources/bootstrap/info_presencial_2014.xlsx']saldo_cons!$a$2:$n$1048576,10,0)</f>
        <v>#VALUE!</v>
      </c>
      <c r="AU342" s="53" t="e">
        <f aca="false">+VLOOKUP($D342,['file:///home/lab/repositories/luckia.facturador/com.luckia.biller.deploy/src/main/resources/bootstrap/info_presencial_2014.xlsx']saldo_cons!$a$2:$n$1048576,11,0)</f>
        <v>#VALUE!</v>
      </c>
      <c r="AV342" s="53" t="e">
        <f aca="false">+VLOOKUP($D342,['file:///home/lab/repositories/luckia.facturador/com.luckia.biller.deploy/src/main/resources/bootstrap/info_presencial_2014.xlsx']saldo_cons!$a$2:$n$1048576,12,0)</f>
        <v>#VALUE!</v>
      </c>
      <c r="AW342" s="53" t="e">
        <f aca="false">+VLOOKUP($D342,['file:///home/lab/repositories/luckia.facturador/com.luckia.biller.deploy/src/main/resources/bootstrap/info_presencial_2014.xlsx']saldo_cons!$a$2:$n$1048576,13,0)</f>
        <v>#VALUE!</v>
      </c>
      <c r="AX342" s="53" t="e">
        <f aca="false">+VLOOKUP($D342,['file:///home/lab/repositories/luckia.facturador/com.luckia.biller.deploy/src/main/resources/bootstrap/info_presencial_2014.xlsx']saldo_cons!$a$2:$n$1048576,14,0)</f>
        <v>#VALUE!</v>
      </c>
      <c r="AY342" s="53" t="n">
        <f aca="false">+SUM(AM342:AX342)</f>
        <v>1300</v>
      </c>
      <c r="AZ342" s="53"/>
      <c r="BA342" s="53"/>
      <c r="BB342" s="53" t="e">
        <f aca="false">+VLOOKUP($D342,['file:///home/lab/repositories/luckia.facturador/com.luckia.biller.deploy/src/main/resources/bootstrap/info_presencial_2014.xlsx']ggr_cons!$a$2:$n$1048576,3,0)</f>
        <v>#VALUE!</v>
      </c>
      <c r="BC342" s="53" t="e">
        <f aca="false">+VLOOKUP($D342,['file:///home/lab/repositories/luckia.facturador/com.luckia.biller.deploy/src/main/resources/bootstrap/info_presencial_2014.xlsx']ggr_cons!$a$2:$n$1048576,4,0)</f>
        <v>#VALUE!</v>
      </c>
      <c r="BD342" s="53" t="e">
        <f aca="false">+VLOOKUP($D342,['file:///home/lab/repositories/luckia.facturador/com.luckia.biller.deploy/src/main/resources/bootstrap/info_presencial_2014.xlsx']ggr_cons!$a$2:$n$1048576,5,0)</f>
        <v>#VALUE!</v>
      </c>
      <c r="BE342" s="53" t="e">
        <f aca="false">+VLOOKUP($D342,['file:///home/lab/repositories/luckia.facturador/com.luckia.biller.deploy/src/main/resources/bootstrap/info_presencial_2014.xlsx']ggr_cons!$a$2:$n$1048576,6,0)</f>
        <v>#VALUE!</v>
      </c>
      <c r="BF342" s="53" t="e">
        <f aca="false">+VLOOKUP($D342,['file:///home/lab/repositories/luckia.facturador/com.luckia.biller.deploy/src/main/resources/bootstrap/info_presencial_2014.xlsx']ggr_cons!$a$2:$n$1048576,7,0)</f>
        <v>#VALUE!</v>
      </c>
      <c r="BG342" s="53" t="e">
        <f aca="false">+VLOOKUP($D342,['file:///home/lab/repositories/luckia.facturador/com.luckia.biller.deploy/src/main/resources/bootstrap/info_presencial_2014.xlsx']ggr_cons!$a$2:$n$1048576,8,0)</f>
        <v>#VALUE!</v>
      </c>
      <c r="BH342" s="53" t="e">
        <f aca="false">+VLOOKUP($D342,['file:///home/lab/repositories/luckia.facturador/com.luckia.biller.deploy/src/main/resources/bootstrap/info_presencial_2014.xlsx']ggr_cons!$a$2:$n$1048576,9,0)</f>
        <v>#VALUE!</v>
      </c>
      <c r="BI342" s="53" t="e">
        <f aca="false">+VLOOKUP($D342,['file:///home/lab/repositories/luckia.facturador/com.luckia.biller.deploy/src/main/resources/bootstrap/info_presencial_2014.xlsx']ggr_cons!$a$2:$n$1048576,10,0)</f>
        <v>#VALUE!</v>
      </c>
      <c r="BJ342" s="53" t="e">
        <f aca="false">+VLOOKUP($D342,['file:///home/lab/repositories/luckia.facturador/com.luckia.biller.deploy/src/main/resources/bootstrap/info_presencial_2014.xlsx']ggr_cons!$a$2:$n$1048576,11,0)</f>
        <v>#VALUE!</v>
      </c>
      <c r="BK342" s="53" t="e">
        <f aca="false">+VLOOKUP($D342,['file:///home/lab/repositories/luckia.facturador/com.luckia.biller.deploy/src/main/resources/bootstrap/info_presencial_2014.xlsx']ggr_cons!$a$2:$n$1048576,12,0)</f>
        <v>#VALUE!</v>
      </c>
      <c r="BL342" s="53" t="e">
        <f aca="false">+VLOOKUP($D342,['file:///home/lab/repositories/luckia.facturador/com.luckia.biller.deploy/src/main/resources/bootstrap/info_presencial_2014.xlsx']ggr_cons!$a$2:$n$1048576,13,0)</f>
        <v>#VALUE!</v>
      </c>
      <c r="BM342" s="53" t="e">
        <f aca="false">+VLOOKUP($D342,['file:///home/lab/repositories/luckia.facturador/com.luckia.biller.deploy/src/main/resources/bootstrap/info_presencial_2014.xlsx']ggr_cons!$a$2:$n$1048576,14,0)</f>
        <v>#VALUE!</v>
      </c>
      <c r="BN342" s="53" t="n">
        <f aca="false">+SUM(BB342:BM342)</f>
        <v>-598.63</v>
      </c>
      <c r="BO342" s="53"/>
      <c r="BP342" s="53"/>
      <c r="BQ342" s="55" t="n">
        <f aca="false">+$N342*X342</f>
        <v>13</v>
      </c>
      <c r="BR342" s="55" t="n">
        <f aca="false">+$N342*Y342</f>
        <v>0</v>
      </c>
      <c r="BS342" s="55" t="n">
        <f aca="false">+$N342*Z342</f>
        <v>0</v>
      </c>
      <c r="BT342" s="55" t="n">
        <f aca="false">+$N342*AA342</f>
        <v>0</v>
      </c>
      <c r="BU342" s="55" t="n">
        <f aca="false">+$N342*AB342</f>
        <v>0</v>
      </c>
      <c r="BV342" s="55" t="n">
        <f aca="false">+$N342*AC342</f>
        <v>0</v>
      </c>
      <c r="BW342" s="55" t="n">
        <f aca="false">+$N342*AD342</f>
        <v>0</v>
      </c>
      <c r="BX342" s="55" t="n">
        <f aca="false">+$N342*AE342</f>
        <v>0</v>
      </c>
      <c r="BY342" s="55" t="n">
        <f aca="false">+$N342*AF342</f>
        <v>0</v>
      </c>
      <c r="BZ342" s="55" t="n">
        <f aca="false">+$N342*AG342</f>
        <v>0</v>
      </c>
      <c r="CA342" s="55" t="n">
        <f aca="false">+$N342*AH342</f>
        <v>0</v>
      </c>
      <c r="CB342" s="55" t="n">
        <f aca="false">+$N342*AI342</f>
        <v>0</v>
      </c>
      <c r="CC342" s="55" t="n">
        <f aca="false">+SUM(BQ342:CB342)</f>
        <v>13</v>
      </c>
      <c r="CD342" s="53"/>
      <c r="CE342" s="55"/>
      <c r="CF342" s="55" t="n">
        <f aca="false">+BQ342/$CE$2</f>
        <v>10.7438016528926</v>
      </c>
      <c r="CG342" s="55" t="n">
        <f aca="false">+BR342/$CE$2</f>
        <v>0</v>
      </c>
      <c r="CH342" s="55" t="n">
        <f aca="false">+BS342/$CE$2</f>
        <v>0</v>
      </c>
      <c r="CI342" s="55" t="n">
        <f aca="false">+BT342/$CE$2</f>
        <v>0</v>
      </c>
      <c r="CJ342" s="55" t="n">
        <f aca="false">+BU342/$CE$2</f>
        <v>0</v>
      </c>
      <c r="CK342" s="55" t="n">
        <f aca="false">+BV342/$CE$2</f>
        <v>0</v>
      </c>
      <c r="CL342" s="55" t="n">
        <f aca="false">+BW342/$CE$2</f>
        <v>0</v>
      </c>
      <c r="CM342" s="55" t="n">
        <f aca="false">+BX342/$CE$2</f>
        <v>0</v>
      </c>
      <c r="CN342" s="55" t="n">
        <f aca="false">+BY342/$CE$2</f>
        <v>0</v>
      </c>
      <c r="CO342" s="55" t="n">
        <f aca="false">+BZ342/$CE$2</f>
        <v>0</v>
      </c>
      <c r="CP342" s="55" t="n">
        <f aca="false">+CA342/$CE$2</f>
        <v>0</v>
      </c>
      <c r="CQ342" s="55" t="n">
        <f aca="false">+CB342/$CE$2</f>
        <v>0</v>
      </c>
      <c r="CR342" s="55" t="n">
        <f aca="false">+CC342/$CE$2</f>
        <v>10.7438016528926</v>
      </c>
      <c r="CS342" s="53"/>
      <c r="CT342" s="53"/>
      <c r="CU342" s="56" t="n">
        <f aca="false">+$O342*X342+$P342*BB342+$Q342*(0.9*BB342+$S342)+$R342</f>
        <v>26</v>
      </c>
      <c r="CV342" s="56" t="n">
        <f aca="false">+$O342*Y342+$P342*BC342+$Q342*(0.9*BC342+$S342)+$R342</f>
        <v>0</v>
      </c>
      <c r="CW342" s="56" t="n">
        <f aca="false">+$O342*Z342+$P342*BD342+$Q342*(0.9*BD342+$S342)+$R342</f>
        <v>0</v>
      </c>
      <c r="CX342" s="56" t="n">
        <f aca="false">+$O342*AA342+$P342*BE342+$Q342*(0.9*BE342+$S342)+$R342</f>
        <v>0</v>
      </c>
      <c r="CY342" s="56" t="n">
        <f aca="false">+$O342*AB342+$P342*BF342+$Q342*(0.9*BF342+$S342)+$R342</f>
        <v>0</v>
      </c>
      <c r="CZ342" s="56" t="n">
        <f aca="false">+$O342*AC342+$P342*BG342+$Q342*(0.9*BG342+$S342)+$R342</f>
        <v>0</v>
      </c>
      <c r="DA342" s="56" t="n">
        <f aca="false">+$O342*AD342+$P342*BH342+$Q342*(0.9*BH342+$S342)+$R342</f>
        <v>0</v>
      </c>
      <c r="DB342" s="56" t="n">
        <f aca="false">+$O342*AE342+$P342*BI342+$Q342*(0.9*BI342+$S342)+$R342</f>
        <v>0</v>
      </c>
      <c r="DC342" s="56" t="n">
        <f aca="false">+$O342*AF342+$P342*BJ342+$Q342*(0.9*BJ342+$S342)+$R342</f>
        <v>0</v>
      </c>
      <c r="DD342" s="56" t="n">
        <f aca="false">+$O342*AG342+$P342*BK342+$Q342*(0.9*BK342+$S342)+$R342</f>
        <v>0</v>
      </c>
      <c r="DE342" s="56" t="n">
        <f aca="false">+$O342*AH342+$P342*BL342+$Q342*(0.9*BL342+$S342)+$R342</f>
        <v>0</v>
      </c>
      <c r="DF342" s="56" t="n">
        <f aca="false">+$O342*AI342+$P342*BM342+$Q342*(0.9*BM342+$S342)+$R342</f>
        <v>0</v>
      </c>
      <c r="DG342" s="55" t="n">
        <f aca="false">+SUM(CU342:DF342)</f>
        <v>26</v>
      </c>
      <c r="DH342" s="53"/>
      <c r="DJ342" s="14" t="n">
        <f aca="false">+IF(X342=0,0,$T342)</f>
        <v>30</v>
      </c>
      <c r="DK342" s="14" t="n">
        <f aca="false">+IF(Y342=0,0,$T342)</f>
        <v>0</v>
      </c>
      <c r="DL342" s="14" t="n">
        <f aca="false">+IF(Z342=0,0,$T342)</f>
        <v>0</v>
      </c>
      <c r="DM342" s="14" t="n">
        <f aca="false">+IF(AA342=0,0,$T342)</f>
        <v>0</v>
      </c>
      <c r="DN342" s="14" t="n">
        <f aca="false">+IF(AB342=0,0,$T342)</f>
        <v>0</v>
      </c>
      <c r="DO342" s="14" t="n">
        <f aca="false">+IF(AC342=0,0,$T342)</f>
        <v>0</v>
      </c>
      <c r="DP342" s="14" t="n">
        <f aca="false">+IF(AD342=0,0,$T342)</f>
        <v>0</v>
      </c>
      <c r="DQ342" s="14" t="n">
        <f aca="false">+IF(AE342=0,0,$T342)</f>
        <v>0</v>
      </c>
      <c r="DR342" s="14" t="n">
        <f aca="false">+IF(AF342=0,0,$T342)</f>
        <v>0</v>
      </c>
      <c r="DS342" s="14" t="n">
        <f aca="false">+IF(AG342=0,0,$T342)</f>
        <v>0</v>
      </c>
      <c r="DT342" s="14" t="n">
        <f aca="false">+IF(AH342=0,0,$T342)</f>
        <v>0</v>
      </c>
      <c r="DU342" s="14" t="n">
        <f aca="false">+IF(AI342=0,0,$T342)</f>
        <v>0</v>
      </c>
      <c r="DV342" s="55" t="n">
        <f aca="false">+SUM(DJ342:DU342)</f>
        <v>30</v>
      </c>
      <c r="DY342" s="14" t="n">
        <v>0</v>
      </c>
      <c r="DZ342" s="14" t="n">
        <v>0</v>
      </c>
      <c r="EA342" s="14" t="n">
        <v>0</v>
      </c>
      <c r="EB342" s="14" t="n">
        <v>0</v>
      </c>
      <c r="EC342" s="14" t="n">
        <v>0</v>
      </c>
      <c r="ED342" s="14" t="n">
        <v>0</v>
      </c>
      <c r="EE342" s="14" t="n">
        <v>0</v>
      </c>
      <c r="EF342" s="14" t="n">
        <v>0</v>
      </c>
      <c r="EG342" s="14" t="n">
        <v>0</v>
      </c>
      <c r="EH342" s="14" t="n">
        <v>0</v>
      </c>
      <c r="EI342" s="14" t="n">
        <v>0</v>
      </c>
      <c r="EJ342" s="14" t="n">
        <v>0</v>
      </c>
      <c r="EK342" s="55" t="n">
        <f aca="false">+SUM(DY342:EJ342)</f>
        <v>0</v>
      </c>
      <c r="EO342" s="53" t="n">
        <f aca="false">+CU342+DJ342-DY342/2</f>
        <v>56</v>
      </c>
      <c r="EP342" s="53" t="n">
        <f aca="false">+CV342+DK342-DZ342/2</f>
        <v>0</v>
      </c>
      <c r="EQ342" s="53" t="n">
        <f aca="false">+CW342+DL342-EA342/2</f>
        <v>0</v>
      </c>
      <c r="ER342" s="53" t="n">
        <f aca="false">+CX342+DM342-EB342/2</f>
        <v>0</v>
      </c>
      <c r="ES342" s="53" t="n">
        <f aca="false">+CY342+DN342-EC342/2</f>
        <v>0</v>
      </c>
      <c r="ET342" s="53" t="n">
        <f aca="false">+CZ342+DO342-ED342/2</f>
        <v>0</v>
      </c>
      <c r="EU342" s="53" t="n">
        <f aca="false">+DA342+DP342-EE342/2</f>
        <v>0</v>
      </c>
      <c r="EV342" s="53" t="n">
        <f aca="false">+DB342+DQ342-EF342/2</f>
        <v>0</v>
      </c>
      <c r="EW342" s="53" t="n">
        <f aca="false">+DC342+DR342-EG342/2</f>
        <v>0</v>
      </c>
      <c r="EX342" s="53" t="n">
        <f aca="false">+DD342+DS342-EH342/2</f>
        <v>0</v>
      </c>
      <c r="EY342" s="53" t="n">
        <f aca="false">+DE342+DT342-EI342/2</f>
        <v>0</v>
      </c>
      <c r="EZ342" s="53" t="n">
        <f aca="false">+DF342+DU342-EJ342/2</f>
        <v>0</v>
      </c>
      <c r="FA342" s="55" t="n">
        <f aca="false">+SUM(EO342:EZ342)</f>
        <v>56</v>
      </c>
      <c r="FD342" s="53" t="n">
        <f aca="false">+AM342-EO342-DY342</f>
        <v>1244</v>
      </c>
      <c r="FE342" s="53" t="n">
        <f aca="false">+AN342-EP342-DZ342</f>
        <v>0</v>
      </c>
      <c r="FF342" s="53" t="n">
        <f aca="false">+AO342-EQ342-EA342</f>
        <v>0</v>
      </c>
      <c r="FG342" s="53" t="n">
        <f aca="false">+AP342-ER342-EB342</f>
        <v>0</v>
      </c>
      <c r="FH342" s="53" t="n">
        <f aca="false">+AQ342-ES342-EC342</f>
        <v>0</v>
      </c>
      <c r="FI342" s="53" t="n">
        <f aca="false">+AR342-ET342-ED342</f>
        <v>0</v>
      </c>
      <c r="FJ342" s="53" t="n">
        <f aca="false">+AS342-EU342-EE342</f>
        <v>0</v>
      </c>
      <c r="FK342" s="53" t="n">
        <f aca="false">+AT342-EV342-EF342</f>
        <v>0</v>
      </c>
      <c r="FL342" s="53" t="n">
        <f aca="false">+AU342-EW342-EG342</f>
        <v>0</v>
      </c>
      <c r="FM342" s="53" t="n">
        <f aca="false">+AV342-EX342-EH342</f>
        <v>0</v>
      </c>
      <c r="FN342" s="53" t="n">
        <f aca="false">+AW342-EY342-EI342</f>
        <v>0</v>
      </c>
      <c r="FO342" s="53" t="n">
        <f aca="false">+AX342-EZ342-EJ342</f>
        <v>0</v>
      </c>
      <c r="FP342" s="53" t="n">
        <f aca="false">+AY342-FA342</f>
        <v>1244</v>
      </c>
    </row>
    <row collapsed="false" customFormat="false" customHeight="true" hidden="false" ht="15" outlineLevel="2" r="343">
      <c r="A343" s="21" t="n">
        <v>12</v>
      </c>
      <c r="B343" s="21" t="s">
        <v>67</v>
      </c>
      <c r="C343" s="21" t="s">
        <v>137</v>
      </c>
      <c r="D343" s="67" t="n">
        <f aca="false">+E343</f>
        <v>16334</v>
      </c>
      <c r="E343" s="69" t="n">
        <v>16334</v>
      </c>
      <c r="F343" s="72" t="s">
        <v>1061</v>
      </c>
      <c r="G343" s="21" t="s">
        <v>69</v>
      </c>
      <c r="H343" s="21" t="s">
        <v>69</v>
      </c>
      <c r="I343" s="72" t="s">
        <v>1062</v>
      </c>
      <c r="J343" s="76" t="s">
        <v>105</v>
      </c>
      <c r="K343" s="76" t="s">
        <v>105</v>
      </c>
      <c r="L343" s="49" t="s">
        <v>487</v>
      </c>
      <c r="M343" s="50" t="s">
        <v>70</v>
      </c>
      <c r="N343" s="51" t="n">
        <v>0.01</v>
      </c>
      <c r="O343" s="51" t="n">
        <v>0.02</v>
      </c>
      <c r="P343" s="51" t="n">
        <v>0</v>
      </c>
      <c r="Q343" s="51" t="n">
        <v>0</v>
      </c>
      <c r="R343" s="50" t="n">
        <v>0</v>
      </c>
      <c r="S343" s="50" t="n">
        <v>0</v>
      </c>
      <c r="T343" s="50" t="n">
        <v>30</v>
      </c>
      <c r="U343" s="50"/>
      <c r="X343" s="53" t="e">
        <f aca="false">+VLOOKUP($D343,['file:///home/lab/repositories/luckia.facturador/com.luckia.biller.deploy/src/main/resources/bootstrap/info_presencial_2014.xlsx']venta_neta_cons!$a$2:$n$1048576,3,0)</f>
        <v>#VALUE!</v>
      </c>
      <c r="Y343" s="53" t="e">
        <f aca="false">+VLOOKUP($D343,['file:///home/lab/repositories/luckia.facturador/com.luckia.biller.deploy/src/main/resources/bootstrap/info_presencial_2014.xlsx']venta_neta_cons!$a$2:$n$1048576,4,0)</f>
        <v>#VALUE!</v>
      </c>
      <c r="Z343" s="53" t="e">
        <f aca="false">+VLOOKUP($D343,['file:///home/lab/repositories/luckia.facturador/com.luckia.biller.deploy/src/main/resources/bootstrap/info_presencial_2014.xlsx']venta_neta_cons!$a$2:$n$1048576,5,0)</f>
        <v>#VALUE!</v>
      </c>
      <c r="AA343" s="53" t="e">
        <f aca="false">+VLOOKUP($D343,['file:///home/lab/repositories/luckia.facturador/com.luckia.biller.deploy/src/main/resources/bootstrap/info_presencial_2014.xlsx']venta_neta_cons!$a$2:$n$1048576,6,0)</f>
        <v>#VALUE!</v>
      </c>
      <c r="AB343" s="53" t="e">
        <f aca="false">+VLOOKUP($D343,['file:///home/lab/repositories/luckia.facturador/com.luckia.biller.deploy/src/main/resources/bootstrap/info_presencial_2014.xlsx']venta_neta_cons!$a$2:$n$1048576,7,0)</f>
        <v>#VALUE!</v>
      </c>
      <c r="AC343" s="53" t="e">
        <f aca="false">+VLOOKUP($D343,['file:///home/lab/repositories/luckia.facturador/com.luckia.biller.deploy/src/main/resources/bootstrap/info_presencial_2014.xlsx']venta_neta_cons!$a$2:$n$1048576,8,0)</f>
        <v>#VALUE!</v>
      </c>
      <c r="AD343" s="53" t="e">
        <f aca="false">+VLOOKUP($D343,['file:///home/lab/repositories/luckia.facturador/com.luckia.biller.deploy/src/main/resources/bootstrap/info_presencial_2014.xlsx']venta_neta_cons!$a$2:$n$1048576,9,0)</f>
        <v>#VALUE!</v>
      </c>
      <c r="AE343" s="53" t="e">
        <f aca="false">+VLOOKUP($D343,['file:///home/lab/repositories/luckia.facturador/com.luckia.biller.deploy/src/main/resources/bootstrap/info_presencial_2014.xlsx']venta_neta_cons!$a$2:$n$1048576,10,0)</f>
        <v>#VALUE!</v>
      </c>
      <c r="AF343" s="53" t="e">
        <f aca="false">+VLOOKUP($D343,['file:///home/lab/repositories/luckia.facturador/com.luckia.biller.deploy/src/main/resources/bootstrap/info_presencial_2014.xlsx']venta_neta_cons!$a$2:$n$1048576,11,0)</f>
        <v>#VALUE!</v>
      </c>
      <c r="AG343" s="53" t="e">
        <f aca="false">+VLOOKUP($D343,['file:///home/lab/repositories/luckia.facturador/com.luckia.biller.deploy/src/main/resources/bootstrap/info_presencial_2014.xlsx']venta_neta_cons!$a$2:$n$1048576,12,0)</f>
        <v>#VALUE!</v>
      </c>
      <c r="AH343" s="53" t="e">
        <f aca="false">+VLOOKUP($D343,['file:///home/lab/repositories/luckia.facturador/com.luckia.biller.deploy/src/main/resources/bootstrap/info_presencial_2014.xlsx']venta_neta_cons!$a$2:$n$1048576,13,0)</f>
        <v>#VALUE!</v>
      </c>
      <c r="AI343" s="53" t="e">
        <f aca="false">+VLOOKUP($D343,['file:///home/lab/repositories/luckia.facturador/com.luckia.biller.deploy/src/main/resources/bootstrap/info_presencial_2014.xlsx']venta_neta_cons!$a$2:$n$1048576,14,0)</f>
        <v>#VALUE!</v>
      </c>
      <c r="AJ343" s="53" t="n">
        <f aca="false">+SUM(X343:AI343)</f>
        <v>3622</v>
      </c>
      <c r="AK343" s="54" t="n">
        <f aca="false">+BB343/X343</f>
        <v>0.221054665930425</v>
      </c>
      <c r="AL343" s="53"/>
      <c r="AM343" s="53" t="e">
        <f aca="false">+VLOOKUP($D343,['file:///home/lab/repositories/luckia.facturador/com.luckia.biller.deploy/src/main/resources/bootstrap/info_presencial_2014.xlsx']saldo_cons!$a$2:$n$1048576,3,0)</f>
        <v>#VALUE!</v>
      </c>
      <c r="AN343" s="53" t="e">
        <f aca="false">+VLOOKUP($D343,['file:///home/lab/repositories/luckia.facturador/com.luckia.biller.deploy/src/main/resources/bootstrap/info_presencial_2014.xlsx']saldo_cons!$a$2:$n$1048576,4,0)</f>
        <v>#VALUE!</v>
      </c>
      <c r="AO343" s="53" t="e">
        <f aca="false">+VLOOKUP($D343,['file:///home/lab/repositories/luckia.facturador/com.luckia.biller.deploy/src/main/resources/bootstrap/info_presencial_2014.xlsx']saldo_cons!$a$2:$n$1048576,5,0)</f>
        <v>#VALUE!</v>
      </c>
      <c r="AP343" s="53" t="e">
        <f aca="false">+VLOOKUP($D343,['file:///home/lab/repositories/luckia.facturador/com.luckia.biller.deploy/src/main/resources/bootstrap/info_presencial_2014.xlsx']saldo_cons!$a$2:$n$1048576,6,0)</f>
        <v>#VALUE!</v>
      </c>
      <c r="AQ343" s="53" t="e">
        <f aca="false">+VLOOKUP($D343,['file:///home/lab/repositories/luckia.facturador/com.luckia.biller.deploy/src/main/resources/bootstrap/info_presencial_2014.xlsx']saldo_cons!$a$2:$n$1048576,7,0)</f>
        <v>#VALUE!</v>
      </c>
      <c r="AR343" s="53" t="e">
        <f aca="false">+VLOOKUP($D343,['file:///home/lab/repositories/luckia.facturador/com.luckia.biller.deploy/src/main/resources/bootstrap/info_presencial_2014.xlsx']saldo_cons!$a$2:$n$1048576,8,0)</f>
        <v>#VALUE!</v>
      </c>
      <c r="AS343" s="53" t="e">
        <f aca="false">+VLOOKUP($D343,['file:///home/lab/repositories/luckia.facturador/com.luckia.biller.deploy/src/main/resources/bootstrap/info_presencial_2014.xlsx']saldo_cons!$a$2:$n$1048576,9,0)</f>
        <v>#VALUE!</v>
      </c>
      <c r="AT343" s="53" t="e">
        <f aca="false">+VLOOKUP($D343,['file:///home/lab/repositories/luckia.facturador/com.luckia.biller.deploy/src/main/resources/bootstrap/info_presencial_2014.xlsx']saldo_cons!$a$2:$n$1048576,10,0)</f>
        <v>#VALUE!</v>
      </c>
      <c r="AU343" s="53" t="e">
        <f aca="false">+VLOOKUP($D343,['file:///home/lab/repositories/luckia.facturador/com.luckia.biller.deploy/src/main/resources/bootstrap/info_presencial_2014.xlsx']saldo_cons!$a$2:$n$1048576,11,0)</f>
        <v>#VALUE!</v>
      </c>
      <c r="AV343" s="53" t="e">
        <f aca="false">+VLOOKUP($D343,['file:///home/lab/repositories/luckia.facturador/com.luckia.biller.deploy/src/main/resources/bootstrap/info_presencial_2014.xlsx']saldo_cons!$a$2:$n$1048576,12,0)</f>
        <v>#VALUE!</v>
      </c>
      <c r="AW343" s="53" t="e">
        <f aca="false">+VLOOKUP($D343,['file:///home/lab/repositories/luckia.facturador/com.luckia.biller.deploy/src/main/resources/bootstrap/info_presencial_2014.xlsx']saldo_cons!$a$2:$n$1048576,13,0)</f>
        <v>#VALUE!</v>
      </c>
      <c r="AX343" s="53" t="e">
        <f aca="false">+VLOOKUP($D343,['file:///home/lab/repositories/luckia.facturador/com.luckia.biller.deploy/src/main/resources/bootstrap/info_presencial_2014.xlsx']saldo_cons!$a$2:$n$1048576,14,0)</f>
        <v>#VALUE!</v>
      </c>
      <c r="AY343" s="53" t="n">
        <f aca="false">+SUM(AM343:AX343)</f>
        <v>3622</v>
      </c>
      <c r="AZ343" s="53"/>
      <c r="BA343" s="53"/>
      <c r="BB343" s="53" t="e">
        <f aca="false">+VLOOKUP($D343,['file:///home/lab/repositories/luckia.facturador/com.luckia.biller.deploy/src/main/resources/bootstrap/info_presencial_2014.xlsx']ggr_cons!$a$2:$n$1048576,3,0)</f>
        <v>#VALUE!</v>
      </c>
      <c r="BC343" s="53" t="e">
        <f aca="false">+VLOOKUP($D343,['file:///home/lab/repositories/luckia.facturador/com.luckia.biller.deploy/src/main/resources/bootstrap/info_presencial_2014.xlsx']ggr_cons!$a$2:$n$1048576,4,0)</f>
        <v>#VALUE!</v>
      </c>
      <c r="BD343" s="53" t="e">
        <f aca="false">+VLOOKUP($D343,['file:///home/lab/repositories/luckia.facturador/com.luckia.biller.deploy/src/main/resources/bootstrap/info_presencial_2014.xlsx']ggr_cons!$a$2:$n$1048576,5,0)</f>
        <v>#VALUE!</v>
      </c>
      <c r="BE343" s="53" t="e">
        <f aca="false">+VLOOKUP($D343,['file:///home/lab/repositories/luckia.facturador/com.luckia.biller.deploy/src/main/resources/bootstrap/info_presencial_2014.xlsx']ggr_cons!$a$2:$n$1048576,6,0)</f>
        <v>#VALUE!</v>
      </c>
      <c r="BF343" s="53" t="e">
        <f aca="false">+VLOOKUP($D343,['file:///home/lab/repositories/luckia.facturador/com.luckia.biller.deploy/src/main/resources/bootstrap/info_presencial_2014.xlsx']ggr_cons!$a$2:$n$1048576,7,0)</f>
        <v>#VALUE!</v>
      </c>
      <c r="BG343" s="53" t="e">
        <f aca="false">+VLOOKUP($D343,['file:///home/lab/repositories/luckia.facturador/com.luckia.biller.deploy/src/main/resources/bootstrap/info_presencial_2014.xlsx']ggr_cons!$a$2:$n$1048576,8,0)</f>
        <v>#VALUE!</v>
      </c>
      <c r="BH343" s="53" t="e">
        <f aca="false">+VLOOKUP($D343,['file:///home/lab/repositories/luckia.facturador/com.luckia.biller.deploy/src/main/resources/bootstrap/info_presencial_2014.xlsx']ggr_cons!$a$2:$n$1048576,9,0)</f>
        <v>#VALUE!</v>
      </c>
      <c r="BI343" s="53" t="e">
        <f aca="false">+VLOOKUP($D343,['file:///home/lab/repositories/luckia.facturador/com.luckia.biller.deploy/src/main/resources/bootstrap/info_presencial_2014.xlsx']ggr_cons!$a$2:$n$1048576,10,0)</f>
        <v>#VALUE!</v>
      </c>
      <c r="BJ343" s="53" t="e">
        <f aca="false">+VLOOKUP($D343,['file:///home/lab/repositories/luckia.facturador/com.luckia.biller.deploy/src/main/resources/bootstrap/info_presencial_2014.xlsx']ggr_cons!$a$2:$n$1048576,11,0)</f>
        <v>#VALUE!</v>
      </c>
      <c r="BK343" s="53" t="e">
        <f aca="false">+VLOOKUP($D343,['file:///home/lab/repositories/luckia.facturador/com.luckia.biller.deploy/src/main/resources/bootstrap/info_presencial_2014.xlsx']ggr_cons!$a$2:$n$1048576,12,0)</f>
        <v>#VALUE!</v>
      </c>
      <c r="BL343" s="53" t="e">
        <f aca="false">+VLOOKUP($D343,['file:///home/lab/repositories/luckia.facturador/com.luckia.biller.deploy/src/main/resources/bootstrap/info_presencial_2014.xlsx']ggr_cons!$a$2:$n$1048576,13,0)</f>
        <v>#VALUE!</v>
      </c>
      <c r="BM343" s="53" t="e">
        <f aca="false">+VLOOKUP($D343,['file:///home/lab/repositories/luckia.facturador/com.luckia.biller.deploy/src/main/resources/bootstrap/info_presencial_2014.xlsx']ggr_cons!$a$2:$n$1048576,14,0)</f>
        <v>#VALUE!</v>
      </c>
      <c r="BN343" s="53" t="n">
        <f aca="false">+SUM(BB343:BM343)</f>
        <v>800.66</v>
      </c>
      <c r="BO343" s="53"/>
      <c r="BP343" s="53"/>
      <c r="BQ343" s="55" t="n">
        <f aca="false">+$N343*X343</f>
        <v>36.22</v>
      </c>
      <c r="BR343" s="55" t="n">
        <f aca="false">+$N343*Y343</f>
        <v>0</v>
      </c>
      <c r="BS343" s="55" t="n">
        <f aca="false">+$N343*Z343</f>
        <v>0</v>
      </c>
      <c r="BT343" s="55" t="n">
        <f aca="false">+$N343*AA343</f>
        <v>0</v>
      </c>
      <c r="BU343" s="55" t="n">
        <f aca="false">+$N343*AB343</f>
        <v>0</v>
      </c>
      <c r="BV343" s="55" t="n">
        <f aca="false">+$N343*AC343</f>
        <v>0</v>
      </c>
      <c r="BW343" s="55" t="n">
        <f aca="false">+$N343*AD343</f>
        <v>0</v>
      </c>
      <c r="BX343" s="55" t="n">
        <f aca="false">+$N343*AE343</f>
        <v>0</v>
      </c>
      <c r="BY343" s="55" t="n">
        <f aca="false">+$N343*AF343</f>
        <v>0</v>
      </c>
      <c r="BZ343" s="55" t="n">
        <f aca="false">+$N343*AG343</f>
        <v>0</v>
      </c>
      <c r="CA343" s="55" t="n">
        <f aca="false">+$N343*AH343</f>
        <v>0</v>
      </c>
      <c r="CB343" s="55" t="n">
        <f aca="false">+$N343*AI343</f>
        <v>0</v>
      </c>
      <c r="CC343" s="55" t="n">
        <f aca="false">+SUM(BQ343:CB343)</f>
        <v>36.22</v>
      </c>
      <c r="CD343" s="53"/>
      <c r="CE343" s="55"/>
      <c r="CF343" s="55" t="n">
        <f aca="false">+BQ343/$CE$2</f>
        <v>29.9338842975207</v>
      </c>
      <c r="CG343" s="55" t="n">
        <f aca="false">+BR343/$CE$2</f>
        <v>0</v>
      </c>
      <c r="CH343" s="55" t="n">
        <f aca="false">+BS343/$CE$2</f>
        <v>0</v>
      </c>
      <c r="CI343" s="55" t="n">
        <f aca="false">+BT343/$CE$2</f>
        <v>0</v>
      </c>
      <c r="CJ343" s="55" t="n">
        <f aca="false">+BU343/$CE$2</f>
        <v>0</v>
      </c>
      <c r="CK343" s="55" t="n">
        <f aca="false">+BV343/$CE$2</f>
        <v>0</v>
      </c>
      <c r="CL343" s="55" t="n">
        <f aca="false">+BW343/$CE$2</f>
        <v>0</v>
      </c>
      <c r="CM343" s="55" t="n">
        <f aca="false">+BX343/$CE$2</f>
        <v>0</v>
      </c>
      <c r="CN343" s="55" t="n">
        <f aca="false">+BY343/$CE$2</f>
        <v>0</v>
      </c>
      <c r="CO343" s="55" t="n">
        <f aca="false">+BZ343/$CE$2</f>
        <v>0</v>
      </c>
      <c r="CP343" s="55" t="n">
        <f aca="false">+CA343/$CE$2</f>
        <v>0</v>
      </c>
      <c r="CQ343" s="55" t="n">
        <f aca="false">+CB343/$CE$2</f>
        <v>0</v>
      </c>
      <c r="CR343" s="55" t="n">
        <f aca="false">+CC343/$CE$2</f>
        <v>29.9338842975207</v>
      </c>
      <c r="CS343" s="53"/>
      <c r="CT343" s="53"/>
      <c r="CU343" s="56" t="n">
        <f aca="false">+$O343*X343+$P343*BB343+$Q343*(0.9*BB343+$S343)+$R343</f>
        <v>72.44</v>
      </c>
      <c r="CV343" s="56" t="n">
        <f aca="false">+$O343*Y343+$P343*BC343+$Q343*(0.9*BC343+$S343)+$R343</f>
        <v>0</v>
      </c>
      <c r="CW343" s="56" t="n">
        <f aca="false">+$O343*Z343+$P343*BD343+$Q343*(0.9*BD343+$S343)+$R343</f>
        <v>0</v>
      </c>
      <c r="CX343" s="56" t="n">
        <f aca="false">+$O343*AA343+$P343*BE343+$Q343*(0.9*BE343+$S343)+$R343</f>
        <v>0</v>
      </c>
      <c r="CY343" s="56" t="n">
        <f aca="false">+$O343*AB343+$P343*BF343+$Q343*(0.9*BF343+$S343)+$R343</f>
        <v>0</v>
      </c>
      <c r="CZ343" s="56" t="n">
        <f aca="false">+$O343*AC343+$P343*BG343+$Q343*(0.9*BG343+$S343)+$R343</f>
        <v>0</v>
      </c>
      <c r="DA343" s="56" t="n">
        <f aca="false">+$O343*AD343+$P343*BH343+$Q343*(0.9*BH343+$S343)+$R343</f>
        <v>0</v>
      </c>
      <c r="DB343" s="56" t="n">
        <f aca="false">+$O343*AE343+$P343*BI343+$Q343*(0.9*BI343+$S343)+$R343</f>
        <v>0</v>
      </c>
      <c r="DC343" s="56" t="n">
        <f aca="false">+$O343*AF343+$P343*BJ343+$Q343*(0.9*BJ343+$S343)+$R343</f>
        <v>0</v>
      </c>
      <c r="DD343" s="56" t="n">
        <f aca="false">+$O343*AG343+$P343*BK343+$Q343*(0.9*BK343+$S343)+$R343</f>
        <v>0</v>
      </c>
      <c r="DE343" s="56" t="n">
        <f aca="false">+$O343*AH343+$P343*BL343+$Q343*(0.9*BL343+$S343)+$R343</f>
        <v>0</v>
      </c>
      <c r="DF343" s="56" t="n">
        <f aca="false">+$O343*AI343+$P343*BM343+$Q343*(0.9*BM343+$S343)+$R343</f>
        <v>0</v>
      </c>
      <c r="DG343" s="55" t="n">
        <f aca="false">+SUM(CU343:DF343)</f>
        <v>72.44</v>
      </c>
      <c r="DH343" s="53"/>
      <c r="DJ343" s="14" t="n">
        <f aca="false">+IF(X343=0,0,$T343)</f>
        <v>30</v>
      </c>
      <c r="DK343" s="14" t="n">
        <f aca="false">+IF(Y343=0,0,$T343)</f>
        <v>0</v>
      </c>
      <c r="DL343" s="14" t="n">
        <f aca="false">+IF(Z343=0,0,$T343)</f>
        <v>0</v>
      </c>
      <c r="DM343" s="14" t="n">
        <f aca="false">+IF(AA343=0,0,$T343)</f>
        <v>0</v>
      </c>
      <c r="DN343" s="14" t="n">
        <f aca="false">+IF(AB343=0,0,$T343)</f>
        <v>0</v>
      </c>
      <c r="DO343" s="14" t="n">
        <f aca="false">+IF(AC343=0,0,$T343)</f>
        <v>0</v>
      </c>
      <c r="DP343" s="14" t="n">
        <f aca="false">+IF(AD343=0,0,$T343)</f>
        <v>0</v>
      </c>
      <c r="DQ343" s="14" t="n">
        <f aca="false">+IF(AE343=0,0,$T343)</f>
        <v>0</v>
      </c>
      <c r="DR343" s="14" t="n">
        <f aca="false">+IF(AF343=0,0,$T343)</f>
        <v>0</v>
      </c>
      <c r="DS343" s="14" t="n">
        <f aca="false">+IF(AG343=0,0,$T343)</f>
        <v>0</v>
      </c>
      <c r="DT343" s="14" t="n">
        <f aca="false">+IF(AH343=0,0,$T343)</f>
        <v>0</v>
      </c>
      <c r="DU343" s="14" t="n">
        <f aca="false">+IF(AI343=0,0,$T343)</f>
        <v>0</v>
      </c>
      <c r="DV343" s="55" t="n">
        <f aca="false">+SUM(DJ343:DU343)</f>
        <v>30</v>
      </c>
      <c r="DY343" s="14" t="n">
        <v>0</v>
      </c>
      <c r="DZ343" s="14" t="n">
        <v>0</v>
      </c>
      <c r="EA343" s="14" t="n">
        <v>0</v>
      </c>
      <c r="EB343" s="14" t="n">
        <v>0</v>
      </c>
      <c r="EC343" s="14" t="n">
        <v>0</v>
      </c>
      <c r="ED343" s="14" t="n">
        <v>0</v>
      </c>
      <c r="EE343" s="14" t="n">
        <v>0</v>
      </c>
      <c r="EF343" s="14" t="n">
        <v>0</v>
      </c>
      <c r="EG343" s="14" t="n">
        <v>0</v>
      </c>
      <c r="EH343" s="14" t="n">
        <v>0</v>
      </c>
      <c r="EI343" s="14" t="n">
        <v>0</v>
      </c>
      <c r="EJ343" s="14" t="n">
        <v>0</v>
      </c>
      <c r="EK343" s="55" t="n">
        <f aca="false">+SUM(DY343:EJ343)</f>
        <v>0</v>
      </c>
      <c r="EO343" s="53" t="n">
        <f aca="false">+CU343+DJ343-DY343/2</f>
        <v>102.44</v>
      </c>
      <c r="EP343" s="53" t="n">
        <f aca="false">+CV343+DK343-DZ343/2</f>
        <v>0</v>
      </c>
      <c r="EQ343" s="53" t="n">
        <f aca="false">+CW343+DL343-EA343/2</f>
        <v>0</v>
      </c>
      <c r="ER343" s="53" t="n">
        <f aca="false">+CX343+DM343-EB343/2</f>
        <v>0</v>
      </c>
      <c r="ES343" s="53" t="n">
        <f aca="false">+CY343+DN343-EC343/2</f>
        <v>0</v>
      </c>
      <c r="ET343" s="53" t="n">
        <f aca="false">+CZ343+DO343-ED343/2</f>
        <v>0</v>
      </c>
      <c r="EU343" s="53" t="n">
        <f aca="false">+DA343+DP343-EE343/2</f>
        <v>0</v>
      </c>
      <c r="EV343" s="53" t="n">
        <f aca="false">+DB343+DQ343-EF343/2</f>
        <v>0</v>
      </c>
      <c r="EW343" s="53" t="n">
        <f aca="false">+DC343+DR343-EG343/2</f>
        <v>0</v>
      </c>
      <c r="EX343" s="53" t="n">
        <f aca="false">+DD343+DS343-EH343/2</f>
        <v>0</v>
      </c>
      <c r="EY343" s="53" t="n">
        <f aca="false">+DE343+DT343-EI343/2</f>
        <v>0</v>
      </c>
      <c r="EZ343" s="53" t="n">
        <f aca="false">+DF343+DU343-EJ343/2</f>
        <v>0</v>
      </c>
      <c r="FA343" s="55" t="n">
        <f aca="false">+SUM(EO343:EZ343)</f>
        <v>102.44</v>
      </c>
      <c r="FD343" s="53" t="n">
        <f aca="false">+AM343-EO343-DY343</f>
        <v>3519.56</v>
      </c>
      <c r="FE343" s="53" t="n">
        <f aca="false">+AN343-EP343-DZ343</f>
        <v>0</v>
      </c>
      <c r="FF343" s="53" t="n">
        <f aca="false">+AO343-EQ343-EA343</f>
        <v>0</v>
      </c>
      <c r="FG343" s="53" t="n">
        <f aca="false">+AP343-ER343-EB343</f>
        <v>0</v>
      </c>
      <c r="FH343" s="53" t="n">
        <f aca="false">+AQ343-ES343-EC343</f>
        <v>0</v>
      </c>
      <c r="FI343" s="53" t="n">
        <f aca="false">+AR343-ET343-ED343</f>
        <v>0</v>
      </c>
      <c r="FJ343" s="53" t="n">
        <f aca="false">+AS343-EU343-EE343</f>
        <v>0</v>
      </c>
      <c r="FK343" s="53" t="n">
        <f aca="false">+AT343-EV343-EF343</f>
        <v>0</v>
      </c>
      <c r="FL343" s="53" t="n">
        <f aca="false">+AU343-EW343-EG343</f>
        <v>0</v>
      </c>
      <c r="FM343" s="53" t="n">
        <f aca="false">+AV343-EX343-EH343</f>
        <v>0</v>
      </c>
      <c r="FN343" s="53" t="n">
        <f aca="false">+AW343-EY343-EI343</f>
        <v>0</v>
      </c>
      <c r="FO343" s="53" t="n">
        <f aca="false">+AX343-EZ343-EJ343</f>
        <v>0</v>
      </c>
      <c r="FP343" s="53" t="n">
        <f aca="false">+AY343-FA343</f>
        <v>3519.56</v>
      </c>
    </row>
    <row collapsed="false" customFormat="false" customHeight="true" hidden="false" ht="15" outlineLevel="2" r="344">
      <c r="A344" s="21" t="n">
        <v>12</v>
      </c>
      <c r="B344" s="21" t="s">
        <v>67</v>
      </c>
      <c r="C344" s="21" t="s">
        <v>137</v>
      </c>
      <c r="D344" s="67" t="n">
        <f aca="false">+E344</f>
        <v>16335</v>
      </c>
      <c r="E344" s="69" t="n">
        <v>16335</v>
      </c>
      <c r="F344" s="72" t="s">
        <v>1063</v>
      </c>
      <c r="G344" s="21" t="s">
        <v>69</v>
      </c>
      <c r="H344" s="21" t="s">
        <v>69</v>
      </c>
      <c r="I344" s="72" t="s">
        <v>1064</v>
      </c>
      <c r="J344" s="76" t="s">
        <v>74</v>
      </c>
      <c r="K344" s="76" t="s">
        <v>75</v>
      </c>
      <c r="L344" s="49" t="s">
        <v>487</v>
      </c>
      <c r="M344" s="50" t="s">
        <v>70</v>
      </c>
      <c r="N344" s="51" t="n">
        <v>0.01</v>
      </c>
      <c r="O344" s="51" t="n">
        <v>0.02</v>
      </c>
      <c r="P344" s="51" t="n">
        <v>0</v>
      </c>
      <c r="Q344" s="51" t="n">
        <v>0</v>
      </c>
      <c r="R344" s="50" t="n">
        <v>0</v>
      </c>
      <c r="S344" s="50" t="n">
        <v>0</v>
      </c>
      <c r="T344" s="50" t="n">
        <v>30</v>
      </c>
      <c r="U344" s="50"/>
      <c r="X344" s="53" t="e">
        <f aca="false">+VLOOKUP($D344,['file:///home/lab/repositories/luckia.facturador/com.luckia.biller.deploy/src/main/resources/bootstrap/info_presencial_2014.xlsx']venta_neta_cons!$a$2:$n$1048576,3,0)</f>
        <v>#VALUE!</v>
      </c>
      <c r="Y344" s="53" t="e">
        <f aca="false">+VLOOKUP($D344,['file:///home/lab/repositories/luckia.facturador/com.luckia.biller.deploy/src/main/resources/bootstrap/info_presencial_2014.xlsx']venta_neta_cons!$a$2:$n$1048576,4,0)</f>
        <v>#VALUE!</v>
      </c>
      <c r="Z344" s="53" t="e">
        <f aca="false">+VLOOKUP($D344,['file:///home/lab/repositories/luckia.facturador/com.luckia.biller.deploy/src/main/resources/bootstrap/info_presencial_2014.xlsx']venta_neta_cons!$a$2:$n$1048576,5,0)</f>
        <v>#VALUE!</v>
      </c>
      <c r="AA344" s="53" t="e">
        <f aca="false">+VLOOKUP($D344,['file:///home/lab/repositories/luckia.facturador/com.luckia.biller.deploy/src/main/resources/bootstrap/info_presencial_2014.xlsx']venta_neta_cons!$a$2:$n$1048576,6,0)</f>
        <v>#VALUE!</v>
      </c>
      <c r="AB344" s="53" t="e">
        <f aca="false">+VLOOKUP($D344,['file:///home/lab/repositories/luckia.facturador/com.luckia.biller.deploy/src/main/resources/bootstrap/info_presencial_2014.xlsx']venta_neta_cons!$a$2:$n$1048576,7,0)</f>
        <v>#VALUE!</v>
      </c>
      <c r="AC344" s="53" t="e">
        <f aca="false">+VLOOKUP($D344,['file:///home/lab/repositories/luckia.facturador/com.luckia.biller.deploy/src/main/resources/bootstrap/info_presencial_2014.xlsx']venta_neta_cons!$a$2:$n$1048576,8,0)</f>
        <v>#VALUE!</v>
      </c>
      <c r="AD344" s="53" t="e">
        <f aca="false">+VLOOKUP($D344,['file:///home/lab/repositories/luckia.facturador/com.luckia.biller.deploy/src/main/resources/bootstrap/info_presencial_2014.xlsx']venta_neta_cons!$a$2:$n$1048576,9,0)</f>
        <v>#VALUE!</v>
      </c>
      <c r="AE344" s="53" t="e">
        <f aca="false">+VLOOKUP($D344,['file:///home/lab/repositories/luckia.facturador/com.luckia.biller.deploy/src/main/resources/bootstrap/info_presencial_2014.xlsx']venta_neta_cons!$a$2:$n$1048576,10,0)</f>
        <v>#VALUE!</v>
      </c>
      <c r="AF344" s="53" t="e">
        <f aca="false">+VLOOKUP($D344,['file:///home/lab/repositories/luckia.facturador/com.luckia.biller.deploy/src/main/resources/bootstrap/info_presencial_2014.xlsx']venta_neta_cons!$a$2:$n$1048576,11,0)</f>
        <v>#VALUE!</v>
      </c>
      <c r="AG344" s="53" t="e">
        <f aca="false">+VLOOKUP($D344,['file:///home/lab/repositories/luckia.facturador/com.luckia.biller.deploy/src/main/resources/bootstrap/info_presencial_2014.xlsx']venta_neta_cons!$a$2:$n$1048576,12,0)</f>
        <v>#VALUE!</v>
      </c>
      <c r="AH344" s="53" t="e">
        <f aca="false">+VLOOKUP($D344,['file:///home/lab/repositories/luckia.facturador/com.luckia.biller.deploy/src/main/resources/bootstrap/info_presencial_2014.xlsx']venta_neta_cons!$a$2:$n$1048576,13,0)</f>
        <v>#VALUE!</v>
      </c>
      <c r="AI344" s="53" t="e">
        <f aca="false">+VLOOKUP($D344,['file:///home/lab/repositories/luckia.facturador/com.luckia.biller.deploy/src/main/resources/bootstrap/info_presencial_2014.xlsx']venta_neta_cons!$a$2:$n$1048576,14,0)</f>
        <v>#VALUE!</v>
      </c>
      <c r="AJ344" s="53" t="n">
        <f aca="false">+SUM(X344:AI344)</f>
        <v>10912</v>
      </c>
      <c r="AK344" s="54" t="n">
        <f aca="false">+BB344/X344</f>
        <v>-0.17055810117302</v>
      </c>
      <c r="AL344" s="53"/>
      <c r="AM344" s="53" t="e">
        <f aca="false">+VLOOKUP($D344,['file:///home/lab/repositories/luckia.facturador/com.luckia.biller.deploy/src/main/resources/bootstrap/info_presencial_2014.xlsx']saldo_cons!$a$2:$n$1048576,3,0)</f>
        <v>#VALUE!</v>
      </c>
      <c r="AN344" s="53" t="e">
        <f aca="false">+VLOOKUP($D344,['file:///home/lab/repositories/luckia.facturador/com.luckia.biller.deploy/src/main/resources/bootstrap/info_presencial_2014.xlsx']saldo_cons!$a$2:$n$1048576,4,0)</f>
        <v>#VALUE!</v>
      </c>
      <c r="AO344" s="53" t="e">
        <f aca="false">+VLOOKUP($D344,['file:///home/lab/repositories/luckia.facturador/com.luckia.biller.deploy/src/main/resources/bootstrap/info_presencial_2014.xlsx']saldo_cons!$a$2:$n$1048576,5,0)</f>
        <v>#VALUE!</v>
      </c>
      <c r="AP344" s="53" t="e">
        <f aca="false">+VLOOKUP($D344,['file:///home/lab/repositories/luckia.facturador/com.luckia.biller.deploy/src/main/resources/bootstrap/info_presencial_2014.xlsx']saldo_cons!$a$2:$n$1048576,6,0)</f>
        <v>#VALUE!</v>
      </c>
      <c r="AQ344" s="53" t="e">
        <f aca="false">+VLOOKUP($D344,['file:///home/lab/repositories/luckia.facturador/com.luckia.biller.deploy/src/main/resources/bootstrap/info_presencial_2014.xlsx']saldo_cons!$a$2:$n$1048576,7,0)</f>
        <v>#VALUE!</v>
      </c>
      <c r="AR344" s="53" t="e">
        <f aca="false">+VLOOKUP($D344,['file:///home/lab/repositories/luckia.facturador/com.luckia.biller.deploy/src/main/resources/bootstrap/info_presencial_2014.xlsx']saldo_cons!$a$2:$n$1048576,8,0)</f>
        <v>#VALUE!</v>
      </c>
      <c r="AS344" s="53" t="e">
        <f aca="false">+VLOOKUP($D344,['file:///home/lab/repositories/luckia.facturador/com.luckia.biller.deploy/src/main/resources/bootstrap/info_presencial_2014.xlsx']saldo_cons!$a$2:$n$1048576,9,0)</f>
        <v>#VALUE!</v>
      </c>
      <c r="AT344" s="53" t="e">
        <f aca="false">+VLOOKUP($D344,['file:///home/lab/repositories/luckia.facturador/com.luckia.biller.deploy/src/main/resources/bootstrap/info_presencial_2014.xlsx']saldo_cons!$a$2:$n$1048576,10,0)</f>
        <v>#VALUE!</v>
      </c>
      <c r="AU344" s="53" t="e">
        <f aca="false">+VLOOKUP($D344,['file:///home/lab/repositories/luckia.facturador/com.luckia.biller.deploy/src/main/resources/bootstrap/info_presencial_2014.xlsx']saldo_cons!$a$2:$n$1048576,11,0)</f>
        <v>#VALUE!</v>
      </c>
      <c r="AV344" s="53" t="e">
        <f aca="false">+VLOOKUP($D344,['file:///home/lab/repositories/luckia.facturador/com.luckia.biller.deploy/src/main/resources/bootstrap/info_presencial_2014.xlsx']saldo_cons!$a$2:$n$1048576,12,0)</f>
        <v>#VALUE!</v>
      </c>
      <c r="AW344" s="53" t="e">
        <f aca="false">+VLOOKUP($D344,['file:///home/lab/repositories/luckia.facturador/com.luckia.biller.deploy/src/main/resources/bootstrap/info_presencial_2014.xlsx']saldo_cons!$a$2:$n$1048576,13,0)</f>
        <v>#VALUE!</v>
      </c>
      <c r="AX344" s="53" t="e">
        <f aca="false">+VLOOKUP($D344,['file:///home/lab/repositories/luckia.facturador/com.luckia.biller.deploy/src/main/resources/bootstrap/info_presencial_2014.xlsx']saldo_cons!$a$2:$n$1048576,14,0)</f>
        <v>#VALUE!</v>
      </c>
      <c r="AY344" s="53" t="n">
        <f aca="false">+SUM(AM344:AX344)</f>
        <v>10912</v>
      </c>
      <c r="AZ344" s="53"/>
      <c r="BA344" s="53"/>
      <c r="BB344" s="53" t="e">
        <f aca="false">+VLOOKUP($D344,['file:///home/lab/repositories/luckia.facturador/com.luckia.biller.deploy/src/main/resources/bootstrap/info_presencial_2014.xlsx']ggr_cons!$a$2:$n$1048576,3,0)</f>
        <v>#VALUE!</v>
      </c>
      <c r="BC344" s="53" t="e">
        <f aca="false">+VLOOKUP($D344,['file:///home/lab/repositories/luckia.facturador/com.luckia.biller.deploy/src/main/resources/bootstrap/info_presencial_2014.xlsx']ggr_cons!$a$2:$n$1048576,4,0)</f>
        <v>#VALUE!</v>
      </c>
      <c r="BD344" s="53" t="e">
        <f aca="false">+VLOOKUP($D344,['file:///home/lab/repositories/luckia.facturador/com.luckia.biller.deploy/src/main/resources/bootstrap/info_presencial_2014.xlsx']ggr_cons!$a$2:$n$1048576,5,0)</f>
        <v>#VALUE!</v>
      </c>
      <c r="BE344" s="53" t="e">
        <f aca="false">+VLOOKUP($D344,['file:///home/lab/repositories/luckia.facturador/com.luckia.biller.deploy/src/main/resources/bootstrap/info_presencial_2014.xlsx']ggr_cons!$a$2:$n$1048576,6,0)</f>
        <v>#VALUE!</v>
      </c>
      <c r="BF344" s="53" t="e">
        <f aca="false">+VLOOKUP($D344,['file:///home/lab/repositories/luckia.facturador/com.luckia.biller.deploy/src/main/resources/bootstrap/info_presencial_2014.xlsx']ggr_cons!$a$2:$n$1048576,7,0)</f>
        <v>#VALUE!</v>
      </c>
      <c r="BG344" s="53" t="e">
        <f aca="false">+VLOOKUP($D344,['file:///home/lab/repositories/luckia.facturador/com.luckia.biller.deploy/src/main/resources/bootstrap/info_presencial_2014.xlsx']ggr_cons!$a$2:$n$1048576,8,0)</f>
        <v>#VALUE!</v>
      </c>
      <c r="BH344" s="53" t="e">
        <f aca="false">+VLOOKUP($D344,['file:///home/lab/repositories/luckia.facturador/com.luckia.biller.deploy/src/main/resources/bootstrap/info_presencial_2014.xlsx']ggr_cons!$a$2:$n$1048576,9,0)</f>
        <v>#VALUE!</v>
      </c>
      <c r="BI344" s="53" t="e">
        <f aca="false">+VLOOKUP($D344,['file:///home/lab/repositories/luckia.facturador/com.luckia.biller.deploy/src/main/resources/bootstrap/info_presencial_2014.xlsx']ggr_cons!$a$2:$n$1048576,10,0)</f>
        <v>#VALUE!</v>
      </c>
      <c r="BJ344" s="53" t="e">
        <f aca="false">+VLOOKUP($D344,['file:///home/lab/repositories/luckia.facturador/com.luckia.biller.deploy/src/main/resources/bootstrap/info_presencial_2014.xlsx']ggr_cons!$a$2:$n$1048576,11,0)</f>
        <v>#VALUE!</v>
      </c>
      <c r="BK344" s="53" t="e">
        <f aca="false">+VLOOKUP($D344,['file:///home/lab/repositories/luckia.facturador/com.luckia.biller.deploy/src/main/resources/bootstrap/info_presencial_2014.xlsx']ggr_cons!$a$2:$n$1048576,12,0)</f>
        <v>#VALUE!</v>
      </c>
      <c r="BL344" s="53" t="e">
        <f aca="false">+VLOOKUP($D344,['file:///home/lab/repositories/luckia.facturador/com.luckia.biller.deploy/src/main/resources/bootstrap/info_presencial_2014.xlsx']ggr_cons!$a$2:$n$1048576,13,0)</f>
        <v>#VALUE!</v>
      </c>
      <c r="BM344" s="53" t="e">
        <f aca="false">+VLOOKUP($D344,['file:///home/lab/repositories/luckia.facturador/com.luckia.biller.deploy/src/main/resources/bootstrap/info_presencial_2014.xlsx']ggr_cons!$a$2:$n$1048576,14,0)</f>
        <v>#VALUE!</v>
      </c>
      <c r="BN344" s="53" t="n">
        <f aca="false">+SUM(BB344:BM344)</f>
        <v>-1861.13</v>
      </c>
      <c r="BO344" s="53"/>
      <c r="BP344" s="53"/>
      <c r="BQ344" s="55" t="n">
        <f aca="false">+$N344*X344</f>
        <v>109.12</v>
      </c>
      <c r="BR344" s="55" t="n">
        <f aca="false">+$N344*Y344</f>
        <v>0</v>
      </c>
      <c r="BS344" s="55" t="n">
        <f aca="false">+$N344*Z344</f>
        <v>0</v>
      </c>
      <c r="BT344" s="55" t="n">
        <f aca="false">+$N344*AA344</f>
        <v>0</v>
      </c>
      <c r="BU344" s="55" t="n">
        <f aca="false">+$N344*AB344</f>
        <v>0</v>
      </c>
      <c r="BV344" s="55" t="n">
        <f aca="false">+$N344*AC344</f>
        <v>0</v>
      </c>
      <c r="BW344" s="55" t="n">
        <f aca="false">+$N344*AD344</f>
        <v>0</v>
      </c>
      <c r="BX344" s="55" t="n">
        <f aca="false">+$N344*AE344</f>
        <v>0</v>
      </c>
      <c r="BY344" s="55" t="n">
        <f aca="false">+$N344*AF344</f>
        <v>0</v>
      </c>
      <c r="BZ344" s="55" t="n">
        <f aca="false">+$N344*AG344</f>
        <v>0</v>
      </c>
      <c r="CA344" s="55" t="n">
        <f aca="false">+$N344*AH344</f>
        <v>0</v>
      </c>
      <c r="CB344" s="55" t="n">
        <f aca="false">+$N344*AI344</f>
        <v>0</v>
      </c>
      <c r="CC344" s="55" t="n">
        <f aca="false">+SUM(BQ344:CB344)</f>
        <v>109.12</v>
      </c>
      <c r="CD344" s="53"/>
      <c r="CE344" s="55"/>
      <c r="CF344" s="55" t="n">
        <f aca="false">+BQ344/$CE$2</f>
        <v>90.1818181818182</v>
      </c>
      <c r="CG344" s="55" t="n">
        <f aca="false">+BR344/$CE$2</f>
        <v>0</v>
      </c>
      <c r="CH344" s="55" t="n">
        <f aca="false">+BS344/$CE$2</f>
        <v>0</v>
      </c>
      <c r="CI344" s="55" t="n">
        <f aca="false">+BT344/$CE$2</f>
        <v>0</v>
      </c>
      <c r="CJ344" s="55" t="n">
        <f aca="false">+BU344/$CE$2</f>
        <v>0</v>
      </c>
      <c r="CK344" s="55" t="n">
        <f aca="false">+BV344/$CE$2</f>
        <v>0</v>
      </c>
      <c r="CL344" s="55" t="n">
        <f aca="false">+BW344/$CE$2</f>
        <v>0</v>
      </c>
      <c r="CM344" s="55" t="n">
        <f aca="false">+BX344/$CE$2</f>
        <v>0</v>
      </c>
      <c r="CN344" s="55" t="n">
        <f aca="false">+BY344/$CE$2</f>
        <v>0</v>
      </c>
      <c r="CO344" s="55" t="n">
        <f aca="false">+BZ344/$CE$2</f>
        <v>0</v>
      </c>
      <c r="CP344" s="55" t="n">
        <f aca="false">+CA344/$CE$2</f>
        <v>0</v>
      </c>
      <c r="CQ344" s="55" t="n">
        <f aca="false">+CB344/$CE$2</f>
        <v>0</v>
      </c>
      <c r="CR344" s="55" t="n">
        <f aca="false">+CC344/$CE$2</f>
        <v>90.1818181818182</v>
      </c>
      <c r="CS344" s="53"/>
      <c r="CT344" s="53"/>
      <c r="CU344" s="56" t="n">
        <f aca="false">+$O344*X344+$P344*BB344+$Q344*(0.9*BB344+$S344)+$R344</f>
        <v>218.24</v>
      </c>
      <c r="CV344" s="56" t="n">
        <f aca="false">+$O344*Y344+$P344*BC344+$Q344*(0.9*BC344+$S344)+$R344</f>
        <v>0</v>
      </c>
      <c r="CW344" s="56" t="n">
        <f aca="false">+$O344*Z344+$P344*BD344+$Q344*(0.9*BD344+$S344)+$R344</f>
        <v>0</v>
      </c>
      <c r="CX344" s="56" t="n">
        <f aca="false">+$O344*AA344+$P344*BE344+$Q344*(0.9*BE344+$S344)+$R344</f>
        <v>0</v>
      </c>
      <c r="CY344" s="56" t="n">
        <f aca="false">+$O344*AB344+$P344*BF344+$Q344*(0.9*BF344+$S344)+$R344</f>
        <v>0</v>
      </c>
      <c r="CZ344" s="56" t="n">
        <f aca="false">+$O344*AC344+$P344*BG344+$Q344*(0.9*BG344+$S344)+$R344</f>
        <v>0</v>
      </c>
      <c r="DA344" s="56" t="n">
        <f aca="false">+$O344*AD344+$P344*BH344+$Q344*(0.9*BH344+$S344)+$R344</f>
        <v>0</v>
      </c>
      <c r="DB344" s="56" t="n">
        <f aca="false">+$O344*AE344+$P344*BI344+$Q344*(0.9*BI344+$S344)+$R344</f>
        <v>0</v>
      </c>
      <c r="DC344" s="56" t="n">
        <f aca="false">+$O344*AF344+$P344*BJ344+$Q344*(0.9*BJ344+$S344)+$R344</f>
        <v>0</v>
      </c>
      <c r="DD344" s="56" t="n">
        <f aca="false">+$O344*AG344+$P344*BK344+$Q344*(0.9*BK344+$S344)+$R344</f>
        <v>0</v>
      </c>
      <c r="DE344" s="56" t="n">
        <f aca="false">+$O344*AH344+$P344*BL344+$Q344*(0.9*BL344+$S344)+$R344</f>
        <v>0</v>
      </c>
      <c r="DF344" s="56" t="n">
        <f aca="false">+$O344*AI344+$P344*BM344+$Q344*(0.9*BM344+$S344)+$R344</f>
        <v>0</v>
      </c>
      <c r="DG344" s="55" t="n">
        <f aca="false">+SUM(CU344:DF344)</f>
        <v>218.24</v>
      </c>
      <c r="DH344" s="53"/>
      <c r="DJ344" s="14" t="n">
        <f aca="false">+IF(X344=0,0,$T344)</f>
        <v>30</v>
      </c>
      <c r="DK344" s="14" t="n">
        <f aca="false">+IF(Y344=0,0,$T344)</f>
        <v>0</v>
      </c>
      <c r="DL344" s="14" t="n">
        <f aca="false">+IF(Z344=0,0,$T344)</f>
        <v>0</v>
      </c>
      <c r="DM344" s="14" t="n">
        <f aca="false">+IF(AA344=0,0,$T344)</f>
        <v>0</v>
      </c>
      <c r="DN344" s="14" t="n">
        <f aca="false">+IF(AB344=0,0,$T344)</f>
        <v>0</v>
      </c>
      <c r="DO344" s="14" t="n">
        <f aca="false">+IF(AC344=0,0,$T344)</f>
        <v>0</v>
      </c>
      <c r="DP344" s="14" t="n">
        <f aca="false">+IF(AD344=0,0,$T344)</f>
        <v>0</v>
      </c>
      <c r="DQ344" s="14" t="n">
        <f aca="false">+IF(AE344=0,0,$T344)</f>
        <v>0</v>
      </c>
      <c r="DR344" s="14" t="n">
        <f aca="false">+IF(AF344=0,0,$T344)</f>
        <v>0</v>
      </c>
      <c r="DS344" s="14" t="n">
        <f aca="false">+IF(AG344=0,0,$T344)</f>
        <v>0</v>
      </c>
      <c r="DT344" s="14" t="n">
        <f aca="false">+IF(AH344=0,0,$T344)</f>
        <v>0</v>
      </c>
      <c r="DU344" s="14" t="n">
        <f aca="false">+IF(AI344=0,0,$T344)</f>
        <v>0</v>
      </c>
      <c r="DV344" s="55" t="n">
        <f aca="false">+SUM(DJ344:DU344)</f>
        <v>30</v>
      </c>
      <c r="DY344" s="14" t="n">
        <v>0</v>
      </c>
      <c r="DZ344" s="14" t="n">
        <v>0</v>
      </c>
      <c r="EA344" s="14" t="n">
        <v>0</v>
      </c>
      <c r="EB344" s="14" t="n">
        <v>0</v>
      </c>
      <c r="EC344" s="14" t="n">
        <v>0</v>
      </c>
      <c r="ED344" s="14" t="n">
        <v>0</v>
      </c>
      <c r="EE344" s="14" t="n">
        <v>0</v>
      </c>
      <c r="EF344" s="14" t="n">
        <v>0</v>
      </c>
      <c r="EG344" s="14" t="n">
        <v>0</v>
      </c>
      <c r="EH344" s="14" t="n">
        <v>0</v>
      </c>
      <c r="EI344" s="14" t="n">
        <v>0</v>
      </c>
      <c r="EJ344" s="14" t="n">
        <v>0</v>
      </c>
      <c r="EK344" s="55" t="n">
        <f aca="false">+SUM(DY344:EJ344)</f>
        <v>0</v>
      </c>
      <c r="EO344" s="53" t="n">
        <f aca="false">+CU344+DJ344-DY344/2</f>
        <v>248.24</v>
      </c>
      <c r="EP344" s="53" t="n">
        <f aca="false">+CV344+DK344-DZ344/2</f>
        <v>0</v>
      </c>
      <c r="EQ344" s="53" t="n">
        <f aca="false">+CW344+DL344-EA344/2</f>
        <v>0</v>
      </c>
      <c r="ER344" s="53" t="n">
        <f aca="false">+CX344+DM344-EB344/2</f>
        <v>0</v>
      </c>
      <c r="ES344" s="53" t="n">
        <f aca="false">+CY344+DN344-EC344/2</f>
        <v>0</v>
      </c>
      <c r="ET344" s="53" t="n">
        <f aca="false">+CZ344+DO344-ED344/2</f>
        <v>0</v>
      </c>
      <c r="EU344" s="53" t="n">
        <f aca="false">+DA344+DP344-EE344/2</f>
        <v>0</v>
      </c>
      <c r="EV344" s="53" t="n">
        <f aca="false">+DB344+DQ344-EF344/2</f>
        <v>0</v>
      </c>
      <c r="EW344" s="53" t="n">
        <f aca="false">+DC344+DR344-EG344/2</f>
        <v>0</v>
      </c>
      <c r="EX344" s="53" t="n">
        <f aca="false">+DD344+DS344-EH344/2</f>
        <v>0</v>
      </c>
      <c r="EY344" s="53" t="n">
        <f aca="false">+DE344+DT344-EI344/2</f>
        <v>0</v>
      </c>
      <c r="EZ344" s="53" t="n">
        <f aca="false">+DF344+DU344-EJ344/2</f>
        <v>0</v>
      </c>
      <c r="FA344" s="55" t="n">
        <f aca="false">+SUM(EO344:EZ344)</f>
        <v>248.24</v>
      </c>
      <c r="FD344" s="53" t="n">
        <f aca="false">+AM344-EO344-DY344</f>
        <v>10663.76</v>
      </c>
      <c r="FE344" s="53" t="n">
        <f aca="false">+AN344-EP344-DZ344</f>
        <v>0</v>
      </c>
      <c r="FF344" s="53" t="n">
        <f aca="false">+AO344-EQ344-EA344</f>
        <v>0</v>
      </c>
      <c r="FG344" s="53" t="n">
        <f aca="false">+AP344-ER344-EB344</f>
        <v>0</v>
      </c>
      <c r="FH344" s="53" t="n">
        <f aca="false">+AQ344-ES344-EC344</f>
        <v>0</v>
      </c>
      <c r="FI344" s="53" t="n">
        <f aca="false">+AR344-ET344-ED344</f>
        <v>0</v>
      </c>
      <c r="FJ344" s="53" t="n">
        <f aca="false">+AS344-EU344-EE344</f>
        <v>0</v>
      </c>
      <c r="FK344" s="53" t="n">
        <f aca="false">+AT344-EV344-EF344</f>
        <v>0</v>
      </c>
      <c r="FL344" s="53" t="n">
        <f aca="false">+AU344-EW344-EG344</f>
        <v>0</v>
      </c>
      <c r="FM344" s="53" t="n">
        <f aca="false">+AV344-EX344-EH344</f>
        <v>0</v>
      </c>
      <c r="FN344" s="53" t="n">
        <f aca="false">+AW344-EY344-EI344</f>
        <v>0</v>
      </c>
      <c r="FO344" s="53" t="n">
        <f aca="false">+AX344-EZ344-EJ344</f>
        <v>0</v>
      </c>
      <c r="FP344" s="53" t="n">
        <f aca="false">+AY344-FA344</f>
        <v>10663.76</v>
      </c>
    </row>
    <row collapsed="false" customFormat="false" customHeight="true" hidden="false" ht="15" outlineLevel="2" r="345">
      <c r="A345" s="21" t="n">
        <v>12</v>
      </c>
      <c r="B345" s="21" t="s">
        <v>67</v>
      </c>
      <c r="C345" s="21" t="s">
        <v>137</v>
      </c>
      <c r="D345" s="67" t="n">
        <f aca="false">+E345</f>
        <v>16336</v>
      </c>
      <c r="E345" s="69" t="n">
        <v>16336</v>
      </c>
      <c r="F345" s="72" t="s">
        <v>1065</v>
      </c>
      <c r="G345" s="21" t="s">
        <v>69</v>
      </c>
      <c r="H345" s="21" t="s">
        <v>69</v>
      </c>
      <c r="I345" s="72" t="s">
        <v>1066</v>
      </c>
      <c r="J345" s="72" t="s">
        <v>1067</v>
      </c>
      <c r="K345" s="76" t="s">
        <v>75</v>
      </c>
      <c r="L345" s="49" t="s">
        <v>487</v>
      </c>
      <c r="M345" s="50" t="s">
        <v>70</v>
      </c>
      <c r="N345" s="51" t="n">
        <v>0.01</v>
      </c>
      <c r="O345" s="51" t="n">
        <v>0.02</v>
      </c>
      <c r="P345" s="51" t="n">
        <v>0</v>
      </c>
      <c r="Q345" s="51" t="n">
        <v>0</v>
      </c>
      <c r="R345" s="50" t="n">
        <v>0</v>
      </c>
      <c r="S345" s="50" t="n">
        <v>0</v>
      </c>
      <c r="T345" s="50" t="n">
        <v>30</v>
      </c>
      <c r="U345" s="50"/>
      <c r="X345" s="53" t="e">
        <f aca="false">+VLOOKUP($D345,['file:///home/lab/repositories/luckia.facturador/com.luckia.biller.deploy/src/main/resources/bootstrap/info_presencial_2014.xlsx']venta_neta_cons!$a$2:$n$1048576,3,0)</f>
        <v>#VALUE!</v>
      </c>
      <c r="Y345" s="53" t="e">
        <f aca="false">+VLOOKUP($D345,['file:///home/lab/repositories/luckia.facturador/com.luckia.biller.deploy/src/main/resources/bootstrap/info_presencial_2014.xlsx']venta_neta_cons!$a$2:$n$1048576,4,0)</f>
        <v>#VALUE!</v>
      </c>
      <c r="Z345" s="53" t="e">
        <f aca="false">+VLOOKUP($D345,['file:///home/lab/repositories/luckia.facturador/com.luckia.biller.deploy/src/main/resources/bootstrap/info_presencial_2014.xlsx']venta_neta_cons!$a$2:$n$1048576,5,0)</f>
        <v>#VALUE!</v>
      </c>
      <c r="AA345" s="53" t="e">
        <f aca="false">+VLOOKUP($D345,['file:///home/lab/repositories/luckia.facturador/com.luckia.biller.deploy/src/main/resources/bootstrap/info_presencial_2014.xlsx']venta_neta_cons!$a$2:$n$1048576,6,0)</f>
        <v>#VALUE!</v>
      </c>
      <c r="AB345" s="53" t="e">
        <f aca="false">+VLOOKUP($D345,['file:///home/lab/repositories/luckia.facturador/com.luckia.biller.deploy/src/main/resources/bootstrap/info_presencial_2014.xlsx']venta_neta_cons!$a$2:$n$1048576,7,0)</f>
        <v>#VALUE!</v>
      </c>
      <c r="AC345" s="53" t="e">
        <f aca="false">+VLOOKUP($D345,['file:///home/lab/repositories/luckia.facturador/com.luckia.biller.deploy/src/main/resources/bootstrap/info_presencial_2014.xlsx']venta_neta_cons!$a$2:$n$1048576,8,0)</f>
        <v>#VALUE!</v>
      </c>
      <c r="AD345" s="53" t="e">
        <f aca="false">+VLOOKUP($D345,['file:///home/lab/repositories/luckia.facturador/com.luckia.biller.deploy/src/main/resources/bootstrap/info_presencial_2014.xlsx']venta_neta_cons!$a$2:$n$1048576,9,0)</f>
        <v>#VALUE!</v>
      </c>
      <c r="AE345" s="53" t="e">
        <f aca="false">+VLOOKUP($D345,['file:///home/lab/repositories/luckia.facturador/com.luckia.biller.deploy/src/main/resources/bootstrap/info_presencial_2014.xlsx']venta_neta_cons!$a$2:$n$1048576,10,0)</f>
        <v>#VALUE!</v>
      </c>
      <c r="AF345" s="53" t="e">
        <f aca="false">+VLOOKUP($D345,['file:///home/lab/repositories/luckia.facturador/com.luckia.biller.deploy/src/main/resources/bootstrap/info_presencial_2014.xlsx']venta_neta_cons!$a$2:$n$1048576,11,0)</f>
        <v>#VALUE!</v>
      </c>
      <c r="AG345" s="53" t="e">
        <f aca="false">+VLOOKUP($D345,['file:///home/lab/repositories/luckia.facturador/com.luckia.biller.deploy/src/main/resources/bootstrap/info_presencial_2014.xlsx']venta_neta_cons!$a$2:$n$1048576,12,0)</f>
        <v>#VALUE!</v>
      </c>
      <c r="AH345" s="53" t="e">
        <f aca="false">+VLOOKUP($D345,['file:///home/lab/repositories/luckia.facturador/com.luckia.biller.deploy/src/main/resources/bootstrap/info_presencial_2014.xlsx']venta_neta_cons!$a$2:$n$1048576,13,0)</f>
        <v>#VALUE!</v>
      </c>
      <c r="AI345" s="53" t="e">
        <f aca="false">+VLOOKUP($D345,['file:///home/lab/repositories/luckia.facturador/com.luckia.biller.deploy/src/main/resources/bootstrap/info_presencial_2014.xlsx']venta_neta_cons!$a$2:$n$1048576,14,0)</f>
        <v>#VALUE!</v>
      </c>
      <c r="AJ345" s="53" t="n">
        <f aca="false">+SUM(X345:AI345)</f>
        <v>2521</v>
      </c>
      <c r="AK345" s="54" t="n">
        <f aca="false">+BB345/X345</f>
        <v>0.371031336771123</v>
      </c>
      <c r="AL345" s="53"/>
      <c r="AM345" s="53" t="e">
        <f aca="false">+VLOOKUP($D345,['file:///home/lab/repositories/luckia.facturador/com.luckia.biller.deploy/src/main/resources/bootstrap/info_presencial_2014.xlsx']saldo_cons!$a$2:$n$1048576,3,0)</f>
        <v>#VALUE!</v>
      </c>
      <c r="AN345" s="53" t="e">
        <f aca="false">+VLOOKUP($D345,['file:///home/lab/repositories/luckia.facturador/com.luckia.biller.deploy/src/main/resources/bootstrap/info_presencial_2014.xlsx']saldo_cons!$a$2:$n$1048576,4,0)</f>
        <v>#VALUE!</v>
      </c>
      <c r="AO345" s="53" t="e">
        <f aca="false">+VLOOKUP($D345,['file:///home/lab/repositories/luckia.facturador/com.luckia.biller.deploy/src/main/resources/bootstrap/info_presencial_2014.xlsx']saldo_cons!$a$2:$n$1048576,5,0)</f>
        <v>#VALUE!</v>
      </c>
      <c r="AP345" s="53" t="e">
        <f aca="false">+VLOOKUP($D345,['file:///home/lab/repositories/luckia.facturador/com.luckia.biller.deploy/src/main/resources/bootstrap/info_presencial_2014.xlsx']saldo_cons!$a$2:$n$1048576,6,0)</f>
        <v>#VALUE!</v>
      </c>
      <c r="AQ345" s="53" t="e">
        <f aca="false">+VLOOKUP($D345,['file:///home/lab/repositories/luckia.facturador/com.luckia.biller.deploy/src/main/resources/bootstrap/info_presencial_2014.xlsx']saldo_cons!$a$2:$n$1048576,7,0)</f>
        <v>#VALUE!</v>
      </c>
      <c r="AR345" s="53" t="e">
        <f aca="false">+VLOOKUP($D345,['file:///home/lab/repositories/luckia.facturador/com.luckia.biller.deploy/src/main/resources/bootstrap/info_presencial_2014.xlsx']saldo_cons!$a$2:$n$1048576,8,0)</f>
        <v>#VALUE!</v>
      </c>
      <c r="AS345" s="53" t="e">
        <f aca="false">+VLOOKUP($D345,['file:///home/lab/repositories/luckia.facturador/com.luckia.biller.deploy/src/main/resources/bootstrap/info_presencial_2014.xlsx']saldo_cons!$a$2:$n$1048576,9,0)</f>
        <v>#VALUE!</v>
      </c>
      <c r="AT345" s="53" t="e">
        <f aca="false">+VLOOKUP($D345,['file:///home/lab/repositories/luckia.facturador/com.luckia.biller.deploy/src/main/resources/bootstrap/info_presencial_2014.xlsx']saldo_cons!$a$2:$n$1048576,10,0)</f>
        <v>#VALUE!</v>
      </c>
      <c r="AU345" s="53" t="e">
        <f aca="false">+VLOOKUP($D345,['file:///home/lab/repositories/luckia.facturador/com.luckia.biller.deploy/src/main/resources/bootstrap/info_presencial_2014.xlsx']saldo_cons!$a$2:$n$1048576,11,0)</f>
        <v>#VALUE!</v>
      </c>
      <c r="AV345" s="53" t="e">
        <f aca="false">+VLOOKUP($D345,['file:///home/lab/repositories/luckia.facturador/com.luckia.biller.deploy/src/main/resources/bootstrap/info_presencial_2014.xlsx']saldo_cons!$a$2:$n$1048576,12,0)</f>
        <v>#VALUE!</v>
      </c>
      <c r="AW345" s="53" t="e">
        <f aca="false">+VLOOKUP($D345,['file:///home/lab/repositories/luckia.facturador/com.luckia.biller.deploy/src/main/resources/bootstrap/info_presencial_2014.xlsx']saldo_cons!$a$2:$n$1048576,13,0)</f>
        <v>#VALUE!</v>
      </c>
      <c r="AX345" s="53" t="e">
        <f aca="false">+VLOOKUP($D345,['file:///home/lab/repositories/luckia.facturador/com.luckia.biller.deploy/src/main/resources/bootstrap/info_presencial_2014.xlsx']saldo_cons!$a$2:$n$1048576,14,0)</f>
        <v>#VALUE!</v>
      </c>
      <c r="AY345" s="53" t="n">
        <f aca="false">+SUM(AM345:AX345)</f>
        <v>2521</v>
      </c>
      <c r="AZ345" s="53"/>
      <c r="BA345" s="53"/>
      <c r="BB345" s="53" t="e">
        <f aca="false">+VLOOKUP($D345,['file:///home/lab/repositories/luckia.facturador/com.luckia.biller.deploy/src/main/resources/bootstrap/info_presencial_2014.xlsx']ggr_cons!$a$2:$n$1048576,3,0)</f>
        <v>#VALUE!</v>
      </c>
      <c r="BC345" s="53" t="e">
        <f aca="false">+VLOOKUP($D345,['file:///home/lab/repositories/luckia.facturador/com.luckia.biller.deploy/src/main/resources/bootstrap/info_presencial_2014.xlsx']ggr_cons!$a$2:$n$1048576,4,0)</f>
        <v>#VALUE!</v>
      </c>
      <c r="BD345" s="53" t="e">
        <f aca="false">+VLOOKUP($D345,['file:///home/lab/repositories/luckia.facturador/com.luckia.biller.deploy/src/main/resources/bootstrap/info_presencial_2014.xlsx']ggr_cons!$a$2:$n$1048576,5,0)</f>
        <v>#VALUE!</v>
      </c>
      <c r="BE345" s="53" t="e">
        <f aca="false">+VLOOKUP($D345,['file:///home/lab/repositories/luckia.facturador/com.luckia.biller.deploy/src/main/resources/bootstrap/info_presencial_2014.xlsx']ggr_cons!$a$2:$n$1048576,6,0)</f>
        <v>#VALUE!</v>
      </c>
      <c r="BF345" s="53" t="e">
        <f aca="false">+VLOOKUP($D345,['file:///home/lab/repositories/luckia.facturador/com.luckia.biller.deploy/src/main/resources/bootstrap/info_presencial_2014.xlsx']ggr_cons!$a$2:$n$1048576,7,0)</f>
        <v>#VALUE!</v>
      </c>
      <c r="BG345" s="53" t="e">
        <f aca="false">+VLOOKUP($D345,['file:///home/lab/repositories/luckia.facturador/com.luckia.biller.deploy/src/main/resources/bootstrap/info_presencial_2014.xlsx']ggr_cons!$a$2:$n$1048576,8,0)</f>
        <v>#VALUE!</v>
      </c>
      <c r="BH345" s="53" t="e">
        <f aca="false">+VLOOKUP($D345,['file:///home/lab/repositories/luckia.facturador/com.luckia.biller.deploy/src/main/resources/bootstrap/info_presencial_2014.xlsx']ggr_cons!$a$2:$n$1048576,9,0)</f>
        <v>#VALUE!</v>
      </c>
      <c r="BI345" s="53" t="e">
        <f aca="false">+VLOOKUP($D345,['file:///home/lab/repositories/luckia.facturador/com.luckia.biller.deploy/src/main/resources/bootstrap/info_presencial_2014.xlsx']ggr_cons!$a$2:$n$1048576,10,0)</f>
        <v>#VALUE!</v>
      </c>
      <c r="BJ345" s="53" t="e">
        <f aca="false">+VLOOKUP($D345,['file:///home/lab/repositories/luckia.facturador/com.luckia.biller.deploy/src/main/resources/bootstrap/info_presencial_2014.xlsx']ggr_cons!$a$2:$n$1048576,11,0)</f>
        <v>#VALUE!</v>
      </c>
      <c r="BK345" s="53" t="e">
        <f aca="false">+VLOOKUP($D345,['file:///home/lab/repositories/luckia.facturador/com.luckia.biller.deploy/src/main/resources/bootstrap/info_presencial_2014.xlsx']ggr_cons!$a$2:$n$1048576,12,0)</f>
        <v>#VALUE!</v>
      </c>
      <c r="BL345" s="53" t="e">
        <f aca="false">+VLOOKUP($D345,['file:///home/lab/repositories/luckia.facturador/com.luckia.biller.deploy/src/main/resources/bootstrap/info_presencial_2014.xlsx']ggr_cons!$a$2:$n$1048576,13,0)</f>
        <v>#VALUE!</v>
      </c>
      <c r="BM345" s="53" t="e">
        <f aca="false">+VLOOKUP($D345,['file:///home/lab/repositories/luckia.facturador/com.luckia.biller.deploy/src/main/resources/bootstrap/info_presencial_2014.xlsx']ggr_cons!$a$2:$n$1048576,14,0)</f>
        <v>#VALUE!</v>
      </c>
      <c r="BN345" s="53" t="n">
        <f aca="false">+SUM(BB345:BM345)</f>
        <v>935.37</v>
      </c>
      <c r="BO345" s="53"/>
      <c r="BP345" s="53"/>
      <c r="BQ345" s="55" t="n">
        <f aca="false">+$N345*X345</f>
        <v>25.21</v>
      </c>
      <c r="BR345" s="55" t="n">
        <f aca="false">+$N345*Y345</f>
        <v>0</v>
      </c>
      <c r="BS345" s="55" t="n">
        <f aca="false">+$N345*Z345</f>
        <v>0</v>
      </c>
      <c r="BT345" s="55" t="n">
        <f aca="false">+$N345*AA345</f>
        <v>0</v>
      </c>
      <c r="BU345" s="55" t="n">
        <f aca="false">+$N345*AB345</f>
        <v>0</v>
      </c>
      <c r="BV345" s="55" t="n">
        <f aca="false">+$N345*AC345</f>
        <v>0</v>
      </c>
      <c r="BW345" s="55" t="n">
        <f aca="false">+$N345*AD345</f>
        <v>0</v>
      </c>
      <c r="BX345" s="55" t="n">
        <f aca="false">+$N345*AE345</f>
        <v>0</v>
      </c>
      <c r="BY345" s="55" t="n">
        <f aca="false">+$N345*AF345</f>
        <v>0</v>
      </c>
      <c r="BZ345" s="55" t="n">
        <f aca="false">+$N345*AG345</f>
        <v>0</v>
      </c>
      <c r="CA345" s="55" t="n">
        <f aca="false">+$N345*AH345</f>
        <v>0</v>
      </c>
      <c r="CB345" s="55" t="n">
        <f aca="false">+$N345*AI345</f>
        <v>0</v>
      </c>
      <c r="CC345" s="55" t="n">
        <f aca="false">+SUM(BQ345:CB345)</f>
        <v>25.21</v>
      </c>
      <c r="CD345" s="53"/>
      <c r="CE345" s="55"/>
      <c r="CF345" s="55" t="n">
        <f aca="false">+BQ345/$CE$2</f>
        <v>20.8347107438017</v>
      </c>
      <c r="CG345" s="55" t="n">
        <f aca="false">+BR345/$CE$2</f>
        <v>0</v>
      </c>
      <c r="CH345" s="55" t="n">
        <f aca="false">+BS345/$CE$2</f>
        <v>0</v>
      </c>
      <c r="CI345" s="55" t="n">
        <f aca="false">+BT345/$CE$2</f>
        <v>0</v>
      </c>
      <c r="CJ345" s="55" t="n">
        <f aca="false">+BU345/$CE$2</f>
        <v>0</v>
      </c>
      <c r="CK345" s="55" t="n">
        <f aca="false">+BV345/$CE$2</f>
        <v>0</v>
      </c>
      <c r="CL345" s="55" t="n">
        <f aca="false">+BW345/$CE$2</f>
        <v>0</v>
      </c>
      <c r="CM345" s="55" t="n">
        <f aca="false">+BX345/$CE$2</f>
        <v>0</v>
      </c>
      <c r="CN345" s="55" t="n">
        <f aca="false">+BY345/$CE$2</f>
        <v>0</v>
      </c>
      <c r="CO345" s="55" t="n">
        <f aca="false">+BZ345/$CE$2</f>
        <v>0</v>
      </c>
      <c r="CP345" s="55" t="n">
        <f aca="false">+CA345/$CE$2</f>
        <v>0</v>
      </c>
      <c r="CQ345" s="55" t="n">
        <f aca="false">+CB345/$CE$2</f>
        <v>0</v>
      </c>
      <c r="CR345" s="55" t="n">
        <f aca="false">+CC345/$CE$2</f>
        <v>20.8347107438017</v>
      </c>
      <c r="CS345" s="53"/>
      <c r="CT345" s="53"/>
      <c r="CU345" s="56" t="n">
        <f aca="false">+$O345*X345+$P345*BB345+$Q345*(0.9*BB345+$S345)+$R345</f>
        <v>50.42</v>
      </c>
      <c r="CV345" s="56" t="n">
        <f aca="false">+$O345*Y345+$P345*BC345+$Q345*(0.9*BC345+$S345)+$R345</f>
        <v>0</v>
      </c>
      <c r="CW345" s="56" t="n">
        <f aca="false">+$O345*Z345+$P345*BD345+$Q345*(0.9*BD345+$S345)+$R345</f>
        <v>0</v>
      </c>
      <c r="CX345" s="56" t="n">
        <f aca="false">+$O345*AA345+$P345*BE345+$Q345*(0.9*BE345+$S345)+$R345</f>
        <v>0</v>
      </c>
      <c r="CY345" s="56" t="n">
        <f aca="false">+$O345*AB345+$P345*BF345+$Q345*(0.9*BF345+$S345)+$R345</f>
        <v>0</v>
      </c>
      <c r="CZ345" s="56" t="n">
        <f aca="false">+$O345*AC345+$P345*BG345+$Q345*(0.9*BG345+$S345)+$R345</f>
        <v>0</v>
      </c>
      <c r="DA345" s="56" t="n">
        <f aca="false">+$O345*AD345+$P345*BH345+$Q345*(0.9*BH345+$S345)+$R345</f>
        <v>0</v>
      </c>
      <c r="DB345" s="56" t="n">
        <f aca="false">+$O345*AE345+$P345*BI345+$Q345*(0.9*BI345+$S345)+$R345</f>
        <v>0</v>
      </c>
      <c r="DC345" s="56" t="n">
        <f aca="false">+$O345*AF345+$P345*BJ345+$Q345*(0.9*BJ345+$S345)+$R345</f>
        <v>0</v>
      </c>
      <c r="DD345" s="56" t="n">
        <f aca="false">+$O345*AG345+$P345*BK345+$Q345*(0.9*BK345+$S345)+$R345</f>
        <v>0</v>
      </c>
      <c r="DE345" s="56" t="n">
        <f aca="false">+$O345*AH345+$P345*BL345+$Q345*(0.9*BL345+$S345)+$R345</f>
        <v>0</v>
      </c>
      <c r="DF345" s="56" t="n">
        <f aca="false">+$O345*AI345+$P345*BM345+$Q345*(0.9*BM345+$S345)+$R345</f>
        <v>0</v>
      </c>
      <c r="DG345" s="55" t="n">
        <f aca="false">+SUM(CU345:DF345)</f>
        <v>50.42</v>
      </c>
      <c r="DH345" s="53"/>
      <c r="DJ345" s="14" t="n">
        <f aca="false">+IF(X345=0,0,$T345)</f>
        <v>30</v>
      </c>
      <c r="DK345" s="14" t="n">
        <f aca="false">+IF(Y345=0,0,$T345)</f>
        <v>0</v>
      </c>
      <c r="DL345" s="14" t="n">
        <f aca="false">+IF(Z345=0,0,$T345)</f>
        <v>0</v>
      </c>
      <c r="DM345" s="14" t="n">
        <f aca="false">+IF(AA345=0,0,$T345)</f>
        <v>0</v>
      </c>
      <c r="DN345" s="14" t="n">
        <f aca="false">+IF(AB345=0,0,$T345)</f>
        <v>0</v>
      </c>
      <c r="DO345" s="14" t="n">
        <f aca="false">+IF(AC345=0,0,$T345)</f>
        <v>0</v>
      </c>
      <c r="DP345" s="14" t="n">
        <f aca="false">+IF(AD345=0,0,$T345)</f>
        <v>0</v>
      </c>
      <c r="DQ345" s="14" t="n">
        <f aca="false">+IF(AE345=0,0,$T345)</f>
        <v>0</v>
      </c>
      <c r="DR345" s="14" t="n">
        <f aca="false">+IF(AF345=0,0,$T345)</f>
        <v>0</v>
      </c>
      <c r="DS345" s="14" t="n">
        <f aca="false">+IF(AG345=0,0,$T345)</f>
        <v>0</v>
      </c>
      <c r="DT345" s="14" t="n">
        <f aca="false">+IF(AH345=0,0,$T345)</f>
        <v>0</v>
      </c>
      <c r="DU345" s="14" t="n">
        <f aca="false">+IF(AI345=0,0,$T345)</f>
        <v>0</v>
      </c>
      <c r="DV345" s="55" t="n">
        <f aca="false">+SUM(DJ345:DU345)</f>
        <v>30</v>
      </c>
      <c r="DY345" s="14" t="n">
        <v>0</v>
      </c>
      <c r="DZ345" s="14" t="n">
        <v>0</v>
      </c>
      <c r="EA345" s="14" t="n">
        <v>0</v>
      </c>
      <c r="EB345" s="14" t="n">
        <v>0</v>
      </c>
      <c r="EC345" s="14" t="n">
        <v>0</v>
      </c>
      <c r="ED345" s="14" t="n">
        <v>0</v>
      </c>
      <c r="EE345" s="14" t="n">
        <v>0</v>
      </c>
      <c r="EF345" s="14" t="n">
        <v>0</v>
      </c>
      <c r="EG345" s="14" t="n">
        <v>0</v>
      </c>
      <c r="EH345" s="14" t="n">
        <v>0</v>
      </c>
      <c r="EI345" s="14" t="n">
        <v>0</v>
      </c>
      <c r="EJ345" s="14" t="n">
        <v>0</v>
      </c>
      <c r="EK345" s="55" t="n">
        <f aca="false">+SUM(DY345:EJ345)</f>
        <v>0</v>
      </c>
      <c r="EO345" s="53" t="n">
        <f aca="false">+CU345+DJ345-DY345/2</f>
        <v>80.42</v>
      </c>
      <c r="EP345" s="53" t="n">
        <f aca="false">+CV345+DK345-DZ345/2</f>
        <v>0</v>
      </c>
      <c r="EQ345" s="53" t="n">
        <f aca="false">+CW345+DL345-EA345/2</f>
        <v>0</v>
      </c>
      <c r="ER345" s="53" t="n">
        <f aca="false">+CX345+DM345-EB345/2</f>
        <v>0</v>
      </c>
      <c r="ES345" s="53" t="n">
        <f aca="false">+CY345+DN345-EC345/2</f>
        <v>0</v>
      </c>
      <c r="ET345" s="53" t="n">
        <f aca="false">+CZ345+DO345-ED345/2</f>
        <v>0</v>
      </c>
      <c r="EU345" s="53" t="n">
        <f aca="false">+DA345+DP345-EE345/2</f>
        <v>0</v>
      </c>
      <c r="EV345" s="53" t="n">
        <f aca="false">+DB345+DQ345-EF345/2</f>
        <v>0</v>
      </c>
      <c r="EW345" s="53" t="n">
        <f aca="false">+DC345+DR345-EG345/2</f>
        <v>0</v>
      </c>
      <c r="EX345" s="53" t="n">
        <f aca="false">+DD345+DS345-EH345/2</f>
        <v>0</v>
      </c>
      <c r="EY345" s="53" t="n">
        <f aca="false">+DE345+DT345-EI345/2</f>
        <v>0</v>
      </c>
      <c r="EZ345" s="53" t="n">
        <f aca="false">+DF345+DU345-EJ345/2</f>
        <v>0</v>
      </c>
      <c r="FA345" s="55" t="n">
        <f aca="false">+SUM(EO345:EZ345)</f>
        <v>80.42</v>
      </c>
      <c r="FD345" s="53" t="n">
        <f aca="false">+AM345-EO345-DY345</f>
        <v>2440.58</v>
      </c>
      <c r="FE345" s="53" t="n">
        <f aca="false">+AN345-EP345-DZ345</f>
        <v>0</v>
      </c>
      <c r="FF345" s="53" t="n">
        <f aca="false">+AO345-EQ345-EA345</f>
        <v>0</v>
      </c>
      <c r="FG345" s="53" t="n">
        <f aca="false">+AP345-ER345-EB345</f>
        <v>0</v>
      </c>
      <c r="FH345" s="53" t="n">
        <f aca="false">+AQ345-ES345-EC345</f>
        <v>0</v>
      </c>
      <c r="FI345" s="53" t="n">
        <f aca="false">+AR345-ET345-ED345</f>
        <v>0</v>
      </c>
      <c r="FJ345" s="53" t="n">
        <f aca="false">+AS345-EU345-EE345</f>
        <v>0</v>
      </c>
      <c r="FK345" s="53" t="n">
        <f aca="false">+AT345-EV345-EF345</f>
        <v>0</v>
      </c>
      <c r="FL345" s="53" t="n">
        <f aca="false">+AU345-EW345-EG345</f>
        <v>0</v>
      </c>
      <c r="FM345" s="53" t="n">
        <f aca="false">+AV345-EX345-EH345</f>
        <v>0</v>
      </c>
      <c r="FN345" s="53" t="n">
        <f aca="false">+AW345-EY345-EI345</f>
        <v>0</v>
      </c>
      <c r="FO345" s="53" t="n">
        <f aca="false">+AX345-EZ345-EJ345</f>
        <v>0</v>
      </c>
      <c r="FP345" s="53" t="n">
        <f aca="false">+AY345-FA345</f>
        <v>2440.58</v>
      </c>
    </row>
    <row collapsed="false" customFormat="false" customHeight="true" hidden="false" ht="15" outlineLevel="2" r="346">
      <c r="A346" s="21" t="n">
        <v>12</v>
      </c>
      <c r="B346" s="21" t="s">
        <v>67</v>
      </c>
      <c r="C346" s="21" t="s">
        <v>137</v>
      </c>
      <c r="D346" s="67" t="n">
        <f aca="false">+E346</f>
        <v>16340</v>
      </c>
      <c r="E346" s="69" t="n">
        <v>16340</v>
      </c>
      <c r="F346" s="72" t="s">
        <v>1068</v>
      </c>
      <c r="G346" s="21" t="s">
        <v>69</v>
      </c>
      <c r="H346" s="21" t="s">
        <v>69</v>
      </c>
      <c r="I346" s="72" t="s">
        <v>1069</v>
      </c>
      <c r="J346" s="76" t="s">
        <v>74</v>
      </c>
      <c r="K346" s="76" t="s">
        <v>75</v>
      </c>
      <c r="L346" s="49" t="s">
        <v>487</v>
      </c>
      <c r="M346" s="50" t="s">
        <v>70</v>
      </c>
      <c r="N346" s="51" t="n">
        <v>0.01</v>
      </c>
      <c r="O346" s="51" t="n">
        <v>0.02</v>
      </c>
      <c r="P346" s="51" t="n">
        <v>0</v>
      </c>
      <c r="Q346" s="51" t="n">
        <v>0</v>
      </c>
      <c r="R346" s="50" t="n">
        <v>0</v>
      </c>
      <c r="S346" s="50" t="n">
        <v>0</v>
      </c>
      <c r="T346" s="50" t="n">
        <v>30</v>
      </c>
      <c r="U346" s="50"/>
      <c r="X346" s="53" t="e">
        <f aca="false">+VLOOKUP($D346,['file:///home/lab/repositories/luckia.facturador/com.luckia.biller.deploy/src/main/resources/bootstrap/info_presencial_2014.xlsx']venta_neta_cons!$a$2:$n$1048576,3,0)</f>
        <v>#VALUE!</v>
      </c>
      <c r="Y346" s="53" t="e">
        <f aca="false">+VLOOKUP($D346,['file:///home/lab/repositories/luckia.facturador/com.luckia.biller.deploy/src/main/resources/bootstrap/info_presencial_2014.xlsx']venta_neta_cons!$a$2:$n$1048576,4,0)</f>
        <v>#VALUE!</v>
      </c>
      <c r="Z346" s="53" t="e">
        <f aca="false">+VLOOKUP($D346,['file:///home/lab/repositories/luckia.facturador/com.luckia.biller.deploy/src/main/resources/bootstrap/info_presencial_2014.xlsx']venta_neta_cons!$a$2:$n$1048576,5,0)</f>
        <v>#VALUE!</v>
      </c>
      <c r="AA346" s="53" t="e">
        <f aca="false">+VLOOKUP($D346,['file:///home/lab/repositories/luckia.facturador/com.luckia.biller.deploy/src/main/resources/bootstrap/info_presencial_2014.xlsx']venta_neta_cons!$a$2:$n$1048576,6,0)</f>
        <v>#VALUE!</v>
      </c>
      <c r="AB346" s="53" t="e">
        <f aca="false">+VLOOKUP($D346,['file:///home/lab/repositories/luckia.facturador/com.luckia.biller.deploy/src/main/resources/bootstrap/info_presencial_2014.xlsx']venta_neta_cons!$a$2:$n$1048576,7,0)</f>
        <v>#VALUE!</v>
      </c>
      <c r="AC346" s="53" t="e">
        <f aca="false">+VLOOKUP($D346,['file:///home/lab/repositories/luckia.facturador/com.luckia.biller.deploy/src/main/resources/bootstrap/info_presencial_2014.xlsx']venta_neta_cons!$a$2:$n$1048576,8,0)</f>
        <v>#VALUE!</v>
      </c>
      <c r="AD346" s="53" t="e">
        <f aca="false">+VLOOKUP($D346,['file:///home/lab/repositories/luckia.facturador/com.luckia.biller.deploy/src/main/resources/bootstrap/info_presencial_2014.xlsx']venta_neta_cons!$a$2:$n$1048576,9,0)</f>
        <v>#VALUE!</v>
      </c>
      <c r="AE346" s="53" t="e">
        <f aca="false">+VLOOKUP($D346,['file:///home/lab/repositories/luckia.facturador/com.luckia.biller.deploy/src/main/resources/bootstrap/info_presencial_2014.xlsx']venta_neta_cons!$a$2:$n$1048576,10,0)</f>
        <v>#VALUE!</v>
      </c>
      <c r="AF346" s="53" t="e">
        <f aca="false">+VLOOKUP($D346,['file:///home/lab/repositories/luckia.facturador/com.luckia.biller.deploy/src/main/resources/bootstrap/info_presencial_2014.xlsx']venta_neta_cons!$a$2:$n$1048576,11,0)</f>
        <v>#VALUE!</v>
      </c>
      <c r="AG346" s="53" t="e">
        <f aca="false">+VLOOKUP($D346,['file:///home/lab/repositories/luckia.facturador/com.luckia.biller.deploy/src/main/resources/bootstrap/info_presencial_2014.xlsx']venta_neta_cons!$a$2:$n$1048576,12,0)</f>
        <v>#VALUE!</v>
      </c>
      <c r="AH346" s="53" t="e">
        <f aca="false">+VLOOKUP($D346,['file:///home/lab/repositories/luckia.facturador/com.luckia.biller.deploy/src/main/resources/bootstrap/info_presencial_2014.xlsx']venta_neta_cons!$a$2:$n$1048576,13,0)</f>
        <v>#VALUE!</v>
      </c>
      <c r="AI346" s="53" t="e">
        <f aca="false">+VLOOKUP($D346,['file:///home/lab/repositories/luckia.facturador/com.luckia.biller.deploy/src/main/resources/bootstrap/info_presencial_2014.xlsx']venta_neta_cons!$a$2:$n$1048576,14,0)</f>
        <v>#VALUE!</v>
      </c>
      <c r="AJ346" s="53" t="n">
        <f aca="false">+SUM(X346:AI346)</f>
        <v>3035</v>
      </c>
      <c r="AK346" s="54" t="n">
        <f aca="false">+BB346/X346</f>
        <v>0.24062273476112</v>
      </c>
      <c r="AL346" s="53"/>
      <c r="AM346" s="53" t="e">
        <f aca="false">+VLOOKUP($D346,['file:///home/lab/repositories/luckia.facturador/com.luckia.biller.deploy/src/main/resources/bootstrap/info_presencial_2014.xlsx']saldo_cons!$a$2:$n$1048576,3,0)</f>
        <v>#VALUE!</v>
      </c>
      <c r="AN346" s="53" t="e">
        <f aca="false">+VLOOKUP($D346,['file:///home/lab/repositories/luckia.facturador/com.luckia.biller.deploy/src/main/resources/bootstrap/info_presencial_2014.xlsx']saldo_cons!$a$2:$n$1048576,4,0)</f>
        <v>#VALUE!</v>
      </c>
      <c r="AO346" s="53" t="e">
        <f aca="false">+VLOOKUP($D346,['file:///home/lab/repositories/luckia.facturador/com.luckia.biller.deploy/src/main/resources/bootstrap/info_presencial_2014.xlsx']saldo_cons!$a$2:$n$1048576,5,0)</f>
        <v>#VALUE!</v>
      </c>
      <c r="AP346" s="53" t="e">
        <f aca="false">+VLOOKUP($D346,['file:///home/lab/repositories/luckia.facturador/com.luckia.biller.deploy/src/main/resources/bootstrap/info_presencial_2014.xlsx']saldo_cons!$a$2:$n$1048576,6,0)</f>
        <v>#VALUE!</v>
      </c>
      <c r="AQ346" s="53" t="e">
        <f aca="false">+VLOOKUP($D346,['file:///home/lab/repositories/luckia.facturador/com.luckia.biller.deploy/src/main/resources/bootstrap/info_presencial_2014.xlsx']saldo_cons!$a$2:$n$1048576,7,0)</f>
        <v>#VALUE!</v>
      </c>
      <c r="AR346" s="53" t="e">
        <f aca="false">+VLOOKUP($D346,['file:///home/lab/repositories/luckia.facturador/com.luckia.biller.deploy/src/main/resources/bootstrap/info_presencial_2014.xlsx']saldo_cons!$a$2:$n$1048576,8,0)</f>
        <v>#VALUE!</v>
      </c>
      <c r="AS346" s="53" t="e">
        <f aca="false">+VLOOKUP($D346,['file:///home/lab/repositories/luckia.facturador/com.luckia.biller.deploy/src/main/resources/bootstrap/info_presencial_2014.xlsx']saldo_cons!$a$2:$n$1048576,9,0)</f>
        <v>#VALUE!</v>
      </c>
      <c r="AT346" s="53" t="e">
        <f aca="false">+VLOOKUP($D346,['file:///home/lab/repositories/luckia.facturador/com.luckia.biller.deploy/src/main/resources/bootstrap/info_presencial_2014.xlsx']saldo_cons!$a$2:$n$1048576,10,0)</f>
        <v>#VALUE!</v>
      </c>
      <c r="AU346" s="53" t="e">
        <f aca="false">+VLOOKUP($D346,['file:///home/lab/repositories/luckia.facturador/com.luckia.biller.deploy/src/main/resources/bootstrap/info_presencial_2014.xlsx']saldo_cons!$a$2:$n$1048576,11,0)</f>
        <v>#VALUE!</v>
      </c>
      <c r="AV346" s="53" t="e">
        <f aca="false">+VLOOKUP($D346,['file:///home/lab/repositories/luckia.facturador/com.luckia.biller.deploy/src/main/resources/bootstrap/info_presencial_2014.xlsx']saldo_cons!$a$2:$n$1048576,12,0)</f>
        <v>#VALUE!</v>
      </c>
      <c r="AW346" s="53" t="e">
        <f aca="false">+VLOOKUP($D346,['file:///home/lab/repositories/luckia.facturador/com.luckia.biller.deploy/src/main/resources/bootstrap/info_presencial_2014.xlsx']saldo_cons!$a$2:$n$1048576,13,0)</f>
        <v>#VALUE!</v>
      </c>
      <c r="AX346" s="53" t="e">
        <f aca="false">+VLOOKUP($D346,['file:///home/lab/repositories/luckia.facturador/com.luckia.biller.deploy/src/main/resources/bootstrap/info_presencial_2014.xlsx']saldo_cons!$a$2:$n$1048576,14,0)</f>
        <v>#VALUE!</v>
      </c>
      <c r="AY346" s="53" t="n">
        <f aca="false">+SUM(AM346:AX346)</f>
        <v>3035</v>
      </c>
      <c r="AZ346" s="53"/>
      <c r="BA346" s="53"/>
      <c r="BB346" s="53" t="e">
        <f aca="false">+VLOOKUP($D346,['file:///home/lab/repositories/luckia.facturador/com.luckia.biller.deploy/src/main/resources/bootstrap/info_presencial_2014.xlsx']ggr_cons!$a$2:$n$1048576,3,0)</f>
        <v>#VALUE!</v>
      </c>
      <c r="BC346" s="53" t="e">
        <f aca="false">+VLOOKUP($D346,['file:///home/lab/repositories/luckia.facturador/com.luckia.biller.deploy/src/main/resources/bootstrap/info_presencial_2014.xlsx']ggr_cons!$a$2:$n$1048576,4,0)</f>
        <v>#VALUE!</v>
      </c>
      <c r="BD346" s="53" t="e">
        <f aca="false">+VLOOKUP($D346,['file:///home/lab/repositories/luckia.facturador/com.luckia.biller.deploy/src/main/resources/bootstrap/info_presencial_2014.xlsx']ggr_cons!$a$2:$n$1048576,5,0)</f>
        <v>#VALUE!</v>
      </c>
      <c r="BE346" s="53" t="e">
        <f aca="false">+VLOOKUP($D346,['file:///home/lab/repositories/luckia.facturador/com.luckia.biller.deploy/src/main/resources/bootstrap/info_presencial_2014.xlsx']ggr_cons!$a$2:$n$1048576,6,0)</f>
        <v>#VALUE!</v>
      </c>
      <c r="BF346" s="53" t="e">
        <f aca="false">+VLOOKUP($D346,['file:///home/lab/repositories/luckia.facturador/com.luckia.biller.deploy/src/main/resources/bootstrap/info_presencial_2014.xlsx']ggr_cons!$a$2:$n$1048576,7,0)</f>
        <v>#VALUE!</v>
      </c>
      <c r="BG346" s="53" t="e">
        <f aca="false">+VLOOKUP($D346,['file:///home/lab/repositories/luckia.facturador/com.luckia.biller.deploy/src/main/resources/bootstrap/info_presencial_2014.xlsx']ggr_cons!$a$2:$n$1048576,8,0)</f>
        <v>#VALUE!</v>
      </c>
      <c r="BH346" s="53" t="e">
        <f aca="false">+VLOOKUP($D346,['file:///home/lab/repositories/luckia.facturador/com.luckia.biller.deploy/src/main/resources/bootstrap/info_presencial_2014.xlsx']ggr_cons!$a$2:$n$1048576,9,0)</f>
        <v>#VALUE!</v>
      </c>
      <c r="BI346" s="53" t="e">
        <f aca="false">+VLOOKUP($D346,['file:///home/lab/repositories/luckia.facturador/com.luckia.biller.deploy/src/main/resources/bootstrap/info_presencial_2014.xlsx']ggr_cons!$a$2:$n$1048576,10,0)</f>
        <v>#VALUE!</v>
      </c>
      <c r="BJ346" s="53" t="e">
        <f aca="false">+VLOOKUP($D346,['file:///home/lab/repositories/luckia.facturador/com.luckia.biller.deploy/src/main/resources/bootstrap/info_presencial_2014.xlsx']ggr_cons!$a$2:$n$1048576,11,0)</f>
        <v>#VALUE!</v>
      </c>
      <c r="BK346" s="53" t="e">
        <f aca="false">+VLOOKUP($D346,['file:///home/lab/repositories/luckia.facturador/com.luckia.biller.deploy/src/main/resources/bootstrap/info_presencial_2014.xlsx']ggr_cons!$a$2:$n$1048576,12,0)</f>
        <v>#VALUE!</v>
      </c>
      <c r="BL346" s="53" t="e">
        <f aca="false">+VLOOKUP($D346,['file:///home/lab/repositories/luckia.facturador/com.luckia.biller.deploy/src/main/resources/bootstrap/info_presencial_2014.xlsx']ggr_cons!$a$2:$n$1048576,13,0)</f>
        <v>#VALUE!</v>
      </c>
      <c r="BM346" s="53" t="e">
        <f aca="false">+VLOOKUP($D346,['file:///home/lab/repositories/luckia.facturador/com.luckia.biller.deploy/src/main/resources/bootstrap/info_presencial_2014.xlsx']ggr_cons!$a$2:$n$1048576,14,0)</f>
        <v>#VALUE!</v>
      </c>
      <c r="BN346" s="53" t="n">
        <f aca="false">+SUM(BB346:BM346)</f>
        <v>730.29</v>
      </c>
      <c r="BO346" s="53"/>
      <c r="BP346" s="53"/>
      <c r="BQ346" s="55" t="n">
        <f aca="false">+$N346*X346</f>
        <v>30.35</v>
      </c>
      <c r="BR346" s="55" t="n">
        <f aca="false">+$N346*Y346</f>
        <v>0</v>
      </c>
      <c r="BS346" s="55" t="n">
        <f aca="false">+$N346*Z346</f>
        <v>0</v>
      </c>
      <c r="BT346" s="55" t="n">
        <f aca="false">+$N346*AA346</f>
        <v>0</v>
      </c>
      <c r="BU346" s="55" t="n">
        <f aca="false">+$N346*AB346</f>
        <v>0</v>
      </c>
      <c r="BV346" s="55" t="n">
        <f aca="false">+$N346*AC346</f>
        <v>0</v>
      </c>
      <c r="BW346" s="55" t="n">
        <f aca="false">+$N346*AD346</f>
        <v>0</v>
      </c>
      <c r="BX346" s="55" t="n">
        <f aca="false">+$N346*AE346</f>
        <v>0</v>
      </c>
      <c r="BY346" s="55" t="n">
        <f aca="false">+$N346*AF346</f>
        <v>0</v>
      </c>
      <c r="BZ346" s="55" t="n">
        <f aca="false">+$N346*AG346</f>
        <v>0</v>
      </c>
      <c r="CA346" s="55" t="n">
        <f aca="false">+$N346*AH346</f>
        <v>0</v>
      </c>
      <c r="CB346" s="55" t="n">
        <f aca="false">+$N346*AI346</f>
        <v>0</v>
      </c>
      <c r="CC346" s="55" t="n">
        <f aca="false">+SUM(BQ346:CB346)</f>
        <v>30.35</v>
      </c>
      <c r="CD346" s="53"/>
      <c r="CE346" s="55"/>
      <c r="CF346" s="55" t="n">
        <f aca="false">+BQ346/$CE$2</f>
        <v>25.0826446280992</v>
      </c>
      <c r="CG346" s="55" t="n">
        <f aca="false">+BR346/$CE$2</f>
        <v>0</v>
      </c>
      <c r="CH346" s="55" t="n">
        <f aca="false">+BS346/$CE$2</f>
        <v>0</v>
      </c>
      <c r="CI346" s="55" t="n">
        <f aca="false">+BT346/$CE$2</f>
        <v>0</v>
      </c>
      <c r="CJ346" s="55" t="n">
        <f aca="false">+BU346/$CE$2</f>
        <v>0</v>
      </c>
      <c r="CK346" s="55" t="n">
        <f aca="false">+BV346/$CE$2</f>
        <v>0</v>
      </c>
      <c r="CL346" s="55" t="n">
        <f aca="false">+BW346/$CE$2</f>
        <v>0</v>
      </c>
      <c r="CM346" s="55" t="n">
        <f aca="false">+BX346/$CE$2</f>
        <v>0</v>
      </c>
      <c r="CN346" s="55" t="n">
        <f aca="false">+BY346/$CE$2</f>
        <v>0</v>
      </c>
      <c r="CO346" s="55" t="n">
        <f aca="false">+BZ346/$CE$2</f>
        <v>0</v>
      </c>
      <c r="CP346" s="55" t="n">
        <f aca="false">+CA346/$CE$2</f>
        <v>0</v>
      </c>
      <c r="CQ346" s="55" t="n">
        <f aca="false">+CB346/$CE$2</f>
        <v>0</v>
      </c>
      <c r="CR346" s="55" t="n">
        <f aca="false">+CC346/$CE$2</f>
        <v>25.0826446280992</v>
      </c>
      <c r="CS346" s="53"/>
      <c r="CT346" s="53"/>
      <c r="CU346" s="56" t="n">
        <f aca="false">+$O346*X346+$P346*BB346+$Q346*(0.9*BB346+$S346)+$R346</f>
        <v>60.7</v>
      </c>
      <c r="CV346" s="56" t="n">
        <f aca="false">+$O346*Y346+$P346*BC346+$Q346*(0.9*BC346+$S346)+$R346</f>
        <v>0</v>
      </c>
      <c r="CW346" s="56" t="n">
        <f aca="false">+$O346*Z346+$P346*BD346+$Q346*(0.9*BD346+$S346)+$R346</f>
        <v>0</v>
      </c>
      <c r="CX346" s="56" t="n">
        <f aca="false">+$O346*AA346+$P346*BE346+$Q346*(0.9*BE346+$S346)+$R346</f>
        <v>0</v>
      </c>
      <c r="CY346" s="56" t="n">
        <f aca="false">+$O346*AB346+$P346*BF346+$Q346*(0.9*BF346+$S346)+$R346</f>
        <v>0</v>
      </c>
      <c r="CZ346" s="56" t="n">
        <f aca="false">+$O346*AC346+$P346*BG346+$Q346*(0.9*BG346+$S346)+$R346</f>
        <v>0</v>
      </c>
      <c r="DA346" s="56" t="n">
        <f aca="false">+$O346*AD346+$P346*BH346+$Q346*(0.9*BH346+$S346)+$R346</f>
        <v>0</v>
      </c>
      <c r="DB346" s="56" t="n">
        <f aca="false">+$O346*AE346+$P346*BI346+$Q346*(0.9*BI346+$S346)+$R346</f>
        <v>0</v>
      </c>
      <c r="DC346" s="56" t="n">
        <f aca="false">+$O346*AF346+$P346*BJ346+$Q346*(0.9*BJ346+$S346)+$R346</f>
        <v>0</v>
      </c>
      <c r="DD346" s="56" t="n">
        <f aca="false">+$O346*AG346+$P346*BK346+$Q346*(0.9*BK346+$S346)+$R346</f>
        <v>0</v>
      </c>
      <c r="DE346" s="56" t="n">
        <f aca="false">+$O346*AH346+$P346*BL346+$Q346*(0.9*BL346+$S346)+$R346</f>
        <v>0</v>
      </c>
      <c r="DF346" s="56" t="n">
        <f aca="false">+$O346*AI346+$P346*BM346+$Q346*(0.9*BM346+$S346)+$R346</f>
        <v>0</v>
      </c>
      <c r="DG346" s="55" t="n">
        <f aca="false">+SUM(CU346:DF346)</f>
        <v>60.7</v>
      </c>
      <c r="DH346" s="53"/>
      <c r="DJ346" s="14" t="n">
        <f aca="false">+IF(X346=0,0,$T346)</f>
        <v>30</v>
      </c>
      <c r="DK346" s="14" t="n">
        <f aca="false">+IF(Y346=0,0,$T346)</f>
        <v>0</v>
      </c>
      <c r="DL346" s="14" t="n">
        <f aca="false">+IF(Z346=0,0,$T346)</f>
        <v>0</v>
      </c>
      <c r="DM346" s="14" t="n">
        <f aca="false">+IF(AA346=0,0,$T346)</f>
        <v>0</v>
      </c>
      <c r="DN346" s="14" t="n">
        <f aca="false">+IF(AB346=0,0,$T346)</f>
        <v>0</v>
      </c>
      <c r="DO346" s="14" t="n">
        <f aca="false">+IF(AC346=0,0,$T346)</f>
        <v>0</v>
      </c>
      <c r="DP346" s="14" t="n">
        <f aca="false">+IF(AD346=0,0,$T346)</f>
        <v>0</v>
      </c>
      <c r="DQ346" s="14" t="n">
        <f aca="false">+IF(AE346=0,0,$T346)</f>
        <v>0</v>
      </c>
      <c r="DR346" s="14" t="n">
        <f aca="false">+IF(AF346=0,0,$T346)</f>
        <v>0</v>
      </c>
      <c r="DS346" s="14" t="n">
        <f aca="false">+IF(AG346=0,0,$T346)</f>
        <v>0</v>
      </c>
      <c r="DT346" s="14" t="n">
        <f aca="false">+IF(AH346=0,0,$T346)</f>
        <v>0</v>
      </c>
      <c r="DU346" s="14" t="n">
        <f aca="false">+IF(AI346=0,0,$T346)</f>
        <v>0</v>
      </c>
      <c r="DV346" s="55" t="n">
        <f aca="false">+SUM(DJ346:DU346)</f>
        <v>30</v>
      </c>
      <c r="DY346" s="14" t="n">
        <v>0</v>
      </c>
      <c r="DZ346" s="14" t="n">
        <v>0</v>
      </c>
      <c r="EA346" s="14" t="n">
        <v>0</v>
      </c>
      <c r="EB346" s="14" t="n">
        <v>0</v>
      </c>
      <c r="EC346" s="14" t="n">
        <v>0</v>
      </c>
      <c r="ED346" s="14" t="n">
        <v>0</v>
      </c>
      <c r="EE346" s="14" t="n">
        <v>0</v>
      </c>
      <c r="EF346" s="14" t="n">
        <v>0</v>
      </c>
      <c r="EG346" s="14" t="n">
        <v>0</v>
      </c>
      <c r="EH346" s="14" t="n">
        <v>0</v>
      </c>
      <c r="EI346" s="14" t="n">
        <v>0</v>
      </c>
      <c r="EJ346" s="14" t="n">
        <v>0</v>
      </c>
      <c r="EK346" s="55" t="n">
        <f aca="false">+SUM(DY346:EJ346)</f>
        <v>0</v>
      </c>
      <c r="EO346" s="53" t="n">
        <f aca="false">+CU346+DJ346-DY346/2</f>
        <v>90.7</v>
      </c>
      <c r="EP346" s="53" t="n">
        <f aca="false">+CV346+DK346-DZ346/2</f>
        <v>0</v>
      </c>
      <c r="EQ346" s="53" t="n">
        <f aca="false">+CW346+DL346-EA346/2</f>
        <v>0</v>
      </c>
      <c r="ER346" s="53" t="n">
        <f aca="false">+CX346+DM346-EB346/2</f>
        <v>0</v>
      </c>
      <c r="ES346" s="53" t="n">
        <f aca="false">+CY346+DN346-EC346/2</f>
        <v>0</v>
      </c>
      <c r="ET346" s="53" t="n">
        <f aca="false">+CZ346+DO346-ED346/2</f>
        <v>0</v>
      </c>
      <c r="EU346" s="53" t="n">
        <f aca="false">+DA346+DP346-EE346/2</f>
        <v>0</v>
      </c>
      <c r="EV346" s="53" t="n">
        <f aca="false">+DB346+DQ346-EF346/2</f>
        <v>0</v>
      </c>
      <c r="EW346" s="53" t="n">
        <f aca="false">+DC346+DR346-EG346/2</f>
        <v>0</v>
      </c>
      <c r="EX346" s="53" t="n">
        <f aca="false">+DD346+DS346-EH346/2</f>
        <v>0</v>
      </c>
      <c r="EY346" s="53" t="n">
        <f aca="false">+DE346+DT346-EI346/2</f>
        <v>0</v>
      </c>
      <c r="EZ346" s="53" t="n">
        <f aca="false">+DF346+DU346-EJ346/2</f>
        <v>0</v>
      </c>
      <c r="FA346" s="55" t="n">
        <f aca="false">+SUM(EO346:EZ346)</f>
        <v>90.7</v>
      </c>
      <c r="FD346" s="53" t="n">
        <f aca="false">+AM346-EO346-DY346</f>
        <v>2944.3</v>
      </c>
      <c r="FE346" s="53" t="n">
        <f aca="false">+AN346-EP346-DZ346</f>
        <v>0</v>
      </c>
      <c r="FF346" s="53" t="n">
        <f aca="false">+AO346-EQ346-EA346</f>
        <v>0</v>
      </c>
      <c r="FG346" s="53" t="n">
        <f aca="false">+AP346-ER346-EB346</f>
        <v>0</v>
      </c>
      <c r="FH346" s="53" t="n">
        <f aca="false">+AQ346-ES346-EC346</f>
        <v>0</v>
      </c>
      <c r="FI346" s="53" t="n">
        <f aca="false">+AR346-ET346-ED346</f>
        <v>0</v>
      </c>
      <c r="FJ346" s="53" t="n">
        <f aca="false">+AS346-EU346-EE346</f>
        <v>0</v>
      </c>
      <c r="FK346" s="53" t="n">
        <f aca="false">+AT346-EV346-EF346</f>
        <v>0</v>
      </c>
      <c r="FL346" s="53" t="n">
        <f aca="false">+AU346-EW346-EG346</f>
        <v>0</v>
      </c>
      <c r="FM346" s="53" t="n">
        <f aca="false">+AV346-EX346-EH346</f>
        <v>0</v>
      </c>
      <c r="FN346" s="53" t="n">
        <f aca="false">+AW346-EY346-EI346</f>
        <v>0</v>
      </c>
      <c r="FO346" s="53" t="n">
        <f aca="false">+AX346-EZ346-EJ346</f>
        <v>0</v>
      </c>
      <c r="FP346" s="53" t="n">
        <f aca="false">+AY346-FA346</f>
        <v>2944.3</v>
      </c>
    </row>
    <row collapsed="false" customFormat="false" customHeight="true" hidden="false" ht="15" outlineLevel="2" r="347">
      <c r="A347" s="21" t="n">
        <v>12</v>
      </c>
      <c r="B347" s="21" t="s">
        <v>67</v>
      </c>
      <c r="C347" s="21" t="s">
        <v>137</v>
      </c>
      <c r="D347" s="67" t="n">
        <v>16357</v>
      </c>
      <c r="E347" s="67" t="n">
        <v>16357</v>
      </c>
      <c r="F347" s="72" t="s">
        <v>1070</v>
      </c>
      <c r="G347" s="21" t="s">
        <v>69</v>
      </c>
      <c r="H347" s="21" t="s">
        <v>69</v>
      </c>
      <c r="I347" s="72" t="s">
        <v>1071</v>
      </c>
      <c r="J347" s="72" t="s">
        <v>557</v>
      </c>
      <c r="K347" s="72" t="s">
        <v>486</v>
      </c>
      <c r="L347" s="49" t="s">
        <v>487</v>
      </c>
      <c r="M347" s="50" t="s">
        <v>70</v>
      </c>
      <c r="N347" s="51" t="n">
        <v>0.01</v>
      </c>
      <c r="O347" s="51" t="n">
        <v>0.02</v>
      </c>
      <c r="P347" s="51" t="n">
        <v>0</v>
      </c>
      <c r="Q347" s="51" t="n">
        <v>0</v>
      </c>
      <c r="R347" s="50" t="n">
        <v>0</v>
      </c>
      <c r="S347" s="50" t="n">
        <v>0</v>
      </c>
      <c r="T347" s="50" t="n">
        <v>30</v>
      </c>
      <c r="U347" s="50"/>
      <c r="X347" s="53" t="e">
        <f aca="false">+VLOOKUP($D347,['file:///home/lab/repositories/luckia.facturador/com.luckia.biller.deploy/src/main/resources/bootstrap/info_presencial_2014.xlsx']venta_neta_cons!$a$2:$n$1048576,3,0)</f>
        <v>#VALUE!</v>
      </c>
      <c r="Y347" s="53" t="e">
        <f aca="false">+VLOOKUP($D347,['file:///home/lab/repositories/luckia.facturador/com.luckia.biller.deploy/src/main/resources/bootstrap/info_presencial_2014.xlsx']venta_neta_cons!$a$2:$n$1048576,4,0)</f>
        <v>#VALUE!</v>
      </c>
      <c r="Z347" s="53" t="e">
        <f aca="false">+VLOOKUP($D347,['file:///home/lab/repositories/luckia.facturador/com.luckia.biller.deploy/src/main/resources/bootstrap/info_presencial_2014.xlsx']venta_neta_cons!$a$2:$n$1048576,5,0)</f>
        <v>#VALUE!</v>
      </c>
      <c r="AA347" s="53" t="e">
        <f aca="false">+VLOOKUP($D347,['file:///home/lab/repositories/luckia.facturador/com.luckia.biller.deploy/src/main/resources/bootstrap/info_presencial_2014.xlsx']venta_neta_cons!$a$2:$n$1048576,6,0)</f>
        <v>#VALUE!</v>
      </c>
      <c r="AB347" s="53" t="e">
        <f aca="false">+VLOOKUP($D347,['file:///home/lab/repositories/luckia.facturador/com.luckia.biller.deploy/src/main/resources/bootstrap/info_presencial_2014.xlsx']venta_neta_cons!$a$2:$n$1048576,7,0)</f>
        <v>#VALUE!</v>
      </c>
      <c r="AC347" s="53" t="e">
        <f aca="false">+VLOOKUP($D347,['file:///home/lab/repositories/luckia.facturador/com.luckia.biller.deploy/src/main/resources/bootstrap/info_presencial_2014.xlsx']venta_neta_cons!$a$2:$n$1048576,8,0)</f>
        <v>#VALUE!</v>
      </c>
      <c r="AD347" s="53" t="e">
        <f aca="false">+VLOOKUP($D347,['file:///home/lab/repositories/luckia.facturador/com.luckia.biller.deploy/src/main/resources/bootstrap/info_presencial_2014.xlsx']venta_neta_cons!$a$2:$n$1048576,9,0)</f>
        <v>#VALUE!</v>
      </c>
      <c r="AE347" s="53" t="e">
        <f aca="false">+VLOOKUP($D347,['file:///home/lab/repositories/luckia.facturador/com.luckia.biller.deploy/src/main/resources/bootstrap/info_presencial_2014.xlsx']venta_neta_cons!$a$2:$n$1048576,10,0)</f>
        <v>#VALUE!</v>
      </c>
      <c r="AF347" s="53" t="e">
        <f aca="false">+VLOOKUP($D347,['file:///home/lab/repositories/luckia.facturador/com.luckia.biller.deploy/src/main/resources/bootstrap/info_presencial_2014.xlsx']venta_neta_cons!$a$2:$n$1048576,11,0)</f>
        <v>#VALUE!</v>
      </c>
      <c r="AG347" s="53" t="e">
        <f aca="false">+VLOOKUP($D347,['file:///home/lab/repositories/luckia.facturador/com.luckia.biller.deploy/src/main/resources/bootstrap/info_presencial_2014.xlsx']venta_neta_cons!$a$2:$n$1048576,12,0)</f>
        <v>#VALUE!</v>
      </c>
      <c r="AH347" s="53" t="e">
        <f aca="false">+VLOOKUP($D347,['file:///home/lab/repositories/luckia.facturador/com.luckia.biller.deploy/src/main/resources/bootstrap/info_presencial_2014.xlsx']venta_neta_cons!$a$2:$n$1048576,13,0)</f>
        <v>#VALUE!</v>
      </c>
      <c r="AI347" s="53" t="e">
        <f aca="false">+VLOOKUP($D347,['file:///home/lab/repositories/luckia.facturador/com.luckia.biller.deploy/src/main/resources/bootstrap/info_presencial_2014.xlsx']venta_neta_cons!$a$2:$n$1048576,14,0)</f>
        <v>#VALUE!</v>
      </c>
      <c r="AJ347" s="53" t="n">
        <f aca="false">+SUM(X347:AI347)</f>
        <v>33</v>
      </c>
      <c r="AK347" s="54" t="n">
        <f aca="false">+BB347/X347</f>
        <v>1</v>
      </c>
      <c r="AL347" s="53"/>
      <c r="AM347" s="53" t="e">
        <f aca="false">+VLOOKUP($D347,['file:///home/lab/repositories/luckia.facturador/com.luckia.biller.deploy/src/main/resources/bootstrap/info_presencial_2014.xlsx']saldo_cons!$a$2:$n$1048576,3,0)</f>
        <v>#VALUE!</v>
      </c>
      <c r="AN347" s="53" t="e">
        <f aca="false">+VLOOKUP($D347,['file:///home/lab/repositories/luckia.facturador/com.luckia.biller.deploy/src/main/resources/bootstrap/info_presencial_2014.xlsx']saldo_cons!$a$2:$n$1048576,4,0)</f>
        <v>#VALUE!</v>
      </c>
      <c r="AO347" s="53" t="e">
        <f aca="false">+VLOOKUP($D347,['file:///home/lab/repositories/luckia.facturador/com.luckia.biller.deploy/src/main/resources/bootstrap/info_presencial_2014.xlsx']saldo_cons!$a$2:$n$1048576,5,0)</f>
        <v>#VALUE!</v>
      </c>
      <c r="AP347" s="53" t="e">
        <f aca="false">+VLOOKUP($D347,['file:///home/lab/repositories/luckia.facturador/com.luckia.biller.deploy/src/main/resources/bootstrap/info_presencial_2014.xlsx']saldo_cons!$a$2:$n$1048576,6,0)</f>
        <v>#VALUE!</v>
      </c>
      <c r="AQ347" s="53" t="e">
        <f aca="false">+VLOOKUP($D347,['file:///home/lab/repositories/luckia.facturador/com.luckia.biller.deploy/src/main/resources/bootstrap/info_presencial_2014.xlsx']saldo_cons!$a$2:$n$1048576,7,0)</f>
        <v>#VALUE!</v>
      </c>
      <c r="AR347" s="53" t="e">
        <f aca="false">+VLOOKUP($D347,['file:///home/lab/repositories/luckia.facturador/com.luckia.biller.deploy/src/main/resources/bootstrap/info_presencial_2014.xlsx']saldo_cons!$a$2:$n$1048576,8,0)</f>
        <v>#VALUE!</v>
      </c>
      <c r="AS347" s="53" t="e">
        <f aca="false">+VLOOKUP($D347,['file:///home/lab/repositories/luckia.facturador/com.luckia.biller.deploy/src/main/resources/bootstrap/info_presencial_2014.xlsx']saldo_cons!$a$2:$n$1048576,9,0)</f>
        <v>#VALUE!</v>
      </c>
      <c r="AT347" s="53" t="e">
        <f aca="false">+VLOOKUP($D347,['file:///home/lab/repositories/luckia.facturador/com.luckia.biller.deploy/src/main/resources/bootstrap/info_presencial_2014.xlsx']saldo_cons!$a$2:$n$1048576,10,0)</f>
        <v>#VALUE!</v>
      </c>
      <c r="AU347" s="53" t="e">
        <f aca="false">+VLOOKUP($D347,['file:///home/lab/repositories/luckia.facturador/com.luckia.biller.deploy/src/main/resources/bootstrap/info_presencial_2014.xlsx']saldo_cons!$a$2:$n$1048576,11,0)</f>
        <v>#VALUE!</v>
      </c>
      <c r="AV347" s="53" t="e">
        <f aca="false">+VLOOKUP($D347,['file:///home/lab/repositories/luckia.facturador/com.luckia.biller.deploy/src/main/resources/bootstrap/info_presencial_2014.xlsx']saldo_cons!$a$2:$n$1048576,12,0)</f>
        <v>#VALUE!</v>
      </c>
      <c r="AW347" s="53" t="e">
        <f aca="false">+VLOOKUP($D347,['file:///home/lab/repositories/luckia.facturador/com.luckia.biller.deploy/src/main/resources/bootstrap/info_presencial_2014.xlsx']saldo_cons!$a$2:$n$1048576,13,0)</f>
        <v>#VALUE!</v>
      </c>
      <c r="AX347" s="53" t="e">
        <f aca="false">+VLOOKUP($D347,['file:///home/lab/repositories/luckia.facturador/com.luckia.biller.deploy/src/main/resources/bootstrap/info_presencial_2014.xlsx']saldo_cons!$a$2:$n$1048576,14,0)</f>
        <v>#VALUE!</v>
      </c>
      <c r="AY347" s="53"/>
      <c r="AZ347" s="53"/>
      <c r="BA347" s="53"/>
      <c r="BB347" s="53" t="e">
        <f aca="false">+VLOOKUP($D347,['file:///home/lab/repositories/luckia.facturador/com.luckia.biller.deploy/src/main/resources/bootstrap/info_presencial_2014.xlsx']ggr_cons!$a$2:$n$1048576,3,0)</f>
        <v>#VALUE!</v>
      </c>
      <c r="BC347" s="53" t="e">
        <f aca="false">+VLOOKUP($D347,['file:///home/lab/repositories/luckia.facturador/com.luckia.biller.deploy/src/main/resources/bootstrap/info_presencial_2014.xlsx']ggr_cons!$a$2:$n$1048576,4,0)</f>
        <v>#VALUE!</v>
      </c>
      <c r="BD347" s="53" t="e">
        <f aca="false">+VLOOKUP($D347,['file:///home/lab/repositories/luckia.facturador/com.luckia.biller.deploy/src/main/resources/bootstrap/info_presencial_2014.xlsx']ggr_cons!$a$2:$n$1048576,5,0)</f>
        <v>#VALUE!</v>
      </c>
      <c r="BE347" s="53" t="e">
        <f aca="false">+VLOOKUP($D347,['file:///home/lab/repositories/luckia.facturador/com.luckia.biller.deploy/src/main/resources/bootstrap/info_presencial_2014.xlsx']ggr_cons!$a$2:$n$1048576,6,0)</f>
        <v>#VALUE!</v>
      </c>
      <c r="BF347" s="53" t="e">
        <f aca="false">+VLOOKUP($D347,['file:///home/lab/repositories/luckia.facturador/com.luckia.biller.deploy/src/main/resources/bootstrap/info_presencial_2014.xlsx']ggr_cons!$a$2:$n$1048576,7,0)</f>
        <v>#VALUE!</v>
      </c>
      <c r="BG347" s="53" t="e">
        <f aca="false">+VLOOKUP($D347,['file:///home/lab/repositories/luckia.facturador/com.luckia.biller.deploy/src/main/resources/bootstrap/info_presencial_2014.xlsx']ggr_cons!$a$2:$n$1048576,8,0)</f>
        <v>#VALUE!</v>
      </c>
      <c r="BH347" s="53" t="e">
        <f aca="false">+VLOOKUP($D347,['file:///home/lab/repositories/luckia.facturador/com.luckia.biller.deploy/src/main/resources/bootstrap/info_presencial_2014.xlsx']ggr_cons!$a$2:$n$1048576,9,0)</f>
        <v>#VALUE!</v>
      </c>
      <c r="BI347" s="53" t="e">
        <f aca="false">+VLOOKUP($D347,['file:///home/lab/repositories/luckia.facturador/com.luckia.biller.deploy/src/main/resources/bootstrap/info_presencial_2014.xlsx']ggr_cons!$a$2:$n$1048576,10,0)</f>
        <v>#VALUE!</v>
      </c>
      <c r="BJ347" s="53" t="e">
        <f aca="false">+VLOOKUP($D347,['file:///home/lab/repositories/luckia.facturador/com.luckia.biller.deploy/src/main/resources/bootstrap/info_presencial_2014.xlsx']ggr_cons!$a$2:$n$1048576,11,0)</f>
        <v>#VALUE!</v>
      </c>
      <c r="BK347" s="53" t="e">
        <f aca="false">+VLOOKUP($D347,['file:///home/lab/repositories/luckia.facturador/com.luckia.biller.deploy/src/main/resources/bootstrap/info_presencial_2014.xlsx']ggr_cons!$a$2:$n$1048576,12,0)</f>
        <v>#VALUE!</v>
      </c>
      <c r="BL347" s="53" t="e">
        <f aca="false">+VLOOKUP($D347,['file:///home/lab/repositories/luckia.facturador/com.luckia.biller.deploy/src/main/resources/bootstrap/info_presencial_2014.xlsx']ggr_cons!$a$2:$n$1048576,13,0)</f>
        <v>#VALUE!</v>
      </c>
      <c r="BM347" s="53" t="e">
        <f aca="false">+VLOOKUP($D347,['file:///home/lab/repositories/luckia.facturador/com.luckia.biller.deploy/src/main/resources/bootstrap/info_presencial_2014.xlsx']ggr_cons!$a$2:$n$1048576,14,0)</f>
        <v>#VALUE!</v>
      </c>
      <c r="BN347" s="53"/>
      <c r="BO347" s="53"/>
      <c r="BP347" s="53"/>
      <c r="BQ347" s="55" t="n">
        <f aca="false">+$N347*X347</f>
        <v>0.33</v>
      </c>
      <c r="BR347" s="55" t="n">
        <f aca="false">+$N347*Y347</f>
        <v>0</v>
      </c>
      <c r="BS347" s="55" t="n">
        <f aca="false">+$N347*Z347</f>
        <v>0</v>
      </c>
      <c r="BT347" s="55" t="n">
        <f aca="false">+$N347*AA347</f>
        <v>0</v>
      </c>
      <c r="BU347" s="55" t="n">
        <f aca="false">+$N347*AB347</f>
        <v>0</v>
      </c>
      <c r="BV347" s="55" t="n">
        <f aca="false">+$N347*AC347</f>
        <v>0</v>
      </c>
      <c r="BW347" s="55" t="n">
        <f aca="false">+$N347*AD347</f>
        <v>0</v>
      </c>
      <c r="BX347" s="55" t="n">
        <f aca="false">+$N347*AE347</f>
        <v>0</v>
      </c>
      <c r="BY347" s="55" t="n">
        <f aca="false">+$N347*AF347</f>
        <v>0</v>
      </c>
      <c r="BZ347" s="55" t="n">
        <f aca="false">+$N347*AG347</f>
        <v>0</v>
      </c>
      <c r="CA347" s="55" t="n">
        <f aca="false">+$N347*AH347</f>
        <v>0</v>
      </c>
      <c r="CB347" s="55" t="n">
        <f aca="false">+$N347*AI347</f>
        <v>0</v>
      </c>
      <c r="CC347" s="55" t="n">
        <f aca="false">+SUM(BQ347:CB347)</f>
        <v>0.33</v>
      </c>
      <c r="CD347" s="53"/>
      <c r="CE347" s="55"/>
      <c r="CF347" s="55" t="n">
        <f aca="false">+BQ347/$CE$2</f>
        <v>0.272727272727273</v>
      </c>
      <c r="CG347" s="55" t="n">
        <f aca="false">+BR347/$CE$2</f>
        <v>0</v>
      </c>
      <c r="CH347" s="55" t="n">
        <f aca="false">+BS347/$CE$2</f>
        <v>0</v>
      </c>
      <c r="CI347" s="55" t="n">
        <f aca="false">+BT347/$CE$2</f>
        <v>0</v>
      </c>
      <c r="CJ347" s="55" t="n">
        <f aca="false">+BU347/$CE$2</f>
        <v>0</v>
      </c>
      <c r="CK347" s="55" t="n">
        <f aca="false">+BV347/$CE$2</f>
        <v>0</v>
      </c>
      <c r="CL347" s="55" t="n">
        <f aca="false">+BW347/$CE$2</f>
        <v>0</v>
      </c>
      <c r="CM347" s="55" t="n">
        <f aca="false">+BX347/$CE$2</f>
        <v>0</v>
      </c>
      <c r="CN347" s="55" t="n">
        <f aca="false">+BY347/$CE$2</f>
        <v>0</v>
      </c>
      <c r="CO347" s="55" t="n">
        <f aca="false">+BZ347/$CE$2</f>
        <v>0</v>
      </c>
      <c r="CP347" s="55" t="n">
        <f aca="false">+CA347/$CE$2</f>
        <v>0</v>
      </c>
      <c r="CQ347" s="55" t="n">
        <f aca="false">+CB347/$CE$2</f>
        <v>0</v>
      </c>
      <c r="CR347" s="55" t="n">
        <f aca="false">+CC347/$CE$2</f>
        <v>0.272727272727273</v>
      </c>
      <c r="CS347" s="53"/>
      <c r="CT347" s="53"/>
      <c r="CU347" s="56" t="n">
        <f aca="false">+$O347*X347+$P347*BB347+$Q347*(0.9*BB347+$S347)+$R347</f>
        <v>0.66</v>
      </c>
      <c r="CV347" s="56" t="n">
        <f aca="false">+$O347*Y347+$P347*BC347+$Q347*(0.9*BC347+$S347)+$R347</f>
        <v>0</v>
      </c>
      <c r="CW347" s="56" t="n">
        <f aca="false">+$O347*Z347+$P347*BD347+$Q347*(0.9*BD347+$S347)+$R347</f>
        <v>0</v>
      </c>
      <c r="CX347" s="56" t="n">
        <f aca="false">+$O347*AA347+$P347*BE347+$Q347*(0.9*BE347+$S347)+$R347</f>
        <v>0</v>
      </c>
      <c r="CY347" s="56" t="n">
        <f aca="false">+$O347*AB347+$P347*BF347+$Q347*(0.9*BF347+$S347)+$R347</f>
        <v>0</v>
      </c>
      <c r="CZ347" s="56" t="n">
        <f aca="false">+$O347*AC347+$P347*BG347+$Q347*(0.9*BG347+$S347)+$R347</f>
        <v>0</v>
      </c>
      <c r="DA347" s="56" t="n">
        <f aca="false">+$O347*AD347+$P347*BH347+$Q347*(0.9*BH347+$S347)+$R347</f>
        <v>0</v>
      </c>
      <c r="DB347" s="56" t="n">
        <f aca="false">+$O347*AE347+$P347*BI347+$Q347*(0.9*BI347+$S347)+$R347</f>
        <v>0</v>
      </c>
      <c r="DC347" s="56" t="n">
        <f aca="false">+$O347*AF347+$P347*BJ347+$Q347*(0.9*BJ347+$S347)+$R347</f>
        <v>0</v>
      </c>
      <c r="DD347" s="56" t="n">
        <f aca="false">+$O347*AG347+$P347*BK347+$Q347*(0.9*BK347+$S347)+$R347</f>
        <v>0</v>
      </c>
      <c r="DE347" s="56" t="n">
        <f aca="false">+$O347*AH347+$P347*BL347+$Q347*(0.9*BL347+$S347)+$R347</f>
        <v>0</v>
      </c>
      <c r="DF347" s="56" t="n">
        <f aca="false">+$O347*AI347+$P347*BM347+$Q347*(0.9*BM347+$S347)+$R347</f>
        <v>0</v>
      </c>
      <c r="DG347" s="55" t="n">
        <f aca="false">+SUM(CU347:DF347)</f>
        <v>0.66</v>
      </c>
      <c r="DH347" s="53"/>
      <c r="DJ347" s="14" t="n">
        <f aca="false">+IF(X347=0,0,$T347)</f>
        <v>30</v>
      </c>
      <c r="DK347" s="14" t="n">
        <f aca="false">+IF(Y347=0,0,$T347)</f>
        <v>0</v>
      </c>
      <c r="DL347" s="14" t="n">
        <f aca="false">+IF(Z347=0,0,$T347)</f>
        <v>0</v>
      </c>
      <c r="DM347" s="14" t="n">
        <f aca="false">+IF(AA347=0,0,$T347)</f>
        <v>0</v>
      </c>
      <c r="DN347" s="14" t="n">
        <f aca="false">+IF(AB347=0,0,$T347)</f>
        <v>0</v>
      </c>
      <c r="DO347" s="14" t="n">
        <f aca="false">+IF(AC347=0,0,$T347)</f>
        <v>0</v>
      </c>
      <c r="DP347" s="14" t="n">
        <f aca="false">+IF(AD347=0,0,$T347)</f>
        <v>0</v>
      </c>
      <c r="DQ347" s="14" t="n">
        <f aca="false">+IF(AE347=0,0,$T347)</f>
        <v>0</v>
      </c>
      <c r="DR347" s="14" t="n">
        <f aca="false">+IF(AF347=0,0,$T347)</f>
        <v>0</v>
      </c>
      <c r="DS347" s="14" t="n">
        <f aca="false">+IF(AG347=0,0,$T347)</f>
        <v>0</v>
      </c>
      <c r="DT347" s="14" t="n">
        <f aca="false">+IF(AH347=0,0,$T347)</f>
        <v>0</v>
      </c>
      <c r="DU347" s="14" t="n">
        <f aca="false">+IF(AI347=0,0,$T347)</f>
        <v>0</v>
      </c>
      <c r="DV347" s="55"/>
      <c r="DY347" s="14" t="n">
        <v>0</v>
      </c>
      <c r="DZ347" s="14" t="n">
        <v>0</v>
      </c>
      <c r="EA347" s="14" t="n">
        <v>0</v>
      </c>
      <c r="EB347" s="14" t="n">
        <v>0</v>
      </c>
      <c r="EC347" s="14" t="n">
        <v>0</v>
      </c>
      <c r="ED347" s="14" t="n">
        <v>0</v>
      </c>
      <c r="EE347" s="14" t="n">
        <v>0</v>
      </c>
      <c r="EF347" s="14" t="n">
        <v>0</v>
      </c>
      <c r="EG347" s="14" t="n">
        <v>0</v>
      </c>
      <c r="EH347" s="14" t="n">
        <v>0</v>
      </c>
      <c r="EI347" s="14" t="n">
        <v>0</v>
      </c>
      <c r="EJ347" s="14" t="n">
        <v>0</v>
      </c>
      <c r="EK347" s="55"/>
      <c r="EO347" s="53" t="n">
        <f aca="false">+CU347+DJ347-DY347/2</f>
        <v>30.66</v>
      </c>
      <c r="EP347" s="53" t="n">
        <f aca="false">+CV347+DK347-DZ347/2</f>
        <v>0</v>
      </c>
      <c r="EQ347" s="53" t="n">
        <f aca="false">+CW347+DL347-EA347/2</f>
        <v>0</v>
      </c>
      <c r="ER347" s="53" t="n">
        <f aca="false">+CX347+DM347-EB347/2</f>
        <v>0</v>
      </c>
      <c r="ES347" s="53" t="n">
        <f aca="false">+CY347+DN347-EC347/2</f>
        <v>0</v>
      </c>
      <c r="ET347" s="53" t="n">
        <f aca="false">+CZ347+DO347-ED347/2</f>
        <v>0</v>
      </c>
      <c r="EU347" s="53" t="n">
        <f aca="false">+DA347+DP347-EE347/2</f>
        <v>0</v>
      </c>
      <c r="EV347" s="53" t="n">
        <f aca="false">+DB347+DQ347-EF347/2</f>
        <v>0</v>
      </c>
      <c r="EW347" s="53" t="n">
        <f aca="false">+DC347+DR347-EG347/2</f>
        <v>0</v>
      </c>
      <c r="EX347" s="53" t="n">
        <f aca="false">+DD347+DS347-EH347/2</f>
        <v>0</v>
      </c>
      <c r="EY347" s="53" t="n">
        <f aca="false">+DE347+DT347-EI347/2</f>
        <v>0</v>
      </c>
      <c r="EZ347" s="53" t="n">
        <f aca="false">+DF347+DU347-EJ347/2</f>
        <v>0</v>
      </c>
      <c r="FA347" s="55" t="n">
        <f aca="false">+SUM(EO347:EZ347)</f>
        <v>30.66</v>
      </c>
      <c r="FD347" s="53" t="n">
        <f aca="false">+AM347-EO347-DY347</f>
        <v>2.34</v>
      </c>
      <c r="FE347" s="53" t="n">
        <f aca="false">+AN347-EP347-DZ347</f>
        <v>0</v>
      </c>
      <c r="FF347" s="53" t="n">
        <f aca="false">+AO347-EQ347-EA347</f>
        <v>0</v>
      </c>
      <c r="FG347" s="53" t="n">
        <f aca="false">+AP347-ER347-EB347</f>
        <v>0</v>
      </c>
      <c r="FH347" s="53" t="n">
        <f aca="false">+AQ347-ES347-EC347</f>
        <v>0</v>
      </c>
      <c r="FI347" s="53" t="n">
        <f aca="false">+AR347-ET347-ED347</f>
        <v>0</v>
      </c>
      <c r="FJ347" s="53" t="n">
        <f aca="false">+AS347-EU347-EE347</f>
        <v>0</v>
      </c>
      <c r="FK347" s="53" t="n">
        <f aca="false">+AT347-EV347-EF347</f>
        <v>0</v>
      </c>
      <c r="FL347" s="53" t="n">
        <f aca="false">+AU347-EW347-EG347</f>
        <v>0</v>
      </c>
      <c r="FM347" s="53" t="n">
        <f aca="false">+AV347-EX347-EH347</f>
        <v>0</v>
      </c>
      <c r="FN347" s="53" t="n">
        <f aca="false">+AW347-EY347-EI347</f>
        <v>0</v>
      </c>
      <c r="FO347" s="53" t="n">
        <f aca="false">+AX347-EZ347-EJ347</f>
        <v>0</v>
      </c>
      <c r="FP347" s="53" t="n">
        <f aca="false">+AY347-FA347</f>
        <v>-30.66</v>
      </c>
    </row>
    <row collapsed="false" customFormat="false" customHeight="true" hidden="false" ht="15" outlineLevel="2" r="348">
      <c r="A348" s="21" t="n">
        <v>12</v>
      </c>
      <c r="B348" s="21" t="s">
        <v>67</v>
      </c>
      <c r="C348" s="21" t="s">
        <v>137</v>
      </c>
      <c r="D348" s="67" t="n">
        <v>16353</v>
      </c>
      <c r="E348" s="67" t="n">
        <v>16353</v>
      </c>
      <c r="F348" s="72" t="s">
        <v>1072</v>
      </c>
      <c r="G348" s="21" t="s">
        <v>69</v>
      </c>
      <c r="H348" s="21" t="s">
        <v>69</v>
      </c>
      <c r="I348" s="72" t="s">
        <v>1073</v>
      </c>
      <c r="J348" s="72" t="s">
        <v>74</v>
      </c>
      <c r="K348" s="72" t="s">
        <v>75</v>
      </c>
      <c r="L348" s="49" t="s">
        <v>487</v>
      </c>
      <c r="M348" s="50" t="s">
        <v>70</v>
      </c>
      <c r="N348" s="51" t="n">
        <v>0.01</v>
      </c>
      <c r="O348" s="51" t="n">
        <v>0.02</v>
      </c>
      <c r="P348" s="51" t="n">
        <v>0</v>
      </c>
      <c r="Q348" s="51" t="n">
        <v>0</v>
      </c>
      <c r="R348" s="50" t="n">
        <v>0</v>
      </c>
      <c r="S348" s="50" t="n">
        <v>0</v>
      </c>
      <c r="T348" s="50" t="n">
        <v>30</v>
      </c>
      <c r="U348" s="50"/>
      <c r="X348" s="53" t="e">
        <f aca="false">+VLOOKUP($D348,['file:///home/lab/repositories/luckia.facturador/com.luckia.biller.deploy/src/main/resources/bootstrap/info_presencial_2014.xlsx']venta_neta_cons!$a$2:$n$1048576,3,0)</f>
        <v>#VALUE!</v>
      </c>
      <c r="Y348" s="53" t="e">
        <f aca="false">+VLOOKUP($D348,['file:///home/lab/repositories/luckia.facturador/com.luckia.biller.deploy/src/main/resources/bootstrap/info_presencial_2014.xlsx']venta_neta_cons!$a$2:$n$1048576,4,0)</f>
        <v>#VALUE!</v>
      </c>
      <c r="Z348" s="53" t="e">
        <f aca="false">+VLOOKUP($D348,['file:///home/lab/repositories/luckia.facturador/com.luckia.biller.deploy/src/main/resources/bootstrap/info_presencial_2014.xlsx']venta_neta_cons!$a$2:$n$1048576,5,0)</f>
        <v>#VALUE!</v>
      </c>
      <c r="AA348" s="53" t="e">
        <f aca="false">+VLOOKUP($D348,['file:///home/lab/repositories/luckia.facturador/com.luckia.biller.deploy/src/main/resources/bootstrap/info_presencial_2014.xlsx']venta_neta_cons!$a$2:$n$1048576,6,0)</f>
        <v>#VALUE!</v>
      </c>
      <c r="AB348" s="53" t="e">
        <f aca="false">+VLOOKUP($D348,['file:///home/lab/repositories/luckia.facturador/com.luckia.biller.deploy/src/main/resources/bootstrap/info_presencial_2014.xlsx']venta_neta_cons!$a$2:$n$1048576,7,0)</f>
        <v>#VALUE!</v>
      </c>
      <c r="AC348" s="53" t="e">
        <f aca="false">+VLOOKUP($D348,['file:///home/lab/repositories/luckia.facturador/com.luckia.biller.deploy/src/main/resources/bootstrap/info_presencial_2014.xlsx']venta_neta_cons!$a$2:$n$1048576,8,0)</f>
        <v>#VALUE!</v>
      </c>
      <c r="AD348" s="53" t="e">
        <f aca="false">+VLOOKUP($D348,['file:///home/lab/repositories/luckia.facturador/com.luckia.biller.deploy/src/main/resources/bootstrap/info_presencial_2014.xlsx']venta_neta_cons!$a$2:$n$1048576,9,0)</f>
        <v>#VALUE!</v>
      </c>
      <c r="AE348" s="53" t="e">
        <f aca="false">+VLOOKUP($D348,['file:///home/lab/repositories/luckia.facturador/com.luckia.biller.deploy/src/main/resources/bootstrap/info_presencial_2014.xlsx']venta_neta_cons!$a$2:$n$1048576,10,0)</f>
        <v>#VALUE!</v>
      </c>
      <c r="AF348" s="53" t="e">
        <f aca="false">+VLOOKUP($D348,['file:///home/lab/repositories/luckia.facturador/com.luckia.biller.deploy/src/main/resources/bootstrap/info_presencial_2014.xlsx']venta_neta_cons!$a$2:$n$1048576,11,0)</f>
        <v>#VALUE!</v>
      </c>
      <c r="AG348" s="53" t="e">
        <f aca="false">+VLOOKUP($D348,['file:///home/lab/repositories/luckia.facturador/com.luckia.biller.deploy/src/main/resources/bootstrap/info_presencial_2014.xlsx']venta_neta_cons!$a$2:$n$1048576,12,0)</f>
        <v>#VALUE!</v>
      </c>
      <c r="AH348" s="53" t="e">
        <f aca="false">+VLOOKUP($D348,['file:///home/lab/repositories/luckia.facturador/com.luckia.biller.deploy/src/main/resources/bootstrap/info_presencial_2014.xlsx']venta_neta_cons!$a$2:$n$1048576,13,0)</f>
        <v>#VALUE!</v>
      </c>
      <c r="AI348" s="53" t="e">
        <f aca="false">+VLOOKUP($D348,['file:///home/lab/repositories/luckia.facturador/com.luckia.biller.deploy/src/main/resources/bootstrap/info_presencial_2014.xlsx']venta_neta_cons!$a$2:$n$1048576,14,0)</f>
        <v>#VALUE!</v>
      </c>
      <c r="AJ348" s="53" t="n">
        <f aca="false">+SUM(X348:AI348)</f>
        <v>1356</v>
      </c>
      <c r="AK348" s="54" t="n">
        <f aca="false">+BB348/X348</f>
        <v>0.363561946902655</v>
      </c>
      <c r="AL348" s="53"/>
      <c r="AM348" s="53" t="e">
        <f aca="false">+VLOOKUP($D348,['file:///home/lab/repositories/luckia.facturador/com.luckia.biller.deploy/src/main/resources/bootstrap/info_presencial_2014.xlsx']saldo_cons!$a$2:$n$1048576,3,0)</f>
        <v>#VALUE!</v>
      </c>
      <c r="AN348" s="53" t="e">
        <f aca="false">+VLOOKUP($D348,['file:///home/lab/repositories/luckia.facturador/com.luckia.biller.deploy/src/main/resources/bootstrap/info_presencial_2014.xlsx']saldo_cons!$a$2:$n$1048576,4,0)</f>
        <v>#VALUE!</v>
      </c>
      <c r="AO348" s="53" t="e">
        <f aca="false">+VLOOKUP($D348,['file:///home/lab/repositories/luckia.facturador/com.luckia.biller.deploy/src/main/resources/bootstrap/info_presencial_2014.xlsx']saldo_cons!$a$2:$n$1048576,5,0)</f>
        <v>#VALUE!</v>
      </c>
      <c r="AP348" s="53" t="e">
        <f aca="false">+VLOOKUP($D348,['file:///home/lab/repositories/luckia.facturador/com.luckia.biller.deploy/src/main/resources/bootstrap/info_presencial_2014.xlsx']saldo_cons!$a$2:$n$1048576,6,0)</f>
        <v>#VALUE!</v>
      </c>
      <c r="AQ348" s="53" t="e">
        <f aca="false">+VLOOKUP($D348,['file:///home/lab/repositories/luckia.facturador/com.luckia.biller.deploy/src/main/resources/bootstrap/info_presencial_2014.xlsx']saldo_cons!$a$2:$n$1048576,7,0)</f>
        <v>#VALUE!</v>
      </c>
      <c r="AR348" s="53" t="e">
        <f aca="false">+VLOOKUP($D348,['file:///home/lab/repositories/luckia.facturador/com.luckia.biller.deploy/src/main/resources/bootstrap/info_presencial_2014.xlsx']saldo_cons!$a$2:$n$1048576,8,0)</f>
        <v>#VALUE!</v>
      </c>
      <c r="AS348" s="53" t="e">
        <f aca="false">+VLOOKUP($D348,['file:///home/lab/repositories/luckia.facturador/com.luckia.biller.deploy/src/main/resources/bootstrap/info_presencial_2014.xlsx']saldo_cons!$a$2:$n$1048576,9,0)</f>
        <v>#VALUE!</v>
      </c>
      <c r="AT348" s="53" t="e">
        <f aca="false">+VLOOKUP($D348,['file:///home/lab/repositories/luckia.facturador/com.luckia.biller.deploy/src/main/resources/bootstrap/info_presencial_2014.xlsx']saldo_cons!$a$2:$n$1048576,10,0)</f>
        <v>#VALUE!</v>
      </c>
      <c r="AU348" s="53" t="e">
        <f aca="false">+VLOOKUP($D348,['file:///home/lab/repositories/luckia.facturador/com.luckia.biller.deploy/src/main/resources/bootstrap/info_presencial_2014.xlsx']saldo_cons!$a$2:$n$1048576,11,0)</f>
        <v>#VALUE!</v>
      </c>
      <c r="AV348" s="53" t="e">
        <f aca="false">+VLOOKUP($D348,['file:///home/lab/repositories/luckia.facturador/com.luckia.biller.deploy/src/main/resources/bootstrap/info_presencial_2014.xlsx']saldo_cons!$a$2:$n$1048576,12,0)</f>
        <v>#VALUE!</v>
      </c>
      <c r="AW348" s="53" t="e">
        <f aca="false">+VLOOKUP($D348,['file:///home/lab/repositories/luckia.facturador/com.luckia.biller.deploy/src/main/resources/bootstrap/info_presencial_2014.xlsx']saldo_cons!$a$2:$n$1048576,13,0)</f>
        <v>#VALUE!</v>
      </c>
      <c r="AX348" s="53" t="e">
        <f aca="false">+VLOOKUP($D348,['file:///home/lab/repositories/luckia.facturador/com.luckia.biller.deploy/src/main/resources/bootstrap/info_presencial_2014.xlsx']saldo_cons!$a$2:$n$1048576,14,0)</f>
        <v>#VALUE!</v>
      </c>
      <c r="AY348" s="53"/>
      <c r="AZ348" s="53"/>
      <c r="BA348" s="53"/>
      <c r="BB348" s="53" t="e">
        <f aca="false">+VLOOKUP($D348,['file:///home/lab/repositories/luckia.facturador/com.luckia.biller.deploy/src/main/resources/bootstrap/info_presencial_2014.xlsx']ggr_cons!$a$2:$n$1048576,3,0)</f>
        <v>#VALUE!</v>
      </c>
      <c r="BC348" s="53" t="e">
        <f aca="false">+VLOOKUP($D348,['file:///home/lab/repositories/luckia.facturador/com.luckia.biller.deploy/src/main/resources/bootstrap/info_presencial_2014.xlsx']ggr_cons!$a$2:$n$1048576,4,0)</f>
        <v>#VALUE!</v>
      </c>
      <c r="BD348" s="53" t="e">
        <f aca="false">+VLOOKUP($D348,['file:///home/lab/repositories/luckia.facturador/com.luckia.biller.deploy/src/main/resources/bootstrap/info_presencial_2014.xlsx']ggr_cons!$a$2:$n$1048576,5,0)</f>
        <v>#VALUE!</v>
      </c>
      <c r="BE348" s="53" t="e">
        <f aca="false">+VLOOKUP($D348,['file:///home/lab/repositories/luckia.facturador/com.luckia.biller.deploy/src/main/resources/bootstrap/info_presencial_2014.xlsx']ggr_cons!$a$2:$n$1048576,6,0)</f>
        <v>#VALUE!</v>
      </c>
      <c r="BF348" s="53" t="e">
        <f aca="false">+VLOOKUP($D348,['file:///home/lab/repositories/luckia.facturador/com.luckia.biller.deploy/src/main/resources/bootstrap/info_presencial_2014.xlsx']ggr_cons!$a$2:$n$1048576,7,0)</f>
        <v>#VALUE!</v>
      </c>
      <c r="BG348" s="53" t="e">
        <f aca="false">+VLOOKUP($D348,['file:///home/lab/repositories/luckia.facturador/com.luckia.biller.deploy/src/main/resources/bootstrap/info_presencial_2014.xlsx']ggr_cons!$a$2:$n$1048576,8,0)</f>
        <v>#VALUE!</v>
      </c>
      <c r="BH348" s="53" t="e">
        <f aca="false">+VLOOKUP($D348,['file:///home/lab/repositories/luckia.facturador/com.luckia.biller.deploy/src/main/resources/bootstrap/info_presencial_2014.xlsx']ggr_cons!$a$2:$n$1048576,9,0)</f>
        <v>#VALUE!</v>
      </c>
      <c r="BI348" s="53" t="e">
        <f aca="false">+VLOOKUP($D348,['file:///home/lab/repositories/luckia.facturador/com.luckia.biller.deploy/src/main/resources/bootstrap/info_presencial_2014.xlsx']ggr_cons!$a$2:$n$1048576,10,0)</f>
        <v>#VALUE!</v>
      </c>
      <c r="BJ348" s="53" t="e">
        <f aca="false">+VLOOKUP($D348,['file:///home/lab/repositories/luckia.facturador/com.luckia.biller.deploy/src/main/resources/bootstrap/info_presencial_2014.xlsx']ggr_cons!$a$2:$n$1048576,11,0)</f>
        <v>#VALUE!</v>
      </c>
      <c r="BK348" s="53" t="e">
        <f aca="false">+VLOOKUP($D348,['file:///home/lab/repositories/luckia.facturador/com.luckia.biller.deploy/src/main/resources/bootstrap/info_presencial_2014.xlsx']ggr_cons!$a$2:$n$1048576,12,0)</f>
        <v>#VALUE!</v>
      </c>
      <c r="BL348" s="53" t="e">
        <f aca="false">+VLOOKUP($D348,['file:///home/lab/repositories/luckia.facturador/com.luckia.biller.deploy/src/main/resources/bootstrap/info_presencial_2014.xlsx']ggr_cons!$a$2:$n$1048576,13,0)</f>
        <v>#VALUE!</v>
      </c>
      <c r="BM348" s="53" t="e">
        <f aca="false">+VLOOKUP($D348,['file:///home/lab/repositories/luckia.facturador/com.luckia.biller.deploy/src/main/resources/bootstrap/info_presencial_2014.xlsx']ggr_cons!$a$2:$n$1048576,14,0)</f>
        <v>#VALUE!</v>
      </c>
      <c r="BN348" s="53"/>
      <c r="BO348" s="53"/>
      <c r="BP348" s="53"/>
      <c r="BQ348" s="55" t="n">
        <f aca="false">+$N348*X348</f>
        <v>13.56</v>
      </c>
      <c r="BR348" s="55" t="n">
        <f aca="false">+$N348*Y348</f>
        <v>0</v>
      </c>
      <c r="BS348" s="55" t="n">
        <f aca="false">+$N348*Z348</f>
        <v>0</v>
      </c>
      <c r="BT348" s="55" t="n">
        <f aca="false">+$N348*AA348</f>
        <v>0</v>
      </c>
      <c r="BU348" s="55" t="n">
        <f aca="false">+$N348*AB348</f>
        <v>0</v>
      </c>
      <c r="BV348" s="55" t="n">
        <f aca="false">+$N348*AC348</f>
        <v>0</v>
      </c>
      <c r="BW348" s="55" t="n">
        <f aca="false">+$N348*AD348</f>
        <v>0</v>
      </c>
      <c r="BX348" s="55" t="n">
        <f aca="false">+$N348*AE348</f>
        <v>0</v>
      </c>
      <c r="BY348" s="55" t="n">
        <f aca="false">+$N348*AF348</f>
        <v>0</v>
      </c>
      <c r="BZ348" s="55" t="n">
        <f aca="false">+$N348*AG348</f>
        <v>0</v>
      </c>
      <c r="CA348" s="55" t="n">
        <f aca="false">+$N348*AH348</f>
        <v>0</v>
      </c>
      <c r="CB348" s="55" t="n">
        <f aca="false">+$N348*AI348</f>
        <v>0</v>
      </c>
      <c r="CC348" s="55" t="n">
        <f aca="false">+SUM(BQ348:CB348)</f>
        <v>13.56</v>
      </c>
      <c r="CD348" s="53"/>
      <c r="CE348" s="55"/>
      <c r="CF348" s="55" t="n">
        <f aca="false">+BQ348/$CE$2</f>
        <v>11.2066115702479</v>
      </c>
      <c r="CG348" s="55" t="n">
        <f aca="false">+BR348/$CE$2</f>
        <v>0</v>
      </c>
      <c r="CH348" s="55" t="n">
        <f aca="false">+BS348/$CE$2</f>
        <v>0</v>
      </c>
      <c r="CI348" s="55" t="n">
        <f aca="false">+BT348/$CE$2</f>
        <v>0</v>
      </c>
      <c r="CJ348" s="55" t="n">
        <f aca="false">+BU348/$CE$2</f>
        <v>0</v>
      </c>
      <c r="CK348" s="55" t="n">
        <f aca="false">+BV348/$CE$2</f>
        <v>0</v>
      </c>
      <c r="CL348" s="55" t="n">
        <f aca="false">+BW348/$CE$2</f>
        <v>0</v>
      </c>
      <c r="CM348" s="55" t="n">
        <f aca="false">+BX348/$CE$2</f>
        <v>0</v>
      </c>
      <c r="CN348" s="55" t="n">
        <f aca="false">+BY348/$CE$2</f>
        <v>0</v>
      </c>
      <c r="CO348" s="55" t="n">
        <f aca="false">+BZ348/$CE$2</f>
        <v>0</v>
      </c>
      <c r="CP348" s="55" t="n">
        <f aca="false">+CA348/$CE$2</f>
        <v>0</v>
      </c>
      <c r="CQ348" s="55" t="n">
        <f aca="false">+CB348/$CE$2</f>
        <v>0</v>
      </c>
      <c r="CR348" s="55" t="n">
        <f aca="false">+CC348/$CE$2</f>
        <v>11.2066115702479</v>
      </c>
      <c r="CS348" s="53"/>
      <c r="CT348" s="53"/>
      <c r="CU348" s="56" t="n">
        <f aca="false">+$O348*X348+$P348*BB348+$Q348*(0.9*BB348+$S348)+$R348</f>
        <v>27.12</v>
      </c>
      <c r="CV348" s="56" t="n">
        <f aca="false">+$O348*Y348+$P348*BC348+$Q348*(0.9*BC348+$S348)+$R348</f>
        <v>0</v>
      </c>
      <c r="CW348" s="56" t="n">
        <f aca="false">+$O348*Z348+$P348*BD348+$Q348*(0.9*BD348+$S348)+$R348</f>
        <v>0</v>
      </c>
      <c r="CX348" s="56" t="n">
        <f aca="false">+$O348*AA348+$P348*BE348+$Q348*(0.9*BE348+$S348)+$R348</f>
        <v>0</v>
      </c>
      <c r="CY348" s="56" t="n">
        <f aca="false">+$O348*AB348+$P348*BF348+$Q348*(0.9*BF348+$S348)+$R348</f>
        <v>0</v>
      </c>
      <c r="CZ348" s="56" t="n">
        <f aca="false">+$O348*AC348+$P348*BG348+$Q348*(0.9*BG348+$S348)+$R348</f>
        <v>0</v>
      </c>
      <c r="DA348" s="56" t="n">
        <f aca="false">+$O348*AD348+$P348*BH348+$Q348*(0.9*BH348+$S348)+$R348</f>
        <v>0</v>
      </c>
      <c r="DB348" s="56" t="n">
        <f aca="false">+$O348*AE348+$P348*BI348+$Q348*(0.9*BI348+$S348)+$R348</f>
        <v>0</v>
      </c>
      <c r="DC348" s="56" t="n">
        <f aca="false">+$O348*AF348+$P348*BJ348+$Q348*(0.9*BJ348+$S348)+$R348</f>
        <v>0</v>
      </c>
      <c r="DD348" s="56" t="n">
        <f aca="false">+$O348*AG348+$P348*BK348+$Q348*(0.9*BK348+$S348)+$R348</f>
        <v>0</v>
      </c>
      <c r="DE348" s="56" t="n">
        <f aca="false">+$O348*AH348+$P348*BL348+$Q348*(0.9*BL348+$S348)+$R348</f>
        <v>0</v>
      </c>
      <c r="DF348" s="56" t="n">
        <f aca="false">+$O348*AI348+$P348*BM348+$Q348*(0.9*BM348+$S348)+$R348</f>
        <v>0</v>
      </c>
      <c r="DG348" s="55" t="n">
        <f aca="false">+SUM(CU348:DF348)</f>
        <v>27.12</v>
      </c>
      <c r="DH348" s="53"/>
      <c r="DJ348" s="14" t="n">
        <f aca="false">+IF(X348=0,0,$T348)</f>
        <v>30</v>
      </c>
      <c r="DK348" s="14" t="n">
        <f aca="false">+IF(Y348=0,0,$T348)</f>
        <v>0</v>
      </c>
      <c r="DL348" s="14" t="n">
        <f aca="false">+IF(Z348=0,0,$T348)</f>
        <v>0</v>
      </c>
      <c r="DM348" s="14" t="n">
        <f aca="false">+IF(AA348=0,0,$T348)</f>
        <v>0</v>
      </c>
      <c r="DN348" s="14" t="n">
        <f aca="false">+IF(AB348=0,0,$T348)</f>
        <v>0</v>
      </c>
      <c r="DO348" s="14" t="n">
        <f aca="false">+IF(AC348=0,0,$T348)</f>
        <v>0</v>
      </c>
      <c r="DP348" s="14" t="n">
        <f aca="false">+IF(AD348=0,0,$T348)</f>
        <v>0</v>
      </c>
      <c r="DQ348" s="14" t="n">
        <f aca="false">+IF(AE348=0,0,$T348)</f>
        <v>0</v>
      </c>
      <c r="DR348" s="14" t="n">
        <f aca="false">+IF(AF348=0,0,$T348)</f>
        <v>0</v>
      </c>
      <c r="DS348" s="14" t="n">
        <f aca="false">+IF(AG348=0,0,$T348)</f>
        <v>0</v>
      </c>
      <c r="DT348" s="14" t="n">
        <f aca="false">+IF(AH348=0,0,$T348)</f>
        <v>0</v>
      </c>
      <c r="DU348" s="14" t="n">
        <f aca="false">+IF(AI348=0,0,$T348)</f>
        <v>0</v>
      </c>
      <c r="DV348" s="55"/>
      <c r="DY348" s="14" t="n">
        <v>0</v>
      </c>
      <c r="DZ348" s="14" t="n">
        <v>0</v>
      </c>
      <c r="EA348" s="14" t="n">
        <v>0</v>
      </c>
      <c r="EB348" s="14" t="n">
        <v>0</v>
      </c>
      <c r="EC348" s="14" t="n">
        <v>0</v>
      </c>
      <c r="ED348" s="14" t="n">
        <v>0</v>
      </c>
      <c r="EE348" s="14" t="n">
        <v>0</v>
      </c>
      <c r="EF348" s="14" t="n">
        <v>0</v>
      </c>
      <c r="EG348" s="14" t="n">
        <v>0</v>
      </c>
      <c r="EH348" s="14" t="n">
        <v>0</v>
      </c>
      <c r="EI348" s="14" t="n">
        <v>0</v>
      </c>
      <c r="EJ348" s="14" t="n">
        <v>0</v>
      </c>
      <c r="EK348" s="55"/>
      <c r="EO348" s="53" t="n">
        <f aca="false">+CU348+DJ348-DY348/2</f>
        <v>57.12</v>
      </c>
      <c r="EP348" s="53" t="n">
        <f aca="false">+CV348+DK348-DZ348/2</f>
        <v>0</v>
      </c>
      <c r="EQ348" s="53" t="n">
        <f aca="false">+CW348+DL348-EA348/2</f>
        <v>0</v>
      </c>
      <c r="ER348" s="53" t="n">
        <f aca="false">+CX348+DM348-EB348/2</f>
        <v>0</v>
      </c>
      <c r="ES348" s="53" t="n">
        <f aca="false">+CY348+DN348-EC348/2</f>
        <v>0</v>
      </c>
      <c r="ET348" s="53" t="n">
        <f aca="false">+CZ348+DO348-ED348/2</f>
        <v>0</v>
      </c>
      <c r="EU348" s="53" t="n">
        <f aca="false">+DA348+DP348-EE348/2</f>
        <v>0</v>
      </c>
      <c r="EV348" s="53" t="n">
        <f aca="false">+DB348+DQ348-EF348/2</f>
        <v>0</v>
      </c>
      <c r="EW348" s="53" t="n">
        <f aca="false">+DC348+DR348-EG348/2</f>
        <v>0</v>
      </c>
      <c r="EX348" s="53" t="n">
        <f aca="false">+DD348+DS348-EH348/2</f>
        <v>0</v>
      </c>
      <c r="EY348" s="53" t="n">
        <f aca="false">+DE348+DT348-EI348/2</f>
        <v>0</v>
      </c>
      <c r="EZ348" s="53" t="n">
        <f aca="false">+DF348+DU348-EJ348/2</f>
        <v>0</v>
      </c>
      <c r="FA348" s="55" t="n">
        <f aca="false">+SUM(EO348:EZ348)</f>
        <v>57.12</v>
      </c>
      <c r="FD348" s="53" t="n">
        <f aca="false">+AM348-EO348-DY348</f>
        <v>1298.88</v>
      </c>
      <c r="FE348" s="53" t="n">
        <f aca="false">+AN348-EP348-DZ348</f>
        <v>0</v>
      </c>
      <c r="FF348" s="53" t="n">
        <f aca="false">+AO348-EQ348-EA348</f>
        <v>0</v>
      </c>
      <c r="FG348" s="53" t="n">
        <f aca="false">+AP348-ER348-EB348</f>
        <v>0</v>
      </c>
      <c r="FH348" s="53" t="n">
        <f aca="false">+AQ348-ES348-EC348</f>
        <v>0</v>
      </c>
      <c r="FI348" s="53" t="n">
        <f aca="false">+AR348-ET348-ED348</f>
        <v>0</v>
      </c>
      <c r="FJ348" s="53" t="n">
        <f aca="false">+AS348-EU348-EE348</f>
        <v>0</v>
      </c>
      <c r="FK348" s="53" t="n">
        <f aca="false">+AT348-EV348-EF348</f>
        <v>0</v>
      </c>
      <c r="FL348" s="53" t="n">
        <f aca="false">+AU348-EW348-EG348</f>
        <v>0</v>
      </c>
      <c r="FM348" s="53" t="n">
        <f aca="false">+AV348-EX348-EH348</f>
        <v>0</v>
      </c>
      <c r="FN348" s="53" t="n">
        <f aca="false">+AW348-EY348-EI348</f>
        <v>0</v>
      </c>
      <c r="FO348" s="53" t="n">
        <f aca="false">+AX348-EZ348-EJ348</f>
        <v>0</v>
      </c>
      <c r="FP348" s="53" t="n">
        <f aca="false">+AY348-FA348</f>
        <v>-57.12</v>
      </c>
    </row>
    <row collapsed="false" customFormat="false" customHeight="true" hidden="false" ht="15" outlineLevel="2" r="349">
      <c r="A349" s="21" t="n">
        <v>12</v>
      </c>
      <c r="B349" s="21" t="s">
        <v>67</v>
      </c>
      <c r="C349" s="21" t="s">
        <v>137</v>
      </c>
      <c r="D349" s="67" t="n">
        <v>16349</v>
      </c>
      <c r="E349" s="67" t="n">
        <v>16349</v>
      </c>
      <c r="F349" s="72" t="s">
        <v>1074</v>
      </c>
      <c r="G349" s="21" t="s">
        <v>69</v>
      </c>
      <c r="H349" s="21" t="s">
        <v>69</v>
      </c>
      <c r="I349" s="72" t="s">
        <v>1075</v>
      </c>
      <c r="J349" s="72" t="s">
        <v>74</v>
      </c>
      <c r="K349" s="72" t="s">
        <v>75</v>
      </c>
      <c r="L349" s="49" t="s">
        <v>487</v>
      </c>
      <c r="M349" s="50" t="s">
        <v>70</v>
      </c>
      <c r="N349" s="51" t="n">
        <v>0.01</v>
      </c>
      <c r="O349" s="51" t="n">
        <v>0.02</v>
      </c>
      <c r="P349" s="51" t="n">
        <v>0</v>
      </c>
      <c r="Q349" s="51" t="n">
        <v>0</v>
      </c>
      <c r="R349" s="50" t="n">
        <v>0</v>
      </c>
      <c r="S349" s="50" t="n">
        <v>0</v>
      </c>
      <c r="T349" s="50" t="n">
        <v>30</v>
      </c>
      <c r="U349" s="50"/>
      <c r="X349" s="53" t="e">
        <f aca="false">+VLOOKUP($D349,['file:///home/lab/repositories/luckia.facturador/com.luckia.biller.deploy/src/main/resources/bootstrap/info_presencial_2014.xlsx']venta_neta_cons!$a$2:$n$1048576,3,0)</f>
        <v>#VALUE!</v>
      </c>
      <c r="Y349" s="53" t="e">
        <f aca="false">+VLOOKUP($D349,['file:///home/lab/repositories/luckia.facturador/com.luckia.biller.deploy/src/main/resources/bootstrap/info_presencial_2014.xlsx']venta_neta_cons!$a$2:$n$1048576,4,0)</f>
        <v>#VALUE!</v>
      </c>
      <c r="Z349" s="53" t="e">
        <f aca="false">+VLOOKUP($D349,['file:///home/lab/repositories/luckia.facturador/com.luckia.biller.deploy/src/main/resources/bootstrap/info_presencial_2014.xlsx']venta_neta_cons!$a$2:$n$1048576,5,0)</f>
        <v>#VALUE!</v>
      </c>
      <c r="AA349" s="53" t="e">
        <f aca="false">+VLOOKUP($D349,['file:///home/lab/repositories/luckia.facturador/com.luckia.biller.deploy/src/main/resources/bootstrap/info_presencial_2014.xlsx']venta_neta_cons!$a$2:$n$1048576,6,0)</f>
        <v>#VALUE!</v>
      </c>
      <c r="AB349" s="53" t="e">
        <f aca="false">+VLOOKUP($D349,['file:///home/lab/repositories/luckia.facturador/com.luckia.biller.deploy/src/main/resources/bootstrap/info_presencial_2014.xlsx']venta_neta_cons!$a$2:$n$1048576,7,0)</f>
        <v>#VALUE!</v>
      </c>
      <c r="AC349" s="53" t="e">
        <f aca="false">+VLOOKUP($D349,['file:///home/lab/repositories/luckia.facturador/com.luckia.biller.deploy/src/main/resources/bootstrap/info_presencial_2014.xlsx']venta_neta_cons!$a$2:$n$1048576,8,0)</f>
        <v>#VALUE!</v>
      </c>
      <c r="AD349" s="53" t="e">
        <f aca="false">+VLOOKUP($D349,['file:///home/lab/repositories/luckia.facturador/com.luckia.biller.deploy/src/main/resources/bootstrap/info_presencial_2014.xlsx']venta_neta_cons!$a$2:$n$1048576,9,0)</f>
        <v>#VALUE!</v>
      </c>
      <c r="AE349" s="53" t="e">
        <f aca="false">+VLOOKUP($D349,['file:///home/lab/repositories/luckia.facturador/com.luckia.biller.deploy/src/main/resources/bootstrap/info_presencial_2014.xlsx']venta_neta_cons!$a$2:$n$1048576,10,0)</f>
        <v>#VALUE!</v>
      </c>
      <c r="AF349" s="53" t="e">
        <f aca="false">+VLOOKUP($D349,['file:///home/lab/repositories/luckia.facturador/com.luckia.biller.deploy/src/main/resources/bootstrap/info_presencial_2014.xlsx']venta_neta_cons!$a$2:$n$1048576,11,0)</f>
        <v>#VALUE!</v>
      </c>
      <c r="AG349" s="53" t="e">
        <f aca="false">+VLOOKUP($D349,['file:///home/lab/repositories/luckia.facturador/com.luckia.biller.deploy/src/main/resources/bootstrap/info_presencial_2014.xlsx']venta_neta_cons!$a$2:$n$1048576,12,0)</f>
        <v>#VALUE!</v>
      </c>
      <c r="AH349" s="53" t="e">
        <f aca="false">+VLOOKUP($D349,['file:///home/lab/repositories/luckia.facturador/com.luckia.biller.deploy/src/main/resources/bootstrap/info_presencial_2014.xlsx']venta_neta_cons!$a$2:$n$1048576,13,0)</f>
        <v>#VALUE!</v>
      </c>
      <c r="AI349" s="53" t="e">
        <f aca="false">+VLOOKUP($D349,['file:///home/lab/repositories/luckia.facturador/com.luckia.biller.deploy/src/main/resources/bootstrap/info_presencial_2014.xlsx']venta_neta_cons!$a$2:$n$1048576,14,0)</f>
        <v>#VALUE!</v>
      </c>
      <c r="AJ349" s="53" t="n">
        <f aca="false">+SUM(X349:AI349)</f>
        <v>540</v>
      </c>
      <c r="AK349" s="54" t="n">
        <f aca="false">+BB349/X349</f>
        <v>0.658425925925926</v>
      </c>
      <c r="AL349" s="53"/>
      <c r="AM349" s="53" t="e">
        <f aca="false">+VLOOKUP($D349,['file:///home/lab/repositories/luckia.facturador/com.luckia.biller.deploy/src/main/resources/bootstrap/info_presencial_2014.xlsx']saldo_cons!$a$2:$n$1048576,3,0)</f>
        <v>#VALUE!</v>
      </c>
      <c r="AN349" s="53" t="e">
        <f aca="false">+VLOOKUP($D349,['file:///home/lab/repositories/luckia.facturador/com.luckia.biller.deploy/src/main/resources/bootstrap/info_presencial_2014.xlsx']saldo_cons!$a$2:$n$1048576,4,0)</f>
        <v>#VALUE!</v>
      </c>
      <c r="AO349" s="53" t="e">
        <f aca="false">+VLOOKUP($D349,['file:///home/lab/repositories/luckia.facturador/com.luckia.biller.deploy/src/main/resources/bootstrap/info_presencial_2014.xlsx']saldo_cons!$a$2:$n$1048576,5,0)</f>
        <v>#VALUE!</v>
      </c>
      <c r="AP349" s="53" t="e">
        <f aca="false">+VLOOKUP($D349,['file:///home/lab/repositories/luckia.facturador/com.luckia.biller.deploy/src/main/resources/bootstrap/info_presencial_2014.xlsx']saldo_cons!$a$2:$n$1048576,6,0)</f>
        <v>#VALUE!</v>
      </c>
      <c r="AQ349" s="53" t="e">
        <f aca="false">+VLOOKUP($D349,['file:///home/lab/repositories/luckia.facturador/com.luckia.biller.deploy/src/main/resources/bootstrap/info_presencial_2014.xlsx']saldo_cons!$a$2:$n$1048576,7,0)</f>
        <v>#VALUE!</v>
      </c>
      <c r="AR349" s="53" t="e">
        <f aca="false">+VLOOKUP($D349,['file:///home/lab/repositories/luckia.facturador/com.luckia.biller.deploy/src/main/resources/bootstrap/info_presencial_2014.xlsx']saldo_cons!$a$2:$n$1048576,8,0)</f>
        <v>#VALUE!</v>
      </c>
      <c r="AS349" s="53" t="e">
        <f aca="false">+VLOOKUP($D349,['file:///home/lab/repositories/luckia.facturador/com.luckia.biller.deploy/src/main/resources/bootstrap/info_presencial_2014.xlsx']saldo_cons!$a$2:$n$1048576,9,0)</f>
        <v>#VALUE!</v>
      </c>
      <c r="AT349" s="53" t="e">
        <f aca="false">+VLOOKUP($D349,['file:///home/lab/repositories/luckia.facturador/com.luckia.biller.deploy/src/main/resources/bootstrap/info_presencial_2014.xlsx']saldo_cons!$a$2:$n$1048576,10,0)</f>
        <v>#VALUE!</v>
      </c>
      <c r="AU349" s="53" t="e">
        <f aca="false">+VLOOKUP($D349,['file:///home/lab/repositories/luckia.facturador/com.luckia.biller.deploy/src/main/resources/bootstrap/info_presencial_2014.xlsx']saldo_cons!$a$2:$n$1048576,11,0)</f>
        <v>#VALUE!</v>
      </c>
      <c r="AV349" s="53" t="e">
        <f aca="false">+VLOOKUP($D349,['file:///home/lab/repositories/luckia.facturador/com.luckia.biller.deploy/src/main/resources/bootstrap/info_presencial_2014.xlsx']saldo_cons!$a$2:$n$1048576,12,0)</f>
        <v>#VALUE!</v>
      </c>
      <c r="AW349" s="53" t="e">
        <f aca="false">+VLOOKUP($D349,['file:///home/lab/repositories/luckia.facturador/com.luckia.biller.deploy/src/main/resources/bootstrap/info_presencial_2014.xlsx']saldo_cons!$a$2:$n$1048576,13,0)</f>
        <v>#VALUE!</v>
      </c>
      <c r="AX349" s="53" t="e">
        <f aca="false">+VLOOKUP($D349,['file:///home/lab/repositories/luckia.facturador/com.luckia.biller.deploy/src/main/resources/bootstrap/info_presencial_2014.xlsx']saldo_cons!$a$2:$n$1048576,14,0)</f>
        <v>#VALUE!</v>
      </c>
      <c r="AY349" s="53"/>
      <c r="AZ349" s="53"/>
      <c r="BA349" s="53"/>
      <c r="BB349" s="53" t="e">
        <f aca="false">+VLOOKUP($D349,['file:///home/lab/repositories/luckia.facturador/com.luckia.biller.deploy/src/main/resources/bootstrap/info_presencial_2014.xlsx']ggr_cons!$a$2:$n$1048576,3,0)</f>
        <v>#VALUE!</v>
      </c>
      <c r="BC349" s="53" t="e">
        <f aca="false">+VLOOKUP($D349,['file:///home/lab/repositories/luckia.facturador/com.luckia.biller.deploy/src/main/resources/bootstrap/info_presencial_2014.xlsx']ggr_cons!$a$2:$n$1048576,4,0)</f>
        <v>#VALUE!</v>
      </c>
      <c r="BD349" s="53" t="e">
        <f aca="false">+VLOOKUP($D349,['file:///home/lab/repositories/luckia.facturador/com.luckia.biller.deploy/src/main/resources/bootstrap/info_presencial_2014.xlsx']ggr_cons!$a$2:$n$1048576,5,0)</f>
        <v>#VALUE!</v>
      </c>
      <c r="BE349" s="53" t="e">
        <f aca="false">+VLOOKUP($D349,['file:///home/lab/repositories/luckia.facturador/com.luckia.biller.deploy/src/main/resources/bootstrap/info_presencial_2014.xlsx']ggr_cons!$a$2:$n$1048576,6,0)</f>
        <v>#VALUE!</v>
      </c>
      <c r="BF349" s="53" t="e">
        <f aca="false">+VLOOKUP($D349,['file:///home/lab/repositories/luckia.facturador/com.luckia.biller.deploy/src/main/resources/bootstrap/info_presencial_2014.xlsx']ggr_cons!$a$2:$n$1048576,7,0)</f>
        <v>#VALUE!</v>
      </c>
      <c r="BG349" s="53" t="e">
        <f aca="false">+VLOOKUP($D349,['file:///home/lab/repositories/luckia.facturador/com.luckia.biller.deploy/src/main/resources/bootstrap/info_presencial_2014.xlsx']ggr_cons!$a$2:$n$1048576,8,0)</f>
        <v>#VALUE!</v>
      </c>
      <c r="BH349" s="53" t="e">
        <f aca="false">+VLOOKUP($D349,['file:///home/lab/repositories/luckia.facturador/com.luckia.biller.deploy/src/main/resources/bootstrap/info_presencial_2014.xlsx']ggr_cons!$a$2:$n$1048576,9,0)</f>
        <v>#VALUE!</v>
      </c>
      <c r="BI349" s="53" t="e">
        <f aca="false">+VLOOKUP($D349,['file:///home/lab/repositories/luckia.facturador/com.luckia.biller.deploy/src/main/resources/bootstrap/info_presencial_2014.xlsx']ggr_cons!$a$2:$n$1048576,10,0)</f>
        <v>#VALUE!</v>
      </c>
      <c r="BJ349" s="53" t="e">
        <f aca="false">+VLOOKUP($D349,['file:///home/lab/repositories/luckia.facturador/com.luckia.biller.deploy/src/main/resources/bootstrap/info_presencial_2014.xlsx']ggr_cons!$a$2:$n$1048576,11,0)</f>
        <v>#VALUE!</v>
      </c>
      <c r="BK349" s="53" t="e">
        <f aca="false">+VLOOKUP($D349,['file:///home/lab/repositories/luckia.facturador/com.luckia.biller.deploy/src/main/resources/bootstrap/info_presencial_2014.xlsx']ggr_cons!$a$2:$n$1048576,12,0)</f>
        <v>#VALUE!</v>
      </c>
      <c r="BL349" s="53" t="e">
        <f aca="false">+VLOOKUP($D349,['file:///home/lab/repositories/luckia.facturador/com.luckia.biller.deploy/src/main/resources/bootstrap/info_presencial_2014.xlsx']ggr_cons!$a$2:$n$1048576,13,0)</f>
        <v>#VALUE!</v>
      </c>
      <c r="BM349" s="53" t="e">
        <f aca="false">+VLOOKUP($D349,['file:///home/lab/repositories/luckia.facturador/com.luckia.biller.deploy/src/main/resources/bootstrap/info_presencial_2014.xlsx']ggr_cons!$a$2:$n$1048576,14,0)</f>
        <v>#VALUE!</v>
      </c>
      <c r="BN349" s="53"/>
      <c r="BO349" s="53"/>
      <c r="BP349" s="53"/>
      <c r="BQ349" s="55" t="n">
        <f aca="false">+$N349*X349</f>
        <v>5.4</v>
      </c>
      <c r="BR349" s="55" t="n">
        <f aca="false">+$N349*Y349</f>
        <v>0</v>
      </c>
      <c r="BS349" s="55" t="n">
        <f aca="false">+$N349*Z349</f>
        <v>0</v>
      </c>
      <c r="BT349" s="55" t="n">
        <f aca="false">+$N349*AA349</f>
        <v>0</v>
      </c>
      <c r="BU349" s="55" t="n">
        <f aca="false">+$N349*AB349</f>
        <v>0</v>
      </c>
      <c r="BV349" s="55" t="n">
        <f aca="false">+$N349*AC349</f>
        <v>0</v>
      </c>
      <c r="BW349" s="55" t="n">
        <f aca="false">+$N349*AD349</f>
        <v>0</v>
      </c>
      <c r="BX349" s="55" t="n">
        <f aca="false">+$N349*AE349</f>
        <v>0</v>
      </c>
      <c r="BY349" s="55" t="n">
        <f aca="false">+$N349*AF349</f>
        <v>0</v>
      </c>
      <c r="BZ349" s="55" t="n">
        <f aca="false">+$N349*AG349</f>
        <v>0</v>
      </c>
      <c r="CA349" s="55" t="n">
        <f aca="false">+$N349*AH349</f>
        <v>0</v>
      </c>
      <c r="CB349" s="55" t="n">
        <f aca="false">+$N349*AI349</f>
        <v>0</v>
      </c>
      <c r="CC349" s="55" t="n">
        <f aca="false">+SUM(BQ349:CB349)</f>
        <v>5.4</v>
      </c>
      <c r="CD349" s="53"/>
      <c r="CE349" s="55"/>
      <c r="CF349" s="55" t="n">
        <f aca="false">+BQ349/$CE$2</f>
        <v>4.46280991735537</v>
      </c>
      <c r="CG349" s="55" t="n">
        <f aca="false">+BR349/$CE$2</f>
        <v>0</v>
      </c>
      <c r="CH349" s="55" t="n">
        <f aca="false">+BS349/$CE$2</f>
        <v>0</v>
      </c>
      <c r="CI349" s="55" t="n">
        <f aca="false">+BT349/$CE$2</f>
        <v>0</v>
      </c>
      <c r="CJ349" s="55" t="n">
        <f aca="false">+BU349/$CE$2</f>
        <v>0</v>
      </c>
      <c r="CK349" s="55" t="n">
        <f aca="false">+BV349/$CE$2</f>
        <v>0</v>
      </c>
      <c r="CL349" s="55" t="n">
        <f aca="false">+BW349/$CE$2</f>
        <v>0</v>
      </c>
      <c r="CM349" s="55" t="n">
        <f aca="false">+BX349/$CE$2</f>
        <v>0</v>
      </c>
      <c r="CN349" s="55" t="n">
        <f aca="false">+BY349/$CE$2</f>
        <v>0</v>
      </c>
      <c r="CO349" s="55" t="n">
        <f aca="false">+BZ349/$CE$2</f>
        <v>0</v>
      </c>
      <c r="CP349" s="55" t="n">
        <f aca="false">+CA349/$CE$2</f>
        <v>0</v>
      </c>
      <c r="CQ349" s="55" t="n">
        <f aca="false">+CB349/$CE$2</f>
        <v>0</v>
      </c>
      <c r="CR349" s="55" t="n">
        <f aca="false">+CC349/$CE$2</f>
        <v>4.46280991735537</v>
      </c>
      <c r="CS349" s="53"/>
      <c r="CT349" s="53"/>
      <c r="CU349" s="56" t="n">
        <f aca="false">+$O349*X349+$P349*BB349+$Q349*(0.9*BB349+$S349)+$R349</f>
        <v>10.8</v>
      </c>
      <c r="CV349" s="56" t="n">
        <f aca="false">+$O349*Y349+$P349*BC349+$Q349*(0.9*BC349+$S349)+$R349</f>
        <v>0</v>
      </c>
      <c r="CW349" s="56" t="n">
        <f aca="false">+$O349*Z349+$P349*BD349+$Q349*(0.9*BD349+$S349)+$R349</f>
        <v>0</v>
      </c>
      <c r="CX349" s="56" t="n">
        <f aca="false">+$O349*AA349+$P349*BE349+$Q349*(0.9*BE349+$S349)+$R349</f>
        <v>0</v>
      </c>
      <c r="CY349" s="56" t="n">
        <f aca="false">+$O349*AB349+$P349*BF349+$Q349*(0.9*BF349+$S349)+$R349</f>
        <v>0</v>
      </c>
      <c r="CZ349" s="56" t="n">
        <f aca="false">+$O349*AC349+$P349*BG349+$Q349*(0.9*BG349+$S349)+$R349</f>
        <v>0</v>
      </c>
      <c r="DA349" s="56" t="n">
        <f aca="false">+$O349*AD349+$P349*BH349+$Q349*(0.9*BH349+$S349)+$R349</f>
        <v>0</v>
      </c>
      <c r="DB349" s="56" t="n">
        <f aca="false">+$O349*AE349+$P349*BI349+$Q349*(0.9*BI349+$S349)+$R349</f>
        <v>0</v>
      </c>
      <c r="DC349" s="56" t="n">
        <f aca="false">+$O349*AF349+$P349*BJ349+$Q349*(0.9*BJ349+$S349)+$R349</f>
        <v>0</v>
      </c>
      <c r="DD349" s="56" t="n">
        <f aca="false">+$O349*AG349+$P349*BK349+$Q349*(0.9*BK349+$S349)+$R349</f>
        <v>0</v>
      </c>
      <c r="DE349" s="56" t="n">
        <f aca="false">+$O349*AH349+$P349*BL349+$Q349*(0.9*BL349+$S349)+$R349</f>
        <v>0</v>
      </c>
      <c r="DF349" s="56" t="n">
        <f aca="false">+$O349*AI349+$P349*BM349+$Q349*(0.9*BM349+$S349)+$R349</f>
        <v>0</v>
      </c>
      <c r="DG349" s="55" t="n">
        <f aca="false">+SUM(CU349:DF349)</f>
        <v>10.8</v>
      </c>
      <c r="DH349" s="53"/>
      <c r="DJ349" s="14" t="n">
        <f aca="false">+IF(X349=0,0,$T349)</f>
        <v>30</v>
      </c>
      <c r="DK349" s="14" t="n">
        <f aca="false">+IF(Y349=0,0,$T349)</f>
        <v>0</v>
      </c>
      <c r="DL349" s="14" t="n">
        <f aca="false">+IF(Z349=0,0,$T349)</f>
        <v>0</v>
      </c>
      <c r="DM349" s="14" t="n">
        <f aca="false">+IF(AA349=0,0,$T349)</f>
        <v>0</v>
      </c>
      <c r="DN349" s="14" t="n">
        <f aca="false">+IF(AB349=0,0,$T349)</f>
        <v>0</v>
      </c>
      <c r="DO349" s="14" t="n">
        <f aca="false">+IF(AC349=0,0,$T349)</f>
        <v>0</v>
      </c>
      <c r="DP349" s="14" t="n">
        <f aca="false">+IF(AD349=0,0,$T349)</f>
        <v>0</v>
      </c>
      <c r="DQ349" s="14" t="n">
        <f aca="false">+IF(AE349=0,0,$T349)</f>
        <v>0</v>
      </c>
      <c r="DR349" s="14" t="n">
        <f aca="false">+IF(AF349=0,0,$T349)</f>
        <v>0</v>
      </c>
      <c r="DS349" s="14" t="n">
        <f aca="false">+IF(AG349=0,0,$T349)</f>
        <v>0</v>
      </c>
      <c r="DT349" s="14" t="n">
        <f aca="false">+IF(AH349=0,0,$T349)</f>
        <v>0</v>
      </c>
      <c r="DU349" s="14" t="n">
        <f aca="false">+IF(AI349=0,0,$T349)</f>
        <v>0</v>
      </c>
      <c r="DV349" s="55"/>
      <c r="DY349" s="14" t="n">
        <v>0</v>
      </c>
      <c r="DZ349" s="14" t="n">
        <v>0</v>
      </c>
      <c r="EA349" s="14" t="n">
        <v>0</v>
      </c>
      <c r="EB349" s="14" t="n">
        <v>0</v>
      </c>
      <c r="EC349" s="14" t="n">
        <v>0</v>
      </c>
      <c r="ED349" s="14" t="n">
        <v>0</v>
      </c>
      <c r="EE349" s="14" t="n">
        <v>0</v>
      </c>
      <c r="EF349" s="14" t="n">
        <v>0</v>
      </c>
      <c r="EG349" s="14" t="n">
        <v>0</v>
      </c>
      <c r="EH349" s="14" t="n">
        <v>0</v>
      </c>
      <c r="EI349" s="14" t="n">
        <v>0</v>
      </c>
      <c r="EJ349" s="14" t="n">
        <v>0</v>
      </c>
      <c r="EK349" s="55"/>
      <c r="EO349" s="53" t="n">
        <f aca="false">+CU349+DJ349-DY349/2</f>
        <v>40.8</v>
      </c>
      <c r="EP349" s="53" t="n">
        <f aca="false">+CV349+DK349-DZ349/2</f>
        <v>0</v>
      </c>
      <c r="EQ349" s="53" t="n">
        <f aca="false">+CW349+DL349-EA349/2</f>
        <v>0</v>
      </c>
      <c r="ER349" s="53" t="n">
        <f aca="false">+CX349+DM349-EB349/2</f>
        <v>0</v>
      </c>
      <c r="ES349" s="53" t="n">
        <f aca="false">+CY349+DN349-EC349/2</f>
        <v>0</v>
      </c>
      <c r="ET349" s="53" t="n">
        <f aca="false">+CZ349+DO349-ED349/2</f>
        <v>0</v>
      </c>
      <c r="EU349" s="53" t="n">
        <f aca="false">+DA349+DP349-EE349/2</f>
        <v>0</v>
      </c>
      <c r="EV349" s="53" t="n">
        <f aca="false">+DB349+DQ349-EF349/2</f>
        <v>0</v>
      </c>
      <c r="EW349" s="53" t="n">
        <f aca="false">+DC349+DR349-EG349/2</f>
        <v>0</v>
      </c>
      <c r="EX349" s="53" t="n">
        <f aca="false">+DD349+DS349-EH349/2</f>
        <v>0</v>
      </c>
      <c r="EY349" s="53" t="n">
        <f aca="false">+DE349+DT349-EI349/2</f>
        <v>0</v>
      </c>
      <c r="EZ349" s="53" t="n">
        <f aca="false">+DF349+DU349-EJ349/2</f>
        <v>0</v>
      </c>
      <c r="FA349" s="55" t="n">
        <f aca="false">+SUM(EO349:EZ349)</f>
        <v>40.8</v>
      </c>
      <c r="FD349" s="53" t="n">
        <f aca="false">+AM349-EO349-DY349</f>
        <v>499.2</v>
      </c>
      <c r="FE349" s="53" t="n">
        <f aca="false">+AN349-EP349-DZ349</f>
        <v>0</v>
      </c>
      <c r="FF349" s="53" t="n">
        <f aca="false">+AO349-EQ349-EA349</f>
        <v>0</v>
      </c>
      <c r="FG349" s="53" t="n">
        <f aca="false">+AP349-ER349-EB349</f>
        <v>0</v>
      </c>
      <c r="FH349" s="53" t="n">
        <f aca="false">+AQ349-ES349-EC349</f>
        <v>0</v>
      </c>
      <c r="FI349" s="53" t="n">
        <f aca="false">+AR349-ET349-ED349</f>
        <v>0</v>
      </c>
      <c r="FJ349" s="53" t="n">
        <f aca="false">+AS349-EU349-EE349</f>
        <v>0</v>
      </c>
      <c r="FK349" s="53" t="n">
        <f aca="false">+AT349-EV349-EF349</f>
        <v>0</v>
      </c>
      <c r="FL349" s="53" t="n">
        <f aca="false">+AU349-EW349-EG349</f>
        <v>0</v>
      </c>
      <c r="FM349" s="53" t="n">
        <f aca="false">+AV349-EX349-EH349</f>
        <v>0</v>
      </c>
      <c r="FN349" s="53" t="n">
        <f aca="false">+AW349-EY349-EI349</f>
        <v>0</v>
      </c>
      <c r="FO349" s="53" t="n">
        <f aca="false">+AX349-EZ349-EJ349</f>
        <v>0</v>
      </c>
      <c r="FP349" s="53" t="n">
        <f aca="false">+AY349-FA349</f>
        <v>-40.8</v>
      </c>
    </row>
    <row collapsed="false" customFormat="false" customHeight="true" hidden="false" ht="15" outlineLevel="2" r="350">
      <c r="A350" s="21" t="n">
        <v>12</v>
      </c>
      <c r="B350" s="21" t="s">
        <v>67</v>
      </c>
      <c r="C350" s="21" t="s">
        <v>137</v>
      </c>
      <c r="D350" s="67" t="n">
        <v>16177</v>
      </c>
      <c r="E350" s="67" t="n">
        <v>16177</v>
      </c>
      <c r="F350" s="72" t="s">
        <v>1076</v>
      </c>
      <c r="G350" s="21" t="s">
        <v>69</v>
      </c>
      <c r="H350" s="21" t="s">
        <v>69</v>
      </c>
      <c r="I350" s="72" t="s">
        <v>1077</v>
      </c>
      <c r="J350" s="72" t="s">
        <v>1078</v>
      </c>
      <c r="K350" s="72" t="s">
        <v>486</v>
      </c>
      <c r="L350" s="49" t="s">
        <v>487</v>
      </c>
      <c r="M350" s="50" t="s">
        <v>70</v>
      </c>
      <c r="N350" s="51" t="n">
        <v>0.01</v>
      </c>
      <c r="O350" s="51" t="n">
        <v>0.02</v>
      </c>
      <c r="P350" s="51" t="n">
        <v>0</v>
      </c>
      <c r="Q350" s="51" t="n">
        <v>0</v>
      </c>
      <c r="R350" s="50" t="n">
        <v>0</v>
      </c>
      <c r="S350" s="50" t="n">
        <v>0</v>
      </c>
      <c r="T350" s="50" t="n">
        <v>30</v>
      </c>
      <c r="U350" s="50"/>
      <c r="X350" s="53" t="e">
        <f aca="false">+VLOOKUP($D350,['file:///home/lab/repositories/luckia.facturador/com.luckia.biller.deploy/src/main/resources/bootstrap/info_presencial_2014.xlsx']venta_neta_cons!$a$2:$n$1048576,3,0)</f>
        <v>#VALUE!</v>
      </c>
      <c r="Y350" s="53" t="e">
        <f aca="false">+VLOOKUP($D350,['file:///home/lab/repositories/luckia.facturador/com.luckia.biller.deploy/src/main/resources/bootstrap/info_presencial_2014.xlsx']venta_neta_cons!$a$2:$n$1048576,4,0)</f>
        <v>#VALUE!</v>
      </c>
      <c r="Z350" s="53" t="e">
        <f aca="false">+VLOOKUP($D350,['file:///home/lab/repositories/luckia.facturador/com.luckia.biller.deploy/src/main/resources/bootstrap/info_presencial_2014.xlsx']venta_neta_cons!$a$2:$n$1048576,5,0)</f>
        <v>#VALUE!</v>
      </c>
      <c r="AA350" s="53" t="e">
        <f aca="false">+VLOOKUP($D350,['file:///home/lab/repositories/luckia.facturador/com.luckia.biller.deploy/src/main/resources/bootstrap/info_presencial_2014.xlsx']venta_neta_cons!$a$2:$n$1048576,6,0)</f>
        <v>#VALUE!</v>
      </c>
      <c r="AB350" s="53" t="e">
        <f aca="false">+VLOOKUP($D350,['file:///home/lab/repositories/luckia.facturador/com.luckia.biller.deploy/src/main/resources/bootstrap/info_presencial_2014.xlsx']venta_neta_cons!$a$2:$n$1048576,7,0)</f>
        <v>#VALUE!</v>
      </c>
      <c r="AC350" s="53" t="e">
        <f aca="false">+VLOOKUP($D350,['file:///home/lab/repositories/luckia.facturador/com.luckia.biller.deploy/src/main/resources/bootstrap/info_presencial_2014.xlsx']venta_neta_cons!$a$2:$n$1048576,8,0)</f>
        <v>#VALUE!</v>
      </c>
      <c r="AD350" s="53" t="e">
        <f aca="false">+VLOOKUP($D350,['file:///home/lab/repositories/luckia.facturador/com.luckia.biller.deploy/src/main/resources/bootstrap/info_presencial_2014.xlsx']venta_neta_cons!$a$2:$n$1048576,9,0)</f>
        <v>#VALUE!</v>
      </c>
      <c r="AE350" s="53" t="e">
        <f aca="false">+VLOOKUP($D350,['file:///home/lab/repositories/luckia.facturador/com.luckia.biller.deploy/src/main/resources/bootstrap/info_presencial_2014.xlsx']venta_neta_cons!$a$2:$n$1048576,10,0)</f>
        <v>#VALUE!</v>
      </c>
      <c r="AF350" s="53" t="e">
        <f aca="false">+VLOOKUP($D350,['file:///home/lab/repositories/luckia.facturador/com.luckia.biller.deploy/src/main/resources/bootstrap/info_presencial_2014.xlsx']venta_neta_cons!$a$2:$n$1048576,11,0)</f>
        <v>#VALUE!</v>
      </c>
      <c r="AG350" s="53" t="e">
        <f aca="false">+VLOOKUP($D350,['file:///home/lab/repositories/luckia.facturador/com.luckia.biller.deploy/src/main/resources/bootstrap/info_presencial_2014.xlsx']venta_neta_cons!$a$2:$n$1048576,12,0)</f>
        <v>#VALUE!</v>
      </c>
      <c r="AH350" s="53" t="e">
        <f aca="false">+VLOOKUP($D350,['file:///home/lab/repositories/luckia.facturador/com.luckia.biller.deploy/src/main/resources/bootstrap/info_presencial_2014.xlsx']venta_neta_cons!$a$2:$n$1048576,13,0)</f>
        <v>#VALUE!</v>
      </c>
      <c r="AI350" s="53" t="e">
        <f aca="false">+VLOOKUP($D350,['file:///home/lab/repositories/luckia.facturador/com.luckia.biller.deploy/src/main/resources/bootstrap/info_presencial_2014.xlsx']venta_neta_cons!$a$2:$n$1048576,14,0)</f>
        <v>#VALUE!</v>
      </c>
      <c r="AJ350" s="53" t="n">
        <f aca="false">+SUM(X350:AI350)</f>
        <v>129</v>
      </c>
      <c r="AK350" s="54" t="n">
        <f aca="false">+BB350/X350</f>
        <v>-0.452945736434109</v>
      </c>
      <c r="AL350" s="53"/>
      <c r="AM350" s="53" t="e">
        <f aca="false">+VLOOKUP($D350,['file:///home/lab/repositories/luckia.facturador/com.luckia.biller.deploy/src/main/resources/bootstrap/info_presencial_2014.xlsx']saldo_cons!$a$2:$n$1048576,3,0)</f>
        <v>#VALUE!</v>
      </c>
      <c r="AN350" s="53" t="e">
        <f aca="false">+VLOOKUP($D350,['file:///home/lab/repositories/luckia.facturador/com.luckia.biller.deploy/src/main/resources/bootstrap/info_presencial_2014.xlsx']saldo_cons!$a$2:$n$1048576,4,0)</f>
        <v>#VALUE!</v>
      </c>
      <c r="AO350" s="53" t="e">
        <f aca="false">+VLOOKUP($D350,['file:///home/lab/repositories/luckia.facturador/com.luckia.biller.deploy/src/main/resources/bootstrap/info_presencial_2014.xlsx']saldo_cons!$a$2:$n$1048576,5,0)</f>
        <v>#VALUE!</v>
      </c>
      <c r="AP350" s="53" t="e">
        <f aca="false">+VLOOKUP($D350,['file:///home/lab/repositories/luckia.facturador/com.luckia.biller.deploy/src/main/resources/bootstrap/info_presencial_2014.xlsx']saldo_cons!$a$2:$n$1048576,6,0)</f>
        <v>#VALUE!</v>
      </c>
      <c r="AQ350" s="53" t="e">
        <f aca="false">+VLOOKUP($D350,['file:///home/lab/repositories/luckia.facturador/com.luckia.biller.deploy/src/main/resources/bootstrap/info_presencial_2014.xlsx']saldo_cons!$a$2:$n$1048576,7,0)</f>
        <v>#VALUE!</v>
      </c>
      <c r="AR350" s="53" t="e">
        <f aca="false">+VLOOKUP($D350,['file:///home/lab/repositories/luckia.facturador/com.luckia.biller.deploy/src/main/resources/bootstrap/info_presencial_2014.xlsx']saldo_cons!$a$2:$n$1048576,8,0)</f>
        <v>#VALUE!</v>
      </c>
      <c r="AS350" s="53" t="e">
        <f aca="false">+VLOOKUP($D350,['file:///home/lab/repositories/luckia.facturador/com.luckia.biller.deploy/src/main/resources/bootstrap/info_presencial_2014.xlsx']saldo_cons!$a$2:$n$1048576,9,0)</f>
        <v>#VALUE!</v>
      </c>
      <c r="AT350" s="53" t="e">
        <f aca="false">+VLOOKUP($D350,['file:///home/lab/repositories/luckia.facturador/com.luckia.biller.deploy/src/main/resources/bootstrap/info_presencial_2014.xlsx']saldo_cons!$a$2:$n$1048576,10,0)</f>
        <v>#VALUE!</v>
      </c>
      <c r="AU350" s="53" t="e">
        <f aca="false">+VLOOKUP($D350,['file:///home/lab/repositories/luckia.facturador/com.luckia.biller.deploy/src/main/resources/bootstrap/info_presencial_2014.xlsx']saldo_cons!$a$2:$n$1048576,11,0)</f>
        <v>#VALUE!</v>
      </c>
      <c r="AV350" s="53" t="e">
        <f aca="false">+VLOOKUP($D350,['file:///home/lab/repositories/luckia.facturador/com.luckia.biller.deploy/src/main/resources/bootstrap/info_presencial_2014.xlsx']saldo_cons!$a$2:$n$1048576,12,0)</f>
        <v>#VALUE!</v>
      </c>
      <c r="AW350" s="53" t="e">
        <f aca="false">+VLOOKUP($D350,['file:///home/lab/repositories/luckia.facturador/com.luckia.biller.deploy/src/main/resources/bootstrap/info_presencial_2014.xlsx']saldo_cons!$a$2:$n$1048576,13,0)</f>
        <v>#VALUE!</v>
      </c>
      <c r="AX350" s="53" t="e">
        <f aca="false">+VLOOKUP($D350,['file:///home/lab/repositories/luckia.facturador/com.luckia.biller.deploy/src/main/resources/bootstrap/info_presencial_2014.xlsx']saldo_cons!$a$2:$n$1048576,14,0)</f>
        <v>#VALUE!</v>
      </c>
      <c r="AY350" s="53"/>
      <c r="AZ350" s="53"/>
      <c r="BA350" s="53"/>
      <c r="BB350" s="53" t="e">
        <f aca="false">+VLOOKUP($D350,['file:///home/lab/repositories/luckia.facturador/com.luckia.biller.deploy/src/main/resources/bootstrap/info_presencial_2014.xlsx']ggr_cons!$a$2:$n$1048576,3,0)</f>
        <v>#VALUE!</v>
      </c>
      <c r="BC350" s="53" t="e">
        <f aca="false">+VLOOKUP($D350,['file:///home/lab/repositories/luckia.facturador/com.luckia.biller.deploy/src/main/resources/bootstrap/info_presencial_2014.xlsx']ggr_cons!$a$2:$n$1048576,4,0)</f>
        <v>#VALUE!</v>
      </c>
      <c r="BD350" s="53" t="e">
        <f aca="false">+VLOOKUP($D350,['file:///home/lab/repositories/luckia.facturador/com.luckia.biller.deploy/src/main/resources/bootstrap/info_presencial_2014.xlsx']ggr_cons!$a$2:$n$1048576,5,0)</f>
        <v>#VALUE!</v>
      </c>
      <c r="BE350" s="53" t="e">
        <f aca="false">+VLOOKUP($D350,['file:///home/lab/repositories/luckia.facturador/com.luckia.biller.deploy/src/main/resources/bootstrap/info_presencial_2014.xlsx']ggr_cons!$a$2:$n$1048576,6,0)</f>
        <v>#VALUE!</v>
      </c>
      <c r="BF350" s="53" t="e">
        <f aca="false">+VLOOKUP($D350,['file:///home/lab/repositories/luckia.facturador/com.luckia.biller.deploy/src/main/resources/bootstrap/info_presencial_2014.xlsx']ggr_cons!$a$2:$n$1048576,7,0)</f>
        <v>#VALUE!</v>
      </c>
      <c r="BG350" s="53" t="e">
        <f aca="false">+VLOOKUP($D350,['file:///home/lab/repositories/luckia.facturador/com.luckia.biller.deploy/src/main/resources/bootstrap/info_presencial_2014.xlsx']ggr_cons!$a$2:$n$1048576,8,0)</f>
        <v>#VALUE!</v>
      </c>
      <c r="BH350" s="53" t="e">
        <f aca="false">+VLOOKUP($D350,['file:///home/lab/repositories/luckia.facturador/com.luckia.biller.deploy/src/main/resources/bootstrap/info_presencial_2014.xlsx']ggr_cons!$a$2:$n$1048576,9,0)</f>
        <v>#VALUE!</v>
      </c>
      <c r="BI350" s="53" t="e">
        <f aca="false">+VLOOKUP($D350,['file:///home/lab/repositories/luckia.facturador/com.luckia.biller.deploy/src/main/resources/bootstrap/info_presencial_2014.xlsx']ggr_cons!$a$2:$n$1048576,10,0)</f>
        <v>#VALUE!</v>
      </c>
      <c r="BJ350" s="53" t="e">
        <f aca="false">+VLOOKUP($D350,['file:///home/lab/repositories/luckia.facturador/com.luckia.biller.deploy/src/main/resources/bootstrap/info_presencial_2014.xlsx']ggr_cons!$a$2:$n$1048576,11,0)</f>
        <v>#VALUE!</v>
      </c>
      <c r="BK350" s="53" t="e">
        <f aca="false">+VLOOKUP($D350,['file:///home/lab/repositories/luckia.facturador/com.luckia.biller.deploy/src/main/resources/bootstrap/info_presencial_2014.xlsx']ggr_cons!$a$2:$n$1048576,12,0)</f>
        <v>#VALUE!</v>
      </c>
      <c r="BL350" s="53" t="e">
        <f aca="false">+VLOOKUP($D350,['file:///home/lab/repositories/luckia.facturador/com.luckia.biller.deploy/src/main/resources/bootstrap/info_presencial_2014.xlsx']ggr_cons!$a$2:$n$1048576,13,0)</f>
        <v>#VALUE!</v>
      </c>
      <c r="BM350" s="53" t="e">
        <f aca="false">+VLOOKUP($D350,['file:///home/lab/repositories/luckia.facturador/com.luckia.biller.deploy/src/main/resources/bootstrap/info_presencial_2014.xlsx']ggr_cons!$a$2:$n$1048576,14,0)</f>
        <v>#VALUE!</v>
      </c>
      <c r="BN350" s="53"/>
      <c r="BO350" s="53"/>
      <c r="BP350" s="53"/>
      <c r="BQ350" s="55" t="n">
        <f aca="false">+$N350*X350</f>
        <v>1.29</v>
      </c>
      <c r="BR350" s="55" t="n">
        <f aca="false">+$N350*Y350</f>
        <v>0</v>
      </c>
      <c r="BS350" s="55" t="n">
        <f aca="false">+$N350*Z350</f>
        <v>0</v>
      </c>
      <c r="BT350" s="55" t="n">
        <f aca="false">+$N350*AA350</f>
        <v>0</v>
      </c>
      <c r="BU350" s="55" t="n">
        <f aca="false">+$N350*AB350</f>
        <v>0</v>
      </c>
      <c r="BV350" s="55" t="n">
        <f aca="false">+$N350*AC350</f>
        <v>0</v>
      </c>
      <c r="BW350" s="55" t="n">
        <f aca="false">+$N350*AD350</f>
        <v>0</v>
      </c>
      <c r="BX350" s="55" t="n">
        <f aca="false">+$N350*AE350</f>
        <v>0</v>
      </c>
      <c r="BY350" s="55" t="n">
        <f aca="false">+$N350*AF350</f>
        <v>0</v>
      </c>
      <c r="BZ350" s="55" t="n">
        <f aca="false">+$N350*AG350</f>
        <v>0</v>
      </c>
      <c r="CA350" s="55" t="n">
        <f aca="false">+$N350*AH350</f>
        <v>0</v>
      </c>
      <c r="CB350" s="55" t="n">
        <f aca="false">+$N350*AI350</f>
        <v>0</v>
      </c>
      <c r="CC350" s="55" t="n">
        <f aca="false">+SUM(BQ350:CB350)</f>
        <v>1.29</v>
      </c>
      <c r="CD350" s="53"/>
      <c r="CE350" s="55"/>
      <c r="CF350" s="55" t="n">
        <f aca="false">+BQ350/$CE$2</f>
        <v>1.06611570247934</v>
      </c>
      <c r="CG350" s="55" t="n">
        <f aca="false">+BR350/$CE$2</f>
        <v>0</v>
      </c>
      <c r="CH350" s="55" t="n">
        <f aca="false">+BS350/$CE$2</f>
        <v>0</v>
      </c>
      <c r="CI350" s="55" t="n">
        <f aca="false">+BT350/$CE$2</f>
        <v>0</v>
      </c>
      <c r="CJ350" s="55" t="n">
        <f aca="false">+BU350/$CE$2</f>
        <v>0</v>
      </c>
      <c r="CK350" s="55" t="n">
        <f aca="false">+BV350/$CE$2</f>
        <v>0</v>
      </c>
      <c r="CL350" s="55" t="n">
        <f aca="false">+BW350/$CE$2</f>
        <v>0</v>
      </c>
      <c r="CM350" s="55" t="n">
        <f aca="false">+BX350/$CE$2</f>
        <v>0</v>
      </c>
      <c r="CN350" s="55" t="n">
        <f aca="false">+BY350/$CE$2</f>
        <v>0</v>
      </c>
      <c r="CO350" s="55" t="n">
        <f aca="false">+BZ350/$CE$2</f>
        <v>0</v>
      </c>
      <c r="CP350" s="55" t="n">
        <f aca="false">+CA350/$CE$2</f>
        <v>0</v>
      </c>
      <c r="CQ350" s="55" t="n">
        <f aca="false">+CB350/$CE$2</f>
        <v>0</v>
      </c>
      <c r="CR350" s="55" t="n">
        <f aca="false">+CC350/$CE$2</f>
        <v>1.06611570247934</v>
      </c>
      <c r="CS350" s="53"/>
      <c r="CT350" s="53"/>
      <c r="CU350" s="56" t="n">
        <f aca="false">+$O350*X350+$P350*BB350+$Q350*(0.9*BB350+$S350)+$R350</f>
        <v>2.58</v>
      </c>
      <c r="CV350" s="56" t="n">
        <f aca="false">+$O350*Y350+$P350*BC350+$Q350*(0.9*BC350+$S350)+$R350</f>
        <v>0</v>
      </c>
      <c r="CW350" s="56" t="n">
        <f aca="false">+$O350*Z350+$P350*BD350+$Q350*(0.9*BD350+$S350)+$R350</f>
        <v>0</v>
      </c>
      <c r="CX350" s="56" t="n">
        <f aca="false">+$O350*AA350+$P350*BE350+$Q350*(0.9*BE350+$S350)+$R350</f>
        <v>0</v>
      </c>
      <c r="CY350" s="56" t="n">
        <f aca="false">+$O350*AB350+$P350*BF350+$Q350*(0.9*BF350+$S350)+$R350</f>
        <v>0</v>
      </c>
      <c r="CZ350" s="56" t="n">
        <f aca="false">+$O350*AC350+$P350*BG350+$Q350*(0.9*BG350+$S350)+$R350</f>
        <v>0</v>
      </c>
      <c r="DA350" s="56" t="n">
        <f aca="false">+$O350*AD350+$P350*BH350+$Q350*(0.9*BH350+$S350)+$R350</f>
        <v>0</v>
      </c>
      <c r="DB350" s="56" t="n">
        <f aca="false">+$O350*AE350+$P350*BI350+$Q350*(0.9*BI350+$S350)+$R350</f>
        <v>0</v>
      </c>
      <c r="DC350" s="56" t="n">
        <f aca="false">+$O350*AF350+$P350*BJ350+$Q350*(0.9*BJ350+$S350)+$R350</f>
        <v>0</v>
      </c>
      <c r="DD350" s="56" t="n">
        <f aca="false">+$O350*AG350+$P350*BK350+$Q350*(0.9*BK350+$S350)+$R350</f>
        <v>0</v>
      </c>
      <c r="DE350" s="56" t="n">
        <f aca="false">+$O350*AH350+$P350*BL350+$Q350*(0.9*BL350+$S350)+$R350</f>
        <v>0</v>
      </c>
      <c r="DF350" s="56" t="n">
        <f aca="false">+$O350*AI350+$P350*BM350+$Q350*(0.9*BM350+$S350)+$R350</f>
        <v>0</v>
      </c>
      <c r="DG350" s="55" t="n">
        <f aca="false">+SUM(CU350:DF350)</f>
        <v>2.58</v>
      </c>
      <c r="DH350" s="53"/>
      <c r="DJ350" s="14" t="n">
        <f aca="false">+IF(X350=0,0,$T350)</f>
        <v>30</v>
      </c>
      <c r="DK350" s="14" t="n">
        <f aca="false">+IF(Y350=0,0,$T350)</f>
        <v>0</v>
      </c>
      <c r="DL350" s="14" t="n">
        <f aca="false">+IF(Z350=0,0,$T350)</f>
        <v>0</v>
      </c>
      <c r="DM350" s="14" t="n">
        <f aca="false">+IF(AA350=0,0,$T350)</f>
        <v>0</v>
      </c>
      <c r="DN350" s="14" t="n">
        <f aca="false">+IF(AB350=0,0,$T350)</f>
        <v>0</v>
      </c>
      <c r="DO350" s="14" t="n">
        <f aca="false">+IF(AC350=0,0,$T350)</f>
        <v>0</v>
      </c>
      <c r="DP350" s="14" t="n">
        <f aca="false">+IF(AD350=0,0,$T350)</f>
        <v>0</v>
      </c>
      <c r="DQ350" s="14" t="n">
        <f aca="false">+IF(AE350=0,0,$T350)</f>
        <v>0</v>
      </c>
      <c r="DR350" s="14" t="n">
        <f aca="false">+IF(AF350=0,0,$T350)</f>
        <v>0</v>
      </c>
      <c r="DS350" s="14" t="n">
        <f aca="false">+IF(AG350=0,0,$T350)</f>
        <v>0</v>
      </c>
      <c r="DT350" s="14" t="n">
        <f aca="false">+IF(AH350=0,0,$T350)</f>
        <v>0</v>
      </c>
      <c r="DU350" s="14" t="n">
        <f aca="false">+IF(AI350=0,0,$T350)</f>
        <v>0</v>
      </c>
      <c r="DV350" s="55"/>
      <c r="DY350" s="14" t="n">
        <v>0</v>
      </c>
      <c r="DZ350" s="14" t="n">
        <v>0</v>
      </c>
      <c r="EA350" s="14" t="n">
        <v>0</v>
      </c>
      <c r="EB350" s="14" t="n">
        <v>0</v>
      </c>
      <c r="EC350" s="14" t="n">
        <v>0</v>
      </c>
      <c r="ED350" s="14" t="n">
        <v>0</v>
      </c>
      <c r="EE350" s="14" t="n">
        <v>0</v>
      </c>
      <c r="EF350" s="14" t="n">
        <v>0</v>
      </c>
      <c r="EG350" s="14" t="n">
        <v>0</v>
      </c>
      <c r="EH350" s="14" t="n">
        <v>0</v>
      </c>
      <c r="EI350" s="14" t="n">
        <v>0</v>
      </c>
      <c r="EJ350" s="14" t="n">
        <v>0</v>
      </c>
      <c r="EK350" s="55"/>
      <c r="EO350" s="53" t="n">
        <f aca="false">+CU350+DJ350-DY350/2</f>
        <v>32.58</v>
      </c>
      <c r="EP350" s="53" t="n">
        <f aca="false">+CV350+DK350-DZ350/2</f>
        <v>0</v>
      </c>
      <c r="EQ350" s="53" t="n">
        <f aca="false">+CW350+DL350-EA350/2</f>
        <v>0</v>
      </c>
      <c r="ER350" s="53" t="n">
        <f aca="false">+CX350+DM350-EB350/2</f>
        <v>0</v>
      </c>
      <c r="ES350" s="53" t="n">
        <f aca="false">+CY350+DN350-EC350/2</f>
        <v>0</v>
      </c>
      <c r="ET350" s="53" t="n">
        <f aca="false">+CZ350+DO350-ED350/2</f>
        <v>0</v>
      </c>
      <c r="EU350" s="53" t="n">
        <f aca="false">+DA350+DP350-EE350/2</f>
        <v>0</v>
      </c>
      <c r="EV350" s="53" t="n">
        <f aca="false">+DB350+DQ350-EF350/2</f>
        <v>0</v>
      </c>
      <c r="EW350" s="53" t="n">
        <f aca="false">+DC350+DR350-EG350/2</f>
        <v>0</v>
      </c>
      <c r="EX350" s="53" t="n">
        <f aca="false">+DD350+DS350-EH350/2</f>
        <v>0</v>
      </c>
      <c r="EY350" s="53" t="n">
        <f aca="false">+DE350+DT350-EI350/2</f>
        <v>0</v>
      </c>
      <c r="EZ350" s="53" t="n">
        <f aca="false">+DF350+DU350-EJ350/2</f>
        <v>0</v>
      </c>
      <c r="FA350" s="55" t="n">
        <f aca="false">+SUM(EO350:EZ350)</f>
        <v>32.58</v>
      </c>
      <c r="FD350" s="53" t="n">
        <f aca="false">+AM350-EO350-DY350</f>
        <v>96.42</v>
      </c>
      <c r="FE350" s="53" t="n">
        <f aca="false">+AN350-EP350-DZ350</f>
        <v>0</v>
      </c>
      <c r="FF350" s="53" t="n">
        <f aca="false">+AO350-EQ350-EA350</f>
        <v>0</v>
      </c>
      <c r="FG350" s="53" t="n">
        <f aca="false">+AP350-ER350-EB350</f>
        <v>0</v>
      </c>
      <c r="FH350" s="53" t="n">
        <f aca="false">+AQ350-ES350-EC350</f>
        <v>0</v>
      </c>
      <c r="FI350" s="53" t="n">
        <f aca="false">+AR350-ET350-ED350</f>
        <v>0</v>
      </c>
      <c r="FJ350" s="53" t="n">
        <f aca="false">+AS350-EU350-EE350</f>
        <v>0</v>
      </c>
      <c r="FK350" s="53" t="n">
        <f aca="false">+AT350-EV350-EF350</f>
        <v>0</v>
      </c>
      <c r="FL350" s="53" t="n">
        <f aca="false">+AU350-EW350-EG350</f>
        <v>0</v>
      </c>
      <c r="FM350" s="53" t="n">
        <f aca="false">+AV350-EX350-EH350</f>
        <v>0</v>
      </c>
      <c r="FN350" s="53" t="n">
        <f aca="false">+AW350-EY350-EI350</f>
        <v>0</v>
      </c>
      <c r="FO350" s="53" t="n">
        <f aca="false">+AX350-EZ350-EJ350</f>
        <v>0</v>
      </c>
      <c r="FP350" s="53" t="n">
        <f aca="false">+AY350-FA350</f>
        <v>-32.58</v>
      </c>
    </row>
    <row collapsed="false" customFormat="false" customHeight="true" hidden="false" ht="15" outlineLevel="2" r="351">
      <c r="A351" s="21" t="n">
        <v>12</v>
      </c>
      <c r="B351" s="21" t="s">
        <v>67</v>
      </c>
      <c r="C351" s="21" t="s">
        <v>137</v>
      </c>
      <c r="D351" s="67" t="n">
        <v>16343</v>
      </c>
      <c r="E351" s="67" t="n">
        <v>16343</v>
      </c>
      <c r="F351" s="72" t="s">
        <v>1079</v>
      </c>
      <c r="G351" s="21" t="s">
        <v>69</v>
      </c>
      <c r="H351" s="21" t="s">
        <v>69</v>
      </c>
      <c r="I351" s="72" t="s">
        <v>1080</v>
      </c>
      <c r="J351" s="72" t="s">
        <v>605</v>
      </c>
      <c r="K351" s="72" t="s">
        <v>105</v>
      </c>
      <c r="L351" s="49" t="s">
        <v>487</v>
      </c>
      <c r="M351" s="50" t="s">
        <v>70</v>
      </c>
      <c r="N351" s="51" t="n">
        <v>0.01</v>
      </c>
      <c r="O351" s="51" t="n">
        <v>0.02</v>
      </c>
      <c r="P351" s="51" t="n">
        <v>0</v>
      </c>
      <c r="Q351" s="51" t="n">
        <v>0</v>
      </c>
      <c r="R351" s="50" t="n">
        <v>0</v>
      </c>
      <c r="S351" s="50" t="n">
        <v>0</v>
      </c>
      <c r="T351" s="50" t="n">
        <v>30</v>
      </c>
      <c r="U351" s="50"/>
      <c r="X351" s="53" t="e">
        <f aca="false">+VLOOKUP($D351,['file:///home/lab/repositories/luckia.facturador/com.luckia.biller.deploy/src/main/resources/bootstrap/info_presencial_2014.xlsx']venta_neta_cons!$a$2:$n$1048576,3,0)</f>
        <v>#VALUE!</v>
      </c>
      <c r="Y351" s="53" t="e">
        <f aca="false">+VLOOKUP($D351,['file:///home/lab/repositories/luckia.facturador/com.luckia.biller.deploy/src/main/resources/bootstrap/info_presencial_2014.xlsx']venta_neta_cons!$a$2:$n$1048576,4,0)</f>
        <v>#VALUE!</v>
      </c>
      <c r="Z351" s="53" t="e">
        <f aca="false">+VLOOKUP($D351,['file:///home/lab/repositories/luckia.facturador/com.luckia.biller.deploy/src/main/resources/bootstrap/info_presencial_2014.xlsx']venta_neta_cons!$a$2:$n$1048576,5,0)</f>
        <v>#VALUE!</v>
      </c>
      <c r="AA351" s="53" t="e">
        <f aca="false">+VLOOKUP($D351,['file:///home/lab/repositories/luckia.facturador/com.luckia.biller.deploy/src/main/resources/bootstrap/info_presencial_2014.xlsx']venta_neta_cons!$a$2:$n$1048576,6,0)</f>
        <v>#VALUE!</v>
      </c>
      <c r="AB351" s="53" t="e">
        <f aca="false">+VLOOKUP($D351,['file:///home/lab/repositories/luckia.facturador/com.luckia.biller.deploy/src/main/resources/bootstrap/info_presencial_2014.xlsx']venta_neta_cons!$a$2:$n$1048576,7,0)</f>
        <v>#VALUE!</v>
      </c>
      <c r="AC351" s="53" t="e">
        <f aca="false">+VLOOKUP($D351,['file:///home/lab/repositories/luckia.facturador/com.luckia.biller.deploy/src/main/resources/bootstrap/info_presencial_2014.xlsx']venta_neta_cons!$a$2:$n$1048576,8,0)</f>
        <v>#VALUE!</v>
      </c>
      <c r="AD351" s="53" t="e">
        <f aca="false">+VLOOKUP($D351,['file:///home/lab/repositories/luckia.facturador/com.luckia.biller.deploy/src/main/resources/bootstrap/info_presencial_2014.xlsx']venta_neta_cons!$a$2:$n$1048576,9,0)</f>
        <v>#VALUE!</v>
      </c>
      <c r="AE351" s="53" t="e">
        <f aca="false">+VLOOKUP($D351,['file:///home/lab/repositories/luckia.facturador/com.luckia.biller.deploy/src/main/resources/bootstrap/info_presencial_2014.xlsx']venta_neta_cons!$a$2:$n$1048576,10,0)</f>
        <v>#VALUE!</v>
      </c>
      <c r="AF351" s="53" t="e">
        <f aca="false">+VLOOKUP($D351,['file:///home/lab/repositories/luckia.facturador/com.luckia.biller.deploy/src/main/resources/bootstrap/info_presencial_2014.xlsx']venta_neta_cons!$a$2:$n$1048576,11,0)</f>
        <v>#VALUE!</v>
      </c>
      <c r="AG351" s="53" t="e">
        <f aca="false">+VLOOKUP($D351,['file:///home/lab/repositories/luckia.facturador/com.luckia.biller.deploy/src/main/resources/bootstrap/info_presencial_2014.xlsx']venta_neta_cons!$a$2:$n$1048576,12,0)</f>
        <v>#VALUE!</v>
      </c>
      <c r="AH351" s="53" t="e">
        <f aca="false">+VLOOKUP($D351,['file:///home/lab/repositories/luckia.facturador/com.luckia.biller.deploy/src/main/resources/bootstrap/info_presencial_2014.xlsx']venta_neta_cons!$a$2:$n$1048576,13,0)</f>
        <v>#VALUE!</v>
      </c>
      <c r="AI351" s="53" t="e">
        <f aca="false">+VLOOKUP($D351,['file:///home/lab/repositories/luckia.facturador/com.luckia.biller.deploy/src/main/resources/bootstrap/info_presencial_2014.xlsx']venta_neta_cons!$a$2:$n$1048576,14,0)</f>
        <v>#VALUE!</v>
      </c>
      <c r="AJ351" s="53" t="n">
        <f aca="false">+SUM(X351:AI351)</f>
        <v>120</v>
      </c>
      <c r="AK351" s="54" t="n">
        <f aca="false">+BB351/X351</f>
        <v>0.350916666666667</v>
      </c>
      <c r="AL351" s="53"/>
      <c r="AM351" s="53" t="e">
        <f aca="false">+VLOOKUP($D351,['file:///home/lab/repositories/luckia.facturador/com.luckia.biller.deploy/src/main/resources/bootstrap/info_presencial_2014.xlsx']saldo_cons!$a$2:$n$1048576,3,0)</f>
        <v>#VALUE!</v>
      </c>
      <c r="AN351" s="53" t="e">
        <f aca="false">+VLOOKUP($D351,['file:///home/lab/repositories/luckia.facturador/com.luckia.biller.deploy/src/main/resources/bootstrap/info_presencial_2014.xlsx']saldo_cons!$a$2:$n$1048576,4,0)</f>
        <v>#VALUE!</v>
      </c>
      <c r="AO351" s="53" t="e">
        <f aca="false">+VLOOKUP($D351,['file:///home/lab/repositories/luckia.facturador/com.luckia.biller.deploy/src/main/resources/bootstrap/info_presencial_2014.xlsx']saldo_cons!$a$2:$n$1048576,5,0)</f>
        <v>#VALUE!</v>
      </c>
      <c r="AP351" s="53" t="e">
        <f aca="false">+VLOOKUP($D351,['file:///home/lab/repositories/luckia.facturador/com.luckia.biller.deploy/src/main/resources/bootstrap/info_presencial_2014.xlsx']saldo_cons!$a$2:$n$1048576,6,0)</f>
        <v>#VALUE!</v>
      </c>
      <c r="AQ351" s="53" t="e">
        <f aca="false">+VLOOKUP($D351,['file:///home/lab/repositories/luckia.facturador/com.luckia.biller.deploy/src/main/resources/bootstrap/info_presencial_2014.xlsx']saldo_cons!$a$2:$n$1048576,7,0)</f>
        <v>#VALUE!</v>
      </c>
      <c r="AR351" s="53" t="e">
        <f aca="false">+VLOOKUP($D351,['file:///home/lab/repositories/luckia.facturador/com.luckia.biller.deploy/src/main/resources/bootstrap/info_presencial_2014.xlsx']saldo_cons!$a$2:$n$1048576,8,0)</f>
        <v>#VALUE!</v>
      </c>
      <c r="AS351" s="53" t="e">
        <f aca="false">+VLOOKUP($D351,['file:///home/lab/repositories/luckia.facturador/com.luckia.biller.deploy/src/main/resources/bootstrap/info_presencial_2014.xlsx']saldo_cons!$a$2:$n$1048576,9,0)</f>
        <v>#VALUE!</v>
      </c>
      <c r="AT351" s="53" t="e">
        <f aca="false">+VLOOKUP($D351,['file:///home/lab/repositories/luckia.facturador/com.luckia.biller.deploy/src/main/resources/bootstrap/info_presencial_2014.xlsx']saldo_cons!$a$2:$n$1048576,10,0)</f>
        <v>#VALUE!</v>
      </c>
      <c r="AU351" s="53" t="e">
        <f aca="false">+VLOOKUP($D351,['file:///home/lab/repositories/luckia.facturador/com.luckia.biller.deploy/src/main/resources/bootstrap/info_presencial_2014.xlsx']saldo_cons!$a$2:$n$1048576,11,0)</f>
        <v>#VALUE!</v>
      </c>
      <c r="AV351" s="53" t="e">
        <f aca="false">+VLOOKUP($D351,['file:///home/lab/repositories/luckia.facturador/com.luckia.biller.deploy/src/main/resources/bootstrap/info_presencial_2014.xlsx']saldo_cons!$a$2:$n$1048576,12,0)</f>
        <v>#VALUE!</v>
      </c>
      <c r="AW351" s="53" t="e">
        <f aca="false">+VLOOKUP($D351,['file:///home/lab/repositories/luckia.facturador/com.luckia.biller.deploy/src/main/resources/bootstrap/info_presencial_2014.xlsx']saldo_cons!$a$2:$n$1048576,13,0)</f>
        <v>#VALUE!</v>
      </c>
      <c r="AX351" s="53" t="e">
        <f aca="false">+VLOOKUP($D351,['file:///home/lab/repositories/luckia.facturador/com.luckia.biller.deploy/src/main/resources/bootstrap/info_presencial_2014.xlsx']saldo_cons!$a$2:$n$1048576,14,0)</f>
        <v>#VALUE!</v>
      </c>
      <c r="AY351" s="53"/>
      <c r="AZ351" s="53"/>
      <c r="BA351" s="53"/>
      <c r="BB351" s="53" t="e">
        <f aca="false">+VLOOKUP($D351,['file:///home/lab/repositories/luckia.facturador/com.luckia.biller.deploy/src/main/resources/bootstrap/info_presencial_2014.xlsx']ggr_cons!$a$2:$n$1048576,3,0)</f>
        <v>#VALUE!</v>
      </c>
      <c r="BC351" s="53" t="e">
        <f aca="false">+VLOOKUP($D351,['file:///home/lab/repositories/luckia.facturador/com.luckia.biller.deploy/src/main/resources/bootstrap/info_presencial_2014.xlsx']ggr_cons!$a$2:$n$1048576,4,0)</f>
        <v>#VALUE!</v>
      </c>
      <c r="BD351" s="53" t="e">
        <f aca="false">+VLOOKUP($D351,['file:///home/lab/repositories/luckia.facturador/com.luckia.biller.deploy/src/main/resources/bootstrap/info_presencial_2014.xlsx']ggr_cons!$a$2:$n$1048576,5,0)</f>
        <v>#VALUE!</v>
      </c>
      <c r="BE351" s="53" t="e">
        <f aca="false">+VLOOKUP($D351,['file:///home/lab/repositories/luckia.facturador/com.luckia.biller.deploy/src/main/resources/bootstrap/info_presencial_2014.xlsx']ggr_cons!$a$2:$n$1048576,6,0)</f>
        <v>#VALUE!</v>
      </c>
      <c r="BF351" s="53" t="e">
        <f aca="false">+VLOOKUP($D351,['file:///home/lab/repositories/luckia.facturador/com.luckia.biller.deploy/src/main/resources/bootstrap/info_presencial_2014.xlsx']ggr_cons!$a$2:$n$1048576,7,0)</f>
        <v>#VALUE!</v>
      </c>
      <c r="BG351" s="53" t="e">
        <f aca="false">+VLOOKUP($D351,['file:///home/lab/repositories/luckia.facturador/com.luckia.biller.deploy/src/main/resources/bootstrap/info_presencial_2014.xlsx']ggr_cons!$a$2:$n$1048576,8,0)</f>
        <v>#VALUE!</v>
      </c>
      <c r="BH351" s="53" t="e">
        <f aca="false">+VLOOKUP($D351,['file:///home/lab/repositories/luckia.facturador/com.luckia.biller.deploy/src/main/resources/bootstrap/info_presencial_2014.xlsx']ggr_cons!$a$2:$n$1048576,9,0)</f>
        <v>#VALUE!</v>
      </c>
      <c r="BI351" s="53" t="e">
        <f aca="false">+VLOOKUP($D351,['file:///home/lab/repositories/luckia.facturador/com.luckia.biller.deploy/src/main/resources/bootstrap/info_presencial_2014.xlsx']ggr_cons!$a$2:$n$1048576,10,0)</f>
        <v>#VALUE!</v>
      </c>
      <c r="BJ351" s="53" t="e">
        <f aca="false">+VLOOKUP($D351,['file:///home/lab/repositories/luckia.facturador/com.luckia.biller.deploy/src/main/resources/bootstrap/info_presencial_2014.xlsx']ggr_cons!$a$2:$n$1048576,11,0)</f>
        <v>#VALUE!</v>
      </c>
      <c r="BK351" s="53" t="e">
        <f aca="false">+VLOOKUP($D351,['file:///home/lab/repositories/luckia.facturador/com.luckia.biller.deploy/src/main/resources/bootstrap/info_presencial_2014.xlsx']ggr_cons!$a$2:$n$1048576,12,0)</f>
        <v>#VALUE!</v>
      </c>
      <c r="BL351" s="53" t="e">
        <f aca="false">+VLOOKUP($D351,['file:///home/lab/repositories/luckia.facturador/com.luckia.biller.deploy/src/main/resources/bootstrap/info_presencial_2014.xlsx']ggr_cons!$a$2:$n$1048576,13,0)</f>
        <v>#VALUE!</v>
      </c>
      <c r="BM351" s="53" t="e">
        <f aca="false">+VLOOKUP($D351,['file:///home/lab/repositories/luckia.facturador/com.luckia.biller.deploy/src/main/resources/bootstrap/info_presencial_2014.xlsx']ggr_cons!$a$2:$n$1048576,14,0)</f>
        <v>#VALUE!</v>
      </c>
      <c r="BN351" s="53"/>
      <c r="BO351" s="53"/>
      <c r="BP351" s="53"/>
      <c r="BQ351" s="55" t="n">
        <f aca="false">+$N351*X351</f>
        <v>1.2</v>
      </c>
      <c r="BR351" s="55" t="n">
        <f aca="false">+$N351*Y351</f>
        <v>0</v>
      </c>
      <c r="BS351" s="55" t="n">
        <f aca="false">+$N351*Z351</f>
        <v>0</v>
      </c>
      <c r="BT351" s="55" t="n">
        <f aca="false">+$N351*AA351</f>
        <v>0</v>
      </c>
      <c r="BU351" s="55" t="n">
        <f aca="false">+$N351*AB351</f>
        <v>0</v>
      </c>
      <c r="BV351" s="55" t="n">
        <f aca="false">+$N351*AC351</f>
        <v>0</v>
      </c>
      <c r="BW351" s="55" t="n">
        <f aca="false">+$N351*AD351</f>
        <v>0</v>
      </c>
      <c r="BX351" s="55" t="n">
        <f aca="false">+$N351*AE351</f>
        <v>0</v>
      </c>
      <c r="BY351" s="55" t="n">
        <f aca="false">+$N351*AF351</f>
        <v>0</v>
      </c>
      <c r="BZ351" s="55" t="n">
        <f aca="false">+$N351*AG351</f>
        <v>0</v>
      </c>
      <c r="CA351" s="55" t="n">
        <f aca="false">+$N351*AH351</f>
        <v>0</v>
      </c>
      <c r="CB351" s="55" t="n">
        <f aca="false">+$N351*AI351</f>
        <v>0</v>
      </c>
      <c r="CC351" s="55" t="n">
        <f aca="false">+SUM(BQ351:CB351)</f>
        <v>1.2</v>
      </c>
      <c r="CD351" s="53"/>
      <c r="CE351" s="55"/>
      <c r="CF351" s="55" t="n">
        <f aca="false">+BQ351/$CE$2</f>
        <v>0.991735537190083</v>
      </c>
      <c r="CG351" s="55" t="n">
        <f aca="false">+BR351/$CE$2</f>
        <v>0</v>
      </c>
      <c r="CH351" s="55" t="n">
        <f aca="false">+BS351/$CE$2</f>
        <v>0</v>
      </c>
      <c r="CI351" s="55" t="n">
        <f aca="false">+BT351/$CE$2</f>
        <v>0</v>
      </c>
      <c r="CJ351" s="55" t="n">
        <f aca="false">+BU351/$CE$2</f>
        <v>0</v>
      </c>
      <c r="CK351" s="55" t="n">
        <f aca="false">+BV351/$CE$2</f>
        <v>0</v>
      </c>
      <c r="CL351" s="55" t="n">
        <f aca="false">+BW351/$CE$2</f>
        <v>0</v>
      </c>
      <c r="CM351" s="55" t="n">
        <f aca="false">+BX351/$CE$2</f>
        <v>0</v>
      </c>
      <c r="CN351" s="55" t="n">
        <f aca="false">+BY351/$CE$2</f>
        <v>0</v>
      </c>
      <c r="CO351" s="55" t="n">
        <f aca="false">+BZ351/$CE$2</f>
        <v>0</v>
      </c>
      <c r="CP351" s="55" t="n">
        <f aca="false">+CA351/$CE$2</f>
        <v>0</v>
      </c>
      <c r="CQ351" s="55" t="n">
        <f aca="false">+CB351/$CE$2</f>
        <v>0</v>
      </c>
      <c r="CR351" s="55" t="n">
        <f aca="false">+CC351/$CE$2</f>
        <v>0.991735537190083</v>
      </c>
      <c r="CS351" s="53"/>
      <c r="CT351" s="53"/>
      <c r="CU351" s="56" t="n">
        <f aca="false">+$O351*X351+$P351*BB351+$Q351*(0.9*BB351+$S351)+$R351</f>
        <v>2.4</v>
      </c>
      <c r="CV351" s="56" t="n">
        <f aca="false">+$O351*Y351+$P351*BC351+$Q351*(0.9*BC351+$S351)+$R351</f>
        <v>0</v>
      </c>
      <c r="CW351" s="56" t="n">
        <f aca="false">+$O351*Z351+$P351*BD351+$Q351*(0.9*BD351+$S351)+$R351</f>
        <v>0</v>
      </c>
      <c r="CX351" s="56" t="n">
        <f aca="false">+$O351*AA351+$P351*BE351+$Q351*(0.9*BE351+$S351)+$R351</f>
        <v>0</v>
      </c>
      <c r="CY351" s="56" t="n">
        <f aca="false">+$O351*AB351+$P351*BF351+$Q351*(0.9*BF351+$S351)+$R351</f>
        <v>0</v>
      </c>
      <c r="CZ351" s="56" t="n">
        <f aca="false">+$O351*AC351+$P351*BG351+$Q351*(0.9*BG351+$S351)+$R351</f>
        <v>0</v>
      </c>
      <c r="DA351" s="56" t="n">
        <f aca="false">+$O351*AD351+$P351*BH351+$Q351*(0.9*BH351+$S351)+$R351</f>
        <v>0</v>
      </c>
      <c r="DB351" s="56" t="n">
        <f aca="false">+$O351*AE351+$P351*BI351+$Q351*(0.9*BI351+$S351)+$R351</f>
        <v>0</v>
      </c>
      <c r="DC351" s="56" t="n">
        <f aca="false">+$O351*AF351+$P351*BJ351+$Q351*(0.9*BJ351+$S351)+$R351</f>
        <v>0</v>
      </c>
      <c r="DD351" s="56" t="n">
        <f aca="false">+$O351*AG351+$P351*BK351+$Q351*(0.9*BK351+$S351)+$R351</f>
        <v>0</v>
      </c>
      <c r="DE351" s="56" t="n">
        <f aca="false">+$O351*AH351+$P351*BL351+$Q351*(0.9*BL351+$S351)+$R351</f>
        <v>0</v>
      </c>
      <c r="DF351" s="56" t="n">
        <f aca="false">+$O351*AI351+$P351*BM351+$Q351*(0.9*BM351+$S351)+$R351</f>
        <v>0</v>
      </c>
      <c r="DG351" s="55" t="n">
        <f aca="false">+SUM(CU351:DF351)</f>
        <v>2.4</v>
      </c>
      <c r="DH351" s="53"/>
      <c r="DJ351" s="14" t="n">
        <f aca="false">+IF(X351=0,0,$T351)</f>
        <v>30</v>
      </c>
      <c r="DK351" s="14" t="n">
        <f aca="false">+IF(Y351=0,0,$T351)</f>
        <v>0</v>
      </c>
      <c r="DL351" s="14" t="n">
        <f aca="false">+IF(Z351=0,0,$T351)</f>
        <v>0</v>
      </c>
      <c r="DM351" s="14" t="n">
        <f aca="false">+IF(AA351=0,0,$T351)</f>
        <v>0</v>
      </c>
      <c r="DN351" s="14" t="n">
        <f aca="false">+IF(AB351=0,0,$T351)</f>
        <v>0</v>
      </c>
      <c r="DO351" s="14" t="n">
        <f aca="false">+IF(AC351=0,0,$T351)</f>
        <v>0</v>
      </c>
      <c r="DP351" s="14" t="n">
        <f aca="false">+IF(AD351=0,0,$T351)</f>
        <v>0</v>
      </c>
      <c r="DQ351" s="14" t="n">
        <f aca="false">+IF(AE351=0,0,$T351)</f>
        <v>0</v>
      </c>
      <c r="DR351" s="14" t="n">
        <f aca="false">+IF(AF351=0,0,$T351)</f>
        <v>0</v>
      </c>
      <c r="DS351" s="14" t="n">
        <f aca="false">+IF(AG351=0,0,$T351)</f>
        <v>0</v>
      </c>
      <c r="DT351" s="14" t="n">
        <f aca="false">+IF(AH351=0,0,$T351)</f>
        <v>0</v>
      </c>
      <c r="DU351" s="14" t="n">
        <f aca="false">+IF(AI351=0,0,$T351)</f>
        <v>0</v>
      </c>
      <c r="DV351" s="55"/>
      <c r="DY351" s="14" t="n">
        <v>0</v>
      </c>
      <c r="DZ351" s="14" t="n">
        <v>0</v>
      </c>
      <c r="EA351" s="14" t="n">
        <v>0</v>
      </c>
      <c r="EB351" s="14" t="n">
        <v>0</v>
      </c>
      <c r="EC351" s="14" t="n">
        <v>0</v>
      </c>
      <c r="ED351" s="14" t="n">
        <v>0</v>
      </c>
      <c r="EE351" s="14" t="n">
        <v>0</v>
      </c>
      <c r="EF351" s="14" t="n">
        <v>0</v>
      </c>
      <c r="EG351" s="14" t="n">
        <v>0</v>
      </c>
      <c r="EH351" s="14" t="n">
        <v>0</v>
      </c>
      <c r="EI351" s="14" t="n">
        <v>0</v>
      </c>
      <c r="EJ351" s="14" t="n">
        <v>0</v>
      </c>
      <c r="EK351" s="55"/>
      <c r="EO351" s="53" t="n">
        <f aca="false">+CU351+DJ351-DY351/2</f>
        <v>32.4</v>
      </c>
      <c r="EP351" s="53" t="n">
        <f aca="false">+CV351+DK351-DZ351/2</f>
        <v>0</v>
      </c>
      <c r="EQ351" s="53" t="n">
        <f aca="false">+CW351+DL351-EA351/2</f>
        <v>0</v>
      </c>
      <c r="ER351" s="53" t="n">
        <f aca="false">+CX351+DM351-EB351/2</f>
        <v>0</v>
      </c>
      <c r="ES351" s="53" t="n">
        <f aca="false">+CY351+DN351-EC351/2</f>
        <v>0</v>
      </c>
      <c r="ET351" s="53" t="n">
        <f aca="false">+CZ351+DO351-ED351/2</f>
        <v>0</v>
      </c>
      <c r="EU351" s="53" t="n">
        <f aca="false">+DA351+DP351-EE351/2</f>
        <v>0</v>
      </c>
      <c r="EV351" s="53" t="n">
        <f aca="false">+DB351+DQ351-EF351/2</f>
        <v>0</v>
      </c>
      <c r="EW351" s="53" t="n">
        <f aca="false">+DC351+DR351-EG351/2</f>
        <v>0</v>
      </c>
      <c r="EX351" s="53" t="n">
        <f aca="false">+DD351+DS351-EH351/2</f>
        <v>0</v>
      </c>
      <c r="EY351" s="53" t="n">
        <f aca="false">+DE351+DT351-EI351/2</f>
        <v>0</v>
      </c>
      <c r="EZ351" s="53" t="n">
        <f aca="false">+DF351+DU351-EJ351/2</f>
        <v>0</v>
      </c>
      <c r="FA351" s="55" t="n">
        <f aca="false">+SUM(EO351:EZ351)</f>
        <v>32.4</v>
      </c>
      <c r="FD351" s="53" t="n">
        <f aca="false">+AM351-EO351-DY351</f>
        <v>87.6</v>
      </c>
      <c r="FE351" s="53" t="n">
        <f aca="false">+AN351-EP351-DZ351</f>
        <v>0</v>
      </c>
      <c r="FF351" s="53" t="n">
        <f aca="false">+AO351-EQ351-EA351</f>
        <v>0</v>
      </c>
      <c r="FG351" s="53" t="n">
        <f aca="false">+AP351-ER351-EB351</f>
        <v>0</v>
      </c>
      <c r="FH351" s="53" t="n">
        <f aca="false">+AQ351-ES351-EC351</f>
        <v>0</v>
      </c>
      <c r="FI351" s="53" t="n">
        <f aca="false">+AR351-ET351-ED351</f>
        <v>0</v>
      </c>
      <c r="FJ351" s="53" t="n">
        <f aca="false">+AS351-EU351-EE351</f>
        <v>0</v>
      </c>
      <c r="FK351" s="53" t="n">
        <f aca="false">+AT351-EV351-EF351</f>
        <v>0</v>
      </c>
      <c r="FL351" s="53" t="n">
        <f aca="false">+AU351-EW351-EG351</f>
        <v>0</v>
      </c>
      <c r="FM351" s="53" t="n">
        <f aca="false">+AV351-EX351-EH351</f>
        <v>0</v>
      </c>
      <c r="FN351" s="53" t="n">
        <f aca="false">+AW351-EY351-EI351</f>
        <v>0</v>
      </c>
      <c r="FO351" s="53" t="n">
        <f aca="false">+AX351-EZ351-EJ351</f>
        <v>0</v>
      </c>
      <c r="FP351" s="53" t="n">
        <f aca="false">+AY351-FA351</f>
        <v>-32.4</v>
      </c>
    </row>
    <row collapsed="false" customFormat="false" customHeight="true" hidden="false" ht="15" outlineLevel="2" r="352">
      <c r="A352" s="21" t="n">
        <v>12</v>
      </c>
      <c r="B352" s="21" t="s">
        <v>67</v>
      </c>
      <c r="C352" s="21" t="s">
        <v>137</v>
      </c>
      <c r="D352" s="67" t="n">
        <f aca="false">+E352</f>
        <v>16355</v>
      </c>
      <c r="E352" s="67" t="n">
        <v>16355</v>
      </c>
      <c r="F352" s="72" t="s">
        <v>1081</v>
      </c>
      <c r="G352" s="21" t="s">
        <v>69</v>
      </c>
      <c r="H352" s="21" t="s">
        <v>69</v>
      </c>
      <c r="I352" s="72" t="s">
        <v>1082</v>
      </c>
      <c r="J352" s="76" t="s">
        <v>557</v>
      </c>
      <c r="K352" s="76" t="s">
        <v>486</v>
      </c>
      <c r="L352" s="49" t="s">
        <v>487</v>
      </c>
      <c r="M352" s="50" t="s">
        <v>70</v>
      </c>
      <c r="N352" s="51" t="n">
        <v>0.01</v>
      </c>
      <c r="O352" s="51" t="n">
        <v>0.02</v>
      </c>
      <c r="P352" s="51" t="n">
        <v>0</v>
      </c>
      <c r="Q352" s="51" t="n">
        <v>0</v>
      </c>
      <c r="R352" s="50" t="n">
        <v>0</v>
      </c>
      <c r="S352" s="50" t="n">
        <v>0</v>
      </c>
      <c r="T352" s="50" t="n">
        <v>30</v>
      </c>
      <c r="U352" s="50"/>
      <c r="X352" s="53" t="e">
        <f aca="false">+VLOOKUP($D352,['file:///home/lab/repositories/luckia.facturador/com.luckia.biller.deploy/src/main/resources/bootstrap/info_presencial_2014.xlsx']venta_neta_cons!$a$2:$n$1048576,3,0)</f>
        <v>#VALUE!</v>
      </c>
      <c r="Y352" s="53" t="e">
        <f aca="false">+VLOOKUP($D352,['file:///home/lab/repositories/luckia.facturador/com.luckia.biller.deploy/src/main/resources/bootstrap/info_presencial_2014.xlsx']venta_neta_cons!$a$2:$n$1048576,4,0)</f>
        <v>#VALUE!</v>
      </c>
      <c r="Z352" s="53" t="e">
        <f aca="false">+VLOOKUP($D352,['file:///home/lab/repositories/luckia.facturador/com.luckia.biller.deploy/src/main/resources/bootstrap/info_presencial_2014.xlsx']venta_neta_cons!$a$2:$n$1048576,5,0)</f>
        <v>#VALUE!</v>
      </c>
      <c r="AA352" s="53" t="e">
        <f aca="false">+VLOOKUP($D352,['file:///home/lab/repositories/luckia.facturador/com.luckia.biller.deploy/src/main/resources/bootstrap/info_presencial_2014.xlsx']venta_neta_cons!$a$2:$n$1048576,6,0)</f>
        <v>#VALUE!</v>
      </c>
      <c r="AB352" s="53" t="e">
        <f aca="false">+VLOOKUP($D352,['file:///home/lab/repositories/luckia.facturador/com.luckia.biller.deploy/src/main/resources/bootstrap/info_presencial_2014.xlsx']venta_neta_cons!$a$2:$n$1048576,7,0)</f>
        <v>#VALUE!</v>
      </c>
      <c r="AC352" s="53" t="e">
        <f aca="false">+VLOOKUP($D352,['file:///home/lab/repositories/luckia.facturador/com.luckia.biller.deploy/src/main/resources/bootstrap/info_presencial_2014.xlsx']venta_neta_cons!$a$2:$n$1048576,8,0)</f>
        <v>#VALUE!</v>
      </c>
      <c r="AD352" s="53" t="e">
        <f aca="false">+VLOOKUP($D352,['file:///home/lab/repositories/luckia.facturador/com.luckia.biller.deploy/src/main/resources/bootstrap/info_presencial_2014.xlsx']venta_neta_cons!$a$2:$n$1048576,9,0)</f>
        <v>#VALUE!</v>
      </c>
      <c r="AE352" s="53" t="e">
        <f aca="false">+VLOOKUP($D352,['file:///home/lab/repositories/luckia.facturador/com.luckia.biller.deploy/src/main/resources/bootstrap/info_presencial_2014.xlsx']venta_neta_cons!$a$2:$n$1048576,10,0)</f>
        <v>#VALUE!</v>
      </c>
      <c r="AF352" s="53" t="e">
        <f aca="false">+VLOOKUP($D352,['file:///home/lab/repositories/luckia.facturador/com.luckia.biller.deploy/src/main/resources/bootstrap/info_presencial_2014.xlsx']venta_neta_cons!$a$2:$n$1048576,11,0)</f>
        <v>#VALUE!</v>
      </c>
      <c r="AG352" s="53" t="e">
        <f aca="false">+VLOOKUP($D352,['file:///home/lab/repositories/luckia.facturador/com.luckia.biller.deploy/src/main/resources/bootstrap/info_presencial_2014.xlsx']venta_neta_cons!$a$2:$n$1048576,12,0)</f>
        <v>#VALUE!</v>
      </c>
      <c r="AH352" s="53" t="e">
        <f aca="false">+VLOOKUP($D352,['file:///home/lab/repositories/luckia.facturador/com.luckia.biller.deploy/src/main/resources/bootstrap/info_presencial_2014.xlsx']venta_neta_cons!$a$2:$n$1048576,13,0)</f>
        <v>#VALUE!</v>
      </c>
      <c r="AI352" s="53" t="e">
        <f aca="false">+VLOOKUP($D352,['file:///home/lab/repositories/luckia.facturador/com.luckia.biller.deploy/src/main/resources/bootstrap/info_presencial_2014.xlsx']venta_neta_cons!$a$2:$n$1048576,14,0)</f>
        <v>#VALUE!</v>
      </c>
      <c r="AJ352" s="53" t="n">
        <f aca="false">+SUM(X352:AI352)</f>
        <v>166</v>
      </c>
      <c r="AK352" s="54" t="n">
        <f aca="false">+BB352/X352</f>
        <v>0.919879518072289</v>
      </c>
      <c r="AL352" s="53"/>
      <c r="AM352" s="53" t="e">
        <f aca="false">+VLOOKUP($D352,['file:///home/lab/repositories/luckia.facturador/com.luckia.biller.deploy/src/main/resources/bootstrap/info_presencial_2014.xlsx']saldo_cons!$a$2:$n$1048576,3,0)</f>
        <v>#VALUE!</v>
      </c>
      <c r="AN352" s="53" t="e">
        <f aca="false">+VLOOKUP($D352,['file:///home/lab/repositories/luckia.facturador/com.luckia.biller.deploy/src/main/resources/bootstrap/info_presencial_2014.xlsx']saldo_cons!$a$2:$n$1048576,4,0)</f>
        <v>#VALUE!</v>
      </c>
      <c r="AO352" s="53" t="e">
        <f aca="false">+VLOOKUP($D352,['file:///home/lab/repositories/luckia.facturador/com.luckia.biller.deploy/src/main/resources/bootstrap/info_presencial_2014.xlsx']saldo_cons!$a$2:$n$1048576,5,0)</f>
        <v>#VALUE!</v>
      </c>
      <c r="AP352" s="53" t="e">
        <f aca="false">+VLOOKUP($D352,['file:///home/lab/repositories/luckia.facturador/com.luckia.biller.deploy/src/main/resources/bootstrap/info_presencial_2014.xlsx']saldo_cons!$a$2:$n$1048576,6,0)</f>
        <v>#VALUE!</v>
      </c>
      <c r="AQ352" s="53" t="e">
        <f aca="false">+VLOOKUP($D352,['file:///home/lab/repositories/luckia.facturador/com.luckia.biller.deploy/src/main/resources/bootstrap/info_presencial_2014.xlsx']saldo_cons!$a$2:$n$1048576,7,0)</f>
        <v>#VALUE!</v>
      </c>
      <c r="AR352" s="53" t="e">
        <f aca="false">+VLOOKUP($D352,['file:///home/lab/repositories/luckia.facturador/com.luckia.biller.deploy/src/main/resources/bootstrap/info_presencial_2014.xlsx']saldo_cons!$a$2:$n$1048576,8,0)</f>
        <v>#VALUE!</v>
      </c>
      <c r="AS352" s="53" t="e">
        <f aca="false">+VLOOKUP($D352,['file:///home/lab/repositories/luckia.facturador/com.luckia.biller.deploy/src/main/resources/bootstrap/info_presencial_2014.xlsx']saldo_cons!$a$2:$n$1048576,9,0)</f>
        <v>#VALUE!</v>
      </c>
      <c r="AT352" s="53" t="e">
        <f aca="false">+VLOOKUP($D352,['file:///home/lab/repositories/luckia.facturador/com.luckia.biller.deploy/src/main/resources/bootstrap/info_presencial_2014.xlsx']saldo_cons!$a$2:$n$1048576,10,0)</f>
        <v>#VALUE!</v>
      </c>
      <c r="AU352" s="53" t="e">
        <f aca="false">+VLOOKUP($D352,['file:///home/lab/repositories/luckia.facturador/com.luckia.biller.deploy/src/main/resources/bootstrap/info_presencial_2014.xlsx']saldo_cons!$a$2:$n$1048576,11,0)</f>
        <v>#VALUE!</v>
      </c>
      <c r="AV352" s="53" t="e">
        <f aca="false">+VLOOKUP($D352,['file:///home/lab/repositories/luckia.facturador/com.luckia.biller.deploy/src/main/resources/bootstrap/info_presencial_2014.xlsx']saldo_cons!$a$2:$n$1048576,12,0)</f>
        <v>#VALUE!</v>
      </c>
      <c r="AW352" s="53" t="e">
        <f aca="false">+VLOOKUP($D352,['file:///home/lab/repositories/luckia.facturador/com.luckia.biller.deploy/src/main/resources/bootstrap/info_presencial_2014.xlsx']saldo_cons!$a$2:$n$1048576,13,0)</f>
        <v>#VALUE!</v>
      </c>
      <c r="AX352" s="53" t="e">
        <f aca="false">+VLOOKUP($D352,['file:///home/lab/repositories/luckia.facturador/com.luckia.biller.deploy/src/main/resources/bootstrap/info_presencial_2014.xlsx']saldo_cons!$a$2:$n$1048576,14,0)</f>
        <v>#VALUE!</v>
      </c>
      <c r="AY352" s="53" t="n">
        <f aca="false">+SUM(AM352:AX352)</f>
        <v>166</v>
      </c>
      <c r="AZ352" s="53"/>
      <c r="BA352" s="53"/>
      <c r="BB352" s="53" t="e">
        <f aca="false">+VLOOKUP($D352,['file:///home/lab/repositories/luckia.facturador/com.luckia.biller.deploy/src/main/resources/bootstrap/info_presencial_2014.xlsx']ggr_cons!$a$2:$n$1048576,3,0)</f>
        <v>#VALUE!</v>
      </c>
      <c r="BC352" s="53" t="e">
        <f aca="false">+VLOOKUP($D352,['file:///home/lab/repositories/luckia.facturador/com.luckia.biller.deploy/src/main/resources/bootstrap/info_presencial_2014.xlsx']ggr_cons!$a$2:$n$1048576,4,0)</f>
        <v>#VALUE!</v>
      </c>
      <c r="BD352" s="53" t="e">
        <f aca="false">+VLOOKUP($D352,['file:///home/lab/repositories/luckia.facturador/com.luckia.biller.deploy/src/main/resources/bootstrap/info_presencial_2014.xlsx']ggr_cons!$a$2:$n$1048576,5,0)</f>
        <v>#VALUE!</v>
      </c>
      <c r="BE352" s="53" t="e">
        <f aca="false">+VLOOKUP($D352,['file:///home/lab/repositories/luckia.facturador/com.luckia.biller.deploy/src/main/resources/bootstrap/info_presencial_2014.xlsx']ggr_cons!$a$2:$n$1048576,6,0)</f>
        <v>#VALUE!</v>
      </c>
      <c r="BF352" s="53" t="e">
        <f aca="false">+VLOOKUP($D352,['file:///home/lab/repositories/luckia.facturador/com.luckia.biller.deploy/src/main/resources/bootstrap/info_presencial_2014.xlsx']ggr_cons!$a$2:$n$1048576,7,0)</f>
        <v>#VALUE!</v>
      </c>
      <c r="BG352" s="53" t="e">
        <f aca="false">+VLOOKUP($D352,['file:///home/lab/repositories/luckia.facturador/com.luckia.biller.deploy/src/main/resources/bootstrap/info_presencial_2014.xlsx']ggr_cons!$a$2:$n$1048576,8,0)</f>
        <v>#VALUE!</v>
      </c>
      <c r="BH352" s="53" t="e">
        <f aca="false">+VLOOKUP($D352,['file:///home/lab/repositories/luckia.facturador/com.luckia.biller.deploy/src/main/resources/bootstrap/info_presencial_2014.xlsx']ggr_cons!$a$2:$n$1048576,9,0)</f>
        <v>#VALUE!</v>
      </c>
      <c r="BI352" s="53" t="e">
        <f aca="false">+VLOOKUP($D352,['file:///home/lab/repositories/luckia.facturador/com.luckia.biller.deploy/src/main/resources/bootstrap/info_presencial_2014.xlsx']ggr_cons!$a$2:$n$1048576,10,0)</f>
        <v>#VALUE!</v>
      </c>
      <c r="BJ352" s="53" t="e">
        <f aca="false">+VLOOKUP($D352,['file:///home/lab/repositories/luckia.facturador/com.luckia.biller.deploy/src/main/resources/bootstrap/info_presencial_2014.xlsx']ggr_cons!$a$2:$n$1048576,11,0)</f>
        <v>#VALUE!</v>
      </c>
      <c r="BK352" s="53" t="e">
        <f aca="false">+VLOOKUP($D352,['file:///home/lab/repositories/luckia.facturador/com.luckia.biller.deploy/src/main/resources/bootstrap/info_presencial_2014.xlsx']ggr_cons!$a$2:$n$1048576,12,0)</f>
        <v>#VALUE!</v>
      </c>
      <c r="BL352" s="53" t="e">
        <f aca="false">+VLOOKUP($D352,['file:///home/lab/repositories/luckia.facturador/com.luckia.biller.deploy/src/main/resources/bootstrap/info_presencial_2014.xlsx']ggr_cons!$a$2:$n$1048576,13,0)</f>
        <v>#VALUE!</v>
      </c>
      <c r="BM352" s="53" t="e">
        <f aca="false">+VLOOKUP($D352,['file:///home/lab/repositories/luckia.facturador/com.luckia.biller.deploy/src/main/resources/bootstrap/info_presencial_2014.xlsx']ggr_cons!$a$2:$n$1048576,14,0)</f>
        <v>#VALUE!</v>
      </c>
      <c r="BN352" s="53" t="n">
        <f aca="false">+SUM(BB352:BM352)</f>
        <v>152.7</v>
      </c>
      <c r="BO352" s="53"/>
      <c r="BP352" s="53"/>
      <c r="BQ352" s="55" t="n">
        <f aca="false">+$N352*X352</f>
        <v>1.66</v>
      </c>
      <c r="BR352" s="55" t="n">
        <f aca="false">+$N352*Y352</f>
        <v>0</v>
      </c>
      <c r="BS352" s="55" t="n">
        <f aca="false">+$N352*Z352</f>
        <v>0</v>
      </c>
      <c r="BT352" s="55" t="n">
        <f aca="false">+$N352*AA352</f>
        <v>0</v>
      </c>
      <c r="BU352" s="55" t="n">
        <f aca="false">+$N352*AB352</f>
        <v>0</v>
      </c>
      <c r="BV352" s="55" t="n">
        <f aca="false">+$N352*AC352</f>
        <v>0</v>
      </c>
      <c r="BW352" s="55" t="n">
        <f aca="false">+$N352*AD352</f>
        <v>0</v>
      </c>
      <c r="BX352" s="55" t="n">
        <f aca="false">+$N352*AE352</f>
        <v>0</v>
      </c>
      <c r="BY352" s="55" t="n">
        <f aca="false">+$N352*AF352</f>
        <v>0</v>
      </c>
      <c r="BZ352" s="55" t="n">
        <f aca="false">+$N352*AG352</f>
        <v>0</v>
      </c>
      <c r="CA352" s="55" t="n">
        <f aca="false">+$N352*AH352</f>
        <v>0</v>
      </c>
      <c r="CB352" s="55" t="n">
        <f aca="false">+$N352*AI352</f>
        <v>0</v>
      </c>
      <c r="CC352" s="55" t="n">
        <f aca="false">+SUM(BQ352:CB352)</f>
        <v>1.66</v>
      </c>
      <c r="CD352" s="53"/>
      <c r="CE352" s="55"/>
      <c r="CF352" s="55" t="n">
        <f aca="false">+BQ352/$CE$2</f>
        <v>1.37190082644628</v>
      </c>
      <c r="CG352" s="55" t="n">
        <f aca="false">+BR352/$CE$2</f>
        <v>0</v>
      </c>
      <c r="CH352" s="55" t="n">
        <f aca="false">+BS352/$CE$2</f>
        <v>0</v>
      </c>
      <c r="CI352" s="55" t="n">
        <f aca="false">+BT352/$CE$2</f>
        <v>0</v>
      </c>
      <c r="CJ352" s="55" t="n">
        <f aca="false">+BU352/$CE$2</f>
        <v>0</v>
      </c>
      <c r="CK352" s="55" t="n">
        <f aca="false">+BV352/$CE$2</f>
        <v>0</v>
      </c>
      <c r="CL352" s="55" t="n">
        <f aca="false">+BW352/$CE$2</f>
        <v>0</v>
      </c>
      <c r="CM352" s="55" t="n">
        <f aca="false">+BX352/$CE$2</f>
        <v>0</v>
      </c>
      <c r="CN352" s="55" t="n">
        <f aca="false">+BY352/$CE$2</f>
        <v>0</v>
      </c>
      <c r="CO352" s="55" t="n">
        <f aca="false">+BZ352/$CE$2</f>
        <v>0</v>
      </c>
      <c r="CP352" s="55" t="n">
        <f aca="false">+CA352/$CE$2</f>
        <v>0</v>
      </c>
      <c r="CQ352" s="55" t="n">
        <f aca="false">+CB352/$CE$2</f>
        <v>0</v>
      </c>
      <c r="CR352" s="55" t="n">
        <f aca="false">+CC352/$CE$2</f>
        <v>1.37190082644628</v>
      </c>
      <c r="CS352" s="53"/>
      <c r="CT352" s="53"/>
      <c r="CU352" s="56" t="n">
        <f aca="false">+$O352*X352+$P352*BB352+$Q352*(0.9*BB352+$S352)+$R352</f>
        <v>3.32</v>
      </c>
      <c r="CV352" s="56" t="n">
        <f aca="false">+$O352*Y352+$P352*BC352+$Q352*(0.9*BC352+$S352)+$R352</f>
        <v>0</v>
      </c>
      <c r="CW352" s="56" t="n">
        <f aca="false">+$O352*Z352+$P352*BD352+$Q352*(0.9*BD352+$S352)+$R352</f>
        <v>0</v>
      </c>
      <c r="CX352" s="56" t="n">
        <f aca="false">+$O352*AA352+$P352*BE352+$Q352*(0.9*BE352+$S352)+$R352</f>
        <v>0</v>
      </c>
      <c r="CY352" s="56" t="n">
        <f aca="false">+$O352*AB352+$P352*BF352+$Q352*(0.9*BF352+$S352)+$R352</f>
        <v>0</v>
      </c>
      <c r="CZ352" s="56" t="n">
        <f aca="false">+$O352*AC352+$P352*BG352+$Q352*(0.9*BG352+$S352)+$R352</f>
        <v>0</v>
      </c>
      <c r="DA352" s="56" t="n">
        <f aca="false">+$O352*AD352+$P352*BH352+$Q352*(0.9*BH352+$S352)+$R352</f>
        <v>0</v>
      </c>
      <c r="DB352" s="56" t="n">
        <f aca="false">+$O352*AE352+$P352*BI352+$Q352*(0.9*BI352+$S352)+$R352</f>
        <v>0</v>
      </c>
      <c r="DC352" s="56" t="n">
        <f aca="false">+$O352*AF352+$P352*BJ352+$Q352*(0.9*BJ352+$S352)+$R352</f>
        <v>0</v>
      </c>
      <c r="DD352" s="56" t="n">
        <f aca="false">+$O352*AG352+$P352*BK352+$Q352*(0.9*BK352+$S352)+$R352</f>
        <v>0</v>
      </c>
      <c r="DE352" s="56" t="n">
        <f aca="false">+$O352*AH352+$P352*BL352+$Q352*(0.9*BL352+$S352)+$R352</f>
        <v>0</v>
      </c>
      <c r="DF352" s="56" t="n">
        <f aca="false">+$O352*AI352+$P352*BM352+$Q352*(0.9*BM352+$S352)+$R352</f>
        <v>0</v>
      </c>
      <c r="DG352" s="55" t="n">
        <f aca="false">+SUM(CU352:DF352)</f>
        <v>3.32</v>
      </c>
      <c r="DH352" s="53"/>
      <c r="DJ352" s="14" t="n">
        <f aca="false">+IF(X352=0,0,$T352)</f>
        <v>30</v>
      </c>
      <c r="DK352" s="14" t="n">
        <f aca="false">+IF(Y352=0,0,$T352)</f>
        <v>0</v>
      </c>
      <c r="DL352" s="14" t="n">
        <f aca="false">+IF(Z352=0,0,$T352)</f>
        <v>0</v>
      </c>
      <c r="DM352" s="14" t="n">
        <f aca="false">+IF(AA352=0,0,$T352)</f>
        <v>0</v>
      </c>
      <c r="DN352" s="14" t="n">
        <f aca="false">+IF(AB352=0,0,$T352)</f>
        <v>0</v>
      </c>
      <c r="DO352" s="14" t="n">
        <f aca="false">+IF(AC352=0,0,$T352)</f>
        <v>0</v>
      </c>
      <c r="DP352" s="14" t="n">
        <f aca="false">+IF(AD352=0,0,$T352)</f>
        <v>0</v>
      </c>
      <c r="DQ352" s="14" t="n">
        <f aca="false">+IF(AE352=0,0,$T352)</f>
        <v>0</v>
      </c>
      <c r="DR352" s="14" t="n">
        <f aca="false">+IF(AF352=0,0,$T352)</f>
        <v>0</v>
      </c>
      <c r="DS352" s="14" t="n">
        <f aca="false">+IF(AG352=0,0,$T352)</f>
        <v>0</v>
      </c>
      <c r="DT352" s="14" t="n">
        <f aca="false">+IF(AH352=0,0,$T352)</f>
        <v>0</v>
      </c>
      <c r="DU352" s="14" t="n">
        <f aca="false">+IF(AI352=0,0,$T352)</f>
        <v>0</v>
      </c>
      <c r="DV352" s="55" t="n">
        <f aca="false">+SUM(DJ352:DU352)</f>
        <v>30</v>
      </c>
      <c r="DY352" s="14" t="n">
        <v>0</v>
      </c>
      <c r="DZ352" s="14" t="n">
        <v>0</v>
      </c>
      <c r="EA352" s="14" t="n">
        <v>0</v>
      </c>
      <c r="EB352" s="14" t="n">
        <v>0</v>
      </c>
      <c r="EC352" s="14" t="n">
        <v>0</v>
      </c>
      <c r="ED352" s="14" t="n">
        <v>0</v>
      </c>
      <c r="EE352" s="14" t="n">
        <v>0</v>
      </c>
      <c r="EF352" s="14" t="n">
        <v>0</v>
      </c>
      <c r="EG352" s="14" t="n">
        <v>0</v>
      </c>
      <c r="EH352" s="14" t="n">
        <v>0</v>
      </c>
      <c r="EI352" s="14" t="n">
        <v>0</v>
      </c>
      <c r="EJ352" s="14" t="n">
        <v>0</v>
      </c>
      <c r="EK352" s="55" t="n">
        <f aca="false">+SUM(DY352:EJ352)</f>
        <v>0</v>
      </c>
      <c r="EO352" s="53" t="n">
        <f aca="false">+CU352+DJ352-DY352/2</f>
        <v>33.32</v>
      </c>
      <c r="EP352" s="53" t="n">
        <f aca="false">+CV352+DK352-DZ352/2</f>
        <v>0</v>
      </c>
      <c r="EQ352" s="53" t="n">
        <f aca="false">+CW352+DL352-EA352/2</f>
        <v>0</v>
      </c>
      <c r="ER352" s="53" t="n">
        <f aca="false">+CX352+DM352-EB352/2</f>
        <v>0</v>
      </c>
      <c r="ES352" s="53" t="n">
        <f aca="false">+CY352+DN352-EC352/2</f>
        <v>0</v>
      </c>
      <c r="ET352" s="53" t="n">
        <f aca="false">+CZ352+DO352-ED352/2</f>
        <v>0</v>
      </c>
      <c r="EU352" s="53" t="n">
        <f aca="false">+DA352+DP352-EE352/2</f>
        <v>0</v>
      </c>
      <c r="EV352" s="53" t="n">
        <f aca="false">+DB352+DQ352-EF352/2</f>
        <v>0</v>
      </c>
      <c r="EW352" s="53" t="n">
        <f aca="false">+DC352+DR352-EG352/2</f>
        <v>0</v>
      </c>
      <c r="EX352" s="53" t="n">
        <f aca="false">+DD352+DS352-EH352/2</f>
        <v>0</v>
      </c>
      <c r="EY352" s="53" t="n">
        <f aca="false">+DE352+DT352-EI352/2</f>
        <v>0</v>
      </c>
      <c r="EZ352" s="53" t="n">
        <f aca="false">+DF352+DU352-EJ352/2</f>
        <v>0</v>
      </c>
      <c r="FA352" s="55" t="n">
        <f aca="false">+SUM(EO352:EZ352)</f>
        <v>33.32</v>
      </c>
      <c r="FD352" s="53" t="n">
        <f aca="false">+AM352-EO352-DY352</f>
        <v>132.68</v>
      </c>
      <c r="FE352" s="53" t="n">
        <f aca="false">+AN352-EP352-DZ352</f>
        <v>0</v>
      </c>
      <c r="FF352" s="53" t="n">
        <f aca="false">+AO352-EQ352-EA352</f>
        <v>0</v>
      </c>
      <c r="FG352" s="53" t="n">
        <f aca="false">+AP352-ER352-EB352</f>
        <v>0</v>
      </c>
      <c r="FH352" s="53" t="n">
        <f aca="false">+AQ352-ES352-EC352</f>
        <v>0</v>
      </c>
      <c r="FI352" s="53" t="n">
        <f aca="false">+AR352-ET352-ED352</f>
        <v>0</v>
      </c>
      <c r="FJ352" s="53" t="n">
        <f aca="false">+AS352-EU352-EE352</f>
        <v>0</v>
      </c>
      <c r="FK352" s="53" t="n">
        <f aca="false">+AT352-EV352-EF352</f>
        <v>0</v>
      </c>
      <c r="FL352" s="53" t="n">
        <f aca="false">+AU352-EW352-EG352</f>
        <v>0</v>
      </c>
      <c r="FM352" s="53" t="n">
        <f aca="false">+AV352-EX352-EH352</f>
        <v>0</v>
      </c>
      <c r="FN352" s="53" t="n">
        <f aca="false">+AW352-EY352-EI352</f>
        <v>0</v>
      </c>
      <c r="FO352" s="53" t="n">
        <f aca="false">+AX352-EZ352-EJ352</f>
        <v>0</v>
      </c>
      <c r="FP352" s="53" t="n">
        <f aca="false">+AY352-FA352</f>
        <v>132.68</v>
      </c>
    </row>
    <row collapsed="false" customFormat="true" customHeight="true" hidden="false" ht="15" outlineLevel="1" r="353" s="63">
      <c r="A353" s="57"/>
      <c r="B353" s="57" t="s">
        <v>1083</v>
      </c>
      <c r="C353" s="57"/>
      <c r="D353" s="70"/>
      <c r="E353" s="70"/>
      <c r="F353" s="75"/>
      <c r="G353" s="57"/>
      <c r="H353" s="57"/>
      <c r="I353" s="75"/>
      <c r="J353" s="77"/>
      <c r="K353" s="77"/>
      <c r="L353" s="59"/>
      <c r="M353" s="60"/>
      <c r="N353" s="61"/>
      <c r="O353" s="61"/>
      <c r="P353" s="61"/>
      <c r="Q353" s="61"/>
      <c r="R353" s="60"/>
      <c r="S353" s="60"/>
      <c r="T353" s="60"/>
      <c r="U353" s="60"/>
      <c r="X353" s="64" t="n">
        <f aca="false">SUBTOTAL(9,X70:X352)</f>
        <v>931734</v>
      </c>
      <c r="Y353" s="64" t="n">
        <f aca="false">SUBTOTAL(9,Y70:Y352)</f>
        <v>0</v>
      </c>
      <c r="Z353" s="64" t="n">
        <f aca="false">SUBTOTAL(9,Z70:Z352)</f>
        <v>0</v>
      </c>
      <c r="AA353" s="64" t="n">
        <f aca="false">SUBTOTAL(9,AA70:AA352)</f>
        <v>0</v>
      </c>
      <c r="AB353" s="64" t="n">
        <f aca="false">SUBTOTAL(9,AB70:AB352)</f>
        <v>0</v>
      </c>
      <c r="AC353" s="64" t="n">
        <f aca="false">SUBTOTAL(9,AC70:AC352)</f>
        <v>0</v>
      </c>
      <c r="AD353" s="64" t="n">
        <f aca="false">SUBTOTAL(9,AD70:AD352)</f>
        <v>0</v>
      </c>
      <c r="AE353" s="64" t="n">
        <f aca="false">SUBTOTAL(9,AE70:AE352)</f>
        <v>0</v>
      </c>
      <c r="AF353" s="64" t="n">
        <f aca="false">SUBTOTAL(9,AF70:AF352)</f>
        <v>0</v>
      </c>
      <c r="AG353" s="64" t="n">
        <f aca="false">SUBTOTAL(9,AG70:AG352)</f>
        <v>0</v>
      </c>
      <c r="AH353" s="64" t="n">
        <f aca="false">SUBTOTAL(9,AH70:AH352)</f>
        <v>0</v>
      </c>
      <c r="AI353" s="64" t="n">
        <f aca="false">SUBTOTAL(9,AI70:AI352)</f>
        <v>0</v>
      </c>
      <c r="AJ353" s="64" t="n">
        <f aca="false">SUBTOTAL(9,AJ70:AJ352)</f>
        <v>931734</v>
      </c>
      <c r="AK353" s="54" t="n">
        <f aca="false">+BB353/X353</f>
        <v>0.218055442862448</v>
      </c>
      <c r="AL353" s="64"/>
      <c r="AM353" s="64" t="n">
        <f aca="false">SUBTOTAL(9,AM70:AM352)</f>
        <v>862519.91</v>
      </c>
      <c r="AN353" s="64" t="n">
        <f aca="false">SUBTOTAL(9,AN70:AN352)</f>
        <v>0</v>
      </c>
      <c r="AO353" s="64" t="n">
        <f aca="false">SUBTOTAL(9,AO70:AO352)</f>
        <v>0</v>
      </c>
      <c r="AP353" s="64" t="n">
        <f aca="false">SUBTOTAL(9,AP70:AP352)</f>
        <v>0</v>
      </c>
      <c r="AQ353" s="64" t="n">
        <f aca="false">SUBTOTAL(9,AQ70:AQ352)</f>
        <v>0</v>
      </c>
      <c r="AR353" s="64" t="n">
        <f aca="false">SUBTOTAL(9,AR70:AR352)</f>
        <v>0</v>
      </c>
      <c r="AS353" s="64" t="n">
        <f aca="false">SUBTOTAL(9,AS70:AS352)</f>
        <v>0</v>
      </c>
      <c r="AT353" s="64" t="n">
        <f aca="false">SUBTOTAL(9,AT70:AT352)</f>
        <v>0</v>
      </c>
      <c r="AU353" s="64" t="n">
        <f aca="false">SUBTOTAL(9,AU70:AU352)</f>
        <v>0</v>
      </c>
      <c r="AV353" s="64" t="n">
        <f aca="false">SUBTOTAL(9,AV70:AV352)</f>
        <v>0</v>
      </c>
      <c r="AW353" s="64" t="n">
        <f aca="false">SUBTOTAL(9,AW70:AW352)</f>
        <v>0</v>
      </c>
      <c r="AX353" s="64" t="n">
        <f aca="false">SUBTOTAL(9,AX70:AX352)</f>
        <v>0</v>
      </c>
      <c r="AY353" s="64" t="n">
        <f aca="false">SUBTOTAL(9,AY70:AY352)</f>
        <v>860086.67</v>
      </c>
      <c r="AZ353" s="64"/>
      <c r="BA353" s="64"/>
      <c r="BB353" s="64" t="n">
        <f aca="false">SUBTOTAL(9,BB70:BB352)</f>
        <v>203169.67</v>
      </c>
      <c r="BC353" s="64" t="n">
        <f aca="false">SUBTOTAL(9,BC70:BC352)</f>
        <v>0</v>
      </c>
      <c r="BD353" s="64" t="n">
        <f aca="false">SUBTOTAL(9,BD70:BD352)</f>
        <v>0</v>
      </c>
      <c r="BE353" s="64" t="n">
        <f aca="false">SUBTOTAL(9,BE70:BE352)</f>
        <v>0</v>
      </c>
      <c r="BF353" s="64" t="n">
        <f aca="false">SUBTOTAL(9,BF70:BF352)</f>
        <v>0</v>
      </c>
      <c r="BG353" s="64" t="n">
        <f aca="false">SUBTOTAL(9,BG70:BG352)</f>
        <v>0</v>
      </c>
      <c r="BH353" s="64" t="n">
        <f aca="false">SUBTOTAL(9,BH70:BH352)</f>
        <v>0</v>
      </c>
      <c r="BI353" s="64" t="n">
        <f aca="false">SUBTOTAL(9,BI70:BI352)</f>
        <v>0</v>
      </c>
      <c r="BJ353" s="64" t="n">
        <f aca="false">SUBTOTAL(9,BJ70:BJ352)</f>
        <v>0</v>
      </c>
      <c r="BK353" s="64" t="n">
        <f aca="false">SUBTOTAL(9,BK70:BK352)</f>
        <v>0</v>
      </c>
      <c r="BL353" s="64" t="n">
        <f aca="false">SUBTOTAL(9,BL70:BL352)</f>
        <v>0</v>
      </c>
      <c r="BM353" s="64" t="n">
        <f aca="false">SUBTOTAL(9,BM70:BM352)</f>
        <v>0</v>
      </c>
      <c r="BN353" s="64" t="n">
        <f aca="false">SUBTOTAL(9,BN70:BN352)</f>
        <v>202049.21</v>
      </c>
      <c r="BO353" s="64"/>
      <c r="BP353" s="64"/>
      <c r="BQ353" s="65" t="n">
        <f aca="false">SUBTOTAL(9,BQ70:BQ352)</f>
        <v>9317.34</v>
      </c>
      <c r="BR353" s="65" t="n">
        <f aca="false">SUBTOTAL(9,BR70:BR352)</f>
        <v>0</v>
      </c>
      <c r="BS353" s="65" t="n">
        <f aca="false">SUBTOTAL(9,BS70:BS352)</f>
        <v>0</v>
      </c>
      <c r="BT353" s="65" t="n">
        <f aca="false">SUBTOTAL(9,BT70:BT352)</f>
        <v>0</v>
      </c>
      <c r="BU353" s="65" t="n">
        <f aca="false">SUBTOTAL(9,BU70:BU352)</f>
        <v>0</v>
      </c>
      <c r="BV353" s="65" t="n">
        <f aca="false">SUBTOTAL(9,BV70:BV352)</f>
        <v>0</v>
      </c>
      <c r="BW353" s="65" t="n">
        <f aca="false">SUBTOTAL(9,BW70:BW352)</f>
        <v>0</v>
      </c>
      <c r="BX353" s="65" t="n">
        <f aca="false">SUBTOTAL(9,BX70:BX352)</f>
        <v>0</v>
      </c>
      <c r="BY353" s="65" t="n">
        <f aca="false">SUBTOTAL(9,BY70:BY352)</f>
        <v>0</v>
      </c>
      <c r="BZ353" s="65" t="n">
        <f aca="false">SUBTOTAL(9,BZ70:BZ352)</f>
        <v>0</v>
      </c>
      <c r="CA353" s="65" t="n">
        <f aca="false">SUBTOTAL(9,CA70:CA352)</f>
        <v>0</v>
      </c>
      <c r="CB353" s="65" t="n">
        <f aca="false">SUBTOTAL(9,CB70:CB352)</f>
        <v>0</v>
      </c>
      <c r="CC353" s="65" t="n">
        <f aca="false">SUBTOTAL(9,CC70:CC352)</f>
        <v>9317.34</v>
      </c>
      <c r="CD353" s="64"/>
      <c r="CE353" s="65"/>
      <c r="CF353" s="65" t="n">
        <f aca="false">SUBTOTAL(9,CF70:CF352)</f>
        <v>7700.28099173554</v>
      </c>
      <c r="CG353" s="65" t="n">
        <f aca="false">SUBTOTAL(9,CG70:CG352)</f>
        <v>0</v>
      </c>
      <c r="CH353" s="65" t="n">
        <f aca="false">SUBTOTAL(9,CH70:CH352)</f>
        <v>0</v>
      </c>
      <c r="CI353" s="65" t="n">
        <f aca="false">SUBTOTAL(9,CI70:CI352)</f>
        <v>0</v>
      </c>
      <c r="CJ353" s="65" t="n">
        <f aca="false">SUBTOTAL(9,CJ70:CJ352)</f>
        <v>0</v>
      </c>
      <c r="CK353" s="65" t="n">
        <f aca="false">SUBTOTAL(9,CK70:CK352)</f>
        <v>0</v>
      </c>
      <c r="CL353" s="65" t="n">
        <f aca="false">SUBTOTAL(9,CL70:CL352)</f>
        <v>0</v>
      </c>
      <c r="CM353" s="65" t="n">
        <f aca="false">SUBTOTAL(9,CM70:CM352)</f>
        <v>0</v>
      </c>
      <c r="CN353" s="65" t="n">
        <f aca="false">SUBTOTAL(9,CN70:CN352)</f>
        <v>0</v>
      </c>
      <c r="CO353" s="65" t="n">
        <f aca="false">SUBTOTAL(9,CO70:CO352)</f>
        <v>0</v>
      </c>
      <c r="CP353" s="65" t="n">
        <f aca="false">SUBTOTAL(9,CP70:CP352)</f>
        <v>0</v>
      </c>
      <c r="CQ353" s="65" t="n">
        <f aca="false">SUBTOTAL(9,CQ70:CQ352)</f>
        <v>0</v>
      </c>
      <c r="CR353" s="65" t="n">
        <f aca="false">SUBTOTAL(9,CR70:CR352)</f>
        <v>7700.28099173554</v>
      </c>
      <c r="CS353" s="64"/>
      <c r="CT353" s="64"/>
      <c r="CU353" s="66" t="n">
        <f aca="false">SUBTOTAL(9,CU70:CU352)</f>
        <v>18634.68</v>
      </c>
      <c r="CV353" s="66" t="n">
        <f aca="false">SUBTOTAL(9,CV70:CV352)</f>
        <v>0</v>
      </c>
      <c r="CW353" s="66" t="n">
        <f aca="false">SUBTOTAL(9,CW70:CW352)</f>
        <v>0</v>
      </c>
      <c r="CX353" s="66" t="n">
        <f aca="false">SUBTOTAL(9,CX70:CX352)</f>
        <v>0</v>
      </c>
      <c r="CY353" s="66" t="n">
        <f aca="false">SUBTOTAL(9,CY70:CY352)</f>
        <v>0</v>
      </c>
      <c r="CZ353" s="66" t="n">
        <f aca="false">SUBTOTAL(9,CZ70:CZ352)</f>
        <v>0</v>
      </c>
      <c r="DA353" s="66" t="n">
        <f aca="false">SUBTOTAL(9,DA70:DA352)</f>
        <v>0</v>
      </c>
      <c r="DB353" s="66" t="n">
        <f aca="false">SUBTOTAL(9,DB70:DB352)</f>
        <v>0</v>
      </c>
      <c r="DC353" s="66" t="n">
        <f aca="false">SUBTOTAL(9,DC70:DC352)</f>
        <v>0</v>
      </c>
      <c r="DD353" s="66" t="n">
        <f aca="false">SUBTOTAL(9,DD70:DD352)</f>
        <v>0</v>
      </c>
      <c r="DE353" s="66" t="n">
        <f aca="false">SUBTOTAL(9,DE70:DE352)</f>
        <v>0</v>
      </c>
      <c r="DF353" s="66" t="n">
        <f aca="false">SUBTOTAL(9,DF70:DF352)</f>
        <v>0</v>
      </c>
      <c r="DG353" s="65" t="n">
        <f aca="false">SUBTOTAL(9,DG70:DG352)</f>
        <v>18634.68</v>
      </c>
      <c r="DH353" s="64"/>
      <c r="DJ353" s="63" t="n">
        <f aca="false">SUBTOTAL(9,DJ70:DJ352)</f>
        <v>8280</v>
      </c>
      <c r="DK353" s="63" t="n">
        <f aca="false">SUBTOTAL(9,DK70:DK352)</f>
        <v>0</v>
      </c>
      <c r="DL353" s="63" t="n">
        <f aca="false">SUBTOTAL(9,DL70:DL352)</f>
        <v>0</v>
      </c>
      <c r="DM353" s="63" t="n">
        <f aca="false">SUBTOTAL(9,DM70:DM352)</f>
        <v>0</v>
      </c>
      <c r="DN353" s="63" t="n">
        <f aca="false">SUBTOTAL(9,DN70:DN352)</f>
        <v>0</v>
      </c>
      <c r="DO353" s="63" t="n">
        <f aca="false">SUBTOTAL(9,DO70:DO352)</f>
        <v>0</v>
      </c>
      <c r="DP353" s="63" t="n">
        <f aca="false">SUBTOTAL(9,DP70:DP352)</f>
        <v>0</v>
      </c>
      <c r="DQ353" s="63" t="n">
        <f aca="false">SUBTOTAL(9,DQ70:DQ352)</f>
        <v>0</v>
      </c>
      <c r="DR353" s="63" t="n">
        <f aca="false">SUBTOTAL(9,DR70:DR352)</f>
        <v>0</v>
      </c>
      <c r="DS353" s="63" t="n">
        <f aca="false">SUBTOTAL(9,DS70:DS352)</f>
        <v>0</v>
      </c>
      <c r="DT353" s="63" t="n">
        <f aca="false">SUBTOTAL(9,DT70:DT352)</f>
        <v>0</v>
      </c>
      <c r="DU353" s="63" t="n">
        <f aca="false">SUBTOTAL(9,DU70:DU352)</f>
        <v>0</v>
      </c>
      <c r="DV353" s="65" t="n">
        <f aca="false">SUBTOTAL(9,DV70:DV352)</f>
        <v>8010</v>
      </c>
      <c r="DY353" s="63" t="n">
        <f aca="false">SUBTOTAL(9,DY70:DY352)</f>
        <v>0</v>
      </c>
      <c r="DZ353" s="63" t="n">
        <f aca="false">SUBTOTAL(9,DZ70:DZ352)</f>
        <v>0</v>
      </c>
      <c r="EA353" s="63" t="n">
        <f aca="false">SUBTOTAL(9,EA70:EA352)</f>
        <v>0</v>
      </c>
      <c r="EB353" s="63" t="n">
        <f aca="false">SUBTOTAL(9,EB70:EB352)</f>
        <v>0</v>
      </c>
      <c r="EC353" s="63" t="n">
        <f aca="false">SUBTOTAL(9,EC70:EC352)</f>
        <v>0</v>
      </c>
      <c r="ED353" s="63" t="n">
        <f aca="false">SUBTOTAL(9,ED70:ED352)</f>
        <v>0</v>
      </c>
      <c r="EE353" s="63" t="n">
        <f aca="false">SUBTOTAL(9,EE70:EE352)</f>
        <v>0</v>
      </c>
      <c r="EF353" s="63" t="n">
        <f aca="false">SUBTOTAL(9,EF70:EF352)</f>
        <v>0</v>
      </c>
      <c r="EG353" s="63" t="n">
        <f aca="false">SUBTOTAL(9,EG70:EG352)</f>
        <v>0</v>
      </c>
      <c r="EH353" s="63" t="n">
        <f aca="false">SUBTOTAL(9,EH70:EH352)</f>
        <v>0</v>
      </c>
      <c r="EI353" s="63" t="n">
        <f aca="false">SUBTOTAL(9,EI70:EI352)</f>
        <v>0</v>
      </c>
      <c r="EJ353" s="63" t="n">
        <f aca="false">SUBTOTAL(9,EJ70:EJ352)</f>
        <v>0</v>
      </c>
      <c r="EK353" s="65" t="n">
        <f aca="false">SUBTOTAL(9,EK70:EK352)</f>
        <v>0</v>
      </c>
      <c r="EN353" s="63" t="n">
        <f aca="false">SUBTOTAL(9,EN70:EN352)</f>
        <v>0</v>
      </c>
      <c r="EO353" s="64" t="n">
        <f aca="false">SUBTOTAL(9,EO70:EO352)</f>
        <v>26914.68</v>
      </c>
      <c r="EP353" s="64" t="n">
        <f aca="false">SUBTOTAL(9,EP70:EP352)</f>
        <v>0</v>
      </c>
      <c r="EQ353" s="64" t="n">
        <f aca="false">SUBTOTAL(9,EQ70:EQ352)</f>
        <v>0</v>
      </c>
      <c r="ER353" s="64" t="n">
        <f aca="false">SUBTOTAL(9,ER70:ER352)</f>
        <v>0</v>
      </c>
      <c r="ES353" s="64" t="n">
        <f aca="false">SUBTOTAL(9,ES70:ES352)</f>
        <v>0</v>
      </c>
      <c r="ET353" s="64" t="n">
        <f aca="false">SUBTOTAL(9,ET70:ET352)</f>
        <v>0</v>
      </c>
      <c r="EU353" s="64" t="n">
        <f aca="false">SUBTOTAL(9,EU70:EU352)</f>
        <v>0</v>
      </c>
      <c r="EV353" s="64" t="n">
        <f aca="false">SUBTOTAL(9,EV70:EV352)</f>
        <v>0</v>
      </c>
      <c r="EW353" s="64" t="n">
        <f aca="false">SUBTOTAL(9,EW70:EW352)</f>
        <v>0</v>
      </c>
      <c r="EX353" s="64" t="n">
        <f aca="false">SUBTOTAL(9,EX70:EX352)</f>
        <v>0</v>
      </c>
      <c r="EY353" s="64" t="n">
        <f aca="false">SUBTOTAL(9,EY70:EY352)</f>
        <v>0</v>
      </c>
      <c r="EZ353" s="64" t="n">
        <f aca="false">SUBTOTAL(9,EZ70:EZ352)</f>
        <v>0</v>
      </c>
      <c r="FA353" s="65" t="n">
        <f aca="false">SUBTOTAL(9,FA70:FA352)</f>
        <v>26914.68</v>
      </c>
      <c r="FD353" s="64" t="n">
        <f aca="false">SUBTOTAL(9,FD70:FD352)</f>
        <v>835605.230000001</v>
      </c>
      <c r="FE353" s="64" t="n">
        <f aca="false">SUBTOTAL(9,FE70:FE352)</f>
        <v>0</v>
      </c>
      <c r="FF353" s="64" t="n">
        <f aca="false">SUBTOTAL(9,FF70:FF352)</f>
        <v>0</v>
      </c>
      <c r="FG353" s="64" t="n">
        <f aca="false">SUBTOTAL(9,FG70:FG352)</f>
        <v>0</v>
      </c>
      <c r="FH353" s="64" t="n">
        <f aca="false">SUBTOTAL(9,FH70:FH352)</f>
        <v>0</v>
      </c>
      <c r="FI353" s="64" t="n">
        <f aca="false">SUBTOTAL(9,FI70:FI352)</f>
        <v>0</v>
      </c>
      <c r="FJ353" s="64" t="n">
        <f aca="false">SUBTOTAL(9,FJ70:FJ352)</f>
        <v>0</v>
      </c>
      <c r="FK353" s="64" t="n">
        <f aca="false">SUBTOTAL(9,FK70:FK352)</f>
        <v>0</v>
      </c>
      <c r="FL353" s="64" t="n">
        <f aca="false">SUBTOTAL(9,FL70:FL352)</f>
        <v>0</v>
      </c>
      <c r="FM353" s="64" t="n">
        <f aca="false">SUBTOTAL(9,FM70:FM352)</f>
        <v>0</v>
      </c>
      <c r="FN353" s="64" t="n">
        <f aca="false">SUBTOTAL(9,FN70:FN352)</f>
        <v>0</v>
      </c>
      <c r="FO353" s="64" t="n">
        <f aca="false">SUBTOTAL(9,FO70:FO352)</f>
        <v>0</v>
      </c>
      <c r="FP353" s="64" t="n">
        <f aca="false">SUBTOTAL(9,FP70:FP352)</f>
        <v>833171.990000001</v>
      </c>
    </row>
    <row collapsed="false" customFormat="false" customHeight="true" hidden="false" ht="15" outlineLevel="2" r="354">
      <c r="A354" s="21" t="n">
        <v>19</v>
      </c>
      <c r="B354" s="21" t="s">
        <v>98</v>
      </c>
      <c r="C354" s="21" t="s">
        <v>377</v>
      </c>
      <c r="D354" s="67" t="n">
        <v>15016</v>
      </c>
      <c r="E354" s="68" t="s">
        <v>1084</v>
      </c>
      <c r="F354" s="80" t="s">
        <v>1085</v>
      </c>
      <c r="G354" s="21" t="s">
        <v>98</v>
      </c>
      <c r="H354" s="21" t="s">
        <v>99</v>
      </c>
      <c r="I354" s="80" t="s">
        <v>100</v>
      </c>
      <c r="J354" s="80" t="s">
        <v>101</v>
      </c>
      <c r="K354" s="76" t="s">
        <v>75</v>
      </c>
      <c r="L354" s="23" t="s">
        <v>43</v>
      </c>
      <c r="M354" s="50" t="s">
        <v>20</v>
      </c>
      <c r="N354" s="51" t="n">
        <v>0</v>
      </c>
      <c r="O354" s="51" t="n">
        <v>0</v>
      </c>
      <c r="P354" s="51" t="n">
        <v>0</v>
      </c>
      <c r="Q354" s="51" t="n">
        <v>0.5</v>
      </c>
      <c r="R354" s="50" t="n">
        <v>0</v>
      </c>
      <c r="S354" s="78" t="n">
        <f aca="false">-20000/12</f>
        <v>-1666.66666666667</v>
      </c>
      <c r="T354" s="50" t="n">
        <v>30</v>
      </c>
      <c r="U354" s="78"/>
      <c r="X354" s="53" t="e">
        <f aca="false">+VLOOKUP($D354,['file:///home/lab/repositories/luckia.facturador/com.luckia.biller.deploy/src/main/resources/bootstrap/info_presencial_2014.xlsx']venta_neta_cons!$a$2:$n$1048576,3,0)</f>
        <v>#VALUE!</v>
      </c>
      <c r="Y354" s="53" t="e">
        <f aca="false">+VLOOKUP($D354,['file:///home/lab/repositories/luckia.facturador/com.luckia.biller.deploy/src/main/resources/bootstrap/info_presencial_2014.xlsx']venta_neta_cons!$a$2:$n$1048576,4,0)</f>
        <v>#VALUE!</v>
      </c>
      <c r="Z354" s="53" t="e">
        <f aca="false">+VLOOKUP($D354,['file:///home/lab/repositories/luckia.facturador/com.luckia.biller.deploy/src/main/resources/bootstrap/info_presencial_2014.xlsx']venta_neta_cons!$a$2:$n$1048576,5,0)</f>
        <v>#VALUE!</v>
      </c>
      <c r="AA354" s="53" t="e">
        <f aca="false">+VLOOKUP($D354,['file:///home/lab/repositories/luckia.facturador/com.luckia.biller.deploy/src/main/resources/bootstrap/info_presencial_2014.xlsx']venta_neta_cons!$a$2:$n$1048576,6,0)</f>
        <v>#VALUE!</v>
      </c>
      <c r="AB354" s="53" t="e">
        <f aca="false">+VLOOKUP($D354,['file:///home/lab/repositories/luckia.facturador/com.luckia.biller.deploy/src/main/resources/bootstrap/info_presencial_2014.xlsx']venta_neta_cons!$a$2:$n$1048576,7,0)</f>
        <v>#VALUE!</v>
      </c>
      <c r="AC354" s="53" t="e">
        <f aca="false">+VLOOKUP($D354,['file:///home/lab/repositories/luckia.facturador/com.luckia.biller.deploy/src/main/resources/bootstrap/info_presencial_2014.xlsx']venta_neta_cons!$a$2:$n$1048576,8,0)</f>
        <v>#VALUE!</v>
      </c>
      <c r="AD354" s="53" t="e">
        <f aca="false">+VLOOKUP($D354,['file:///home/lab/repositories/luckia.facturador/com.luckia.biller.deploy/src/main/resources/bootstrap/info_presencial_2014.xlsx']venta_neta_cons!$a$2:$n$1048576,9,0)</f>
        <v>#VALUE!</v>
      </c>
      <c r="AE354" s="53" t="e">
        <f aca="false">+VLOOKUP($D354,['file:///home/lab/repositories/luckia.facturador/com.luckia.biller.deploy/src/main/resources/bootstrap/info_presencial_2014.xlsx']venta_neta_cons!$a$2:$n$1048576,10,0)</f>
        <v>#VALUE!</v>
      </c>
      <c r="AF354" s="53" t="e">
        <f aca="false">+VLOOKUP($D354,['file:///home/lab/repositories/luckia.facturador/com.luckia.biller.deploy/src/main/resources/bootstrap/info_presencial_2014.xlsx']venta_neta_cons!$a$2:$n$1048576,11,0)</f>
        <v>#VALUE!</v>
      </c>
      <c r="AG354" s="53" t="e">
        <f aca="false">+VLOOKUP($D354,['file:///home/lab/repositories/luckia.facturador/com.luckia.biller.deploy/src/main/resources/bootstrap/info_presencial_2014.xlsx']venta_neta_cons!$a$2:$n$1048576,12,0)</f>
        <v>#VALUE!</v>
      </c>
      <c r="AH354" s="53" t="e">
        <f aca="false">+VLOOKUP($D354,['file:///home/lab/repositories/luckia.facturador/com.luckia.biller.deploy/src/main/resources/bootstrap/info_presencial_2014.xlsx']venta_neta_cons!$a$2:$n$1048576,13,0)</f>
        <v>#VALUE!</v>
      </c>
      <c r="AI354" s="53" t="e">
        <f aca="false">+VLOOKUP($D354,['file:///home/lab/repositories/luckia.facturador/com.luckia.biller.deploy/src/main/resources/bootstrap/info_presencial_2014.xlsx']venta_neta_cons!$a$2:$n$1048576,14,0)</f>
        <v>#VALUE!</v>
      </c>
      <c r="AJ354" s="53" t="n">
        <f aca="false">+SUM(X354:AI354)</f>
        <v>31840</v>
      </c>
      <c r="AK354" s="54" t="n">
        <f aca="false">+BB354/X354</f>
        <v>0.215568781407035</v>
      </c>
      <c r="AL354" s="53"/>
      <c r="AM354" s="53" t="e">
        <f aca="false">+VLOOKUP($D354,['file:///home/lab/repositories/luckia.facturador/com.luckia.biller.deploy/src/main/resources/bootstrap/info_presencial_2014.xlsx']saldo_cons!$a$2:$n$1048576,3,0)</f>
        <v>#VALUE!</v>
      </c>
      <c r="AN354" s="53" t="e">
        <f aca="false">+VLOOKUP($D354,['file:///home/lab/repositories/luckia.facturador/com.luckia.biller.deploy/src/main/resources/bootstrap/info_presencial_2014.xlsx']saldo_cons!$a$2:$n$1048576,4,0)</f>
        <v>#VALUE!</v>
      </c>
      <c r="AO354" s="53" t="e">
        <f aca="false">+VLOOKUP($D354,['file:///home/lab/repositories/luckia.facturador/com.luckia.biller.deploy/src/main/resources/bootstrap/info_presencial_2014.xlsx']saldo_cons!$a$2:$n$1048576,5,0)</f>
        <v>#VALUE!</v>
      </c>
      <c r="AP354" s="53" t="e">
        <f aca="false">+VLOOKUP($D354,['file:///home/lab/repositories/luckia.facturador/com.luckia.biller.deploy/src/main/resources/bootstrap/info_presencial_2014.xlsx']saldo_cons!$a$2:$n$1048576,6,0)</f>
        <v>#VALUE!</v>
      </c>
      <c r="AQ354" s="53" t="e">
        <f aca="false">+VLOOKUP($D354,['file:///home/lab/repositories/luckia.facturador/com.luckia.biller.deploy/src/main/resources/bootstrap/info_presencial_2014.xlsx']saldo_cons!$a$2:$n$1048576,7,0)</f>
        <v>#VALUE!</v>
      </c>
      <c r="AR354" s="53" t="e">
        <f aca="false">+VLOOKUP($D354,['file:///home/lab/repositories/luckia.facturador/com.luckia.biller.deploy/src/main/resources/bootstrap/info_presencial_2014.xlsx']saldo_cons!$a$2:$n$1048576,8,0)</f>
        <v>#VALUE!</v>
      </c>
      <c r="AS354" s="53" t="e">
        <f aca="false">+VLOOKUP($D354,['file:///home/lab/repositories/luckia.facturador/com.luckia.biller.deploy/src/main/resources/bootstrap/info_presencial_2014.xlsx']saldo_cons!$a$2:$n$1048576,9,0)</f>
        <v>#VALUE!</v>
      </c>
      <c r="AT354" s="53" t="e">
        <f aca="false">+VLOOKUP($D354,['file:///home/lab/repositories/luckia.facturador/com.luckia.biller.deploy/src/main/resources/bootstrap/info_presencial_2014.xlsx']saldo_cons!$a$2:$n$1048576,10,0)</f>
        <v>#VALUE!</v>
      </c>
      <c r="AU354" s="53" t="e">
        <f aca="false">+VLOOKUP($D354,['file:///home/lab/repositories/luckia.facturador/com.luckia.biller.deploy/src/main/resources/bootstrap/info_presencial_2014.xlsx']saldo_cons!$a$2:$n$1048576,11,0)</f>
        <v>#VALUE!</v>
      </c>
      <c r="AV354" s="53" t="e">
        <f aca="false">+VLOOKUP($D354,['file:///home/lab/repositories/luckia.facturador/com.luckia.biller.deploy/src/main/resources/bootstrap/info_presencial_2014.xlsx']saldo_cons!$a$2:$n$1048576,12,0)</f>
        <v>#VALUE!</v>
      </c>
      <c r="AW354" s="53" t="e">
        <f aca="false">+VLOOKUP($D354,['file:///home/lab/repositories/luckia.facturador/com.luckia.biller.deploy/src/main/resources/bootstrap/info_presencial_2014.xlsx']saldo_cons!$a$2:$n$1048576,13,0)</f>
        <v>#VALUE!</v>
      </c>
      <c r="AX354" s="53" t="e">
        <f aca="false">+VLOOKUP($D354,['file:///home/lab/repositories/luckia.facturador/com.luckia.biller.deploy/src/main/resources/bootstrap/info_presencial_2014.xlsx']saldo_cons!$a$2:$n$1048576,14,0)</f>
        <v>#VALUE!</v>
      </c>
      <c r="AY354" s="53" t="n">
        <f aca="false">+SUM(AM354:AX354)</f>
        <v>-3858.9</v>
      </c>
      <c r="AZ354" s="53"/>
      <c r="BA354" s="53"/>
      <c r="BB354" s="53" t="e">
        <f aca="false">+VLOOKUP($D354,['file:///home/lab/repositories/luckia.facturador/com.luckia.biller.deploy/src/main/resources/bootstrap/info_presencial_2014.xlsx']ggr_cons!$a$2:$n$1048576,3,0)</f>
        <v>#VALUE!</v>
      </c>
      <c r="BC354" s="53" t="e">
        <f aca="false">+VLOOKUP($D354,['file:///home/lab/repositories/luckia.facturador/com.luckia.biller.deploy/src/main/resources/bootstrap/info_presencial_2014.xlsx']ggr_cons!$a$2:$n$1048576,4,0)</f>
        <v>#VALUE!</v>
      </c>
      <c r="BD354" s="53" t="e">
        <f aca="false">+VLOOKUP($D354,['file:///home/lab/repositories/luckia.facturador/com.luckia.biller.deploy/src/main/resources/bootstrap/info_presencial_2014.xlsx']ggr_cons!$a$2:$n$1048576,5,0)</f>
        <v>#VALUE!</v>
      </c>
      <c r="BE354" s="53" t="e">
        <f aca="false">+VLOOKUP($D354,['file:///home/lab/repositories/luckia.facturador/com.luckia.biller.deploy/src/main/resources/bootstrap/info_presencial_2014.xlsx']ggr_cons!$a$2:$n$1048576,6,0)</f>
        <v>#VALUE!</v>
      </c>
      <c r="BF354" s="53" t="e">
        <f aca="false">+VLOOKUP($D354,['file:///home/lab/repositories/luckia.facturador/com.luckia.biller.deploy/src/main/resources/bootstrap/info_presencial_2014.xlsx']ggr_cons!$a$2:$n$1048576,7,0)</f>
        <v>#VALUE!</v>
      </c>
      <c r="BG354" s="53" t="e">
        <f aca="false">+VLOOKUP($D354,['file:///home/lab/repositories/luckia.facturador/com.luckia.biller.deploy/src/main/resources/bootstrap/info_presencial_2014.xlsx']ggr_cons!$a$2:$n$1048576,8,0)</f>
        <v>#VALUE!</v>
      </c>
      <c r="BH354" s="53" t="e">
        <f aca="false">+VLOOKUP($D354,['file:///home/lab/repositories/luckia.facturador/com.luckia.biller.deploy/src/main/resources/bootstrap/info_presencial_2014.xlsx']ggr_cons!$a$2:$n$1048576,9,0)</f>
        <v>#VALUE!</v>
      </c>
      <c r="BI354" s="53" t="e">
        <f aca="false">+VLOOKUP($D354,['file:///home/lab/repositories/luckia.facturador/com.luckia.biller.deploy/src/main/resources/bootstrap/info_presencial_2014.xlsx']ggr_cons!$a$2:$n$1048576,10,0)</f>
        <v>#VALUE!</v>
      </c>
      <c r="BJ354" s="53" t="e">
        <f aca="false">+VLOOKUP($D354,['file:///home/lab/repositories/luckia.facturador/com.luckia.biller.deploy/src/main/resources/bootstrap/info_presencial_2014.xlsx']ggr_cons!$a$2:$n$1048576,11,0)</f>
        <v>#VALUE!</v>
      </c>
      <c r="BK354" s="53" t="e">
        <f aca="false">+VLOOKUP($D354,['file:///home/lab/repositories/luckia.facturador/com.luckia.biller.deploy/src/main/resources/bootstrap/info_presencial_2014.xlsx']ggr_cons!$a$2:$n$1048576,12,0)</f>
        <v>#VALUE!</v>
      </c>
      <c r="BL354" s="53" t="e">
        <f aca="false">+VLOOKUP($D354,['file:///home/lab/repositories/luckia.facturador/com.luckia.biller.deploy/src/main/resources/bootstrap/info_presencial_2014.xlsx']ggr_cons!$a$2:$n$1048576,13,0)</f>
        <v>#VALUE!</v>
      </c>
      <c r="BM354" s="53" t="e">
        <f aca="false">+VLOOKUP($D354,['file:///home/lab/repositories/luckia.facturador/com.luckia.biller.deploy/src/main/resources/bootstrap/info_presencial_2014.xlsx']ggr_cons!$a$2:$n$1048576,14,0)</f>
        <v>#VALUE!</v>
      </c>
      <c r="BN354" s="53" t="n">
        <f aca="false">+SUM(BB354:BM354)</f>
        <v>6863.71</v>
      </c>
      <c r="BO354" s="53"/>
      <c r="BP354" s="53"/>
      <c r="BQ354" s="55" t="n">
        <f aca="false">+$N354*X354</f>
        <v>0</v>
      </c>
      <c r="BR354" s="55" t="n">
        <f aca="false">+$N354*Y354</f>
        <v>0</v>
      </c>
      <c r="BS354" s="55" t="n">
        <f aca="false">+$N354*Z354</f>
        <v>0</v>
      </c>
      <c r="BT354" s="55" t="n">
        <f aca="false">+$N354*AA354</f>
        <v>0</v>
      </c>
      <c r="BU354" s="55" t="n">
        <f aca="false">+$N354*AB354</f>
        <v>0</v>
      </c>
      <c r="BV354" s="55" t="n">
        <f aca="false">+$N354*AC354</f>
        <v>0</v>
      </c>
      <c r="BW354" s="55" t="n">
        <f aca="false">+$N354*AD354</f>
        <v>0</v>
      </c>
      <c r="BX354" s="55" t="n">
        <f aca="false">+$N354*AE354</f>
        <v>0</v>
      </c>
      <c r="BY354" s="55" t="n">
        <f aca="false">+$N354*AF354</f>
        <v>0</v>
      </c>
      <c r="BZ354" s="55" t="n">
        <f aca="false">+$N354*AG354</f>
        <v>0</v>
      </c>
      <c r="CA354" s="55" t="n">
        <f aca="false">+$N354*AH354</f>
        <v>0</v>
      </c>
      <c r="CB354" s="55" t="n">
        <f aca="false">+$N354*AI354</f>
        <v>0</v>
      </c>
      <c r="CC354" s="55" t="n">
        <f aca="false">+SUM(BQ354:CB354)</f>
        <v>0</v>
      </c>
      <c r="CD354" s="53"/>
      <c r="CE354" s="55"/>
      <c r="CF354" s="55" t="n">
        <f aca="false">+BQ354/$CE$2</f>
        <v>0</v>
      </c>
      <c r="CG354" s="55" t="n">
        <f aca="false">+BR354/$CE$2</f>
        <v>0</v>
      </c>
      <c r="CH354" s="55" t="n">
        <f aca="false">+BS354/$CE$2</f>
        <v>0</v>
      </c>
      <c r="CI354" s="55" t="n">
        <f aca="false">+BT354/$CE$2</f>
        <v>0</v>
      </c>
      <c r="CJ354" s="55" t="n">
        <f aca="false">+BU354/$CE$2</f>
        <v>0</v>
      </c>
      <c r="CK354" s="55" t="n">
        <f aca="false">+BV354/$CE$2</f>
        <v>0</v>
      </c>
      <c r="CL354" s="55" t="n">
        <f aca="false">+BW354/$CE$2</f>
        <v>0</v>
      </c>
      <c r="CM354" s="55" t="n">
        <f aca="false">+BX354/$CE$2</f>
        <v>0</v>
      </c>
      <c r="CN354" s="55" t="n">
        <f aca="false">+BY354/$CE$2</f>
        <v>0</v>
      </c>
      <c r="CO354" s="55" t="n">
        <f aca="false">+BZ354/$CE$2</f>
        <v>0</v>
      </c>
      <c r="CP354" s="55" t="n">
        <f aca="false">+CA354/$CE$2</f>
        <v>0</v>
      </c>
      <c r="CQ354" s="55" t="n">
        <f aca="false">+CB354/$CE$2</f>
        <v>0</v>
      </c>
      <c r="CR354" s="55" t="n">
        <f aca="false">+CC354/$CE$2</f>
        <v>0</v>
      </c>
      <c r="CS354" s="53"/>
      <c r="CT354" s="53"/>
      <c r="CU354" s="56" t="n">
        <f aca="false">+$O354*X354+$P354*BB354+$Q354*(0.9*BB354+$S354)+$R354</f>
        <v>2255.33616666667</v>
      </c>
      <c r="CV354" s="56" t="n">
        <f aca="false">+$O354*Y354+$P354*BC354+$Q354*(0.9*BC354+$S354)+$R354</f>
        <v>-833.333333333333</v>
      </c>
      <c r="CW354" s="56" t="n">
        <f aca="false">+$O354*Z354+$P354*BD354+$Q354*(0.9*BD354+$S354)+$R354</f>
        <v>-833.333333333333</v>
      </c>
      <c r="CX354" s="56" t="n">
        <f aca="false">+$O354*AA354+$P354*BE354+$Q354*(0.9*BE354+$S354)+$R354</f>
        <v>-833.333333333333</v>
      </c>
      <c r="CY354" s="56" t="n">
        <f aca="false">+$O354*AB354+$P354*BF354+$Q354*(0.9*BF354+$S354)+$R354</f>
        <v>-833.333333333333</v>
      </c>
      <c r="CZ354" s="56" t="n">
        <f aca="false">+$O354*AC354+$P354*BG354+$Q354*(0.9*BG354+$S354)+$R354</f>
        <v>-833.333333333333</v>
      </c>
      <c r="DA354" s="56" t="n">
        <f aca="false">+$O354*AD354+$P354*BH354+$Q354*(0.9*BH354+$S354)+$R354</f>
        <v>-833.333333333333</v>
      </c>
      <c r="DB354" s="56" t="n">
        <f aca="false">+$O354*AE354+$P354*BI354+$Q354*(0.9*BI354+$S354)+$R354</f>
        <v>-833.333333333333</v>
      </c>
      <c r="DC354" s="56" t="n">
        <f aca="false">+$O354*AF354+$P354*BJ354+$Q354*(0.9*BJ354+$S354)+$R354</f>
        <v>-833.333333333333</v>
      </c>
      <c r="DD354" s="56" t="n">
        <f aca="false">+$O354*AG354+$P354*BK354+$Q354*(0.9*BK354+$S354)+$R354</f>
        <v>-833.333333333333</v>
      </c>
      <c r="DE354" s="56" t="n">
        <f aca="false">+$O354*AH354+$P354*BL354+$Q354*(0.9*BL354+$S354)+$R354</f>
        <v>-833.333333333333</v>
      </c>
      <c r="DF354" s="56" t="n">
        <f aca="false">+$O354*AI354+$P354*BM354+$Q354*(0.9*BM354+$S354)+$R354</f>
        <v>-833.333333333333</v>
      </c>
      <c r="DG354" s="55" t="n">
        <f aca="false">+SUM(CU354:DF354)</f>
        <v>-6911.3305</v>
      </c>
      <c r="DH354" s="53"/>
      <c r="DJ354" s="14" t="n">
        <f aca="false">+IF(X354=0,0,$T354)</f>
        <v>30</v>
      </c>
      <c r="DK354" s="14" t="n">
        <f aca="false">+IF(Y354=0,0,$T354)</f>
        <v>0</v>
      </c>
      <c r="DL354" s="14" t="n">
        <f aca="false">+IF(Z354=0,0,$T354)</f>
        <v>0</v>
      </c>
      <c r="DM354" s="14" t="n">
        <f aca="false">+IF(AA354=0,0,$T354)</f>
        <v>0</v>
      </c>
      <c r="DN354" s="14" t="n">
        <f aca="false">+IF(AB354=0,0,$T354)</f>
        <v>0</v>
      </c>
      <c r="DO354" s="14" t="n">
        <f aca="false">+IF(AC354=0,0,$T354)</f>
        <v>0</v>
      </c>
      <c r="DP354" s="14" t="n">
        <f aca="false">+IF(AD354=0,0,$T354)</f>
        <v>0</v>
      </c>
      <c r="DQ354" s="14" t="n">
        <f aca="false">+IF(AE354=0,0,$T354)</f>
        <v>0</v>
      </c>
      <c r="DR354" s="14" t="n">
        <f aca="false">+IF(AF354=0,0,$T354)</f>
        <v>0</v>
      </c>
      <c r="DS354" s="14" t="n">
        <f aca="false">+IF(AG354=0,0,$T354)</f>
        <v>0</v>
      </c>
      <c r="DT354" s="14" t="n">
        <f aca="false">+IF(AH354=0,0,$T354)</f>
        <v>0</v>
      </c>
      <c r="DU354" s="14" t="n">
        <f aca="false">+IF(AI354=0,0,$T354)</f>
        <v>0</v>
      </c>
      <c r="DV354" s="55" t="n">
        <f aca="false">+SUM(DJ354:DU354)</f>
        <v>30</v>
      </c>
      <c r="DY354" s="14" t="n">
        <v>0</v>
      </c>
      <c r="DZ354" s="14" t="n">
        <v>0</v>
      </c>
      <c r="EA354" s="14" t="n">
        <v>0</v>
      </c>
      <c r="EB354" s="14" t="n">
        <v>0</v>
      </c>
      <c r="EC354" s="14" t="n">
        <v>0</v>
      </c>
      <c r="ED354" s="14" t="n">
        <v>0</v>
      </c>
      <c r="EE354" s="14" t="n">
        <v>0</v>
      </c>
      <c r="EF354" s="14" t="n">
        <v>0</v>
      </c>
      <c r="EG354" s="14" t="n">
        <v>0</v>
      </c>
      <c r="EH354" s="14" t="n">
        <v>0</v>
      </c>
      <c r="EI354" s="14" t="n">
        <v>0</v>
      </c>
      <c r="EJ354" s="14" t="n">
        <v>0</v>
      </c>
      <c r="EK354" s="55" t="n">
        <f aca="false">+SUM(DY354:EJ354)</f>
        <v>0</v>
      </c>
      <c r="EO354" s="53" t="n">
        <f aca="false">+CU354+DJ354-DY354/2</f>
        <v>2285.33616666667</v>
      </c>
      <c r="EP354" s="53" t="n">
        <f aca="false">+CV354+DK354-DZ354/2</f>
        <v>-833.333333333333</v>
      </c>
      <c r="EQ354" s="53" t="n">
        <f aca="false">+CW354+DL354-EA354/2</f>
        <v>-833.333333333333</v>
      </c>
      <c r="ER354" s="53" t="n">
        <f aca="false">+CX354+DM354-EB354/2</f>
        <v>-833.333333333333</v>
      </c>
      <c r="ES354" s="53" t="n">
        <f aca="false">+CY354+DN354-EC354/2</f>
        <v>-833.333333333333</v>
      </c>
      <c r="ET354" s="53" t="n">
        <f aca="false">+CZ354+DO354-ED354/2</f>
        <v>-833.333333333333</v>
      </c>
      <c r="EU354" s="53" t="n">
        <f aca="false">+DA354+DP354-EE354/2</f>
        <v>-833.333333333333</v>
      </c>
      <c r="EV354" s="53" t="n">
        <f aca="false">+DB354+DQ354-EF354/2</f>
        <v>-833.333333333333</v>
      </c>
      <c r="EW354" s="53" t="n">
        <f aca="false">+DC354+DR354-EG354/2</f>
        <v>-833.333333333333</v>
      </c>
      <c r="EX354" s="53" t="n">
        <f aca="false">+DD354+DS354-EH354/2</f>
        <v>-833.333333333333</v>
      </c>
      <c r="EY354" s="53" t="n">
        <f aca="false">+DE354+DT354-EI354/2</f>
        <v>-833.333333333333</v>
      </c>
      <c r="EZ354" s="53" t="n">
        <f aca="false">+DF354+DU354-EJ354/2</f>
        <v>-833.333333333333</v>
      </c>
      <c r="FA354" s="55" t="n">
        <f aca="false">+SUM(EO354:EZ354)</f>
        <v>-6881.3305</v>
      </c>
      <c r="FD354" s="53" t="n">
        <f aca="false">+AM354-EO354-DY354</f>
        <v>-6144.23616666667</v>
      </c>
      <c r="FE354" s="53" t="n">
        <f aca="false">+AN354-EP354-DZ354</f>
        <v>833.333333333333</v>
      </c>
      <c r="FF354" s="53" t="n">
        <f aca="false">+AO354-EQ354-EA354</f>
        <v>833.333333333333</v>
      </c>
      <c r="FG354" s="53" t="n">
        <f aca="false">+AP354-ER354-EB354</f>
        <v>833.333333333333</v>
      </c>
      <c r="FH354" s="53" t="n">
        <f aca="false">+AQ354-ES354-EC354</f>
        <v>833.333333333333</v>
      </c>
      <c r="FI354" s="53" t="n">
        <f aca="false">+AR354-ET354-ED354</f>
        <v>833.333333333333</v>
      </c>
      <c r="FJ354" s="53" t="n">
        <f aca="false">+AS354-EU354-EE354</f>
        <v>833.333333333333</v>
      </c>
      <c r="FK354" s="53" t="n">
        <f aca="false">+AT354-EV354-EF354</f>
        <v>833.333333333333</v>
      </c>
      <c r="FL354" s="53" t="n">
        <f aca="false">+AU354-EW354-EG354</f>
        <v>833.333333333333</v>
      </c>
      <c r="FM354" s="53" t="n">
        <f aca="false">+AV354-EX354-EH354</f>
        <v>833.333333333333</v>
      </c>
      <c r="FN354" s="53" t="n">
        <f aca="false">+AW354-EY354-EI354</f>
        <v>833.333333333333</v>
      </c>
      <c r="FO354" s="53" t="n">
        <f aca="false">+AX354-EZ354-EJ354</f>
        <v>833.333333333333</v>
      </c>
      <c r="FP354" s="53" t="n">
        <f aca="false">+AY354-FA354</f>
        <v>3022.4305</v>
      </c>
    </row>
    <row collapsed="false" customFormat="true" customHeight="true" hidden="false" ht="15" outlineLevel="1" r="355" s="63">
      <c r="A355" s="57"/>
      <c r="B355" s="57" t="s">
        <v>1086</v>
      </c>
      <c r="C355" s="57"/>
      <c r="D355" s="70"/>
      <c r="E355" s="73"/>
      <c r="F355" s="89"/>
      <c r="G355" s="57"/>
      <c r="H355" s="57"/>
      <c r="I355" s="89"/>
      <c r="J355" s="89"/>
      <c r="K355" s="77"/>
      <c r="L355" s="74"/>
      <c r="M355" s="60"/>
      <c r="N355" s="61"/>
      <c r="O355" s="61"/>
      <c r="P355" s="61"/>
      <c r="Q355" s="61"/>
      <c r="R355" s="60"/>
      <c r="S355" s="79"/>
      <c r="T355" s="60"/>
      <c r="U355" s="79"/>
      <c r="X355" s="64" t="n">
        <f aca="false">SUBTOTAL(9,X354:X354)</f>
        <v>31840</v>
      </c>
      <c r="Y355" s="64" t="n">
        <f aca="false">SUBTOTAL(9,Y354:Y354)</f>
        <v>0</v>
      </c>
      <c r="Z355" s="64" t="n">
        <f aca="false">SUBTOTAL(9,Z354:Z354)</f>
        <v>0</v>
      </c>
      <c r="AA355" s="64" t="n">
        <f aca="false">SUBTOTAL(9,AA354:AA354)</f>
        <v>0</v>
      </c>
      <c r="AB355" s="64" t="n">
        <f aca="false">SUBTOTAL(9,AB354:AB354)</f>
        <v>0</v>
      </c>
      <c r="AC355" s="64" t="n">
        <f aca="false">SUBTOTAL(9,AC354:AC354)</f>
        <v>0</v>
      </c>
      <c r="AD355" s="64" t="n">
        <f aca="false">SUBTOTAL(9,AD354:AD354)</f>
        <v>0</v>
      </c>
      <c r="AE355" s="64" t="n">
        <f aca="false">SUBTOTAL(9,AE354:AE354)</f>
        <v>0</v>
      </c>
      <c r="AF355" s="64" t="n">
        <f aca="false">SUBTOTAL(9,AF354:AF354)</f>
        <v>0</v>
      </c>
      <c r="AG355" s="64" t="n">
        <f aca="false">SUBTOTAL(9,AG354:AG354)</f>
        <v>0</v>
      </c>
      <c r="AH355" s="64" t="n">
        <f aca="false">SUBTOTAL(9,AH354:AH354)</f>
        <v>0</v>
      </c>
      <c r="AI355" s="64" t="n">
        <f aca="false">SUBTOTAL(9,AI354:AI354)</f>
        <v>0</v>
      </c>
      <c r="AJ355" s="64" t="n">
        <f aca="false">SUBTOTAL(9,AJ354:AJ354)</f>
        <v>31840</v>
      </c>
      <c r="AK355" s="54" t="n">
        <f aca="false">+BB355/X355</f>
        <v>0.215568781407035</v>
      </c>
      <c r="AL355" s="64"/>
      <c r="AM355" s="64" t="n">
        <f aca="false">SUBTOTAL(9,AM354:AM354)</f>
        <v>-3858.9</v>
      </c>
      <c r="AN355" s="64" t="n">
        <f aca="false">SUBTOTAL(9,AN354:AN354)</f>
        <v>0</v>
      </c>
      <c r="AO355" s="64" t="n">
        <f aca="false">SUBTOTAL(9,AO354:AO354)</f>
        <v>0</v>
      </c>
      <c r="AP355" s="64" t="n">
        <f aca="false">SUBTOTAL(9,AP354:AP354)</f>
        <v>0</v>
      </c>
      <c r="AQ355" s="64" t="n">
        <f aca="false">SUBTOTAL(9,AQ354:AQ354)</f>
        <v>0</v>
      </c>
      <c r="AR355" s="64" t="n">
        <f aca="false">SUBTOTAL(9,AR354:AR354)</f>
        <v>0</v>
      </c>
      <c r="AS355" s="64" t="n">
        <f aca="false">SUBTOTAL(9,AS354:AS354)</f>
        <v>0</v>
      </c>
      <c r="AT355" s="64" t="n">
        <f aca="false">SUBTOTAL(9,AT354:AT354)</f>
        <v>0</v>
      </c>
      <c r="AU355" s="64" t="n">
        <f aca="false">SUBTOTAL(9,AU354:AU354)</f>
        <v>0</v>
      </c>
      <c r="AV355" s="64" t="n">
        <f aca="false">SUBTOTAL(9,AV354:AV354)</f>
        <v>0</v>
      </c>
      <c r="AW355" s="64" t="n">
        <f aca="false">SUBTOTAL(9,AW354:AW354)</f>
        <v>0</v>
      </c>
      <c r="AX355" s="64" t="n">
        <f aca="false">SUBTOTAL(9,AX354:AX354)</f>
        <v>0</v>
      </c>
      <c r="AY355" s="64" t="n">
        <f aca="false">SUBTOTAL(9,AY354:AY354)</f>
        <v>-3858.9</v>
      </c>
      <c r="AZ355" s="64"/>
      <c r="BA355" s="64"/>
      <c r="BB355" s="64" t="n">
        <f aca="false">SUBTOTAL(9,BB354:BB354)</f>
        <v>6863.71</v>
      </c>
      <c r="BC355" s="64" t="n">
        <f aca="false">SUBTOTAL(9,BC354:BC354)</f>
        <v>0</v>
      </c>
      <c r="BD355" s="64" t="n">
        <f aca="false">SUBTOTAL(9,BD354:BD354)</f>
        <v>0</v>
      </c>
      <c r="BE355" s="64" t="n">
        <f aca="false">SUBTOTAL(9,BE354:BE354)</f>
        <v>0</v>
      </c>
      <c r="BF355" s="64" t="n">
        <f aca="false">SUBTOTAL(9,BF354:BF354)</f>
        <v>0</v>
      </c>
      <c r="BG355" s="64" t="n">
        <f aca="false">SUBTOTAL(9,BG354:BG354)</f>
        <v>0</v>
      </c>
      <c r="BH355" s="64" t="n">
        <f aca="false">SUBTOTAL(9,BH354:BH354)</f>
        <v>0</v>
      </c>
      <c r="BI355" s="64" t="n">
        <f aca="false">SUBTOTAL(9,BI354:BI354)</f>
        <v>0</v>
      </c>
      <c r="BJ355" s="64" t="n">
        <f aca="false">SUBTOTAL(9,BJ354:BJ354)</f>
        <v>0</v>
      </c>
      <c r="BK355" s="64" t="n">
        <f aca="false">SUBTOTAL(9,BK354:BK354)</f>
        <v>0</v>
      </c>
      <c r="BL355" s="64" t="n">
        <f aca="false">SUBTOTAL(9,BL354:BL354)</f>
        <v>0</v>
      </c>
      <c r="BM355" s="64" t="n">
        <f aca="false">SUBTOTAL(9,BM354:BM354)</f>
        <v>0</v>
      </c>
      <c r="BN355" s="64" t="n">
        <f aca="false">SUBTOTAL(9,BN354:BN354)</f>
        <v>6863.71</v>
      </c>
      <c r="BO355" s="64"/>
      <c r="BP355" s="64"/>
      <c r="BQ355" s="65" t="n">
        <f aca="false">SUBTOTAL(9,BQ354:BQ354)</f>
        <v>0</v>
      </c>
      <c r="BR355" s="65" t="n">
        <f aca="false">SUBTOTAL(9,BR354:BR354)</f>
        <v>0</v>
      </c>
      <c r="BS355" s="65" t="n">
        <f aca="false">SUBTOTAL(9,BS354:BS354)</f>
        <v>0</v>
      </c>
      <c r="BT355" s="65" t="n">
        <f aca="false">SUBTOTAL(9,BT354:BT354)</f>
        <v>0</v>
      </c>
      <c r="BU355" s="65" t="n">
        <f aca="false">SUBTOTAL(9,BU354:BU354)</f>
        <v>0</v>
      </c>
      <c r="BV355" s="65" t="n">
        <f aca="false">SUBTOTAL(9,BV354:BV354)</f>
        <v>0</v>
      </c>
      <c r="BW355" s="65" t="n">
        <f aca="false">SUBTOTAL(9,BW354:BW354)</f>
        <v>0</v>
      </c>
      <c r="BX355" s="65" t="n">
        <f aca="false">SUBTOTAL(9,BX354:BX354)</f>
        <v>0</v>
      </c>
      <c r="BY355" s="65" t="n">
        <f aca="false">SUBTOTAL(9,BY354:BY354)</f>
        <v>0</v>
      </c>
      <c r="BZ355" s="65" t="n">
        <f aca="false">SUBTOTAL(9,BZ354:BZ354)</f>
        <v>0</v>
      </c>
      <c r="CA355" s="65" t="n">
        <f aca="false">SUBTOTAL(9,CA354:CA354)</f>
        <v>0</v>
      </c>
      <c r="CB355" s="65" t="n">
        <f aca="false">SUBTOTAL(9,CB354:CB354)</f>
        <v>0</v>
      </c>
      <c r="CC355" s="65" t="n">
        <f aca="false">SUBTOTAL(9,CC354:CC354)</f>
        <v>0</v>
      </c>
      <c r="CD355" s="64"/>
      <c r="CE355" s="65"/>
      <c r="CF355" s="65" t="n">
        <f aca="false">SUBTOTAL(9,CF354:CF354)</f>
        <v>0</v>
      </c>
      <c r="CG355" s="65" t="n">
        <f aca="false">SUBTOTAL(9,CG354:CG354)</f>
        <v>0</v>
      </c>
      <c r="CH355" s="65" t="n">
        <f aca="false">SUBTOTAL(9,CH354:CH354)</f>
        <v>0</v>
      </c>
      <c r="CI355" s="65" t="n">
        <f aca="false">SUBTOTAL(9,CI354:CI354)</f>
        <v>0</v>
      </c>
      <c r="CJ355" s="65" t="n">
        <f aca="false">SUBTOTAL(9,CJ354:CJ354)</f>
        <v>0</v>
      </c>
      <c r="CK355" s="65" t="n">
        <f aca="false">SUBTOTAL(9,CK354:CK354)</f>
        <v>0</v>
      </c>
      <c r="CL355" s="65" t="n">
        <f aca="false">SUBTOTAL(9,CL354:CL354)</f>
        <v>0</v>
      </c>
      <c r="CM355" s="65" t="n">
        <f aca="false">SUBTOTAL(9,CM354:CM354)</f>
        <v>0</v>
      </c>
      <c r="CN355" s="65" t="n">
        <f aca="false">SUBTOTAL(9,CN354:CN354)</f>
        <v>0</v>
      </c>
      <c r="CO355" s="65" t="n">
        <f aca="false">SUBTOTAL(9,CO354:CO354)</f>
        <v>0</v>
      </c>
      <c r="CP355" s="65" t="n">
        <f aca="false">SUBTOTAL(9,CP354:CP354)</f>
        <v>0</v>
      </c>
      <c r="CQ355" s="65" t="n">
        <f aca="false">SUBTOTAL(9,CQ354:CQ354)</f>
        <v>0</v>
      </c>
      <c r="CR355" s="65" t="n">
        <f aca="false">SUBTOTAL(9,CR354:CR354)</f>
        <v>0</v>
      </c>
      <c r="CS355" s="64"/>
      <c r="CT355" s="64"/>
      <c r="CU355" s="66" t="n">
        <f aca="false">SUBTOTAL(9,CU354:CU354)</f>
        <v>2255.33616666667</v>
      </c>
      <c r="CV355" s="66" t="n">
        <f aca="false">SUBTOTAL(9,CV354:CV354)</f>
        <v>-833.333333333333</v>
      </c>
      <c r="CW355" s="66" t="n">
        <f aca="false">SUBTOTAL(9,CW354:CW354)</f>
        <v>-833.333333333333</v>
      </c>
      <c r="CX355" s="66" t="n">
        <f aca="false">SUBTOTAL(9,CX354:CX354)</f>
        <v>-833.333333333333</v>
      </c>
      <c r="CY355" s="66" t="n">
        <f aca="false">SUBTOTAL(9,CY354:CY354)</f>
        <v>-833.333333333333</v>
      </c>
      <c r="CZ355" s="66" t="n">
        <f aca="false">SUBTOTAL(9,CZ354:CZ354)</f>
        <v>-833.333333333333</v>
      </c>
      <c r="DA355" s="66" t="n">
        <f aca="false">SUBTOTAL(9,DA354:DA354)</f>
        <v>-833.333333333333</v>
      </c>
      <c r="DB355" s="66" t="n">
        <f aca="false">SUBTOTAL(9,DB354:DB354)</f>
        <v>-833.333333333333</v>
      </c>
      <c r="DC355" s="66" t="n">
        <f aca="false">SUBTOTAL(9,DC354:DC354)</f>
        <v>-833.333333333333</v>
      </c>
      <c r="DD355" s="66" t="n">
        <f aca="false">SUBTOTAL(9,DD354:DD354)</f>
        <v>-833.333333333333</v>
      </c>
      <c r="DE355" s="66" t="n">
        <f aca="false">SUBTOTAL(9,DE354:DE354)</f>
        <v>-833.333333333333</v>
      </c>
      <c r="DF355" s="66" t="n">
        <f aca="false">SUBTOTAL(9,DF354:DF354)</f>
        <v>-833.333333333333</v>
      </c>
      <c r="DG355" s="65" t="n">
        <f aca="false">SUBTOTAL(9,DG354:DG354)</f>
        <v>-6911.3305</v>
      </c>
      <c r="DH355" s="64"/>
      <c r="DJ355" s="63" t="n">
        <f aca="false">SUBTOTAL(9,DJ354:DJ354)</f>
        <v>30</v>
      </c>
      <c r="DK355" s="63" t="n">
        <f aca="false">SUBTOTAL(9,DK354:DK354)</f>
        <v>0</v>
      </c>
      <c r="DL355" s="63" t="n">
        <f aca="false">SUBTOTAL(9,DL354:DL354)</f>
        <v>0</v>
      </c>
      <c r="DM355" s="63" t="n">
        <f aca="false">SUBTOTAL(9,DM354:DM354)</f>
        <v>0</v>
      </c>
      <c r="DN355" s="63" t="n">
        <f aca="false">SUBTOTAL(9,DN354:DN354)</f>
        <v>0</v>
      </c>
      <c r="DO355" s="63" t="n">
        <f aca="false">SUBTOTAL(9,DO354:DO354)</f>
        <v>0</v>
      </c>
      <c r="DP355" s="63" t="n">
        <f aca="false">SUBTOTAL(9,DP354:DP354)</f>
        <v>0</v>
      </c>
      <c r="DQ355" s="63" t="n">
        <f aca="false">SUBTOTAL(9,DQ354:DQ354)</f>
        <v>0</v>
      </c>
      <c r="DR355" s="63" t="n">
        <f aca="false">SUBTOTAL(9,DR354:DR354)</f>
        <v>0</v>
      </c>
      <c r="DS355" s="63" t="n">
        <f aca="false">SUBTOTAL(9,DS354:DS354)</f>
        <v>0</v>
      </c>
      <c r="DT355" s="63" t="n">
        <f aca="false">SUBTOTAL(9,DT354:DT354)</f>
        <v>0</v>
      </c>
      <c r="DU355" s="63" t="n">
        <f aca="false">SUBTOTAL(9,DU354:DU354)</f>
        <v>0</v>
      </c>
      <c r="DV355" s="65" t="n">
        <f aca="false">SUBTOTAL(9,DV354:DV354)</f>
        <v>30</v>
      </c>
      <c r="DY355" s="63" t="n">
        <f aca="false">SUBTOTAL(9,DY354:DY354)</f>
        <v>0</v>
      </c>
      <c r="DZ355" s="63" t="n">
        <f aca="false">SUBTOTAL(9,DZ354:DZ354)</f>
        <v>0</v>
      </c>
      <c r="EA355" s="63" t="n">
        <f aca="false">SUBTOTAL(9,EA354:EA354)</f>
        <v>0</v>
      </c>
      <c r="EB355" s="63" t="n">
        <f aca="false">SUBTOTAL(9,EB354:EB354)</f>
        <v>0</v>
      </c>
      <c r="EC355" s="63" t="n">
        <f aca="false">SUBTOTAL(9,EC354:EC354)</f>
        <v>0</v>
      </c>
      <c r="ED355" s="63" t="n">
        <f aca="false">SUBTOTAL(9,ED354:ED354)</f>
        <v>0</v>
      </c>
      <c r="EE355" s="63" t="n">
        <f aca="false">SUBTOTAL(9,EE354:EE354)</f>
        <v>0</v>
      </c>
      <c r="EF355" s="63" t="n">
        <f aca="false">SUBTOTAL(9,EF354:EF354)</f>
        <v>0</v>
      </c>
      <c r="EG355" s="63" t="n">
        <f aca="false">SUBTOTAL(9,EG354:EG354)</f>
        <v>0</v>
      </c>
      <c r="EH355" s="63" t="n">
        <f aca="false">SUBTOTAL(9,EH354:EH354)</f>
        <v>0</v>
      </c>
      <c r="EI355" s="63" t="n">
        <f aca="false">SUBTOTAL(9,EI354:EI354)</f>
        <v>0</v>
      </c>
      <c r="EJ355" s="63" t="n">
        <f aca="false">SUBTOTAL(9,EJ354:EJ354)</f>
        <v>0</v>
      </c>
      <c r="EK355" s="65" t="n">
        <f aca="false">SUBTOTAL(9,EK354:EK354)</f>
        <v>0</v>
      </c>
      <c r="EN355" s="63" t="n">
        <f aca="false">SUBTOTAL(9,EN354:EN354)</f>
        <v>0</v>
      </c>
      <c r="EO355" s="64" t="n">
        <f aca="false">SUBTOTAL(9,EO354:EO354)</f>
        <v>2285.33616666667</v>
      </c>
      <c r="EP355" s="64" t="n">
        <f aca="false">SUBTOTAL(9,EP354:EP354)</f>
        <v>-833.333333333333</v>
      </c>
      <c r="EQ355" s="64" t="n">
        <f aca="false">SUBTOTAL(9,EQ354:EQ354)</f>
        <v>-833.333333333333</v>
      </c>
      <c r="ER355" s="64" t="n">
        <f aca="false">SUBTOTAL(9,ER354:ER354)</f>
        <v>-833.333333333333</v>
      </c>
      <c r="ES355" s="64" t="n">
        <f aca="false">SUBTOTAL(9,ES354:ES354)</f>
        <v>-833.333333333333</v>
      </c>
      <c r="ET355" s="64" t="n">
        <f aca="false">SUBTOTAL(9,ET354:ET354)</f>
        <v>-833.333333333333</v>
      </c>
      <c r="EU355" s="64" t="n">
        <f aca="false">SUBTOTAL(9,EU354:EU354)</f>
        <v>-833.333333333333</v>
      </c>
      <c r="EV355" s="64" t="n">
        <f aca="false">SUBTOTAL(9,EV354:EV354)</f>
        <v>-833.333333333333</v>
      </c>
      <c r="EW355" s="64" t="n">
        <f aca="false">SUBTOTAL(9,EW354:EW354)</f>
        <v>-833.333333333333</v>
      </c>
      <c r="EX355" s="64" t="n">
        <f aca="false">SUBTOTAL(9,EX354:EX354)</f>
        <v>-833.333333333333</v>
      </c>
      <c r="EY355" s="64" t="n">
        <f aca="false">SUBTOTAL(9,EY354:EY354)</f>
        <v>-833.333333333333</v>
      </c>
      <c r="EZ355" s="64" t="n">
        <f aca="false">SUBTOTAL(9,EZ354:EZ354)</f>
        <v>-833.333333333333</v>
      </c>
      <c r="FA355" s="65" t="n">
        <f aca="false">SUBTOTAL(9,FA354:FA354)</f>
        <v>-6881.3305</v>
      </c>
      <c r="FD355" s="64" t="n">
        <f aca="false">SUBTOTAL(9,FD354:FD354)</f>
        <v>-6144.23616666667</v>
      </c>
      <c r="FE355" s="64" t="n">
        <f aca="false">SUBTOTAL(9,FE354:FE354)</f>
        <v>833.333333333333</v>
      </c>
      <c r="FF355" s="64" t="n">
        <f aca="false">SUBTOTAL(9,FF354:FF354)</f>
        <v>833.333333333333</v>
      </c>
      <c r="FG355" s="64" t="n">
        <f aca="false">SUBTOTAL(9,FG354:FG354)</f>
        <v>833.333333333333</v>
      </c>
      <c r="FH355" s="64" t="n">
        <f aca="false">SUBTOTAL(9,FH354:FH354)</f>
        <v>833.333333333333</v>
      </c>
      <c r="FI355" s="64" t="n">
        <f aca="false">SUBTOTAL(9,FI354:FI354)</f>
        <v>833.333333333333</v>
      </c>
      <c r="FJ355" s="64" t="n">
        <f aca="false">SUBTOTAL(9,FJ354:FJ354)</f>
        <v>833.333333333333</v>
      </c>
      <c r="FK355" s="64" t="n">
        <f aca="false">SUBTOTAL(9,FK354:FK354)</f>
        <v>833.333333333333</v>
      </c>
      <c r="FL355" s="64" t="n">
        <f aca="false">SUBTOTAL(9,FL354:FL354)</f>
        <v>833.333333333333</v>
      </c>
      <c r="FM355" s="64" t="n">
        <f aca="false">SUBTOTAL(9,FM354:FM354)</f>
        <v>833.333333333333</v>
      </c>
      <c r="FN355" s="64" t="n">
        <f aca="false">SUBTOTAL(9,FN354:FN354)</f>
        <v>833.333333333333</v>
      </c>
      <c r="FO355" s="64" t="n">
        <f aca="false">SUBTOTAL(9,FO354:FO354)</f>
        <v>833.333333333333</v>
      </c>
      <c r="FP355" s="64" t="n">
        <f aca="false">SUBTOTAL(9,FP354:FP354)</f>
        <v>3022.4305</v>
      </c>
    </row>
    <row collapsed="false" customFormat="false" customHeight="true" hidden="false" ht="15" outlineLevel="2" r="356">
      <c r="A356" s="21" t="n">
        <v>20</v>
      </c>
      <c r="B356" s="21" t="s">
        <v>102</v>
      </c>
      <c r="C356" s="21" t="s">
        <v>377</v>
      </c>
      <c r="D356" s="67" t="n">
        <v>15017</v>
      </c>
      <c r="E356" s="68" t="s">
        <v>1087</v>
      </c>
      <c r="F356" s="80" t="s">
        <v>1085</v>
      </c>
      <c r="G356" s="21" t="s">
        <v>102</v>
      </c>
      <c r="H356" s="21" t="s">
        <v>103</v>
      </c>
      <c r="I356" s="80" t="s">
        <v>104</v>
      </c>
      <c r="J356" s="76" t="s">
        <v>105</v>
      </c>
      <c r="K356" s="76" t="s">
        <v>105</v>
      </c>
      <c r="L356" s="23" t="s">
        <v>43</v>
      </c>
      <c r="M356" s="50" t="s">
        <v>20</v>
      </c>
      <c r="N356" s="51" t="n">
        <v>0</v>
      </c>
      <c r="O356" s="51" t="n">
        <v>0</v>
      </c>
      <c r="P356" s="51" t="n">
        <v>0</v>
      </c>
      <c r="Q356" s="51" t="n">
        <v>0.5</v>
      </c>
      <c r="R356" s="50" t="n">
        <v>0</v>
      </c>
      <c r="S356" s="78" t="n">
        <f aca="false">-20000/12</f>
        <v>-1666.66666666667</v>
      </c>
      <c r="T356" s="50" t="n">
        <v>30</v>
      </c>
      <c r="U356" s="78"/>
      <c r="X356" s="53" t="e">
        <f aca="false">+VLOOKUP($D356,['file:///home/lab/repositories/luckia.facturador/com.luckia.biller.deploy/src/main/resources/bootstrap/info_presencial_2014.xlsx']venta_neta_cons!$a$2:$n$1048576,3,0)</f>
        <v>#VALUE!</v>
      </c>
      <c r="Y356" s="53" t="e">
        <f aca="false">+VLOOKUP($D356,['file:///home/lab/repositories/luckia.facturador/com.luckia.biller.deploy/src/main/resources/bootstrap/info_presencial_2014.xlsx']venta_neta_cons!$a$2:$n$1048576,4,0)</f>
        <v>#VALUE!</v>
      </c>
      <c r="Z356" s="53" t="e">
        <f aca="false">+VLOOKUP($D356,['file:///home/lab/repositories/luckia.facturador/com.luckia.biller.deploy/src/main/resources/bootstrap/info_presencial_2014.xlsx']venta_neta_cons!$a$2:$n$1048576,5,0)</f>
        <v>#VALUE!</v>
      </c>
      <c r="AA356" s="53" t="e">
        <f aca="false">+VLOOKUP($D356,['file:///home/lab/repositories/luckia.facturador/com.luckia.biller.deploy/src/main/resources/bootstrap/info_presencial_2014.xlsx']venta_neta_cons!$a$2:$n$1048576,6,0)</f>
        <v>#VALUE!</v>
      </c>
      <c r="AB356" s="53" t="e">
        <f aca="false">+VLOOKUP($D356,['file:///home/lab/repositories/luckia.facturador/com.luckia.biller.deploy/src/main/resources/bootstrap/info_presencial_2014.xlsx']venta_neta_cons!$a$2:$n$1048576,7,0)</f>
        <v>#VALUE!</v>
      </c>
      <c r="AC356" s="53" t="e">
        <f aca="false">+VLOOKUP($D356,['file:///home/lab/repositories/luckia.facturador/com.luckia.biller.deploy/src/main/resources/bootstrap/info_presencial_2014.xlsx']venta_neta_cons!$a$2:$n$1048576,8,0)</f>
        <v>#VALUE!</v>
      </c>
      <c r="AD356" s="53" t="e">
        <f aca="false">+VLOOKUP($D356,['file:///home/lab/repositories/luckia.facturador/com.luckia.biller.deploy/src/main/resources/bootstrap/info_presencial_2014.xlsx']venta_neta_cons!$a$2:$n$1048576,9,0)</f>
        <v>#VALUE!</v>
      </c>
      <c r="AE356" s="53" t="e">
        <f aca="false">+VLOOKUP($D356,['file:///home/lab/repositories/luckia.facturador/com.luckia.biller.deploy/src/main/resources/bootstrap/info_presencial_2014.xlsx']venta_neta_cons!$a$2:$n$1048576,10,0)</f>
        <v>#VALUE!</v>
      </c>
      <c r="AF356" s="53" t="e">
        <f aca="false">+VLOOKUP($D356,['file:///home/lab/repositories/luckia.facturador/com.luckia.biller.deploy/src/main/resources/bootstrap/info_presencial_2014.xlsx']venta_neta_cons!$a$2:$n$1048576,11,0)</f>
        <v>#VALUE!</v>
      </c>
      <c r="AG356" s="53" t="e">
        <f aca="false">+VLOOKUP($D356,['file:///home/lab/repositories/luckia.facturador/com.luckia.biller.deploy/src/main/resources/bootstrap/info_presencial_2014.xlsx']venta_neta_cons!$a$2:$n$1048576,12,0)</f>
        <v>#VALUE!</v>
      </c>
      <c r="AH356" s="53" t="e">
        <f aca="false">+VLOOKUP($D356,['file:///home/lab/repositories/luckia.facturador/com.luckia.biller.deploy/src/main/resources/bootstrap/info_presencial_2014.xlsx']venta_neta_cons!$a$2:$n$1048576,13,0)</f>
        <v>#VALUE!</v>
      </c>
      <c r="AI356" s="53" t="e">
        <f aca="false">+VLOOKUP($D356,['file:///home/lab/repositories/luckia.facturador/com.luckia.biller.deploy/src/main/resources/bootstrap/info_presencial_2014.xlsx']venta_neta_cons!$a$2:$n$1048576,14,0)</f>
        <v>#VALUE!</v>
      </c>
      <c r="AJ356" s="53" t="n">
        <f aca="false">+SUM(X356:AI356)</f>
        <v>5179</v>
      </c>
      <c r="AK356" s="54" t="n">
        <f aca="false">+BB356/X356</f>
        <v>0.293579841668276</v>
      </c>
      <c r="AL356" s="53"/>
      <c r="AM356" s="53" t="e">
        <f aca="false">+VLOOKUP($D356,['file:///home/lab/repositories/luckia.facturador/com.luckia.biller.deploy/src/main/resources/bootstrap/info_presencial_2014.xlsx']saldo_cons!$a$2:$n$1048576,3,0)</f>
        <v>#VALUE!</v>
      </c>
      <c r="AN356" s="53" t="e">
        <f aca="false">+VLOOKUP($D356,['file:///home/lab/repositories/luckia.facturador/com.luckia.biller.deploy/src/main/resources/bootstrap/info_presencial_2014.xlsx']saldo_cons!$a$2:$n$1048576,4,0)</f>
        <v>#VALUE!</v>
      </c>
      <c r="AO356" s="53" t="e">
        <f aca="false">+VLOOKUP($D356,['file:///home/lab/repositories/luckia.facturador/com.luckia.biller.deploy/src/main/resources/bootstrap/info_presencial_2014.xlsx']saldo_cons!$a$2:$n$1048576,5,0)</f>
        <v>#VALUE!</v>
      </c>
      <c r="AP356" s="53" t="e">
        <f aca="false">+VLOOKUP($D356,['file:///home/lab/repositories/luckia.facturador/com.luckia.biller.deploy/src/main/resources/bootstrap/info_presencial_2014.xlsx']saldo_cons!$a$2:$n$1048576,6,0)</f>
        <v>#VALUE!</v>
      </c>
      <c r="AQ356" s="53" t="e">
        <f aca="false">+VLOOKUP($D356,['file:///home/lab/repositories/luckia.facturador/com.luckia.biller.deploy/src/main/resources/bootstrap/info_presencial_2014.xlsx']saldo_cons!$a$2:$n$1048576,7,0)</f>
        <v>#VALUE!</v>
      </c>
      <c r="AR356" s="53" t="e">
        <f aca="false">+VLOOKUP($D356,['file:///home/lab/repositories/luckia.facturador/com.luckia.biller.deploy/src/main/resources/bootstrap/info_presencial_2014.xlsx']saldo_cons!$a$2:$n$1048576,8,0)</f>
        <v>#VALUE!</v>
      </c>
      <c r="AS356" s="53" t="e">
        <f aca="false">+VLOOKUP($D356,['file:///home/lab/repositories/luckia.facturador/com.luckia.biller.deploy/src/main/resources/bootstrap/info_presencial_2014.xlsx']saldo_cons!$a$2:$n$1048576,9,0)</f>
        <v>#VALUE!</v>
      </c>
      <c r="AT356" s="53" t="e">
        <f aca="false">+VLOOKUP($D356,['file:///home/lab/repositories/luckia.facturador/com.luckia.biller.deploy/src/main/resources/bootstrap/info_presencial_2014.xlsx']saldo_cons!$a$2:$n$1048576,10,0)</f>
        <v>#VALUE!</v>
      </c>
      <c r="AU356" s="53" t="e">
        <f aca="false">+VLOOKUP($D356,['file:///home/lab/repositories/luckia.facturador/com.luckia.biller.deploy/src/main/resources/bootstrap/info_presencial_2014.xlsx']saldo_cons!$a$2:$n$1048576,11,0)</f>
        <v>#VALUE!</v>
      </c>
      <c r="AV356" s="53" t="e">
        <f aca="false">+VLOOKUP($D356,['file:///home/lab/repositories/luckia.facturador/com.luckia.biller.deploy/src/main/resources/bootstrap/info_presencial_2014.xlsx']saldo_cons!$a$2:$n$1048576,12,0)</f>
        <v>#VALUE!</v>
      </c>
      <c r="AW356" s="53" t="e">
        <f aca="false">+VLOOKUP($D356,['file:///home/lab/repositories/luckia.facturador/com.luckia.biller.deploy/src/main/resources/bootstrap/info_presencial_2014.xlsx']saldo_cons!$a$2:$n$1048576,13,0)</f>
        <v>#VALUE!</v>
      </c>
      <c r="AX356" s="53" t="e">
        <f aca="false">+VLOOKUP($D356,['file:///home/lab/repositories/luckia.facturador/com.luckia.biller.deploy/src/main/resources/bootstrap/info_presencial_2014.xlsx']saldo_cons!$a$2:$n$1048576,14,0)</f>
        <v>#VALUE!</v>
      </c>
      <c r="AY356" s="53" t="n">
        <f aca="false">+SUM(AM356:AX356)</f>
        <v>2258.78</v>
      </c>
      <c r="AZ356" s="53"/>
      <c r="BA356" s="53"/>
      <c r="BB356" s="53" t="e">
        <f aca="false">+VLOOKUP($D356,['file:///home/lab/repositories/luckia.facturador/com.luckia.biller.deploy/src/main/resources/bootstrap/info_presencial_2014.xlsx']ggr_cons!$a$2:$n$1048576,3,0)</f>
        <v>#VALUE!</v>
      </c>
      <c r="BC356" s="53" t="e">
        <f aca="false">+VLOOKUP($D356,['file:///home/lab/repositories/luckia.facturador/com.luckia.biller.deploy/src/main/resources/bootstrap/info_presencial_2014.xlsx']ggr_cons!$a$2:$n$1048576,4,0)</f>
        <v>#VALUE!</v>
      </c>
      <c r="BD356" s="53" t="e">
        <f aca="false">+VLOOKUP($D356,['file:///home/lab/repositories/luckia.facturador/com.luckia.biller.deploy/src/main/resources/bootstrap/info_presencial_2014.xlsx']ggr_cons!$a$2:$n$1048576,5,0)</f>
        <v>#VALUE!</v>
      </c>
      <c r="BE356" s="53" t="e">
        <f aca="false">+VLOOKUP($D356,['file:///home/lab/repositories/luckia.facturador/com.luckia.biller.deploy/src/main/resources/bootstrap/info_presencial_2014.xlsx']ggr_cons!$a$2:$n$1048576,6,0)</f>
        <v>#VALUE!</v>
      </c>
      <c r="BF356" s="53" t="e">
        <f aca="false">+VLOOKUP($D356,['file:///home/lab/repositories/luckia.facturador/com.luckia.biller.deploy/src/main/resources/bootstrap/info_presencial_2014.xlsx']ggr_cons!$a$2:$n$1048576,7,0)</f>
        <v>#VALUE!</v>
      </c>
      <c r="BG356" s="53" t="e">
        <f aca="false">+VLOOKUP($D356,['file:///home/lab/repositories/luckia.facturador/com.luckia.biller.deploy/src/main/resources/bootstrap/info_presencial_2014.xlsx']ggr_cons!$a$2:$n$1048576,8,0)</f>
        <v>#VALUE!</v>
      </c>
      <c r="BH356" s="53" t="e">
        <f aca="false">+VLOOKUP($D356,['file:///home/lab/repositories/luckia.facturador/com.luckia.biller.deploy/src/main/resources/bootstrap/info_presencial_2014.xlsx']ggr_cons!$a$2:$n$1048576,9,0)</f>
        <v>#VALUE!</v>
      </c>
      <c r="BI356" s="53" t="e">
        <f aca="false">+VLOOKUP($D356,['file:///home/lab/repositories/luckia.facturador/com.luckia.biller.deploy/src/main/resources/bootstrap/info_presencial_2014.xlsx']ggr_cons!$a$2:$n$1048576,10,0)</f>
        <v>#VALUE!</v>
      </c>
      <c r="BJ356" s="53" t="e">
        <f aca="false">+VLOOKUP($D356,['file:///home/lab/repositories/luckia.facturador/com.luckia.biller.deploy/src/main/resources/bootstrap/info_presencial_2014.xlsx']ggr_cons!$a$2:$n$1048576,11,0)</f>
        <v>#VALUE!</v>
      </c>
      <c r="BK356" s="53" t="e">
        <f aca="false">+VLOOKUP($D356,['file:///home/lab/repositories/luckia.facturador/com.luckia.biller.deploy/src/main/resources/bootstrap/info_presencial_2014.xlsx']ggr_cons!$a$2:$n$1048576,12,0)</f>
        <v>#VALUE!</v>
      </c>
      <c r="BL356" s="53" t="e">
        <f aca="false">+VLOOKUP($D356,['file:///home/lab/repositories/luckia.facturador/com.luckia.biller.deploy/src/main/resources/bootstrap/info_presencial_2014.xlsx']ggr_cons!$a$2:$n$1048576,13,0)</f>
        <v>#VALUE!</v>
      </c>
      <c r="BM356" s="53" t="e">
        <f aca="false">+VLOOKUP($D356,['file:///home/lab/repositories/luckia.facturador/com.luckia.biller.deploy/src/main/resources/bootstrap/info_presencial_2014.xlsx']ggr_cons!$a$2:$n$1048576,14,0)</f>
        <v>#VALUE!</v>
      </c>
      <c r="BN356" s="53" t="n">
        <f aca="false">+SUM(BB356:BM356)</f>
        <v>1520.45</v>
      </c>
      <c r="BO356" s="53"/>
      <c r="BP356" s="53"/>
      <c r="BQ356" s="55" t="n">
        <f aca="false">+$N356*X356</f>
        <v>0</v>
      </c>
      <c r="BR356" s="55" t="n">
        <f aca="false">+$N356*Y356</f>
        <v>0</v>
      </c>
      <c r="BS356" s="55" t="n">
        <f aca="false">+$N356*Z356</f>
        <v>0</v>
      </c>
      <c r="BT356" s="55" t="n">
        <f aca="false">+$N356*AA356</f>
        <v>0</v>
      </c>
      <c r="BU356" s="55" t="n">
        <f aca="false">+$N356*AB356</f>
        <v>0</v>
      </c>
      <c r="BV356" s="55" t="n">
        <f aca="false">+$N356*AC356</f>
        <v>0</v>
      </c>
      <c r="BW356" s="55" t="n">
        <f aca="false">+$N356*AD356</f>
        <v>0</v>
      </c>
      <c r="BX356" s="55" t="n">
        <f aca="false">+$N356*AE356</f>
        <v>0</v>
      </c>
      <c r="BY356" s="55" t="n">
        <f aca="false">+$N356*AF356</f>
        <v>0</v>
      </c>
      <c r="BZ356" s="55" t="n">
        <f aca="false">+$N356*AG356</f>
        <v>0</v>
      </c>
      <c r="CA356" s="55" t="n">
        <f aca="false">+$N356*AH356</f>
        <v>0</v>
      </c>
      <c r="CB356" s="55" t="n">
        <f aca="false">+$N356*AI356</f>
        <v>0</v>
      </c>
      <c r="CC356" s="55" t="n">
        <f aca="false">+SUM(BQ356:CB356)</f>
        <v>0</v>
      </c>
      <c r="CD356" s="53"/>
      <c r="CE356" s="55"/>
      <c r="CF356" s="55" t="n">
        <f aca="false">+BQ356/$CE$2</f>
        <v>0</v>
      </c>
      <c r="CG356" s="55" t="n">
        <f aca="false">+BR356/$CE$2</f>
        <v>0</v>
      </c>
      <c r="CH356" s="55" t="n">
        <f aca="false">+BS356/$CE$2</f>
        <v>0</v>
      </c>
      <c r="CI356" s="55" t="n">
        <f aca="false">+BT356/$CE$2</f>
        <v>0</v>
      </c>
      <c r="CJ356" s="55" t="n">
        <f aca="false">+BU356/$CE$2</f>
        <v>0</v>
      </c>
      <c r="CK356" s="55" t="n">
        <f aca="false">+BV356/$CE$2</f>
        <v>0</v>
      </c>
      <c r="CL356" s="55" t="n">
        <f aca="false">+BW356/$CE$2</f>
        <v>0</v>
      </c>
      <c r="CM356" s="55" t="n">
        <f aca="false">+BX356/$CE$2</f>
        <v>0</v>
      </c>
      <c r="CN356" s="55" t="n">
        <f aca="false">+BY356/$CE$2</f>
        <v>0</v>
      </c>
      <c r="CO356" s="55" t="n">
        <f aca="false">+BZ356/$CE$2</f>
        <v>0</v>
      </c>
      <c r="CP356" s="55" t="n">
        <f aca="false">+CA356/$CE$2</f>
        <v>0</v>
      </c>
      <c r="CQ356" s="55" t="n">
        <f aca="false">+CB356/$CE$2</f>
        <v>0</v>
      </c>
      <c r="CR356" s="55" t="n">
        <f aca="false">+CC356/$CE$2</f>
        <v>0</v>
      </c>
      <c r="CS356" s="53"/>
      <c r="CT356" s="53"/>
      <c r="CU356" s="56" t="n">
        <f aca="false">+$O356*X356+$P356*BB356+$Q356*(0.9*BB356+$S356)+$R356</f>
        <v>-149.130833333333</v>
      </c>
      <c r="CV356" s="56" t="n">
        <f aca="false">+$O356*Y356+$P356*BC356+$Q356*(0.9*BC356+$S356)+$R356</f>
        <v>-833.333333333333</v>
      </c>
      <c r="CW356" s="56" t="n">
        <f aca="false">+$O356*Z356+$P356*BD356+$Q356*(0.9*BD356+$S356)+$R356</f>
        <v>-833.333333333333</v>
      </c>
      <c r="CX356" s="56" t="n">
        <f aca="false">+$O356*AA356+$P356*BE356+$Q356*(0.9*BE356+$S356)+$R356</f>
        <v>-833.333333333333</v>
      </c>
      <c r="CY356" s="56" t="n">
        <f aca="false">+$O356*AB356+$P356*BF356+$Q356*(0.9*BF356+$S356)+$R356</f>
        <v>-833.333333333333</v>
      </c>
      <c r="CZ356" s="56" t="n">
        <f aca="false">+$O356*AC356+$P356*BG356+$Q356*(0.9*BG356+$S356)+$R356</f>
        <v>-833.333333333333</v>
      </c>
      <c r="DA356" s="56" t="n">
        <f aca="false">+$O356*AD356+$P356*BH356+$Q356*(0.9*BH356+$S356)+$R356</f>
        <v>-833.333333333333</v>
      </c>
      <c r="DB356" s="56" t="n">
        <f aca="false">+$O356*AE356+$P356*BI356+$Q356*(0.9*BI356+$S356)+$R356</f>
        <v>-833.333333333333</v>
      </c>
      <c r="DC356" s="56" t="n">
        <f aca="false">+$O356*AF356+$P356*BJ356+$Q356*(0.9*BJ356+$S356)+$R356</f>
        <v>-833.333333333333</v>
      </c>
      <c r="DD356" s="56" t="n">
        <f aca="false">+$O356*AG356+$P356*BK356+$Q356*(0.9*BK356+$S356)+$R356</f>
        <v>-833.333333333333</v>
      </c>
      <c r="DE356" s="56" t="n">
        <f aca="false">+$O356*AH356+$P356*BL356+$Q356*(0.9*BL356+$S356)+$R356</f>
        <v>-833.333333333333</v>
      </c>
      <c r="DF356" s="56" t="n">
        <f aca="false">+$O356*AI356+$P356*BM356+$Q356*(0.9*BM356+$S356)+$R356</f>
        <v>-833.333333333333</v>
      </c>
      <c r="DG356" s="55" t="n">
        <f aca="false">+SUM(CU356:DF356)</f>
        <v>-9315.7975</v>
      </c>
      <c r="DH356" s="53"/>
      <c r="DJ356" s="14" t="n">
        <f aca="false">+IF(X356=0,0,$T356)</f>
        <v>30</v>
      </c>
      <c r="DK356" s="14" t="n">
        <f aca="false">+IF(Y356=0,0,$T356)</f>
        <v>0</v>
      </c>
      <c r="DL356" s="14" t="n">
        <f aca="false">+IF(Z356=0,0,$T356)</f>
        <v>0</v>
      </c>
      <c r="DM356" s="14" t="n">
        <f aca="false">+IF(AA356=0,0,$T356)</f>
        <v>0</v>
      </c>
      <c r="DN356" s="14" t="n">
        <f aca="false">+IF(AB356=0,0,$T356)</f>
        <v>0</v>
      </c>
      <c r="DO356" s="14" t="n">
        <f aca="false">+IF(AC356=0,0,$T356)</f>
        <v>0</v>
      </c>
      <c r="DP356" s="14" t="n">
        <f aca="false">+IF(AD356=0,0,$T356)</f>
        <v>0</v>
      </c>
      <c r="DQ356" s="14" t="n">
        <f aca="false">+IF(AE356=0,0,$T356)</f>
        <v>0</v>
      </c>
      <c r="DR356" s="14" t="n">
        <f aca="false">+IF(AF356=0,0,$T356)</f>
        <v>0</v>
      </c>
      <c r="DS356" s="14" t="n">
        <f aca="false">+IF(AG356=0,0,$T356)</f>
        <v>0</v>
      </c>
      <c r="DT356" s="14" t="n">
        <f aca="false">+IF(AH356=0,0,$T356)</f>
        <v>0</v>
      </c>
      <c r="DU356" s="14" t="n">
        <f aca="false">+IF(AI356=0,0,$T356)</f>
        <v>0</v>
      </c>
      <c r="DV356" s="55" t="n">
        <f aca="false">+SUM(DJ356:DU356)</f>
        <v>30</v>
      </c>
      <c r="DY356" s="14" t="n">
        <v>0</v>
      </c>
      <c r="DZ356" s="14" t="n">
        <v>0</v>
      </c>
      <c r="EA356" s="14" t="n">
        <v>0</v>
      </c>
      <c r="EB356" s="14" t="n">
        <v>0</v>
      </c>
      <c r="EC356" s="14" t="n">
        <v>0</v>
      </c>
      <c r="ED356" s="14" t="n">
        <v>0</v>
      </c>
      <c r="EE356" s="14" t="n">
        <v>0</v>
      </c>
      <c r="EF356" s="14" t="n">
        <v>0</v>
      </c>
      <c r="EG356" s="14" t="n">
        <v>0</v>
      </c>
      <c r="EH356" s="14" t="n">
        <v>0</v>
      </c>
      <c r="EI356" s="14" t="n">
        <v>0</v>
      </c>
      <c r="EJ356" s="14" t="n">
        <v>0</v>
      </c>
      <c r="EK356" s="55" t="n">
        <f aca="false">+SUM(DY356:EJ356)</f>
        <v>0</v>
      </c>
      <c r="EO356" s="53" t="n">
        <f aca="false">+CU356+DJ356-DY356/2</f>
        <v>-119.130833333333</v>
      </c>
      <c r="EP356" s="53" t="n">
        <f aca="false">+CV356+DK356-DZ356/2</f>
        <v>-833.333333333333</v>
      </c>
      <c r="EQ356" s="53" t="n">
        <f aca="false">+CW356+DL356-EA356/2</f>
        <v>-833.333333333333</v>
      </c>
      <c r="ER356" s="53" t="n">
        <f aca="false">+CX356+DM356-EB356/2</f>
        <v>-833.333333333333</v>
      </c>
      <c r="ES356" s="53" t="n">
        <f aca="false">+CY356+DN356-EC356/2</f>
        <v>-833.333333333333</v>
      </c>
      <c r="ET356" s="53" t="n">
        <f aca="false">+CZ356+DO356-ED356/2</f>
        <v>-833.333333333333</v>
      </c>
      <c r="EU356" s="53" t="n">
        <f aca="false">+DA356+DP356-EE356/2</f>
        <v>-833.333333333333</v>
      </c>
      <c r="EV356" s="53" t="n">
        <f aca="false">+DB356+DQ356-EF356/2</f>
        <v>-833.333333333333</v>
      </c>
      <c r="EW356" s="53" t="n">
        <f aca="false">+DC356+DR356-EG356/2</f>
        <v>-833.333333333333</v>
      </c>
      <c r="EX356" s="53" t="n">
        <f aca="false">+DD356+DS356-EH356/2</f>
        <v>-833.333333333333</v>
      </c>
      <c r="EY356" s="53" t="n">
        <f aca="false">+DE356+DT356-EI356/2</f>
        <v>-833.333333333333</v>
      </c>
      <c r="EZ356" s="53" t="n">
        <f aca="false">+DF356+DU356-EJ356/2</f>
        <v>-833.333333333333</v>
      </c>
      <c r="FA356" s="55" t="n">
        <f aca="false">+SUM(EO356:EZ356)</f>
        <v>-9285.7975</v>
      </c>
      <c r="FD356" s="53" t="n">
        <f aca="false">+AM356-EO356-DY356</f>
        <v>2377.91083333333</v>
      </c>
      <c r="FE356" s="53" t="n">
        <f aca="false">+AN356-EP356-DZ356</f>
        <v>833.333333333333</v>
      </c>
      <c r="FF356" s="53" t="n">
        <f aca="false">+AO356-EQ356-EA356</f>
        <v>833.333333333333</v>
      </c>
      <c r="FG356" s="53" t="n">
        <f aca="false">+AP356-ER356-EB356</f>
        <v>833.333333333333</v>
      </c>
      <c r="FH356" s="53" t="n">
        <f aca="false">+AQ356-ES356-EC356</f>
        <v>833.333333333333</v>
      </c>
      <c r="FI356" s="53" t="n">
        <f aca="false">+AR356-ET356-ED356</f>
        <v>833.333333333333</v>
      </c>
      <c r="FJ356" s="53" t="n">
        <f aca="false">+AS356-EU356-EE356</f>
        <v>833.333333333333</v>
      </c>
      <c r="FK356" s="53" t="n">
        <f aca="false">+AT356-EV356-EF356</f>
        <v>833.333333333333</v>
      </c>
      <c r="FL356" s="53" t="n">
        <f aca="false">+AU356-EW356-EG356</f>
        <v>833.333333333333</v>
      </c>
      <c r="FM356" s="53" t="n">
        <f aca="false">+AV356-EX356-EH356</f>
        <v>833.333333333333</v>
      </c>
      <c r="FN356" s="53" t="n">
        <f aca="false">+AW356-EY356-EI356</f>
        <v>833.333333333333</v>
      </c>
      <c r="FO356" s="53" t="n">
        <f aca="false">+AX356-EZ356-EJ356</f>
        <v>833.333333333333</v>
      </c>
      <c r="FP356" s="53" t="n">
        <f aca="false">+AY356-FA356</f>
        <v>11544.5775</v>
      </c>
    </row>
    <row collapsed="false" customFormat="true" customHeight="true" hidden="false" ht="15" outlineLevel="1" r="357" s="63">
      <c r="A357" s="57"/>
      <c r="B357" s="57" t="s">
        <v>1088</v>
      </c>
      <c r="C357" s="57"/>
      <c r="D357" s="70"/>
      <c r="E357" s="73"/>
      <c r="F357" s="89"/>
      <c r="G357" s="57"/>
      <c r="H357" s="57"/>
      <c r="I357" s="89"/>
      <c r="J357" s="77"/>
      <c r="K357" s="77"/>
      <c r="L357" s="74"/>
      <c r="M357" s="60"/>
      <c r="N357" s="61"/>
      <c r="O357" s="61"/>
      <c r="P357" s="61"/>
      <c r="Q357" s="61"/>
      <c r="R357" s="60"/>
      <c r="S357" s="79"/>
      <c r="T357" s="60"/>
      <c r="U357" s="79"/>
      <c r="X357" s="64" t="n">
        <f aca="false">SUBTOTAL(9,X356:X356)</f>
        <v>5179</v>
      </c>
      <c r="Y357" s="64" t="n">
        <f aca="false">SUBTOTAL(9,Y356:Y356)</f>
        <v>0</v>
      </c>
      <c r="Z357" s="64" t="n">
        <f aca="false">SUBTOTAL(9,Z356:Z356)</f>
        <v>0</v>
      </c>
      <c r="AA357" s="64" t="n">
        <f aca="false">SUBTOTAL(9,AA356:AA356)</f>
        <v>0</v>
      </c>
      <c r="AB357" s="64" t="n">
        <f aca="false">SUBTOTAL(9,AB356:AB356)</f>
        <v>0</v>
      </c>
      <c r="AC357" s="64" t="n">
        <f aca="false">SUBTOTAL(9,AC356:AC356)</f>
        <v>0</v>
      </c>
      <c r="AD357" s="64" t="n">
        <f aca="false">SUBTOTAL(9,AD356:AD356)</f>
        <v>0</v>
      </c>
      <c r="AE357" s="64" t="n">
        <f aca="false">SUBTOTAL(9,AE356:AE356)</f>
        <v>0</v>
      </c>
      <c r="AF357" s="64" t="n">
        <f aca="false">SUBTOTAL(9,AF356:AF356)</f>
        <v>0</v>
      </c>
      <c r="AG357" s="64" t="n">
        <f aca="false">SUBTOTAL(9,AG356:AG356)</f>
        <v>0</v>
      </c>
      <c r="AH357" s="64" t="n">
        <f aca="false">SUBTOTAL(9,AH356:AH356)</f>
        <v>0</v>
      </c>
      <c r="AI357" s="64" t="n">
        <f aca="false">SUBTOTAL(9,AI356:AI356)</f>
        <v>0</v>
      </c>
      <c r="AJ357" s="64" t="n">
        <f aca="false">SUBTOTAL(9,AJ356:AJ356)</f>
        <v>5179</v>
      </c>
      <c r="AK357" s="54" t="n">
        <f aca="false">+BB357/X357</f>
        <v>0.293579841668276</v>
      </c>
      <c r="AL357" s="64"/>
      <c r="AM357" s="64" t="n">
        <f aca="false">SUBTOTAL(9,AM356:AM356)</f>
        <v>2258.78</v>
      </c>
      <c r="AN357" s="64" t="n">
        <f aca="false">SUBTOTAL(9,AN356:AN356)</f>
        <v>0</v>
      </c>
      <c r="AO357" s="64" t="n">
        <f aca="false">SUBTOTAL(9,AO356:AO356)</f>
        <v>0</v>
      </c>
      <c r="AP357" s="64" t="n">
        <f aca="false">SUBTOTAL(9,AP356:AP356)</f>
        <v>0</v>
      </c>
      <c r="AQ357" s="64" t="n">
        <f aca="false">SUBTOTAL(9,AQ356:AQ356)</f>
        <v>0</v>
      </c>
      <c r="AR357" s="64" t="n">
        <f aca="false">SUBTOTAL(9,AR356:AR356)</f>
        <v>0</v>
      </c>
      <c r="AS357" s="64" t="n">
        <f aca="false">SUBTOTAL(9,AS356:AS356)</f>
        <v>0</v>
      </c>
      <c r="AT357" s="64" t="n">
        <f aca="false">SUBTOTAL(9,AT356:AT356)</f>
        <v>0</v>
      </c>
      <c r="AU357" s="64" t="n">
        <f aca="false">SUBTOTAL(9,AU356:AU356)</f>
        <v>0</v>
      </c>
      <c r="AV357" s="64" t="n">
        <f aca="false">SUBTOTAL(9,AV356:AV356)</f>
        <v>0</v>
      </c>
      <c r="AW357" s="64" t="n">
        <f aca="false">SUBTOTAL(9,AW356:AW356)</f>
        <v>0</v>
      </c>
      <c r="AX357" s="64" t="n">
        <f aca="false">SUBTOTAL(9,AX356:AX356)</f>
        <v>0</v>
      </c>
      <c r="AY357" s="64" t="n">
        <f aca="false">SUBTOTAL(9,AY356:AY356)</f>
        <v>2258.78</v>
      </c>
      <c r="AZ357" s="64"/>
      <c r="BA357" s="64"/>
      <c r="BB357" s="64" t="n">
        <f aca="false">SUBTOTAL(9,BB356:BB356)</f>
        <v>1520.45</v>
      </c>
      <c r="BC357" s="64" t="n">
        <f aca="false">SUBTOTAL(9,BC356:BC356)</f>
        <v>0</v>
      </c>
      <c r="BD357" s="64" t="n">
        <f aca="false">SUBTOTAL(9,BD356:BD356)</f>
        <v>0</v>
      </c>
      <c r="BE357" s="64" t="n">
        <f aca="false">SUBTOTAL(9,BE356:BE356)</f>
        <v>0</v>
      </c>
      <c r="BF357" s="64" t="n">
        <f aca="false">SUBTOTAL(9,BF356:BF356)</f>
        <v>0</v>
      </c>
      <c r="BG357" s="64" t="n">
        <f aca="false">SUBTOTAL(9,BG356:BG356)</f>
        <v>0</v>
      </c>
      <c r="BH357" s="64" t="n">
        <f aca="false">SUBTOTAL(9,BH356:BH356)</f>
        <v>0</v>
      </c>
      <c r="BI357" s="64" t="n">
        <f aca="false">SUBTOTAL(9,BI356:BI356)</f>
        <v>0</v>
      </c>
      <c r="BJ357" s="64" t="n">
        <f aca="false">SUBTOTAL(9,BJ356:BJ356)</f>
        <v>0</v>
      </c>
      <c r="BK357" s="64" t="n">
        <f aca="false">SUBTOTAL(9,BK356:BK356)</f>
        <v>0</v>
      </c>
      <c r="BL357" s="64" t="n">
        <f aca="false">SUBTOTAL(9,BL356:BL356)</f>
        <v>0</v>
      </c>
      <c r="BM357" s="64" t="n">
        <f aca="false">SUBTOTAL(9,BM356:BM356)</f>
        <v>0</v>
      </c>
      <c r="BN357" s="64" t="n">
        <f aca="false">SUBTOTAL(9,BN356:BN356)</f>
        <v>1520.45</v>
      </c>
      <c r="BO357" s="64"/>
      <c r="BP357" s="64"/>
      <c r="BQ357" s="65" t="n">
        <f aca="false">SUBTOTAL(9,BQ356:BQ356)</f>
        <v>0</v>
      </c>
      <c r="BR357" s="65" t="n">
        <f aca="false">SUBTOTAL(9,BR356:BR356)</f>
        <v>0</v>
      </c>
      <c r="BS357" s="65" t="n">
        <f aca="false">SUBTOTAL(9,BS356:BS356)</f>
        <v>0</v>
      </c>
      <c r="BT357" s="65" t="n">
        <f aca="false">SUBTOTAL(9,BT356:BT356)</f>
        <v>0</v>
      </c>
      <c r="BU357" s="65" t="n">
        <f aca="false">SUBTOTAL(9,BU356:BU356)</f>
        <v>0</v>
      </c>
      <c r="BV357" s="65" t="n">
        <f aca="false">SUBTOTAL(9,BV356:BV356)</f>
        <v>0</v>
      </c>
      <c r="BW357" s="65" t="n">
        <f aca="false">SUBTOTAL(9,BW356:BW356)</f>
        <v>0</v>
      </c>
      <c r="BX357" s="65" t="n">
        <f aca="false">SUBTOTAL(9,BX356:BX356)</f>
        <v>0</v>
      </c>
      <c r="BY357" s="65" t="n">
        <f aca="false">SUBTOTAL(9,BY356:BY356)</f>
        <v>0</v>
      </c>
      <c r="BZ357" s="65" t="n">
        <f aca="false">SUBTOTAL(9,BZ356:BZ356)</f>
        <v>0</v>
      </c>
      <c r="CA357" s="65" t="n">
        <f aca="false">SUBTOTAL(9,CA356:CA356)</f>
        <v>0</v>
      </c>
      <c r="CB357" s="65" t="n">
        <f aca="false">SUBTOTAL(9,CB356:CB356)</f>
        <v>0</v>
      </c>
      <c r="CC357" s="65" t="n">
        <f aca="false">SUBTOTAL(9,CC356:CC356)</f>
        <v>0</v>
      </c>
      <c r="CD357" s="64"/>
      <c r="CE357" s="65"/>
      <c r="CF357" s="65" t="n">
        <f aca="false">SUBTOTAL(9,CF356:CF356)</f>
        <v>0</v>
      </c>
      <c r="CG357" s="65" t="n">
        <f aca="false">SUBTOTAL(9,CG356:CG356)</f>
        <v>0</v>
      </c>
      <c r="CH357" s="65" t="n">
        <f aca="false">SUBTOTAL(9,CH356:CH356)</f>
        <v>0</v>
      </c>
      <c r="CI357" s="65" t="n">
        <f aca="false">SUBTOTAL(9,CI356:CI356)</f>
        <v>0</v>
      </c>
      <c r="CJ357" s="65" t="n">
        <f aca="false">SUBTOTAL(9,CJ356:CJ356)</f>
        <v>0</v>
      </c>
      <c r="CK357" s="65" t="n">
        <f aca="false">SUBTOTAL(9,CK356:CK356)</f>
        <v>0</v>
      </c>
      <c r="CL357" s="65" t="n">
        <f aca="false">SUBTOTAL(9,CL356:CL356)</f>
        <v>0</v>
      </c>
      <c r="CM357" s="65" t="n">
        <f aca="false">SUBTOTAL(9,CM356:CM356)</f>
        <v>0</v>
      </c>
      <c r="CN357" s="65" t="n">
        <f aca="false">SUBTOTAL(9,CN356:CN356)</f>
        <v>0</v>
      </c>
      <c r="CO357" s="65" t="n">
        <f aca="false">SUBTOTAL(9,CO356:CO356)</f>
        <v>0</v>
      </c>
      <c r="CP357" s="65" t="n">
        <f aca="false">SUBTOTAL(9,CP356:CP356)</f>
        <v>0</v>
      </c>
      <c r="CQ357" s="65" t="n">
        <f aca="false">SUBTOTAL(9,CQ356:CQ356)</f>
        <v>0</v>
      </c>
      <c r="CR357" s="65" t="n">
        <f aca="false">SUBTOTAL(9,CR356:CR356)</f>
        <v>0</v>
      </c>
      <c r="CS357" s="64"/>
      <c r="CT357" s="64"/>
      <c r="CU357" s="66" t="n">
        <f aca="false">SUBTOTAL(9,CU356:CU356)</f>
        <v>-149.130833333333</v>
      </c>
      <c r="CV357" s="66" t="n">
        <f aca="false">SUBTOTAL(9,CV356:CV356)</f>
        <v>-833.333333333333</v>
      </c>
      <c r="CW357" s="66" t="n">
        <f aca="false">SUBTOTAL(9,CW356:CW356)</f>
        <v>-833.333333333333</v>
      </c>
      <c r="CX357" s="66" t="n">
        <f aca="false">SUBTOTAL(9,CX356:CX356)</f>
        <v>-833.333333333333</v>
      </c>
      <c r="CY357" s="66" t="n">
        <f aca="false">SUBTOTAL(9,CY356:CY356)</f>
        <v>-833.333333333333</v>
      </c>
      <c r="CZ357" s="66" t="n">
        <f aca="false">SUBTOTAL(9,CZ356:CZ356)</f>
        <v>-833.333333333333</v>
      </c>
      <c r="DA357" s="66" t="n">
        <f aca="false">SUBTOTAL(9,DA356:DA356)</f>
        <v>-833.333333333333</v>
      </c>
      <c r="DB357" s="66" t="n">
        <f aca="false">SUBTOTAL(9,DB356:DB356)</f>
        <v>-833.333333333333</v>
      </c>
      <c r="DC357" s="66" t="n">
        <f aca="false">SUBTOTAL(9,DC356:DC356)</f>
        <v>-833.333333333333</v>
      </c>
      <c r="DD357" s="66" t="n">
        <f aca="false">SUBTOTAL(9,DD356:DD356)</f>
        <v>-833.333333333333</v>
      </c>
      <c r="DE357" s="66" t="n">
        <f aca="false">SUBTOTAL(9,DE356:DE356)</f>
        <v>-833.333333333333</v>
      </c>
      <c r="DF357" s="66" t="n">
        <f aca="false">SUBTOTAL(9,DF356:DF356)</f>
        <v>-833.333333333333</v>
      </c>
      <c r="DG357" s="65" t="n">
        <f aca="false">SUBTOTAL(9,DG356:DG356)</f>
        <v>-9315.7975</v>
      </c>
      <c r="DH357" s="64"/>
      <c r="DJ357" s="63" t="n">
        <f aca="false">SUBTOTAL(9,DJ356:DJ356)</f>
        <v>30</v>
      </c>
      <c r="DK357" s="63" t="n">
        <f aca="false">SUBTOTAL(9,DK356:DK356)</f>
        <v>0</v>
      </c>
      <c r="DL357" s="63" t="n">
        <f aca="false">SUBTOTAL(9,DL356:DL356)</f>
        <v>0</v>
      </c>
      <c r="DM357" s="63" t="n">
        <f aca="false">SUBTOTAL(9,DM356:DM356)</f>
        <v>0</v>
      </c>
      <c r="DN357" s="63" t="n">
        <f aca="false">SUBTOTAL(9,DN356:DN356)</f>
        <v>0</v>
      </c>
      <c r="DO357" s="63" t="n">
        <f aca="false">SUBTOTAL(9,DO356:DO356)</f>
        <v>0</v>
      </c>
      <c r="DP357" s="63" t="n">
        <f aca="false">SUBTOTAL(9,DP356:DP356)</f>
        <v>0</v>
      </c>
      <c r="DQ357" s="63" t="n">
        <f aca="false">SUBTOTAL(9,DQ356:DQ356)</f>
        <v>0</v>
      </c>
      <c r="DR357" s="63" t="n">
        <f aca="false">SUBTOTAL(9,DR356:DR356)</f>
        <v>0</v>
      </c>
      <c r="DS357" s="63" t="n">
        <f aca="false">SUBTOTAL(9,DS356:DS356)</f>
        <v>0</v>
      </c>
      <c r="DT357" s="63" t="n">
        <f aca="false">SUBTOTAL(9,DT356:DT356)</f>
        <v>0</v>
      </c>
      <c r="DU357" s="63" t="n">
        <f aca="false">SUBTOTAL(9,DU356:DU356)</f>
        <v>0</v>
      </c>
      <c r="DV357" s="65" t="n">
        <f aca="false">SUBTOTAL(9,DV356:DV356)</f>
        <v>30</v>
      </c>
      <c r="DY357" s="63" t="n">
        <f aca="false">SUBTOTAL(9,DY356:DY356)</f>
        <v>0</v>
      </c>
      <c r="DZ357" s="63" t="n">
        <f aca="false">SUBTOTAL(9,DZ356:DZ356)</f>
        <v>0</v>
      </c>
      <c r="EA357" s="63" t="n">
        <f aca="false">SUBTOTAL(9,EA356:EA356)</f>
        <v>0</v>
      </c>
      <c r="EB357" s="63" t="n">
        <f aca="false">SUBTOTAL(9,EB356:EB356)</f>
        <v>0</v>
      </c>
      <c r="EC357" s="63" t="n">
        <f aca="false">SUBTOTAL(9,EC356:EC356)</f>
        <v>0</v>
      </c>
      <c r="ED357" s="63" t="n">
        <f aca="false">SUBTOTAL(9,ED356:ED356)</f>
        <v>0</v>
      </c>
      <c r="EE357" s="63" t="n">
        <f aca="false">SUBTOTAL(9,EE356:EE356)</f>
        <v>0</v>
      </c>
      <c r="EF357" s="63" t="n">
        <f aca="false">SUBTOTAL(9,EF356:EF356)</f>
        <v>0</v>
      </c>
      <c r="EG357" s="63" t="n">
        <f aca="false">SUBTOTAL(9,EG356:EG356)</f>
        <v>0</v>
      </c>
      <c r="EH357" s="63" t="n">
        <f aca="false">SUBTOTAL(9,EH356:EH356)</f>
        <v>0</v>
      </c>
      <c r="EI357" s="63" t="n">
        <f aca="false">SUBTOTAL(9,EI356:EI356)</f>
        <v>0</v>
      </c>
      <c r="EJ357" s="63" t="n">
        <f aca="false">SUBTOTAL(9,EJ356:EJ356)</f>
        <v>0</v>
      </c>
      <c r="EK357" s="65" t="n">
        <f aca="false">SUBTOTAL(9,EK356:EK356)</f>
        <v>0</v>
      </c>
      <c r="EN357" s="63" t="n">
        <f aca="false">SUBTOTAL(9,EN356:EN356)</f>
        <v>0</v>
      </c>
      <c r="EO357" s="64" t="n">
        <f aca="false">SUBTOTAL(9,EO356:EO356)</f>
        <v>-119.130833333333</v>
      </c>
      <c r="EP357" s="64" t="n">
        <f aca="false">SUBTOTAL(9,EP356:EP356)</f>
        <v>-833.333333333333</v>
      </c>
      <c r="EQ357" s="64" t="n">
        <f aca="false">SUBTOTAL(9,EQ356:EQ356)</f>
        <v>-833.333333333333</v>
      </c>
      <c r="ER357" s="64" t="n">
        <f aca="false">SUBTOTAL(9,ER356:ER356)</f>
        <v>-833.333333333333</v>
      </c>
      <c r="ES357" s="64" t="n">
        <f aca="false">SUBTOTAL(9,ES356:ES356)</f>
        <v>-833.333333333333</v>
      </c>
      <c r="ET357" s="64" t="n">
        <f aca="false">SUBTOTAL(9,ET356:ET356)</f>
        <v>-833.333333333333</v>
      </c>
      <c r="EU357" s="64" t="n">
        <f aca="false">SUBTOTAL(9,EU356:EU356)</f>
        <v>-833.333333333333</v>
      </c>
      <c r="EV357" s="64" t="n">
        <f aca="false">SUBTOTAL(9,EV356:EV356)</f>
        <v>-833.333333333333</v>
      </c>
      <c r="EW357" s="64" t="n">
        <f aca="false">SUBTOTAL(9,EW356:EW356)</f>
        <v>-833.333333333333</v>
      </c>
      <c r="EX357" s="64" t="n">
        <f aca="false">SUBTOTAL(9,EX356:EX356)</f>
        <v>-833.333333333333</v>
      </c>
      <c r="EY357" s="64" t="n">
        <f aca="false">SUBTOTAL(9,EY356:EY356)</f>
        <v>-833.333333333333</v>
      </c>
      <c r="EZ357" s="64" t="n">
        <f aca="false">SUBTOTAL(9,EZ356:EZ356)</f>
        <v>-833.333333333333</v>
      </c>
      <c r="FA357" s="65" t="n">
        <f aca="false">SUBTOTAL(9,FA356:FA356)</f>
        <v>-9285.7975</v>
      </c>
      <c r="FD357" s="64" t="n">
        <f aca="false">SUBTOTAL(9,FD356:FD356)</f>
        <v>2377.91083333333</v>
      </c>
      <c r="FE357" s="64" t="n">
        <f aca="false">SUBTOTAL(9,FE356:FE356)</f>
        <v>833.333333333333</v>
      </c>
      <c r="FF357" s="64" t="n">
        <f aca="false">SUBTOTAL(9,FF356:FF356)</f>
        <v>833.333333333333</v>
      </c>
      <c r="FG357" s="64" t="n">
        <f aca="false">SUBTOTAL(9,FG356:FG356)</f>
        <v>833.333333333333</v>
      </c>
      <c r="FH357" s="64" t="n">
        <f aca="false">SUBTOTAL(9,FH356:FH356)</f>
        <v>833.333333333333</v>
      </c>
      <c r="FI357" s="64" t="n">
        <f aca="false">SUBTOTAL(9,FI356:FI356)</f>
        <v>833.333333333333</v>
      </c>
      <c r="FJ357" s="64" t="n">
        <f aca="false">SUBTOTAL(9,FJ356:FJ356)</f>
        <v>833.333333333333</v>
      </c>
      <c r="FK357" s="64" t="n">
        <f aca="false">SUBTOTAL(9,FK356:FK356)</f>
        <v>833.333333333333</v>
      </c>
      <c r="FL357" s="64" t="n">
        <f aca="false">SUBTOTAL(9,FL356:FL356)</f>
        <v>833.333333333333</v>
      </c>
      <c r="FM357" s="64" t="n">
        <f aca="false">SUBTOTAL(9,FM356:FM356)</f>
        <v>833.333333333333</v>
      </c>
      <c r="FN357" s="64" t="n">
        <f aca="false">SUBTOTAL(9,FN356:FN356)</f>
        <v>833.333333333333</v>
      </c>
      <c r="FO357" s="64" t="n">
        <f aca="false">SUBTOTAL(9,FO356:FO356)</f>
        <v>833.333333333333</v>
      </c>
      <c r="FP357" s="64" t="n">
        <f aca="false">SUBTOTAL(9,FP356:FP356)</f>
        <v>11544.5775</v>
      </c>
    </row>
    <row collapsed="false" customFormat="false" customHeight="true" hidden="false" ht="15" outlineLevel="2" r="358">
      <c r="A358" s="21" t="n">
        <v>12</v>
      </c>
      <c r="B358" s="21" t="s">
        <v>67</v>
      </c>
      <c r="C358" s="21" t="s">
        <v>218</v>
      </c>
      <c r="D358" s="67" t="n">
        <v>10006</v>
      </c>
      <c r="E358" s="69" t="n">
        <v>10007.10008</v>
      </c>
      <c r="F358" s="21" t="s">
        <v>1089</v>
      </c>
      <c r="G358" s="21" t="s">
        <v>69</v>
      </c>
      <c r="H358" s="21" t="s">
        <v>69</v>
      </c>
      <c r="I358" s="21" t="s">
        <v>1090</v>
      </c>
      <c r="J358" s="21" t="s">
        <v>16</v>
      </c>
      <c r="K358" s="21" t="s">
        <v>16</v>
      </c>
      <c r="L358" s="23" t="s">
        <v>43</v>
      </c>
      <c r="M358" s="50" t="s">
        <v>70</v>
      </c>
      <c r="N358" s="51" t="n">
        <v>0</v>
      </c>
      <c r="O358" s="51" t="n">
        <v>0</v>
      </c>
      <c r="P358" s="51" t="n">
        <v>0</v>
      </c>
      <c r="Q358" s="51" t="n">
        <v>0.5</v>
      </c>
      <c r="R358" s="50" t="n">
        <v>0</v>
      </c>
      <c r="S358" s="78" t="n">
        <f aca="false">-20000/12</f>
        <v>-1666.66666666667</v>
      </c>
      <c r="T358" s="50" t="n">
        <v>30</v>
      </c>
      <c r="U358" s="78"/>
      <c r="X358" s="53" t="e">
        <f aca="false">+VLOOKUP($D358,['file:///home/lab/repositories/luckia.facturador/com.luckia.biller.deploy/src/main/resources/bootstrap/info_presencial_2014.xlsx']venta_neta_cons!$a$2:$n$1048576,3,0)</f>
        <v>#VALUE!</v>
      </c>
      <c r="Y358" s="53" t="e">
        <f aca="false">+VLOOKUP($D358,['file:///home/lab/repositories/luckia.facturador/com.luckia.biller.deploy/src/main/resources/bootstrap/info_presencial_2014.xlsx']venta_neta_cons!$a$2:$n$1048576,4,0)</f>
        <v>#VALUE!</v>
      </c>
      <c r="Z358" s="53" t="e">
        <f aca="false">+VLOOKUP($D358,['file:///home/lab/repositories/luckia.facturador/com.luckia.biller.deploy/src/main/resources/bootstrap/info_presencial_2014.xlsx']venta_neta_cons!$a$2:$n$1048576,5,0)</f>
        <v>#VALUE!</v>
      </c>
      <c r="AA358" s="53" t="e">
        <f aca="false">+VLOOKUP($D358,['file:///home/lab/repositories/luckia.facturador/com.luckia.biller.deploy/src/main/resources/bootstrap/info_presencial_2014.xlsx']venta_neta_cons!$a$2:$n$1048576,6,0)</f>
        <v>#VALUE!</v>
      </c>
      <c r="AB358" s="53" t="e">
        <f aca="false">+VLOOKUP($D358,['file:///home/lab/repositories/luckia.facturador/com.luckia.biller.deploy/src/main/resources/bootstrap/info_presencial_2014.xlsx']venta_neta_cons!$a$2:$n$1048576,7,0)</f>
        <v>#VALUE!</v>
      </c>
      <c r="AC358" s="53" t="e">
        <f aca="false">+VLOOKUP($D358,['file:///home/lab/repositories/luckia.facturador/com.luckia.biller.deploy/src/main/resources/bootstrap/info_presencial_2014.xlsx']venta_neta_cons!$a$2:$n$1048576,8,0)</f>
        <v>#VALUE!</v>
      </c>
      <c r="AD358" s="53" t="e">
        <f aca="false">+VLOOKUP($D358,['file:///home/lab/repositories/luckia.facturador/com.luckia.biller.deploy/src/main/resources/bootstrap/info_presencial_2014.xlsx']venta_neta_cons!$a$2:$n$1048576,9,0)</f>
        <v>#VALUE!</v>
      </c>
      <c r="AE358" s="53" t="e">
        <f aca="false">+VLOOKUP($D358,['file:///home/lab/repositories/luckia.facturador/com.luckia.biller.deploy/src/main/resources/bootstrap/info_presencial_2014.xlsx']venta_neta_cons!$a$2:$n$1048576,10,0)</f>
        <v>#VALUE!</v>
      </c>
      <c r="AF358" s="53" t="e">
        <f aca="false">+VLOOKUP($D358,['file:///home/lab/repositories/luckia.facturador/com.luckia.biller.deploy/src/main/resources/bootstrap/info_presencial_2014.xlsx']venta_neta_cons!$a$2:$n$1048576,11,0)</f>
        <v>#VALUE!</v>
      </c>
      <c r="AG358" s="53" t="e">
        <f aca="false">+VLOOKUP($D358,['file:///home/lab/repositories/luckia.facturador/com.luckia.biller.deploy/src/main/resources/bootstrap/info_presencial_2014.xlsx']venta_neta_cons!$a$2:$n$1048576,12,0)</f>
        <v>#VALUE!</v>
      </c>
      <c r="AH358" s="53" t="e">
        <f aca="false">+VLOOKUP($D358,['file:///home/lab/repositories/luckia.facturador/com.luckia.biller.deploy/src/main/resources/bootstrap/info_presencial_2014.xlsx']venta_neta_cons!$a$2:$n$1048576,13,0)</f>
        <v>#VALUE!</v>
      </c>
      <c r="AI358" s="53" t="e">
        <f aca="false">+VLOOKUP($D358,['file:///home/lab/repositories/luckia.facturador/com.luckia.biller.deploy/src/main/resources/bootstrap/info_presencial_2014.xlsx']venta_neta_cons!$a$2:$n$1048576,14,0)</f>
        <v>#VALUE!</v>
      </c>
      <c r="AJ358" s="53" t="n">
        <f aca="false">+SUM(X358:AI358)</f>
        <v>43490.4</v>
      </c>
      <c r="AK358" s="54" t="n">
        <f aca="false">+BB358/X358</f>
        <v>0.0386551974688668</v>
      </c>
      <c r="AL358" s="53"/>
      <c r="AM358" s="53" t="e">
        <f aca="false">+VLOOKUP($D358,['file:///home/lab/repositories/luckia.facturador/com.luckia.biller.deploy/src/main/resources/bootstrap/info_presencial_2014.xlsx']saldo_cons!$a$2:$n$1048576,3,0)</f>
        <v>#VALUE!</v>
      </c>
      <c r="AN358" s="53" t="e">
        <f aca="false">+VLOOKUP($D358,['file:///home/lab/repositories/luckia.facturador/com.luckia.biller.deploy/src/main/resources/bootstrap/info_presencial_2014.xlsx']saldo_cons!$a$2:$n$1048576,4,0)</f>
        <v>#VALUE!</v>
      </c>
      <c r="AO358" s="53" t="e">
        <f aca="false">+VLOOKUP($D358,['file:///home/lab/repositories/luckia.facturador/com.luckia.biller.deploy/src/main/resources/bootstrap/info_presencial_2014.xlsx']saldo_cons!$a$2:$n$1048576,5,0)</f>
        <v>#VALUE!</v>
      </c>
      <c r="AP358" s="53" t="e">
        <f aca="false">+VLOOKUP($D358,['file:///home/lab/repositories/luckia.facturador/com.luckia.biller.deploy/src/main/resources/bootstrap/info_presencial_2014.xlsx']saldo_cons!$a$2:$n$1048576,6,0)</f>
        <v>#VALUE!</v>
      </c>
      <c r="AQ358" s="53" t="e">
        <f aca="false">+VLOOKUP($D358,['file:///home/lab/repositories/luckia.facturador/com.luckia.biller.deploy/src/main/resources/bootstrap/info_presencial_2014.xlsx']saldo_cons!$a$2:$n$1048576,7,0)</f>
        <v>#VALUE!</v>
      </c>
      <c r="AR358" s="53" t="e">
        <f aca="false">+VLOOKUP($D358,['file:///home/lab/repositories/luckia.facturador/com.luckia.biller.deploy/src/main/resources/bootstrap/info_presencial_2014.xlsx']saldo_cons!$a$2:$n$1048576,8,0)</f>
        <v>#VALUE!</v>
      </c>
      <c r="AS358" s="53" t="e">
        <f aca="false">+VLOOKUP($D358,['file:///home/lab/repositories/luckia.facturador/com.luckia.biller.deploy/src/main/resources/bootstrap/info_presencial_2014.xlsx']saldo_cons!$a$2:$n$1048576,9,0)</f>
        <v>#VALUE!</v>
      </c>
      <c r="AT358" s="53" t="e">
        <f aca="false">+VLOOKUP($D358,['file:///home/lab/repositories/luckia.facturador/com.luckia.biller.deploy/src/main/resources/bootstrap/info_presencial_2014.xlsx']saldo_cons!$a$2:$n$1048576,10,0)</f>
        <v>#VALUE!</v>
      </c>
      <c r="AU358" s="53" t="e">
        <f aca="false">+VLOOKUP($D358,['file:///home/lab/repositories/luckia.facturador/com.luckia.biller.deploy/src/main/resources/bootstrap/info_presencial_2014.xlsx']saldo_cons!$a$2:$n$1048576,11,0)</f>
        <v>#VALUE!</v>
      </c>
      <c r="AV358" s="53" t="e">
        <f aca="false">+VLOOKUP($D358,['file:///home/lab/repositories/luckia.facturador/com.luckia.biller.deploy/src/main/resources/bootstrap/info_presencial_2014.xlsx']saldo_cons!$a$2:$n$1048576,12,0)</f>
        <v>#VALUE!</v>
      </c>
      <c r="AW358" s="53" t="e">
        <f aca="false">+VLOOKUP($D358,['file:///home/lab/repositories/luckia.facturador/com.luckia.biller.deploy/src/main/resources/bootstrap/info_presencial_2014.xlsx']saldo_cons!$a$2:$n$1048576,13,0)</f>
        <v>#VALUE!</v>
      </c>
      <c r="AX358" s="53" t="e">
        <f aca="false">+VLOOKUP($D358,['file:///home/lab/repositories/luckia.facturador/com.luckia.biller.deploy/src/main/resources/bootstrap/info_presencial_2014.xlsx']saldo_cons!$a$2:$n$1048576,14,0)</f>
        <v>#VALUE!</v>
      </c>
      <c r="AY358" s="53" t="n">
        <f aca="false">+SUM(AM358:AX358)</f>
        <v>-2489.78</v>
      </c>
      <c r="AZ358" s="53"/>
      <c r="BA358" s="53"/>
      <c r="BB358" s="53" t="e">
        <f aca="false">+VLOOKUP($D358,['file:///home/lab/repositories/luckia.facturador/com.luckia.biller.deploy/src/main/resources/bootstrap/info_presencial_2014.xlsx']ggr_cons!$a$2:$n$1048576,3,0)</f>
        <v>#VALUE!</v>
      </c>
      <c r="BC358" s="53" t="e">
        <f aca="false">+VLOOKUP($D358,['file:///home/lab/repositories/luckia.facturador/com.luckia.biller.deploy/src/main/resources/bootstrap/info_presencial_2014.xlsx']ggr_cons!$a$2:$n$1048576,4,0)</f>
        <v>#VALUE!</v>
      </c>
      <c r="BD358" s="53" t="e">
        <f aca="false">+VLOOKUP($D358,['file:///home/lab/repositories/luckia.facturador/com.luckia.biller.deploy/src/main/resources/bootstrap/info_presencial_2014.xlsx']ggr_cons!$a$2:$n$1048576,5,0)</f>
        <v>#VALUE!</v>
      </c>
      <c r="BE358" s="53" t="e">
        <f aca="false">+VLOOKUP($D358,['file:///home/lab/repositories/luckia.facturador/com.luckia.biller.deploy/src/main/resources/bootstrap/info_presencial_2014.xlsx']ggr_cons!$a$2:$n$1048576,6,0)</f>
        <v>#VALUE!</v>
      </c>
      <c r="BF358" s="53" t="e">
        <f aca="false">+VLOOKUP($D358,['file:///home/lab/repositories/luckia.facturador/com.luckia.biller.deploy/src/main/resources/bootstrap/info_presencial_2014.xlsx']ggr_cons!$a$2:$n$1048576,7,0)</f>
        <v>#VALUE!</v>
      </c>
      <c r="BG358" s="53" t="e">
        <f aca="false">+VLOOKUP($D358,['file:///home/lab/repositories/luckia.facturador/com.luckia.biller.deploy/src/main/resources/bootstrap/info_presencial_2014.xlsx']ggr_cons!$a$2:$n$1048576,8,0)</f>
        <v>#VALUE!</v>
      </c>
      <c r="BH358" s="53" t="e">
        <f aca="false">+VLOOKUP($D358,['file:///home/lab/repositories/luckia.facturador/com.luckia.biller.deploy/src/main/resources/bootstrap/info_presencial_2014.xlsx']ggr_cons!$a$2:$n$1048576,9,0)</f>
        <v>#VALUE!</v>
      </c>
      <c r="BI358" s="53" t="e">
        <f aca="false">+VLOOKUP($D358,['file:///home/lab/repositories/luckia.facturador/com.luckia.biller.deploy/src/main/resources/bootstrap/info_presencial_2014.xlsx']ggr_cons!$a$2:$n$1048576,10,0)</f>
        <v>#VALUE!</v>
      </c>
      <c r="BJ358" s="53" t="e">
        <f aca="false">+VLOOKUP($D358,['file:///home/lab/repositories/luckia.facturador/com.luckia.biller.deploy/src/main/resources/bootstrap/info_presencial_2014.xlsx']ggr_cons!$a$2:$n$1048576,11,0)</f>
        <v>#VALUE!</v>
      </c>
      <c r="BK358" s="53" t="e">
        <f aca="false">+VLOOKUP($D358,['file:///home/lab/repositories/luckia.facturador/com.luckia.biller.deploy/src/main/resources/bootstrap/info_presencial_2014.xlsx']ggr_cons!$a$2:$n$1048576,12,0)</f>
        <v>#VALUE!</v>
      </c>
      <c r="BL358" s="53" t="e">
        <f aca="false">+VLOOKUP($D358,['file:///home/lab/repositories/luckia.facturador/com.luckia.biller.deploy/src/main/resources/bootstrap/info_presencial_2014.xlsx']ggr_cons!$a$2:$n$1048576,13,0)</f>
        <v>#VALUE!</v>
      </c>
      <c r="BM358" s="53" t="e">
        <f aca="false">+VLOOKUP($D358,['file:///home/lab/repositories/luckia.facturador/com.luckia.biller.deploy/src/main/resources/bootstrap/info_presencial_2014.xlsx']ggr_cons!$a$2:$n$1048576,14,0)</f>
        <v>#VALUE!</v>
      </c>
      <c r="BN358" s="53" t="n">
        <f aca="false">+SUM(BB358:BM358)</f>
        <v>1681.13</v>
      </c>
      <c r="BO358" s="53"/>
      <c r="BP358" s="53"/>
      <c r="BQ358" s="55" t="n">
        <f aca="false">+$N358*X358</f>
        <v>0</v>
      </c>
      <c r="BR358" s="55" t="n">
        <f aca="false">+$N358*Y358</f>
        <v>0</v>
      </c>
      <c r="BS358" s="55" t="n">
        <f aca="false">+$N358*Z358</f>
        <v>0</v>
      </c>
      <c r="BT358" s="55" t="n">
        <f aca="false">+$N358*AA358</f>
        <v>0</v>
      </c>
      <c r="BU358" s="55" t="n">
        <f aca="false">+$N358*AB358</f>
        <v>0</v>
      </c>
      <c r="BV358" s="55" t="n">
        <f aca="false">+$N358*AC358</f>
        <v>0</v>
      </c>
      <c r="BW358" s="55" t="n">
        <f aca="false">+$N358*AD358</f>
        <v>0</v>
      </c>
      <c r="BX358" s="55" t="n">
        <f aca="false">+$N358*AE358</f>
        <v>0</v>
      </c>
      <c r="BY358" s="55" t="n">
        <f aca="false">+$N358*AF358</f>
        <v>0</v>
      </c>
      <c r="BZ358" s="55" t="n">
        <f aca="false">+$N358*AG358</f>
        <v>0</v>
      </c>
      <c r="CA358" s="55" t="n">
        <f aca="false">+$N358*AH358</f>
        <v>0</v>
      </c>
      <c r="CB358" s="55" t="n">
        <f aca="false">+$N358*AI358</f>
        <v>0</v>
      </c>
      <c r="CC358" s="55" t="n">
        <f aca="false">+SUM(BQ358:CB358)</f>
        <v>0</v>
      </c>
      <c r="CD358" s="53"/>
      <c r="CE358" s="55"/>
      <c r="CF358" s="55" t="n">
        <f aca="false">+BQ358/$CE$2</f>
        <v>0</v>
      </c>
      <c r="CG358" s="55" t="n">
        <f aca="false">+BR358/$CE$2</f>
        <v>0</v>
      </c>
      <c r="CH358" s="55" t="n">
        <f aca="false">+BS358/$CE$2</f>
        <v>0</v>
      </c>
      <c r="CI358" s="55" t="n">
        <f aca="false">+BT358/$CE$2</f>
        <v>0</v>
      </c>
      <c r="CJ358" s="55" t="n">
        <f aca="false">+BU358/$CE$2</f>
        <v>0</v>
      </c>
      <c r="CK358" s="55" t="n">
        <f aca="false">+BV358/$CE$2</f>
        <v>0</v>
      </c>
      <c r="CL358" s="55" t="n">
        <f aca="false">+BW358/$CE$2</f>
        <v>0</v>
      </c>
      <c r="CM358" s="55" t="n">
        <f aca="false">+BX358/$CE$2</f>
        <v>0</v>
      </c>
      <c r="CN358" s="55" t="n">
        <f aca="false">+BY358/$CE$2</f>
        <v>0</v>
      </c>
      <c r="CO358" s="55" t="n">
        <f aca="false">+BZ358/$CE$2</f>
        <v>0</v>
      </c>
      <c r="CP358" s="55" t="n">
        <f aca="false">+CA358/$CE$2</f>
        <v>0</v>
      </c>
      <c r="CQ358" s="55" t="n">
        <f aca="false">+CB358/$CE$2</f>
        <v>0</v>
      </c>
      <c r="CR358" s="55" t="n">
        <f aca="false">+CC358/$CE$2</f>
        <v>0</v>
      </c>
      <c r="CS358" s="53"/>
      <c r="CT358" s="53"/>
      <c r="CU358" s="56" t="n">
        <f aca="false">+$O358*X358+$P358*BB358+$Q358*(0.9*BB358+$S358)+$R358</f>
        <v>-76.8248333333313</v>
      </c>
      <c r="CV358" s="56" t="n">
        <f aca="false">+$O358*Y358+$P358*BC358+$Q358*(0.9*BC358+$S358)+$R358</f>
        <v>-833.333333333333</v>
      </c>
      <c r="CW358" s="56" t="n">
        <f aca="false">+$O358*Z358+$P358*BD358+$Q358*(0.9*BD358+$S358)+$R358</f>
        <v>-833.333333333333</v>
      </c>
      <c r="CX358" s="56" t="n">
        <f aca="false">+$O358*AA358+$P358*BE358+$Q358*(0.9*BE358+$S358)+$R358</f>
        <v>-833.333333333333</v>
      </c>
      <c r="CY358" s="56" t="n">
        <f aca="false">+$O358*AB358+$P358*BF358+$Q358*(0.9*BF358+$S358)+$R358</f>
        <v>-833.333333333333</v>
      </c>
      <c r="CZ358" s="56" t="n">
        <f aca="false">+$O358*AC358+$P358*BG358+$Q358*(0.9*BG358+$S358)+$R358</f>
        <v>-833.333333333333</v>
      </c>
      <c r="DA358" s="56" t="n">
        <f aca="false">+$O358*AD358+$P358*BH358+$Q358*(0.9*BH358+$S358)+$R358</f>
        <v>-833.333333333333</v>
      </c>
      <c r="DB358" s="56" t="n">
        <f aca="false">+$O358*AE358+$P358*BI358+$Q358*(0.9*BI358+$S358)+$R358</f>
        <v>-833.333333333333</v>
      </c>
      <c r="DC358" s="56" t="n">
        <f aca="false">+$O358*AF358+$P358*BJ358+$Q358*(0.9*BJ358+$S358)+$R358</f>
        <v>-833.333333333333</v>
      </c>
      <c r="DD358" s="56" t="n">
        <f aca="false">+$O358*AG358+$P358*BK358+$Q358*(0.9*BK358+$S358)+$R358</f>
        <v>-833.333333333333</v>
      </c>
      <c r="DE358" s="56" t="n">
        <f aca="false">+$O358*AH358+$P358*BL358+$Q358*(0.9*BL358+$S358)+$R358</f>
        <v>-833.333333333333</v>
      </c>
      <c r="DF358" s="56" t="n">
        <f aca="false">+$O358*AI358+$P358*BM358+$Q358*(0.9*BM358+$S358)+$R358</f>
        <v>-833.333333333333</v>
      </c>
      <c r="DG358" s="55" t="n">
        <f aca="false">+SUM(CU358:DF358)</f>
        <v>-9243.4915</v>
      </c>
      <c r="DH358" s="53"/>
      <c r="DJ358" s="14" t="n">
        <f aca="false">+IF(X358=0,0,$T358)</f>
        <v>30</v>
      </c>
      <c r="DK358" s="14" t="n">
        <f aca="false">+IF(Y358=0,0,$T358)</f>
        <v>0</v>
      </c>
      <c r="DL358" s="14" t="n">
        <f aca="false">+IF(Z358=0,0,$T358)</f>
        <v>0</v>
      </c>
      <c r="DM358" s="14" t="n">
        <f aca="false">+IF(AA358=0,0,$T358)</f>
        <v>0</v>
      </c>
      <c r="DN358" s="14" t="n">
        <f aca="false">+IF(AB358=0,0,$T358)</f>
        <v>0</v>
      </c>
      <c r="DO358" s="14" t="n">
        <f aca="false">+IF(AC358=0,0,$T358)</f>
        <v>0</v>
      </c>
      <c r="DP358" s="14" t="n">
        <f aca="false">+IF(AD358=0,0,$T358)</f>
        <v>0</v>
      </c>
      <c r="DQ358" s="14" t="n">
        <f aca="false">+IF(AE358=0,0,$T358)</f>
        <v>0</v>
      </c>
      <c r="DR358" s="14" t="n">
        <f aca="false">+IF(AF358=0,0,$T358)</f>
        <v>0</v>
      </c>
      <c r="DS358" s="14" t="n">
        <f aca="false">+IF(AG358=0,0,$T358)</f>
        <v>0</v>
      </c>
      <c r="DT358" s="14" t="n">
        <f aca="false">+IF(AH358=0,0,$T358)</f>
        <v>0</v>
      </c>
      <c r="DU358" s="14" t="n">
        <f aca="false">+IF(AI358=0,0,$T358)</f>
        <v>0</v>
      </c>
      <c r="DV358" s="55" t="n">
        <f aca="false">+SUM(DJ358:DU358)</f>
        <v>30</v>
      </c>
      <c r="DY358" s="14" t="n">
        <v>0</v>
      </c>
      <c r="DZ358" s="14" t="n">
        <v>0</v>
      </c>
      <c r="EA358" s="14" t="n">
        <v>0</v>
      </c>
      <c r="EB358" s="14" t="n">
        <v>0</v>
      </c>
      <c r="EC358" s="14" t="n">
        <v>0</v>
      </c>
      <c r="ED358" s="14" t="n">
        <v>0</v>
      </c>
      <c r="EE358" s="14" t="n">
        <v>0</v>
      </c>
      <c r="EF358" s="14" t="n">
        <v>0</v>
      </c>
      <c r="EG358" s="14" t="n">
        <v>0</v>
      </c>
      <c r="EH358" s="14" t="n">
        <v>0</v>
      </c>
      <c r="EI358" s="14" t="n">
        <v>0</v>
      </c>
      <c r="EJ358" s="14" t="n">
        <v>0</v>
      </c>
      <c r="EK358" s="55" t="n">
        <f aca="false">+SUM(DY358:EJ358)</f>
        <v>0</v>
      </c>
      <c r="EO358" s="53" t="n">
        <f aca="false">+CU358+DJ358-DY358/2</f>
        <v>-46.8248333333313</v>
      </c>
      <c r="EP358" s="53" t="n">
        <f aca="false">+CV358+DK358-DZ358/2</f>
        <v>-833.333333333333</v>
      </c>
      <c r="EQ358" s="53" t="n">
        <f aca="false">+CW358+DL358-EA358/2</f>
        <v>-833.333333333333</v>
      </c>
      <c r="ER358" s="53" t="n">
        <f aca="false">+CX358+DM358-EB358/2</f>
        <v>-833.333333333333</v>
      </c>
      <c r="ES358" s="53" t="n">
        <f aca="false">+CY358+DN358-EC358/2</f>
        <v>-833.333333333333</v>
      </c>
      <c r="ET358" s="53" t="n">
        <f aca="false">+CZ358+DO358-ED358/2</f>
        <v>-833.333333333333</v>
      </c>
      <c r="EU358" s="53" t="n">
        <f aca="false">+DA358+DP358-EE358/2</f>
        <v>-833.333333333333</v>
      </c>
      <c r="EV358" s="53" t="n">
        <f aca="false">+DB358+DQ358-EF358/2</f>
        <v>-833.333333333333</v>
      </c>
      <c r="EW358" s="53" t="n">
        <f aca="false">+DC358+DR358-EG358/2</f>
        <v>-833.333333333333</v>
      </c>
      <c r="EX358" s="53" t="n">
        <f aca="false">+DD358+DS358-EH358/2</f>
        <v>-833.333333333333</v>
      </c>
      <c r="EY358" s="53" t="n">
        <f aca="false">+DE358+DT358-EI358/2</f>
        <v>-833.333333333333</v>
      </c>
      <c r="EZ358" s="53" t="n">
        <f aca="false">+DF358+DU358-EJ358/2</f>
        <v>-833.333333333333</v>
      </c>
      <c r="FA358" s="55" t="n">
        <f aca="false">+SUM(EO358:EZ358)</f>
        <v>-9213.4915</v>
      </c>
      <c r="FD358" s="53" t="n">
        <f aca="false">+AM358-EO358-DY358</f>
        <v>-2442.95516666667</v>
      </c>
      <c r="FE358" s="53" t="n">
        <f aca="false">+AN358-EP358-DZ358</f>
        <v>833.333333333333</v>
      </c>
      <c r="FF358" s="53" t="n">
        <f aca="false">+AO358-EQ358-EA358</f>
        <v>833.333333333333</v>
      </c>
      <c r="FG358" s="53" t="n">
        <f aca="false">+AP358-ER358-EB358</f>
        <v>833.333333333333</v>
      </c>
      <c r="FH358" s="53" t="n">
        <f aca="false">+AQ358-ES358-EC358</f>
        <v>833.333333333333</v>
      </c>
      <c r="FI358" s="53" t="n">
        <f aca="false">+AR358-ET358-ED358</f>
        <v>833.333333333333</v>
      </c>
      <c r="FJ358" s="53" t="n">
        <f aca="false">+AS358-EU358-EE358</f>
        <v>833.333333333333</v>
      </c>
      <c r="FK358" s="53" t="n">
        <f aca="false">+AT358-EV358-EF358</f>
        <v>833.333333333333</v>
      </c>
      <c r="FL358" s="53" t="n">
        <f aca="false">+AU358-EW358-EG358</f>
        <v>833.333333333333</v>
      </c>
      <c r="FM358" s="53" t="n">
        <f aca="false">+AV358-EX358-EH358</f>
        <v>833.333333333333</v>
      </c>
      <c r="FN358" s="53" t="n">
        <f aca="false">+AW358-EY358-EI358</f>
        <v>833.333333333333</v>
      </c>
      <c r="FO358" s="53" t="n">
        <f aca="false">+AX358-EZ358-EJ358</f>
        <v>833.333333333333</v>
      </c>
      <c r="FP358" s="53" t="n">
        <f aca="false">+AY358-FA358</f>
        <v>6723.7115</v>
      </c>
    </row>
    <row collapsed="false" customFormat="false" customHeight="true" hidden="false" ht="15" outlineLevel="2" r="359">
      <c r="A359" s="21" t="n">
        <v>12</v>
      </c>
      <c r="B359" s="21" t="s">
        <v>67</v>
      </c>
      <c r="C359" s="21" t="s">
        <v>218</v>
      </c>
      <c r="D359" s="67" t="n">
        <v>10003</v>
      </c>
      <c r="E359" s="69" t="n">
        <v>10004.10005</v>
      </c>
      <c r="F359" s="21" t="s">
        <v>1091</v>
      </c>
      <c r="G359" s="21" t="s">
        <v>69</v>
      </c>
      <c r="H359" s="21" t="s">
        <v>69</v>
      </c>
      <c r="I359" s="21" t="s">
        <v>1092</v>
      </c>
      <c r="J359" s="21" t="s">
        <v>16</v>
      </c>
      <c r="K359" s="21" t="s">
        <v>16</v>
      </c>
      <c r="L359" s="23" t="s">
        <v>43</v>
      </c>
      <c r="M359" s="50" t="s">
        <v>70</v>
      </c>
      <c r="N359" s="51" t="n">
        <v>0</v>
      </c>
      <c r="O359" s="51" t="n">
        <v>0</v>
      </c>
      <c r="P359" s="51" t="n">
        <v>0</v>
      </c>
      <c r="Q359" s="51" t="n">
        <v>0.5</v>
      </c>
      <c r="R359" s="50" t="n">
        <v>0</v>
      </c>
      <c r="S359" s="78" t="n">
        <f aca="false">-20000/12</f>
        <v>-1666.66666666667</v>
      </c>
      <c r="T359" s="50" t="n">
        <v>30</v>
      </c>
      <c r="U359" s="78"/>
      <c r="X359" s="53" t="e">
        <f aca="false">+VLOOKUP($D359,['file:///home/lab/repositories/luckia.facturador/com.luckia.biller.deploy/src/main/resources/bootstrap/info_presencial_2014.xlsx']venta_neta_cons!$a$2:$n$1048576,3,0)</f>
        <v>#VALUE!</v>
      </c>
      <c r="Y359" s="53" t="e">
        <f aca="false">+VLOOKUP($D359,['file:///home/lab/repositories/luckia.facturador/com.luckia.biller.deploy/src/main/resources/bootstrap/info_presencial_2014.xlsx']venta_neta_cons!$a$2:$n$1048576,4,0)</f>
        <v>#VALUE!</v>
      </c>
      <c r="Z359" s="53" t="e">
        <f aca="false">+VLOOKUP($D359,['file:///home/lab/repositories/luckia.facturador/com.luckia.biller.deploy/src/main/resources/bootstrap/info_presencial_2014.xlsx']venta_neta_cons!$a$2:$n$1048576,5,0)</f>
        <v>#VALUE!</v>
      </c>
      <c r="AA359" s="53" t="e">
        <f aca="false">+VLOOKUP($D359,['file:///home/lab/repositories/luckia.facturador/com.luckia.biller.deploy/src/main/resources/bootstrap/info_presencial_2014.xlsx']venta_neta_cons!$a$2:$n$1048576,6,0)</f>
        <v>#VALUE!</v>
      </c>
      <c r="AB359" s="53" t="e">
        <f aca="false">+VLOOKUP($D359,['file:///home/lab/repositories/luckia.facturador/com.luckia.biller.deploy/src/main/resources/bootstrap/info_presencial_2014.xlsx']venta_neta_cons!$a$2:$n$1048576,7,0)</f>
        <v>#VALUE!</v>
      </c>
      <c r="AC359" s="53" t="e">
        <f aca="false">+VLOOKUP($D359,['file:///home/lab/repositories/luckia.facturador/com.luckia.biller.deploy/src/main/resources/bootstrap/info_presencial_2014.xlsx']venta_neta_cons!$a$2:$n$1048576,8,0)</f>
        <v>#VALUE!</v>
      </c>
      <c r="AD359" s="53" t="e">
        <f aca="false">+VLOOKUP($D359,['file:///home/lab/repositories/luckia.facturador/com.luckia.biller.deploy/src/main/resources/bootstrap/info_presencial_2014.xlsx']venta_neta_cons!$a$2:$n$1048576,9,0)</f>
        <v>#VALUE!</v>
      </c>
      <c r="AE359" s="53" t="e">
        <f aca="false">+VLOOKUP($D359,['file:///home/lab/repositories/luckia.facturador/com.luckia.biller.deploy/src/main/resources/bootstrap/info_presencial_2014.xlsx']venta_neta_cons!$a$2:$n$1048576,10,0)</f>
        <v>#VALUE!</v>
      </c>
      <c r="AF359" s="53" t="e">
        <f aca="false">+VLOOKUP($D359,['file:///home/lab/repositories/luckia.facturador/com.luckia.biller.deploy/src/main/resources/bootstrap/info_presencial_2014.xlsx']venta_neta_cons!$a$2:$n$1048576,11,0)</f>
        <v>#VALUE!</v>
      </c>
      <c r="AG359" s="53" t="e">
        <f aca="false">+VLOOKUP($D359,['file:///home/lab/repositories/luckia.facturador/com.luckia.biller.deploy/src/main/resources/bootstrap/info_presencial_2014.xlsx']venta_neta_cons!$a$2:$n$1048576,12,0)</f>
        <v>#VALUE!</v>
      </c>
      <c r="AH359" s="53" t="e">
        <f aca="false">+VLOOKUP($D359,['file:///home/lab/repositories/luckia.facturador/com.luckia.biller.deploy/src/main/resources/bootstrap/info_presencial_2014.xlsx']venta_neta_cons!$a$2:$n$1048576,13,0)</f>
        <v>#VALUE!</v>
      </c>
      <c r="AI359" s="53" t="e">
        <f aca="false">+VLOOKUP($D359,['file:///home/lab/repositories/luckia.facturador/com.luckia.biller.deploy/src/main/resources/bootstrap/info_presencial_2014.xlsx']venta_neta_cons!$a$2:$n$1048576,14,0)</f>
        <v>#VALUE!</v>
      </c>
      <c r="AJ359" s="53" t="n">
        <f aca="false">+SUM(X359:AI359)</f>
        <v>43645.2</v>
      </c>
      <c r="AK359" s="54" t="n">
        <f aca="false">+BB359/X359</f>
        <v>-0.00367417264670572</v>
      </c>
      <c r="AL359" s="53"/>
      <c r="AM359" s="53" t="e">
        <f aca="false">+VLOOKUP($D359,['file:///home/lab/repositories/luckia.facturador/com.luckia.biller.deploy/src/main/resources/bootstrap/info_presencial_2014.xlsx']saldo_cons!$a$2:$n$1048576,3,0)</f>
        <v>#VALUE!</v>
      </c>
      <c r="AN359" s="53" t="e">
        <f aca="false">+VLOOKUP($D359,['file:///home/lab/repositories/luckia.facturador/com.luckia.biller.deploy/src/main/resources/bootstrap/info_presencial_2014.xlsx']saldo_cons!$a$2:$n$1048576,4,0)</f>
        <v>#VALUE!</v>
      </c>
      <c r="AO359" s="53" t="e">
        <f aca="false">+VLOOKUP($D359,['file:///home/lab/repositories/luckia.facturador/com.luckia.biller.deploy/src/main/resources/bootstrap/info_presencial_2014.xlsx']saldo_cons!$a$2:$n$1048576,5,0)</f>
        <v>#VALUE!</v>
      </c>
      <c r="AP359" s="53" t="e">
        <f aca="false">+VLOOKUP($D359,['file:///home/lab/repositories/luckia.facturador/com.luckia.biller.deploy/src/main/resources/bootstrap/info_presencial_2014.xlsx']saldo_cons!$a$2:$n$1048576,6,0)</f>
        <v>#VALUE!</v>
      </c>
      <c r="AQ359" s="53" t="e">
        <f aca="false">+VLOOKUP($D359,['file:///home/lab/repositories/luckia.facturador/com.luckia.biller.deploy/src/main/resources/bootstrap/info_presencial_2014.xlsx']saldo_cons!$a$2:$n$1048576,7,0)</f>
        <v>#VALUE!</v>
      </c>
      <c r="AR359" s="53" t="e">
        <f aca="false">+VLOOKUP($D359,['file:///home/lab/repositories/luckia.facturador/com.luckia.biller.deploy/src/main/resources/bootstrap/info_presencial_2014.xlsx']saldo_cons!$a$2:$n$1048576,8,0)</f>
        <v>#VALUE!</v>
      </c>
      <c r="AS359" s="53" t="e">
        <f aca="false">+VLOOKUP($D359,['file:///home/lab/repositories/luckia.facturador/com.luckia.biller.deploy/src/main/resources/bootstrap/info_presencial_2014.xlsx']saldo_cons!$a$2:$n$1048576,9,0)</f>
        <v>#VALUE!</v>
      </c>
      <c r="AT359" s="53" t="e">
        <f aca="false">+VLOOKUP($D359,['file:///home/lab/repositories/luckia.facturador/com.luckia.biller.deploy/src/main/resources/bootstrap/info_presencial_2014.xlsx']saldo_cons!$a$2:$n$1048576,10,0)</f>
        <v>#VALUE!</v>
      </c>
      <c r="AU359" s="53" t="e">
        <f aca="false">+VLOOKUP($D359,['file:///home/lab/repositories/luckia.facturador/com.luckia.biller.deploy/src/main/resources/bootstrap/info_presencial_2014.xlsx']saldo_cons!$a$2:$n$1048576,11,0)</f>
        <v>#VALUE!</v>
      </c>
      <c r="AV359" s="53" t="e">
        <f aca="false">+VLOOKUP($D359,['file:///home/lab/repositories/luckia.facturador/com.luckia.biller.deploy/src/main/resources/bootstrap/info_presencial_2014.xlsx']saldo_cons!$a$2:$n$1048576,12,0)</f>
        <v>#VALUE!</v>
      </c>
      <c r="AW359" s="53" t="e">
        <f aca="false">+VLOOKUP($D359,['file:///home/lab/repositories/luckia.facturador/com.luckia.biller.deploy/src/main/resources/bootstrap/info_presencial_2014.xlsx']saldo_cons!$a$2:$n$1048576,13,0)</f>
        <v>#VALUE!</v>
      </c>
      <c r="AX359" s="53" t="e">
        <f aca="false">+VLOOKUP($D359,['file:///home/lab/repositories/luckia.facturador/com.luckia.biller.deploy/src/main/resources/bootstrap/info_presencial_2014.xlsx']saldo_cons!$a$2:$n$1048576,14,0)</f>
        <v>#VALUE!</v>
      </c>
      <c r="AY359" s="53" t="n">
        <f aca="false">+SUM(AM359:AX359)</f>
        <v>3417.00999999999</v>
      </c>
      <c r="AZ359" s="53"/>
      <c r="BA359" s="53"/>
      <c r="BB359" s="53" t="e">
        <f aca="false">+VLOOKUP($D359,['file:///home/lab/repositories/luckia.facturador/com.luckia.biller.deploy/src/main/resources/bootstrap/info_presencial_2014.xlsx']ggr_cons!$a$2:$n$1048576,3,0)</f>
        <v>#VALUE!</v>
      </c>
      <c r="BC359" s="53" t="e">
        <f aca="false">+VLOOKUP($D359,['file:///home/lab/repositories/luckia.facturador/com.luckia.biller.deploy/src/main/resources/bootstrap/info_presencial_2014.xlsx']ggr_cons!$a$2:$n$1048576,4,0)</f>
        <v>#VALUE!</v>
      </c>
      <c r="BD359" s="53" t="e">
        <f aca="false">+VLOOKUP($D359,['file:///home/lab/repositories/luckia.facturador/com.luckia.biller.deploy/src/main/resources/bootstrap/info_presencial_2014.xlsx']ggr_cons!$a$2:$n$1048576,5,0)</f>
        <v>#VALUE!</v>
      </c>
      <c r="BE359" s="53" t="e">
        <f aca="false">+VLOOKUP($D359,['file:///home/lab/repositories/luckia.facturador/com.luckia.biller.deploy/src/main/resources/bootstrap/info_presencial_2014.xlsx']ggr_cons!$a$2:$n$1048576,6,0)</f>
        <v>#VALUE!</v>
      </c>
      <c r="BF359" s="53" t="e">
        <f aca="false">+VLOOKUP($D359,['file:///home/lab/repositories/luckia.facturador/com.luckia.biller.deploy/src/main/resources/bootstrap/info_presencial_2014.xlsx']ggr_cons!$a$2:$n$1048576,7,0)</f>
        <v>#VALUE!</v>
      </c>
      <c r="BG359" s="53" t="e">
        <f aca="false">+VLOOKUP($D359,['file:///home/lab/repositories/luckia.facturador/com.luckia.biller.deploy/src/main/resources/bootstrap/info_presencial_2014.xlsx']ggr_cons!$a$2:$n$1048576,8,0)</f>
        <v>#VALUE!</v>
      </c>
      <c r="BH359" s="53" t="e">
        <f aca="false">+VLOOKUP($D359,['file:///home/lab/repositories/luckia.facturador/com.luckia.biller.deploy/src/main/resources/bootstrap/info_presencial_2014.xlsx']ggr_cons!$a$2:$n$1048576,9,0)</f>
        <v>#VALUE!</v>
      </c>
      <c r="BI359" s="53" t="e">
        <f aca="false">+VLOOKUP($D359,['file:///home/lab/repositories/luckia.facturador/com.luckia.biller.deploy/src/main/resources/bootstrap/info_presencial_2014.xlsx']ggr_cons!$a$2:$n$1048576,10,0)</f>
        <v>#VALUE!</v>
      </c>
      <c r="BJ359" s="53" t="e">
        <f aca="false">+VLOOKUP($D359,['file:///home/lab/repositories/luckia.facturador/com.luckia.biller.deploy/src/main/resources/bootstrap/info_presencial_2014.xlsx']ggr_cons!$a$2:$n$1048576,11,0)</f>
        <v>#VALUE!</v>
      </c>
      <c r="BK359" s="53" t="e">
        <f aca="false">+VLOOKUP($D359,['file:///home/lab/repositories/luckia.facturador/com.luckia.biller.deploy/src/main/resources/bootstrap/info_presencial_2014.xlsx']ggr_cons!$a$2:$n$1048576,12,0)</f>
        <v>#VALUE!</v>
      </c>
      <c r="BL359" s="53" t="e">
        <f aca="false">+VLOOKUP($D359,['file:///home/lab/repositories/luckia.facturador/com.luckia.biller.deploy/src/main/resources/bootstrap/info_presencial_2014.xlsx']ggr_cons!$a$2:$n$1048576,13,0)</f>
        <v>#VALUE!</v>
      </c>
      <c r="BM359" s="53" t="e">
        <f aca="false">+VLOOKUP($D359,['file:///home/lab/repositories/luckia.facturador/com.luckia.biller.deploy/src/main/resources/bootstrap/info_presencial_2014.xlsx']ggr_cons!$a$2:$n$1048576,14,0)</f>
        <v>#VALUE!</v>
      </c>
      <c r="BN359" s="53" t="n">
        <f aca="false">+SUM(BB359:BM359)</f>
        <v>-160.360000000001</v>
      </c>
      <c r="BO359" s="53"/>
      <c r="BP359" s="53"/>
      <c r="BQ359" s="55" t="n">
        <f aca="false">+$N359*X359</f>
        <v>0</v>
      </c>
      <c r="BR359" s="55" t="n">
        <f aca="false">+$N359*Y359</f>
        <v>0</v>
      </c>
      <c r="BS359" s="55" t="n">
        <f aca="false">+$N359*Z359</f>
        <v>0</v>
      </c>
      <c r="BT359" s="55" t="n">
        <f aca="false">+$N359*AA359</f>
        <v>0</v>
      </c>
      <c r="BU359" s="55" t="n">
        <f aca="false">+$N359*AB359</f>
        <v>0</v>
      </c>
      <c r="BV359" s="55" t="n">
        <f aca="false">+$N359*AC359</f>
        <v>0</v>
      </c>
      <c r="BW359" s="55" t="n">
        <f aca="false">+$N359*AD359</f>
        <v>0</v>
      </c>
      <c r="BX359" s="55" t="n">
        <f aca="false">+$N359*AE359</f>
        <v>0</v>
      </c>
      <c r="BY359" s="55" t="n">
        <f aca="false">+$N359*AF359</f>
        <v>0</v>
      </c>
      <c r="BZ359" s="55" t="n">
        <f aca="false">+$N359*AG359</f>
        <v>0</v>
      </c>
      <c r="CA359" s="55" t="n">
        <f aca="false">+$N359*AH359</f>
        <v>0</v>
      </c>
      <c r="CB359" s="55" t="n">
        <f aca="false">+$N359*AI359</f>
        <v>0</v>
      </c>
      <c r="CC359" s="55" t="n">
        <f aca="false">+SUM(BQ359:CB359)</f>
        <v>0</v>
      </c>
      <c r="CD359" s="53"/>
      <c r="CE359" s="55"/>
      <c r="CF359" s="55" t="n">
        <f aca="false">+BQ359/$CE$2</f>
        <v>0</v>
      </c>
      <c r="CG359" s="55" t="n">
        <f aca="false">+BR359/$CE$2</f>
        <v>0</v>
      </c>
      <c r="CH359" s="55" t="n">
        <f aca="false">+BS359/$CE$2</f>
        <v>0</v>
      </c>
      <c r="CI359" s="55" t="n">
        <f aca="false">+BT359/$CE$2</f>
        <v>0</v>
      </c>
      <c r="CJ359" s="55" t="n">
        <f aca="false">+BU359/$CE$2</f>
        <v>0</v>
      </c>
      <c r="CK359" s="55" t="n">
        <f aca="false">+BV359/$CE$2</f>
        <v>0</v>
      </c>
      <c r="CL359" s="55" t="n">
        <f aca="false">+BW359/$CE$2</f>
        <v>0</v>
      </c>
      <c r="CM359" s="55" t="n">
        <f aca="false">+BX359/$CE$2</f>
        <v>0</v>
      </c>
      <c r="CN359" s="55" t="n">
        <f aca="false">+BY359/$CE$2</f>
        <v>0</v>
      </c>
      <c r="CO359" s="55" t="n">
        <f aca="false">+BZ359/$CE$2</f>
        <v>0</v>
      </c>
      <c r="CP359" s="55" t="n">
        <f aca="false">+CA359/$CE$2</f>
        <v>0</v>
      </c>
      <c r="CQ359" s="55" t="n">
        <f aca="false">+CB359/$CE$2</f>
        <v>0</v>
      </c>
      <c r="CR359" s="55" t="n">
        <f aca="false">+CC359/$CE$2</f>
        <v>0</v>
      </c>
      <c r="CS359" s="53"/>
      <c r="CT359" s="53"/>
      <c r="CU359" s="56" t="n">
        <f aca="false">+$O359*X359+$P359*BB359+$Q359*(0.9*BB359+$S359)+$R359</f>
        <v>-905.495333333334</v>
      </c>
      <c r="CV359" s="56" t="n">
        <f aca="false">+$O359*Y359+$P359*BC359+$Q359*(0.9*BC359+$S359)+$R359</f>
        <v>-833.333333333333</v>
      </c>
      <c r="CW359" s="56" t="n">
        <f aca="false">+$O359*Z359+$P359*BD359+$Q359*(0.9*BD359+$S359)+$R359</f>
        <v>-833.333333333333</v>
      </c>
      <c r="CX359" s="56" t="n">
        <f aca="false">+$O359*AA359+$P359*BE359+$Q359*(0.9*BE359+$S359)+$R359</f>
        <v>-833.333333333333</v>
      </c>
      <c r="CY359" s="56" t="n">
        <f aca="false">+$O359*AB359+$P359*BF359+$Q359*(0.9*BF359+$S359)+$R359</f>
        <v>-833.333333333333</v>
      </c>
      <c r="CZ359" s="56" t="n">
        <f aca="false">+$O359*AC359+$P359*BG359+$Q359*(0.9*BG359+$S359)+$R359</f>
        <v>-833.333333333333</v>
      </c>
      <c r="DA359" s="56" t="n">
        <f aca="false">+$O359*AD359+$P359*BH359+$Q359*(0.9*BH359+$S359)+$R359</f>
        <v>-833.333333333333</v>
      </c>
      <c r="DB359" s="56" t="n">
        <f aca="false">+$O359*AE359+$P359*BI359+$Q359*(0.9*BI359+$S359)+$R359</f>
        <v>-833.333333333333</v>
      </c>
      <c r="DC359" s="56" t="n">
        <f aca="false">+$O359*AF359+$P359*BJ359+$Q359*(0.9*BJ359+$S359)+$R359</f>
        <v>-833.333333333333</v>
      </c>
      <c r="DD359" s="56" t="n">
        <f aca="false">+$O359*AG359+$P359*BK359+$Q359*(0.9*BK359+$S359)+$R359</f>
        <v>-833.333333333333</v>
      </c>
      <c r="DE359" s="56" t="n">
        <f aca="false">+$O359*AH359+$P359*BL359+$Q359*(0.9*BL359+$S359)+$R359</f>
        <v>-833.333333333333</v>
      </c>
      <c r="DF359" s="56" t="n">
        <f aca="false">+$O359*AI359+$P359*BM359+$Q359*(0.9*BM359+$S359)+$R359</f>
        <v>-833.333333333333</v>
      </c>
      <c r="DG359" s="55" t="n">
        <f aca="false">+SUM(CU359:DF359)</f>
        <v>-10072.162</v>
      </c>
      <c r="DH359" s="53"/>
      <c r="DJ359" s="14" t="n">
        <f aca="false">+IF(X359=0,0,$T359)</f>
        <v>30</v>
      </c>
      <c r="DK359" s="14" t="n">
        <f aca="false">+IF(Y359=0,0,$T359)</f>
        <v>0</v>
      </c>
      <c r="DL359" s="14" t="n">
        <f aca="false">+IF(Z359=0,0,$T359)</f>
        <v>0</v>
      </c>
      <c r="DM359" s="14" t="n">
        <f aca="false">+IF(AA359=0,0,$T359)</f>
        <v>0</v>
      </c>
      <c r="DN359" s="14" t="n">
        <f aca="false">+IF(AB359=0,0,$T359)</f>
        <v>0</v>
      </c>
      <c r="DO359" s="14" t="n">
        <f aca="false">+IF(AC359=0,0,$T359)</f>
        <v>0</v>
      </c>
      <c r="DP359" s="14" t="n">
        <f aca="false">+IF(AD359=0,0,$T359)</f>
        <v>0</v>
      </c>
      <c r="DQ359" s="14" t="n">
        <f aca="false">+IF(AE359=0,0,$T359)</f>
        <v>0</v>
      </c>
      <c r="DR359" s="14" t="n">
        <f aca="false">+IF(AF359=0,0,$T359)</f>
        <v>0</v>
      </c>
      <c r="DS359" s="14" t="n">
        <f aca="false">+IF(AG359=0,0,$T359)</f>
        <v>0</v>
      </c>
      <c r="DT359" s="14" t="n">
        <f aca="false">+IF(AH359=0,0,$T359)</f>
        <v>0</v>
      </c>
      <c r="DU359" s="14" t="n">
        <f aca="false">+IF(AI359=0,0,$T359)</f>
        <v>0</v>
      </c>
      <c r="DV359" s="55" t="n">
        <f aca="false">+SUM(DJ359:DU359)</f>
        <v>30</v>
      </c>
      <c r="DY359" s="14" t="n">
        <v>0</v>
      </c>
      <c r="DZ359" s="14" t="n">
        <v>0</v>
      </c>
      <c r="EA359" s="14" t="n">
        <v>0</v>
      </c>
      <c r="EB359" s="14" t="n">
        <v>0</v>
      </c>
      <c r="EC359" s="14" t="n">
        <v>0</v>
      </c>
      <c r="ED359" s="14" t="n">
        <v>0</v>
      </c>
      <c r="EE359" s="14" t="n">
        <v>0</v>
      </c>
      <c r="EF359" s="14" t="n">
        <v>0</v>
      </c>
      <c r="EG359" s="14" t="n">
        <v>0</v>
      </c>
      <c r="EH359" s="14" t="n">
        <v>0</v>
      </c>
      <c r="EI359" s="14" t="n">
        <v>0</v>
      </c>
      <c r="EJ359" s="14" t="n">
        <v>0</v>
      </c>
      <c r="EK359" s="55" t="n">
        <f aca="false">+SUM(DY359:EJ359)</f>
        <v>0</v>
      </c>
      <c r="EO359" s="53" t="n">
        <f aca="false">+CU359+DJ359-DY359/2</f>
        <v>-875.495333333334</v>
      </c>
      <c r="EP359" s="53" t="n">
        <f aca="false">+CV359+DK359-DZ359/2</f>
        <v>-833.333333333333</v>
      </c>
      <c r="EQ359" s="53" t="n">
        <f aca="false">+CW359+DL359-EA359/2</f>
        <v>-833.333333333333</v>
      </c>
      <c r="ER359" s="53" t="n">
        <f aca="false">+CX359+DM359-EB359/2</f>
        <v>-833.333333333333</v>
      </c>
      <c r="ES359" s="53" t="n">
        <f aca="false">+CY359+DN359-EC359/2</f>
        <v>-833.333333333333</v>
      </c>
      <c r="ET359" s="53" t="n">
        <f aca="false">+CZ359+DO359-ED359/2</f>
        <v>-833.333333333333</v>
      </c>
      <c r="EU359" s="53" t="n">
        <f aca="false">+DA359+DP359-EE359/2</f>
        <v>-833.333333333333</v>
      </c>
      <c r="EV359" s="53" t="n">
        <f aca="false">+DB359+DQ359-EF359/2</f>
        <v>-833.333333333333</v>
      </c>
      <c r="EW359" s="53" t="n">
        <f aca="false">+DC359+DR359-EG359/2</f>
        <v>-833.333333333333</v>
      </c>
      <c r="EX359" s="53" t="n">
        <f aca="false">+DD359+DS359-EH359/2</f>
        <v>-833.333333333333</v>
      </c>
      <c r="EY359" s="53" t="n">
        <f aca="false">+DE359+DT359-EI359/2</f>
        <v>-833.333333333333</v>
      </c>
      <c r="EZ359" s="53" t="n">
        <f aca="false">+DF359+DU359-EJ359/2</f>
        <v>-833.333333333333</v>
      </c>
      <c r="FA359" s="55" t="n">
        <f aca="false">+SUM(EO359:EZ359)</f>
        <v>-10042.162</v>
      </c>
      <c r="FD359" s="53" t="n">
        <f aca="false">+AM359-EO359-DY359</f>
        <v>4292.50533333333</v>
      </c>
      <c r="FE359" s="53" t="n">
        <f aca="false">+AN359-EP359-DZ359</f>
        <v>833.333333333333</v>
      </c>
      <c r="FF359" s="53" t="n">
        <f aca="false">+AO359-EQ359-EA359</f>
        <v>833.333333333333</v>
      </c>
      <c r="FG359" s="53" t="n">
        <f aca="false">+AP359-ER359-EB359</f>
        <v>833.333333333333</v>
      </c>
      <c r="FH359" s="53" t="n">
        <f aca="false">+AQ359-ES359-EC359</f>
        <v>833.333333333333</v>
      </c>
      <c r="FI359" s="53" t="n">
        <f aca="false">+AR359-ET359-ED359</f>
        <v>833.333333333333</v>
      </c>
      <c r="FJ359" s="53" t="n">
        <f aca="false">+AS359-EU359-EE359</f>
        <v>833.333333333333</v>
      </c>
      <c r="FK359" s="53" t="n">
        <f aca="false">+AT359-EV359-EF359</f>
        <v>833.333333333333</v>
      </c>
      <c r="FL359" s="53" t="n">
        <f aca="false">+AU359-EW359-EG359</f>
        <v>833.333333333333</v>
      </c>
      <c r="FM359" s="53" t="n">
        <f aca="false">+AV359-EX359-EH359</f>
        <v>833.333333333333</v>
      </c>
      <c r="FN359" s="53" t="n">
        <f aca="false">+AW359-EY359-EI359</f>
        <v>833.333333333333</v>
      </c>
      <c r="FO359" s="53" t="n">
        <f aca="false">+AX359-EZ359-EJ359</f>
        <v>833.333333333333</v>
      </c>
      <c r="FP359" s="53" t="n">
        <f aca="false">+AY359-FA359</f>
        <v>13459.172</v>
      </c>
    </row>
    <row collapsed="false" customFormat="false" customHeight="true" hidden="false" ht="15" outlineLevel="2" r="360">
      <c r="A360" s="21" t="n">
        <v>12</v>
      </c>
      <c r="B360" s="21" t="s">
        <v>67</v>
      </c>
      <c r="C360" s="21" t="s">
        <v>218</v>
      </c>
      <c r="D360" s="67" t="n">
        <v>15001</v>
      </c>
      <c r="E360" s="68" t="s">
        <v>1093</v>
      </c>
      <c r="F360" s="72" t="s">
        <v>1094</v>
      </c>
      <c r="G360" s="21" t="s">
        <v>69</v>
      </c>
      <c r="H360" s="21" t="s">
        <v>69</v>
      </c>
      <c r="I360" s="72" t="s">
        <v>1095</v>
      </c>
      <c r="J360" s="76" t="s">
        <v>486</v>
      </c>
      <c r="K360" s="76" t="s">
        <v>486</v>
      </c>
      <c r="L360" s="23" t="s">
        <v>43</v>
      </c>
      <c r="M360" s="50" t="s">
        <v>70</v>
      </c>
      <c r="N360" s="51" t="n">
        <v>0</v>
      </c>
      <c r="O360" s="51" t="n">
        <v>0</v>
      </c>
      <c r="P360" s="51" t="n">
        <v>0</v>
      </c>
      <c r="Q360" s="51" t="n">
        <v>0.5</v>
      </c>
      <c r="R360" s="50" t="n">
        <v>0</v>
      </c>
      <c r="S360" s="78" t="n">
        <f aca="false">-20000/12</f>
        <v>-1666.66666666667</v>
      </c>
      <c r="T360" s="50" t="n">
        <v>30</v>
      </c>
      <c r="U360" s="78"/>
      <c r="X360" s="53" t="e">
        <f aca="false">+VLOOKUP($D360,['file:///home/lab/repositories/luckia.facturador/com.luckia.biller.deploy/src/main/resources/bootstrap/info_presencial_2014.xlsx']venta_neta_cons!$a$2:$n$1048576,3,0)</f>
        <v>#VALUE!</v>
      </c>
      <c r="Y360" s="53" t="e">
        <f aca="false">+VLOOKUP($D360,['file:///home/lab/repositories/luckia.facturador/com.luckia.biller.deploy/src/main/resources/bootstrap/info_presencial_2014.xlsx']venta_neta_cons!$a$2:$n$1048576,4,0)</f>
        <v>#VALUE!</v>
      </c>
      <c r="Z360" s="53" t="e">
        <f aca="false">+VLOOKUP($D360,['file:///home/lab/repositories/luckia.facturador/com.luckia.biller.deploy/src/main/resources/bootstrap/info_presencial_2014.xlsx']venta_neta_cons!$a$2:$n$1048576,5,0)</f>
        <v>#VALUE!</v>
      </c>
      <c r="AA360" s="53" t="e">
        <f aca="false">+VLOOKUP($D360,['file:///home/lab/repositories/luckia.facturador/com.luckia.biller.deploy/src/main/resources/bootstrap/info_presencial_2014.xlsx']venta_neta_cons!$a$2:$n$1048576,6,0)</f>
        <v>#VALUE!</v>
      </c>
      <c r="AB360" s="53" t="e">
        <f aca="false">+VLOOKUP($D360,['file:///home/lab/repositories/luckia.facturador/com.luckia.biller.deploy/src/main/resources/bootstrap/info_presencial_2014.xlsx']venta_neta_cons!$a$2:$n$1048576,7,0)</f>
        <v>#VALUE!</v>
      </c>
      <c r="AC360" s="53" t="e">
        <f aca="false">+VLOOKUP($D360,['file:///home/lab/repositories/luckia.facturador/com.luckia.biller.deploy/src/main/resources/bootstrap/info_presencial_2014.xlsx']venta_neta_cons!$a$2:$n$1048576,8,0)</f>
        <v>#VALUE!</v>
      </c>
      <c r="AD360" s="53" t="e">
        <f aca="false">+VLOOKUP($D360,['file:///home/lab/repositories/luckia.facturador/com.luckia.biller.deploy/src/main/resources/bootstrap/info_presencial_2014.xlsx']venta_neta_cons!$a$2:$n$1048576,9,0)</f>
        <v>#VALUE!</v>
      </c>
      <c r="AE360" s="53" t="e">
        <f aca="false">+VLOOKUP($D360,['file:///home/lab/repositories/luckia.facturador/com.luckia.biller.deploy/src/main/resources/bootstrap/info_presencial_2014.xlsx']venta_neta_cons!$a$2:$n$1048576,10,0)</f>
        <v>#VALUE!</v>
      </c>
      <c r="AF360" s="53" t="e">
        <f aca="false">+VLOOKUP($D360,['file:///home/lab/repositories/luckia.facturador/com.luckia.biller.deploy/src/main/resources/bootstrap/info_presencial_2014.xlsx']venta_neta_cons!$a$2:$n$1048576,11,0)</f>
        <v>#VALUE!</v>
      </c>
      <c r="AG360" s="53" t="e">
        <f aca="false">+VLOOKUP($D360,['file:///home/lab/repositories/luckia.facturador/com.luckia.biller.deploy/src/main/resources/bootstrap/info_presencial_2014.xlsx']venta_neta_cons!$a$2:$n$1048576,12,0)</f>
        <v>#VALUE!</v>
      </c>
      <c r="AH360" s="53" t="e">
        <f aca="false">+VLOOKUP($D360,['file:///home/lab/repositories/luckia.facturador/com.luckia.biller.deploy/src/main/resources/bootstrap/info_presencial_2014.xlsx']venta_neta_cons!$a$2:$n$1048576,13,0)</f>
        <v>#VALUE!</v>
      </c>
      <c r="AI360" s="53" t="e">
        <f aca="false">+VLOOKUP($D360,['file:///home/lab/repositories/luckia.facturador/com.luckia.biller.deploy/src/main/resources/bootstrap/info_presencial_2014.xlsx']venta_neta_cons!$a$2:$n$1048576,14,0)</f>
        <v>#VALUE!</v>
      </c>
      <c r="AJ360" s="53" t="n">
        <f aca="false">+SUM(X360:AI360)</f>
        <v>40325</v>
      </c>
      <c r="AK360" s="54" t="n">
        <f aca="false">+BB360/X360</f>
        <v>0.164223682579045</v>
      </c>
      <c r="AL360" s="53"/>
      <c r="AM360" s="53" t="e">
        <f aca="false">+VLOOKUP($D360,['file:///home/lab/repositories/luckia.facturador/com.luckia.biller.deploy/src/main/resources/bootstrap/info_presencial_2014.xlsx']saldo_cons!$a$2:$n$1048576,3,0)</f>
        <v>#VALUE!</v>
      </c>
      <c r="AN360" s="53" t="e">
        <f aca="false">+VLOOKUP($D360,['file:///home/lab/repositories/luckia.facturador/com.luckia.biller.deploy/src/main/resources/bootstrap/info_presencial_2014.xlsx']saldo_cons!$a$2:$n$1048576,4,0)</f>
        <v>#VALUE!</v>
      </c>
      <c r="AO360" s="53" t="e">
        <f aca="false">+VLOOKUP($D360,['file:///home/lab/repositories/luckia.facturador/com.luckia.biller.deploy/src/main/resources/bootstrap/info_presencial_2014.xlsx']saldo_cons!$a$2:$n$1048576,5,0)</f>
        <v>#VALUE!</v>
      </c>
      <c r="AP360" s="53" t="e">
        <f aca="false">+VLOOKUP($D360,['file:///home/lab/repositories/luckia.facturador/com.luckia.biller.deploy/src/main/resources/bootstrap/info_presencial_2014.xlsx']saldo_cons!$a$2:$n$1048576,6,0)</f>
        <v>#VALUE!</v>
      </c>
      <c r="AQ360" s="53" t="e">
        <f aca="false">+VLOOKUP($D360,['file:///home/lab/repositories/luckia.facturador/com.luckia.biller.deploy/src/main/resources/bootstrap/info_presencial_2014.xlsx']saldo_cons!$a$2:$n$1048576,7,0)</f>
        <v>#VALUE!</v>
      </c>
      <c r="AR360" s="53" t="e">
        <f aca="false">+VLOOKUP($D360,['file:///home/lab/repositories/luckia.facturador/com.luckia.biller.deploy/src/main/resources/bootstrap/info_presencial_2014.xlsx']saldo_cons!$a$2:$n$1048576,8,0)</f>
        <v>#VALUE!</v>
      </c>
      <c r="AS360" s="53" t="e">
        <f aca="false">+VLOOKUP($D360,['file:///home/lab/repositories/luckia.facturador/com.luckia.biller.deploy/src/main/resources/bootstrap/info_presencial_2014.xlsx']saldo_cons!$a$2:$n$1048576,9,0)</f>
        <v>#VALUE!</v>
      </c>
      <c r="AT360" s="53" t="e">
        <f aca="false">+VLOOKUP($D360,['file:///home/lab/repositories/luckia.facturador/com.luckia.biller.deploy/src/main/resources/bootstrap/info_presencial_2014.xlsx']saldo_cons!$a$2:$n$1048576,10,0)</f>
        <v>#VALUE!</v>
      </c>
      <c r="AU360" s="53" t="e">
        <f aca="false">+VLOOKUP($D360,['file:///home/lab/repositories/luckia.facturador/com.luckia.biller.deploy/src/main/resources/bootstrap/info_presencial_2014.xlsx']saldo_cons!$a$2:$n$1048576,11,0)</f>
        <v>#VALUE!</v>
      </c>
      <c r="AV360" s="53" t="e">
        <f aca="false">+VLOOKUP($D360,['file:///home/lab/repositories/luckia.facturador/com.luckia.biller.deploy/src/main/resources/bootstrap/info_presencial_2014.xlsx']saldo_cons!$a$2:$n$1048576,12,0)</f>
        <v>#VALUE!</v>
      </c>
      <c r="AW360" s="53" t="e">
        <f aca="false">+VLOOKUP($D360,['file:///home/lab/repositories/luckia.facturador/com.luckia.biller.deploy/src/main/resources/bootstrap/info_presencial_2014.xlsx']saldo_cons!$a$2:$n$1048576,13,0)</f>
        <v>#VALUE!</v>
      </c>
      <c r="AX360" s="53" t="e">
        <f aca="false">+VLOOKUP($D360,['file:///home/lab/repositories/luckia.facturador/com.luckia.biller.deploy/src/main/resources/bootstrap/info_presencial_2014.xlsx']saldo_cons!$a$2:$n$1048576,14,0)</f>
        <v>#VALUE!</v>
      </c>
      <c r="AY360" s="53" t="n">
        <f aca="false">+SUM(AM360:AX360)</f>
        <v>-17303.15</v>
      </c>
      <c r="AZ360" s="53"/>
      <c r="BA360" s="53"/>
      <c r="BB360" s="53" t="e">
        <f aca="false">+VLOOKUP($D360,['file:///home/lab/repositories/luckia.facturador/com.luckia.biller.deploy/src/main/resources/bootstrap/info_presencial_2014.xlsx']ggr_cons!$a$2:$n$1048576,3,0)</f>
        <v>#VALUE!</v>
      </c>
      <c r="BC360" s="53" t="e">
        <f aca="false">+VLOOKUP($D360,['file:///home/lab/repositories/luckia.facturador/com.luckia.biller.deploy/src/main/resources/bootstrap/info_presencial_2014.xlsx']ggr_cons!$a$2:$n$1048576,4,0)</f>
        <v>#VALUE!</v>
      </c>
      <c r="BD360" s="53" t="e">
        <f aca="false">+VLOOKUP($D360,['file:///home/lab/repositories/luckia.facturador/com.luckia.biller.deploy/src/main/resources/bootstrap/info_presencial_2014.xlsx']ggr_cons!$a$2:$n$1048576,5,0)</f>
        <v>#VALUE!</v>
      </c>
      <c r="BE360" s="53" t="e">
        <f aca="false">+VLOOKUP($D360,['file:///home/lab/repositories/luckia.facturador/com.luckia.biller.deploy/src/main/resources/bootstrap/info_presencial_2014.xlsx']ggr_cons!$a$2:$n$1048576,6,0)</f>
        <v>#VALUE!</v>
      </c>
      <c r="BF360" s="53" t="e">
        <f aca="false">+VLOOKUP($D360,['file:///home/lab/repositories/luckia.facturador/com.luckia.biller.deploy/src/main/resources/bootstrap/info_presencial_2014.xlsx']ggr_cons!$a$2:$n$1048576,7,0)</f>
        <v>#VALUE!</v>
      </c>
      <c r="BG360" s="53" t="e">
        <f aca="false">+VLOOKUP($D360,['file:///home/lab/repositories/luckia.facturador/com.luckia.biller.deploy/src/main/resources/bootstrap/info_presencial_2014.xlsx']ggr_cons!$a$2:$n$1048576,8,0)</f>
        <v>#VALUE!</v>
      </c>
      <c r="BH360" s="53" t="e">
        <f aca="false">+VLOOKUP($D360,['file:///home/lab/repositories/luckia.facturador/com.luckia.biller.deploy/src/main/resources/bootstrap/info_presencial_2014.xlsx']ggr_cons!$a$2:$n$1048576,9,0)</f>
        <v>#VALUE!</v>
      </c>
      <c r="BI360" s="53" t="e">
        <f aca="false">+VLOOKUP($D360,['file:///home/lab/repositories/luckia.facturador/com.luckia.biller.deploy/src/main/resources/bootstrap/info_presencial_2014.xlsx']ggr_cons!$a$2:$n$1048576,10,0)</f>
        <v>#VALUE!</v>
      </c>
      <c r="BJ360" s="53" t="e">
        <f aca="false">+VLOOKUP($D360,['file:///home/lab/repositories/luckia.facturador/com.luckia.biller.deploy/src/main/resources/bootstrap/info_presencial_2014.xlsx']ggr_cons!$a$2:$n$1048576,11,0)</f>
        <v>#VALUE!</v>
      </c>
      <c r="BK360" s="53" t="e">
        <f aca="false">+VLOOKUP($D360,['file:///home/lab/repositories/luckia.facturador/com.luckia.biller.deploy/src/main/resources/bootstrap/info_presencial_2014.xlsx']ggr_cons!$a$2:$n$1048576,12,0)</f>
        <v>#VALUE!</v>
      </c>
      <c r="BL360" s="53" t="e">
        <f aca="false">+VLOOKUP($D360,['file:///home/lab/repositories/luckia.facturador/com.luckia.biller.deploy/src/main/resources/bootstrap/info_presencial_2014.xlsx']ggr_cons!$a$2:$n$1048576,13,0)</f>
        <v>#VALUE!</v>
      </c>
      <c r="BM360" s="53" t="e">
        <f aca="false">+VLOOKUP($D360,['file:///home/lab/repositories/luckia.facturador/com.luckia.biller.deploy/src/main/resources/bootstrap/info_presencial_2014.xlsx']ggr_cons!$a$2:$n$1048576,14,0)</f>
        <v>#VALUE!</v>
      </c>
      <c r="BN360" s="53" t="n">
        <f aca="false">+SUM(BB360:BM360)</f>
        <v>6622.32</v>
      </c>
      <c r="BO360" s="53"/>
      <c r="BP360" s="53"/>
      <c r="BQ360" s="55" t="n">
        <f aca="false">+$N360*X360</f>
        <v>0</v>
      </c>
      <c r="BR360" s="55" t="n">
        <f aca="false">+$N360*Y360</f>
        <v>0</v>
      </c>
      <c r="BS360" s="55" t="n">
        <f aca="false">+$N360*Z360</f>
        <v>0</v>
      </c>
      <c r="BT360" s="55" t="n">
        <f aca="false">+$N360*AA360</f>
        <v>0</v>
      </c>
      <c r="BU360" s="55" t="n">
        <f aca="false">+$N360*AB360</f>
        <v>0</v>
      </c>
      <c r="BV360" s="55" t="n">
        <f aca="false">+$N360*AC360</f>
        <v>0</v>
      </c>
      <c r="BW360" s="55" t="n">
        <f aca="false">+$N360*AD360</f>
        <v>0</v>
      </c>
      <c r="BX360" s="55" t="n">
        <f aca="false">+$N360*AE360</f>
        <v>0</v>
      </c>
      <c r="BY360" s="55" t="n">
        <f aca="false">+$N360*AF360</f>
        <v>0</v>
      </c>
      <c r="BZ360" s="55" t="n">
        <f aca="false">+$N360*AG360</f>
        <v>0</v>
      </c>
      <c r="CA360" s="55" t="n">
        <f aca="false">+$N360*AH360</f>
        <v>0</v>
      </c>
      <c r="CB360" s="55" t="n">
        <f aca="false">+$N360*AI360</f>
        <v>0</v>
      </c>
      <c r="CC360" s="55" t="n">
        <f aca="false">+SUM(BQ360:CB360)</f>
        <v>0</v>
      </c>
      <c r="CD360" s="53"/>
      <c r="CE360" s="55"/>
      <c r="CF360" s="55" t="n">
        <f aca="false">+BQ360/$CE$2</f>
        <v>0</v>
      </c>
      <c r="CG360" s="55" t="n">
        <f aca="false">+BR360/$CE$2</f>
        <v>0</v>
      </c>
      <c r="CH360" s="55" t="n">
        <f aca="false">+BS360/$CE$2</f>
        <v>0</v>
      </c>
      <c r="CI360" s="55" t="n">
        <f aca="false">+BT360/$CE$2</f>
        <v>0</v>
      </c>
      <c r="CJ360" s="55" t="n">
        <f aca="false">+BU360/$CE$2</f>
        <v>0</v>
      </c>
      <c r="CK360" s="55" t="n">
        <f aca="false">+BV360/$CE$2</f>
        <v>0</v>
      </c>
      <c r="CL360" s="55" t="n">
        <f aca="false">+BW360/$CE$2</f>
        <v>0</v>
      </c>
      <c r="CM360" s="55" t="n">
        <f aca="false">+BX360/$CE$2</f>
        <v>0</v>
      </c>
      <c r="CN360" s="55" t="n">
        <f aca="false">+BY360/$CE$2</f>
        <v>0</v>
      </c>
      <c r="CO360" s="55" t="n">
        <f aca="false">+BZ360/$CE$2</f>
        <v>0</v>
      </c>
      <c r="CP360" s="55" t="n">
        <f aca="false">+CA360/$CE$2</f>
        <v>0</v>
      </c>
      <c r="CQ360" s="55" t="n">
        <f aca="false">+CB360/$CE$2</f>
        <v>0</v>
      </c>
      <c r="CR360" s="55" t="n">
        <f aca="false">+CC360/$CE$2</f>
        <v>0</v>
      </c>
      <c r="CS360" s="53"/>
      <c r="CT360" s="53"/>
      <c r="CU360" s="56" t="n">
        <f aca="false">+$O360*X360+$P360*BB360+$Q360*(0.9*BB360+$S360)+$R360</f>
        <v>2146.71066666667</v>
      </c>
      <c r="CV360" s="56" t="n">
        <f aca="false">+$O360*Y360+$P360*BC360+$Q360*(0.9*BC360+$S360)+$R360</f>
        <v>-833.333333333333</v>
      </c>
      <c r="CW360" s="56" t="n">
        <f aca="false">+$O360*Z360+$P360*BD360+$Q360*(0.9*BD360+$S360)+$R360</f>
        <v>-833.333333333333</v>
      </c>
      <c r="CX360" s="56" t="n">
        <f aca="false">+$O360*AA360+$P360*BE360+$Q360*(0.9*BE360+$S360)+$R360</f>
        <v>-833.333333333333</v>
      </c>
      <c r="CY360" s="56" t="n">
        <f aca="false">+$O360*AB360+$P360*BF360+$Q360*(0.9*BF360+$S360)+$R360</f>
        <v>-833.333333333333</v>
      </c>
      <c r="CZ360" s="56" t="n">
        <f aca="false">+$O360*AC360+$P360*BG360+$Q360*(0.9*BG360+$S360)+$R360</f>
        <v>-833.333333333333</v>
      </c>
      <c r="DA360" s="56" t="n">
        <f aca="false">+$O360*AD360+$P360*BH360+$Q360*(0.9*BH360+$S360)+$R360</f>
        <v>-833.333333333333</v>
      </c>
      <c r="DB360" s="56" t="n">
        <f aca="false">+$O360*AE360+$P360*BI360+$Q360*(0.9*BI360+$S360)+$R360</f>
        <v>-833.333333333333</v>
      </c>
      <c r="DC360" s="56" t="n">
        <f aca="false">+$O360*AF360+$P360*BJ360+$Q360*(0.9*BJ360+$S360)+$R360</f>
        <v>-833.333333333333</v>
      </c>
      <c r="DD360" s="56" t="n">
        <f aca="false">+$O360*AG360+$P360*BK360+$Q360*(0.9*BK360+$S360)+$R360</f>
        <v>-833.333333333333</v>
      </c>
      <c r="DE360" s="56" t="n">
        <f aca="false">+$O360*AH360+$P360*BL360+$Q360*(0.9*BL360+$S360)+$R360</f>
        <v>-833.333333333333</v>
      </c>
      <c r="DF360" s="56" t="n">
        <f aca="false">+$O360*AI360+$P360*BM360+$Q360*(0.9*BM360+$S360)+$R360</f>
        <v>-833.333333333333</v>
      </c>
      <c r="DG360" s="55" t="n">
        <f aca="false">+SUM(CU360:DF360)</f>
        <v>-7019.956</v>
      </c>
      <c r="DH360" s="53"/>
      <c r="DJ360" s="14" t="n">
        <f aca="false">+IF(X360=0,0,$T360)</f>
        <v>30</v>
      </c>
      <c r="DK360" s="14" t="n">
        <f aca="false">+IF(Y360=0,0,$T360)</f>
        <v>0</v>
      </c>
      <c r="DL360" s="14" t="n">
        <f aca="false">+IF(Z360=0,0,$T360)</f>
        <v>0</v>
      </c>
      <c r="DM360" s="14" t="n">
        <f aca="false">+IF(AA360=0,0,$T360)</f>
        <v>0</v>
      </c>
      <c r="DN360" s="14" t="n">
        <f aca="false">+IF(AB360=0,0,$T360)</f>
        <v>0</v>
      </c>
      <c r="DO360" s="14" t="n">
        <f aca="false">+IF(AC360=0,0,$T360)</f>
        <v>0</v>
      </c>
      <c r="DP360" s="14" t="n">
        <f aca="false">+IF(AD360=0,0,$T360)</f>
        <v>0</v>
      </c>
      <c r="DQ360" s="14" t="n">
        <f aca="false">+IF(AE360=0,0,$T360)</f>
        <v>0</v>
      </c>
      <c r="DR360" s="14" t="n">
        <f aca="false">+IF(AF360=0,0,$T360)</f>
        <v>0</v>
      </c>
      <c r="DS360" s="14" t="n">
        <f aca="false">+IF(AG360=0,0,$T360)</f>
        <v>0</v>
      </c>
      <c r="DT360" s="14" t="n">
        <f aca="false">+IF(AH360=0,0,$T360)</f>
        <v>0</v>
      </c>
      <c r="DU360" s="14" t="n">
        <f aca="false">+IF(AI360=0,0,$T360)</f>
        <v>0</v>
      </c>
      <c r="DV360" s="55" t="n">
        <f aca="false">+SUM(DJ360:DU360)</f>
        <v>30</v>
      </c>
      <c r="DY360" s="14" t="n">
        <v>0</v>
      </c>
      <c r="DZ360" s="14" t="n">
        <v>0</v>
      </c>
      <c r="EA360" s="14" t="n">
        <v>0</v>
      </c>
      <c r="EB360" s="14" t="n">
        <v>0</v>
      </c>
      <c r="EC360" s="14" t="n">
        <v>0</v>
      </c>
      <c r="ED360" s="14" t="n">
        <v>0</v>
      </c>
      <c r="EE360" s="14" t="n">
        <v>0</v>
      </c>
      <c r="EF360" s="14" t="n">
        <v>0</v>
      </c>
      <c r="EG360" s="14" t="n">
        <v>0</v>
      </c>
      <c r="EH360" s="14" t="n">
        <v>0</v>
      </c>
      <c r="EI360" s="14" t="n">
        <v>0</v>
      </c>
      <c r="EJ360" s="14" t="n">
        <v>0</v>
      </c>
      <c r="EK360" s="55" t="n">
        <f aca="false">+SUM(DY360:EJ360)</f>
        <v>0</v>
      </c>
      <c r="EO360" s="53" t="n">
        <f aca="false">+CU360+DJ360-DY360/2</f>
        <v>2176.71066666667</v>
      </c>
      <c r="EP360" s="53" t="n">
        <f aca="false">+CV360+DK360-DZ360/2</f>
        <v>-833.333333333333</v>
      </c>
      <c r="EQ360" s="53" t="n">
        <f aca="false">+CW360+DL360-EA360/2</f>
        <v>-833.333333333333</v>
      </c>
      <c r="ER360" s="53" t="n">
        <f aca="false">+CX360+DM360-EB360/2</f>
        <v>-833.333333333333</v>
      </c>
      <c r="ES360" s="53" t="n">
        <f aca="false">+CY360+DN360-EC360/2</f>
        <v>-833.333333333333</v>
      </c>
      <c r="ET360" s="53" t="n">
        <f aca="false">+CZ360+DO360-ED360/2</f>
        <v>-833.333333333333</v>
      </c>
      <c r="EU360" s="53" t="n">
        <f aca="false">+DA360+DP360-EE360/2</f>
        <v>-833.333333333333</v>
      </c>
      <c r="EV360" s="53" t="n">
        <f aca="false">+DB360+DQ360-EF360/2</f>
        <v>-833.333333333333</v>
      </c>
      <c r="EW360" s="53" t="n">
        <f aca="false">+DC360+DR360-EG360/2</f>
        <v>-833.333333333333</v>
      </c>
      <c r="EX360" s="53" t="n">
        <f aca="false">+DD360+DS360-EH360/2</f>
        <v>-833.333333333333</v>
      </c>
      <c r="EY360" s="53" t="n">
        <f aca="false">+DE360+DT360-EI360/2</f>
        <v>-833.333333333333</v>
      </c>
      <c r="EZ360" s="53" t="n">
        <f aca="false">+DF360+DU360-EJ360/2</f>
        <v>-833.333333333333</v>
      </c>
      <c r="FA360" s="55" t="n">
        <f aca="false">+SUM(EO360:EZ360)</f>
        <v>-6989.956</v>
      </c>
      <c r="FD360" s="53" t="n">
        <f aca="false">+AM360-EO360-DY360</f>
        <v>-19479.8606666667</v>
      </c>
      <c r="FE360" s="53" t="n">
        <f aca="false">+AN360-EP360-DZ360</f>
        <v>833.333333333333</v>
      </c>
      <c r="FF360" s="53" t="n">
        <f aca="false">+AO360-EQ360-EA360</f>
        <v>833.333333333333</v>
      </c>
      <c r="FG360" s="53" t="n">
        <f aca="false">+AP360-ER360-EB360</f>
        <v>833.333333333333</v>
      </c>
      <c r="FH360" s="53" t="n">
        <f aca="false">+AQ360-ES360-EC360</f>
        <v>833.333333333333</v>
      </c>
      <c r="FI360" s="53" t="n">
        <f aca="false">+AR360-ET360-ED360</f>
        <v>833.333333333333</v>
      </c>
      <c r="FJ360" s="53" t="n">
        <f aca="false">+AS360-EU360-EE360</f>
        <v>833.333333333333</v>
      </c>
      <c r="FK360" s="53" t="n">
        <f aca="false">+AT360-EV360-EF360</f>
        <v>833.333333333333</v>
      </c>
      <c r="FL360" s="53" t="n">
        <f aca="false">+AU360-EW360-EG360</f>
        <v>833.333333333333</v>
      </c>
      <c r="FM360" s="53" t="n">
        <f aca="false">+AV360-EX360-EH360</f>
        <v>833.333333333333</v>
      </c>
      <c r="FN360" s="53" t="n">
        <f aca="false">+AW360-EY360-EI360</f>
        <v>833.333333333333</v>
      </c>
      <c r="FO360" s="53" t="n">
        <f aca="false">+AX360-EZ360-EJ360</f>
        <v>833.333333333333</v>
      </c>
      <c r="FP360" s="53" t="n">
        <f aca="false">+AY360-FA360</f>
        <v>-10313.194</v>
      </c>
    </row>
    <row collapsed="false" customFormat="false" customHeight="true" hidden="false" ht="15" outlineLevel="2" r="361">
      <c r="A361" s="21" t="n">
        <v>12</v>
      </c>
      <c r="B361" s="21" t="s">
        <v>67</v>
      </c>
      <c r="C361" s="21" t="s">
        <v>218</v>
      </c>
      <c r="D361" s="67" t="n">
        <v>15002</v>
      </c>
      <c r="E361" s="68" t="s">
        <v>1096</v>
      </c>
      <c r="F361" s="72" t="s">
        <v>1097</v>
      </c>
      <c r="G361" s="21" t="s">
        <v>69</v>
      </c>
      <c r="H361" s="21" t="s">
        <v>69</v>
      </c>
      <c r="I361" s="72" t="s">
        <v>1098</v>
      </c>
      <c r="J361" s="76" t="s">
        <v>486</v>
      </c>
      <c r="K361" s="76" t="s">
        <v>486</v>
      </c>
      <c r="L361" s="23" t="s">
        <v>43</v>
      </c>
      <c r="M361" s="50" t="s">
        <v>70</v>
      </c>
      <c r="N361" s="51" t="n">
        <v>0</v>
      </c>
      <c r="O361" s="51" t="n">
        <v>0</v>
      </c>
      <c r="P361" s="51" t="n">
        <v>0</v>
      </c>
      <c r="Q361" s="51" t="n">
        <v>0.5</v>
      </c>
      <c r="R361" s="50" t="n">
        <v>0</v>
      </c>
      <c r="S361" s="78" t="n">
        <f aca="false">-20000/12</f>
        <v>-1666.66666666667</v>
      </c>
      <c r="T361" s="50" t="n">
        <v>30</v>
      </c>
      <c r="U361" s="78"/>
      <c r="X361" s="53" t="e">
        <f aca="false">+VLOOKUP($D361,['file:///home/lab/repositories/luckia.facturador/com.luckia.biller.deploy/src/main/resources/bootstrap/info_presencial_2014.xlsx']venta_neta_cons!$a$2:$n$1048576,3,0)</f>
        <v>#VALUE!</v>
      </c>
      <c r="Y361" s="53" t="e">
        <f aca="false">+VLOOKUP($D361,['file:///home/lab/repositories/luckia.facturador/com.luckia.biller.deploy/src/main/resources/bootstrap/info_presencial_2014.xlsx']venta_neta_cons!$a$2:$n$1048576,4,0)</f>
        <v>#VALUE!</v>
      </c>
      <c r="Z361" s="53" t="e">
        <f aca="false">+VLOOKUP($D361,['file:///home/lab/repositories/luckia.facturador/com.luckia.biller.deploy/src/main/resources/bootstrap/info_presencial_2014.xlsx']venta_neta_cons!$a$2:$n$1048576,5,0)</f>
        <v>#VALUE!</v>
      </c>
      <c r="AA361" s="53" t="e">
        <f aca="false">+VLOOKUP($D361,['file:///home/lab/repositories/luckia.facturador/com.luckia.biller.deploy/src/main/resources/bootstrap/info_presencial_2014.xlsx']venta_neta_cons!$a$2:$n$1048576,6,0)</f>
        <v>#VALUE!</v>
      </c>
      <c r="AB361" s="53" t="e">
        <f aca="false">+VLOOKUP($D361,['file:///home/lab/repositories/luckia.facturador/com.luckia.biller.deploy/src/main/resources/bootstrap/info_presencial_2014.xlsx']venta_neta_cons!$a$2:$n$1048576,7,0)</f>
        <v>#VALUE!</v>
      </c>
      <c r="AC361" s="53" t="e">
        <f aca="false">+VLOOKUP($D361,['file:///home/lab/repositories/luckia.facturador/com.luckia.biller.deploy/src/main/resources/bootstrap/info_presencial_2014.xlsx']venta_neta_cons!$a$2:$n$1048576,8,0)</f>
        <v>#VALUE!</v>
      </c>
      <c r="AD361" s="53" t="e">
        <f aca="false">+VLOOKUP($D361,['file:///home/lab/repositories/luckia.facturador/com.luckia.biller.deploy/src/main/resources/bootstrap/info_presencial_2014.xlsx']venta_neta_cons!$a$2:$n$1048576,9,0)</f>
        <v>#VALUE!</v>
      </c>
      <c r="AE361" s="53" t="e">
        <f aca="false">+VLOOKUP($D361,['file:///home/lab/repositories/luckia.facturador/com.luckia.biller.deploy/src/main/resources/bootstrap/info_presencial_2014.xlsx']venta_neta_cons!$a$2:$n$1048576,10,0)</f>
        <v>#VALUE!</v>
      </c>
      <c r="AF361" s="53" t="e">
        <f aca="false">+VLOOKUP($D361,['file:///home/lab/repositories/luckia.facturador/com.luckia.biller.deploy/src/main/resources/bootstrap/info_presencial_2014.xlsx']venta_neta_cons!$a$2:$n$1048576,11,0)</f>
        <v>#VALUE!</v>
      </c>
      <c r="AG361" s="53" t="e">
        <f aca="false">+VLOOKUP($D361,['file:///home/lab/repositories/luckia.facturador/com.luckia.biller.deploy/src/main/resources/bootstrap/info_presencial_2014.xlsx']venta_neta_cons!$a$2:$n$1048576,12,0)</f>
        <v>#VALUE!</v>
      </c>
      <c r="AH361" s="53" t="e">
        <f aca="false">+VLOOKUP($D361,['file:///home/lab/repositories/luckia.facturador/com.luckia.biller.deploy/src/main/resources/bootstrap/info_presencial_2014.xlsx']venta_neta_cons!$a$2:$n$1048576,13,0)</f>
        <v>#VALUE!</v>
      </c>
      <c r="AI361" s="53" t="e">
        <f aca="false">+VLOOKUP($D361,['file:///home/lab/repositories/luckia.facturador/com.luckia.biller.deploy/src/main/resources/bootstrap/info_presencial_2014.xlsx']venta_neta_cons!$a$2:$n$1048576,14,0)</f>
        <v>#VALUE!</v>
      </c>
      <c r="AJ361" s="53" t="n">
        <f aca="false">+SUM(X361:AI361)</f>
        <v>78672</v>
      </c>
      <c r="AK361" s="54" t="n">
        <f aca="false">+BB361/X361</f>
        <v>0.0836605145413871</v>
      </c>
      <c r="AL361" s="53"/>
      <c r="AM361" s="53" t="e">
        <f aca="false">+VLOOKUP($D361,['file:///home/lab/repositories/luckia.facturador/com.luckia.biller.deploy/src/main/resources/bootstrap/info_presencial_2014.xlsx']saldo_cons!$a$2:$n$1048576,3,0)</f>
        <v>#VALUE!</v>
      </c>
      <c r="AN361" s="53" t="e">
        <f aca="false">+VLOOKUP($D361,['file:///home/lab/repositories/luckia.facturador/com.luckia.biller.deploy/src/main/resources/bootstrap/info_presencial_2014.xlsx']saldo_cons!$a$2:$n$1048576,4,0)</f>
        <v>#VALUE!</v>
      </c>
      <c r="AO361" s="53" t="e">
        <f aca="false">+VLOOKUP($D361,['file:///home/lab/repositories/luckia.facturador/com.luckia.biller.deploy/src/main/resources/bootstrap/info_presencial_2014.xlsx']saldo_cons!$a$2:$n$1048576,5,0)</f>
        <v>#VALUE!</v>
      </c>
      <c r="AP361" s="53" t="e">
        <f aca="false">+VLOOKUP($D361,['file:///home/lab/repositories/luckia.facturador/com.luckia.biller.deploy/src/main/resources/bootstrap/info_presencial_2014.xlsx']saldo_cons!$a$2:$n$1048576,6,0)</f>
        <v>#VALUE!</v>
      </c>
      <c r="AQ361" s="53" t="e">
        <f aca="false">+VLOOKUP($D361,['file:///home/lab/repositories/luckia.facturador/com.luckia.biller.deploy/src/main/resources/bootstrap/info_presencial_2014.xlsx']saldo_cons!$a$2:$n$1048576,7,0)</f>
        <v>#VALUE!</v>
      </c>
      <c r="AR361" s="53" t="e">
        <f aca="false">+VLOOKUP($D361,['file:///home/lab/repositories/luckia.facturador/com.luckia.biller.deploy/src/main/resources/bootstrap/info_presencial_2014.xlsx']saldo_cons!$a$2:$n$1048576,8,0)</f>
        <v>#VALUE!</v>
      </c>
      <c r="AS361" s="53" t="e">
        <f aca="false">+VLOOKUP($D361,['file:///home/lab/repositories/luckia.facturador/com.luckia.biller.deploy/src/main/resources/bootstrap/info_presencial_2014.xlsx']saldo_cons!$a$2:$n$1048576,9,0)</f>
        <v>#VALUE!</v>
      </c>
      <c r="AT361" s="53" t="e">
        <f aca="false">+VLOOKUP($D361,['file:///home/lab/repositories/luckia.facturador/com.luckia.biller.deploy/src/main/resources/bootstrap/info_presencial_2014.xlsx']saldo_cons!$a$2:$n$1048576,10,0)</f>
        <v>#VALUE!</v>
      </c>
      <c r="AU361" s="53" t="e">
        <f aca="false">+VLOOKUP($D361,['file:///home/lab/repositories/luckia.facturador/com.luckia.biller.deploy/src/main/resources/bootstrap/info_presencial_2014.xlsx']saldo_cons!$a$2:$n$1048576,11,0)</f>
        <v>#VALUE!</v>
      </c>
      <c r="AV361" s="53" t="e">
        <f aca="false">+VLOOKUP($D361,['file:///home/lab/repositories/luckia.facturador/com.luckia.biller.deploy/src/main/resources/bootstrap/info_presencial_2014.xlsx']saldo_cons!$a$2:$n$1048576,12,0)</f>
        <v>#VALUE!</v>
      </c>
      <c r="AW361" s="53" t="e">
        <f aca="false">+VLOOKUP($D361,['file:///home/lab/repositories/luckia.facturador/com.luckia.biller.deploy/src/main/resources/bootstrap/info_presencial_2014.xlsx']saldo_cons!$a$2:$n$1048576,13,0)</f>
        <v>#VALUE!</v>
      </c>
      <c r="AX361" s="53" t="e">
        <f aca="false">+VLOOKUP($D361,['file:///home/lab/repositories/luckia.facturador/com.luckia.biller.deploy/src/main/resources/bootstrap/info_presencial_2014.xlsx']saldo_cons!$a$2:$n$1048576,14,0)</f>
        <v>#VALUE!</v>
      </c>
      <c r="AY361" s="53" t="n">
        <f aca="false">+SUM(AM361:AX361)</f>
        <v>-11413.5</v>
      </c>
      <c r="AZ361" s="53"/>
      <c r="BA361" s="53"/>
      <c r="BB361" s="53" t="e">
        <f aca="false">+VLOOKUP($D361,['file:///home/lab/repositories/luckia.facturador/com.luckia.biller.deploy/src/main/resources/bootstrap/info_presencial_2014.xlsx']ggr_cons!$a$2:$n$1048576,3,0)</f>
        <v>#VALUE!</v>
      </c>
      <c r="BC361" s="53" t="e">
        <f aca="false">+VLOOKUP($D361,['file:///home/lab/repositories/luckia.facturador/com.luckia.biller.deploy/src/main/resources/bootstrap/info_presencial_2014.xlsx']ggr_cons!$a$2:$n$1048576,4,0)</f>
        <v>#VALUE!</v>
      </c>
      <c r="BD361" s="53" t="e">
        <f aca="false">+VLOOKUP($D361,['file:///home/lab/repositories/luckia.facturador/com.luckia.biller.deploy/src/main/resources/bootstrap/info_presencial_2014.xlsx']ggr_cons!$a$2:$n$1048576,5,0)</f>
        <v>#VALUE!</v>
      </c>
      <c r="BE361" s="53" t="e">
        <f aca="false">+VLOOKUP($D361,['file:///home/lab/repositories/luckia.facturador/com.luckia.biller.deploy/src/main/resources/bootstrap/info_presencial_2014.xlsx']ggr_cons!$a$2:$n$1048576,6,0)</f>
        <v>#VALUE!</v>
      </c>
      <c r="BF361" s="53" t="e">
        <f aca="false">+VLOOKUP($D361,['file:///home/lab/repositories/luckia.facturador/com.luckia.biller.deploy/src/main/resources/bootstrap/info_presencial_2014.xlsx']ggr_cons!$a$2:$n$1048576,7,0)</f>
        <v>#VALUE!</v>
      </c>
      <c r="BG361" s="53" t="e">
        <f aca="false">+VLOOKUP($D361,['file:///home/lab/repositories/luckia.facturador/com.luckia.biller.deploy/src/main/resources/bootstrap/info_presencial_2014.xlsx']ggr_cons!$a$2:$n$1048576,8,0)</f>
        <v>#VALUE!</v>
      </c>
      <c r="BH361" s="53" t="e">
        <f aca="false">+VLOOKUP($D361,['file:///home/lab/repositories/luckia.facturador/com.luckia.biller.deploy/src/main/resources/bootstrap/info_presencial_2014.xlsx']ggr_cons!$a$2:$n$1048576,9,0)</f>
        <v>#VALUE!</v>
      </c>
      <c r="BI361" s="53" t="e">
        <f aca="false">+VLOOKUP($D361,['file:///home/lab/repositories/luckia.facturador/com.luckia.biller.deploy/src/main/resources/bootstrap/info_presencial_2014.xlsx']ggr_cons!$a$2:$n$1048576,10,0)</f>
        <v>#VALUE!</v>
      </c>
      <c r="BJ361" s="53" t="e">
        <f aca="false">+VLOOKUP($D361,['file:///home/lab/repositories/luckia.facturador/com.luckia.biller.deploy/src/main/resources/bootstrap/info_presencial_2014.xlsx']ggr_cons!$a$2:$n$1048576,11,0)</f>
        <v>#VALUE!</v>
      </c>
      <c r="BK361" s="53" t="e">
        <f aca="false">+VLOOKUP($D361,['file:///home/lab/repositories/luckia.facturador/com.luckia.biller.deploy/src/main/resources/bootstrap/info_presencial_2014.xlsx']ggr_cons!$a$2:$n$1048576,12,0)</f>
        <v>#VALUE!</v>
      </c>
      <c r="BL361" s="53" t="e">
        <f aca="false">+VLOOKUP($D361,['file:///home/lab/repositories/luckia.facturador/com.luckia.biller.deploy/src/main/resources/bootstrap/info_presencial_2014.xlsx']ggr_cons!$a$2:$n$1048576,13,0)</f>
        <v>#VALUE!</v>
      </c>
      <c r="BM361" s="53" t="e">
        <f aca="false">+VLOOKUP($D361,['file:///home/lab/repositories/luckia.facturador/com.luckia.biller.deploy/src/main/resources/bootstrap/info_presencial_2014.xlsx']ggr_cons!$a$2:$n$1048576,14,0)</f>
        <v>#VALUE!</v>
      </c>
      <c r="BN361" s="53" t="n">
        <f aca="false">+SUM(BB361:BM361)</f>
        <v>6581.74000000001</v>
      </c>
      <c r="BO361" s="53"/>
      <c r="BP361" s="53"/>
      <c r="BQ361" s="55" t="n">
        <f aca="false">+$N361*X361</f>
        <v>0</v>
      </c>
      <c r="BR361" s="55" t="n">
        <f aca="false">+$N361*Y361</f>
        <v>0</v>
      </c>
      <c r="BS361" s="55" t="n">
        <f aca="false">+$N361*Z361</f>
        <v>0</v>
      </c>
      <c r="BT361" s="55" t="n">
        <f aca="false">+$N361*AA361</f>
        <v>0</v>
      </c>
      <c r="BU361" s="55" t="n">
        <f aca="false">+$N361*AB361</f>
        <v>0</v>
      </c>
      <c r="BV361" s="55" t="n">
        <f aca="false">+$N361*AC361</f>
        <v>0</v>
      </c>
      <c r="BW361" s="55" t="n">
        <f aca="false">+$N361*AD361</f>
        <v>0</v>
      </c>
      <c r="BX361" s="55" t="n">
        <f aca="false">+$N361*AE361</f>
        <v>0</v>
      </c>
      <c r="BY361" s="55" t="n">
        <f aca="false">+$N361*AF361</f>
        <v>0</v>
      </c>
      <c r="BZ361" s="55" t="n">
        <f aca="false">+$N361*AG361</f>
        <v>0</v>
      </c>
      <c r="CA361" s="55" t="n">
        <f aca="false">+$N361*AH361</f>
        <v>0</v>
      </c>
      <c r="CB361" s="55" t="n">
        <f aca="false">+$N361*AI361</f>
        <v>0</v>
      </c>
      <c r="CC361" s="55" t="n">
        <f aca="false">+SUM(BQ361:CB361)</f>
        <v>0</v>
      </c>
      <c r="CD361" s="53"/>
      <c r="CE361" s="55"/>
      <c r="CF361" s="55" t="n">
        <f aca="false">+BQ361/$CE$2</f>
        <v>0</v>
      </c>
      <c r="CG361" s="55" t="n">
        <f aca="false">+BR361/$CE$2</f>
        <v>0</v>
      </c>
      <c r="CH361" s="55" t="n">
        <f aca="false">+BS361/$CE$2</f>
        <v>0</v>
      </c>
      <c r="CI361" s="55" t="n">
        <f aca="false">+BT361/$CE$2</f>
        <v>0</v>
      </c>
      <c r="CJ361" s="55" t="n">
        <f aca="false">+BU361/$CE$2</f>
        <v>0</v>
      </c>
      <c r="CK361" s="55" t="n">
        <f aca="false">+BV361/$CE$2</f>
        <v>0</v>
      </c>
      <c r="CL361" s="55" t="n">
        <f aca="false">+BW361/$CE$2</f>
        <v>0</v>
      </c>
      <c r="CM361" s="55" t="n">
        <f aca="false">+BX361/$CE$2</f>
        <v>0</v>
      </c>
      <c r="CN361" s="55" t="n">
        <f aca="false">+BY361/$CE$2</f>
        <v>0</v>
      </c>
      <c r="CO361" s="55" t="n">
        <f aca="false">+BZ361/$CE$2</f>
        <v>0</v>
      </c>
      <c r="CP361" s="55" t="n">
        <f aca="false">+CA361/$CE$2</f>
        <v>0</v>
      </c>
      <c r="CQ361" s="55" t="n">
        <f aca="false">+CB361/$CE$2</f>
        <v>0</v>
      </c>
      <c r="CR361" s="55" t="n">
        <f aca="false">+CC361/$CE$2</f>
        <v>0</v>
      </c>
      <c r="CS361" s="53"/>
      <c r="CT361" s="53"/>
      <c r="CU361" s="56" t="n">
        <f aca="false">+$O361*X361+$P361*BB361+$Q361*(0.9*BB361+$S361)+$R361</f>
        <v>2128.44966666667</v>
      </c>
      <c r="CV361" s="56" t="n">
        <f aca="false">+$O361*Y361+$P361*BC361+$Q361*(0.9*BC361+$S361)+$R361</f>
        <v>-833.333333333333</v>
      </c>
      <c r="CW361" s="56" t="n">
        <f aca="false">+$O361*Z361+$P361*BD361+$Q361*(0.9*BD361+$S361)+$R361</f>
        <v>-833.333333333333</v>
      </c>
      <c r="CX361" s="56" t="n">
        <f aca="false">+$O361*AA361+$P361*BE361+$Q361*(0.9*BE361+$S361)+$R361</f>
        <v>-833.333333333333</v>
      </c>
      <c r="CY361" s="56" t="n">
        <f aca="false">+$O361*AB361+$P361*BF361+$Q361*(0.9*BF361+$S361)+$R361</f>
        <v>-833.333333333333</v>
      </c>
      <c r="CZ361" s="56" t="n">
        <f aca="false">+$O361*AC361+$P361*BG361+$Q361*(0.9*BG361+$S361)+$R361</f>
        <v>-833.333333333333</v>
      </c>
      <c r="DA361" s="56" t="n">
        <f aca="false">+$O361*AD361+$P361*BH361+$Q361*(0.9*BH361+$S361)+$R361</f>
        <v>-833.333333333333</v>
      </c>
      <c r="DB361" s="56" t="n">
        <f aca="false">+$O361*AE361+$P361*BI361+$Q361*(0.9*BI361+$S361)+$R361</f>
        <v>-833.333333333333</v>
      </c>
      <c r="DC361" s="56" t="n">
        <f aca="false">+$O361*AF361+$P361*BJ361+$Q361*(0.9*BJ361+$S361)+$R361</f>
        <v>-833.333333333333</v>
      </c>
      <c r="DD361" s="56" t="n">
        <f aca="false">+$O361*AG361+$P361*BK361+$Q361*(0.9*BK361+$S361)+$R361</f>
        <v>-833.333333333333</v>
      </c>
      <c r="DE361" s="56" t="n">
        <f aca="false">+$O361*AH361+$P361*BL361+$Q361*(0.9*BL361+$S361)+$R361</f>
        <v>-833.333333333333</v>
      </c>
      <c r="DF361" s="56" t="n">
        <f aca="false">+$O361*AI361+$P361*BM361+$Q361*(0.9*BM361+$S361)+$R361</f>
        <v>-833.333333333333</v>
      </c>
      <c r="DG361" s="55" t="n">
        <f aca="false">+SUM(CU361:DF361)</f>
        <v>-7038.217</v>
      </c>
      <c r="DH361" s="53"/>
      <c r="DJ361" s="14" t="n">
        <f aca="false">+IF(X361=0,0,$T361)</f>
        <v>30</v>
      </c>
      <c r="DK361" s="14" t="n">
        <f aca="false">+IF(Y361=0,0,$T361)</f>
        <v>0</v>
      </c>
      <c r="DL361" s="14" t="n">
        <f aca="false">+IF(Z361=0,0,$T361)</f>
        <v>0</v>
      </c>
      <c r="DM361" s="14" t="n">
        <f aca="false">+IF(AA361=0,0,$T361)</f>
        <v>0</v>
      </c>
      <c r="DN361" s="14" t="n">
        <f aca="false">+IF(AB361=0,0,$T361)</f>
        <v>0</v>
      </c>
      <c r="DO361" s="14" t="n">
        <f aca="false">+IF(AC361=0,0,$T361)</f>
        <v>0</v>
      </c>
      <c r="DP361" s="14" t="n">
        <f aca="false">+IF(AD361=0,0,$T361)</f>
        <v>0</v>
      </c>
      <c r="DQ361" s="14" t="n">
        <f aca="false">+IF(AE361=0,0,$T361)</f>
        <v>0</v>
      </c>
      <c r="DR361" s="14" t="n">
        <f aca="false">+IF(AF361=0,0,$T361)</f>
        <v>0</v>
      </c>
      <c r="DS361" s="14" t="n">
        <f aca="false">+IF(AG361=0,0,$T361)</f>
        <v>0</v>
      </c>
      <c r="DT361" s="14" t="n">
        <f aca="false">+IF(AH361=0,0,$T361)</f>
        <v>0</v>
      </c>
      <c r="DU361" s="14" t="n">
        <f aca="false">+IF(AI361=0,0,$T361)</f>
        <v>0</v>
      </c>
      <c r="DV361" s="55" t="n">
        <f aca="false">+SUM(DJ361:DU361)</f>
        <v>30</v>
      </c>
      <c r="DY361" s="14" t="n">
        <v>0</v>
      </c>
      <c r="DZ361" s="14" t="n">
        <v>0</v>
      </c>
      <c r="EA361" s="14" t="n">
        <v>0</v>
      </c>
      <c r="EB361" s="14" t="n">
        <v>0</v>
      </c>
      <c r="EC361" s="14" t="n">
        <v>0</v>
      </c>
      <c r="ED361" s="14" t="n">
        <v>0</v>
      </c>
      <c r="EE361" s="14" t="n">
        <v>0</v>
      </c>
      <c r="EF361" s="14" t="n">
        <v>0</v>
      </c>
      <c r="EG361" s="14" t="n">
        <v>0</v>
      </c>
      <c r="EH361" s="14" t="n">
        <v>0</v>
      </c>
      <c r="EI361" s="14" t="n">
        <v>0</v>
      </c>
      <c r="EJ361" s="14" t="n">
        <v>0</v>
      </c>
      <c r="EK361" s="55" t="n">
        <f aca="false">+SUM(DY361:EJ361)</f>
        <v>0</v>
      </c>
      <c r="EO361" s="53" t="n">
        <f aca="false">+CU361+DJ361-DY361/2</f>
        <v>2158.44966666667</v>
      </c>
      <c r="EP361" s="53" t="n">
        <f aca="false">+CV361+DK361-DZ361/2</f>
        <v>-833.333333333333</v>
      </c>
      <c r="EQ361" s="53" t="n">
        <f aca="false">+CW361+DL361-EA361/2</f>
        <v>-833.333333333333</v>
      </c>
      <c r="ER361" s="53" t="n">
        <f aca="false">+CX361+DM361-EB361/2</f>
        <v>-833.333333333333</v>
      </c>
      <c r="ES361" s="53" t="n">
        <f aca="false">+CY361+DN361-EC361/2</f>
        <v>-833.333333333333</v>
      </c>
      <c r="ET361" s="53" t="n">
        <f aca="false">+CZ361+DO361-ED361/2</f>
        <v>-833.333333333333</v>
      </c>
      <c r="EU361" s="53" t="n">
        <f aca="false">+DA361+DP361-EE361/2</f>
        <v>-833.333333333333</v>
      </c>
      <c r="EV361" s="53" t="n">
        <f aca="false">+DB361+DQ361-EF361/2</f>
        <v>-833.333333333333</v>
      </c>
      <c r="EW361" s="53" t="n">
        <f aca="false">+DC361+DR361-EG361/2</f>
        <v>-833.333333333333</v>
      </c>
      <c r="EX361" s="53" t="n">
        <f aca="false">+DD361+DS361-EH361/2</f>
        <v>-833.333333333333</v>
      </c>
      <c r="EY361" s="53" t="n">
        <f aca="false">+DE361+DT361-EI361/2</f>
        <v>-833.333333333333</v>
      </c>
      <c r="EZ361" s="53" t="n">
        <f aca="false">+DF361+DU361-EJ361/2</f>
        <v>-833.333333333333</v>
      </c>
      <c r="FA361" s="55" t="n">
        <f aca="false">+SUM(EO361:EZ361)</f>
        <v>-7008.217</v>
      </c>
      <c r="FD361" s="53" t="n">
        <f aca="false">+AM361-EO361-DY361</f>
        <v>-13571.9496666667</v>
      </c>
      <c r="FE361" s="53" t="n">
        <f aca="false">+AN361-EP361-DZ361</f>
        <v>833.333333333333</v>
      </c>
      <c r="FF361" s="53" t="n">
        <f aca="false">+AO361-EQ361-EA361</f>
        <v>833.333333333333</v>
      </c>
      <c r="FG361" s="53" t="n">
        <f aca="false">+AP361-ER361-EB361</f>
        <v>833.333333333333</v>
      </c>
      <c r="FH361" s="53" t="n">
        <f aca="false">+AQ361-ES361-EC361</f>
        <v>833.333333333333</v>
      </c>
      <c r="FI361" s="53" t="n">
        <f aca="false">+AR361-ET361-ED361</f>
        <v>833.333333333333</v>
      </c>
      <c r="FJ361" s="53" t="n">
        <f aca="false">+AS361-EU361-EE361</f>
        <v>833.333333333333</v>
      </c>
      <c r="FK361" s="53" t="n">
        <f aca="false">+AT361-EV361-EF361</f>
        <v>833.333333333333</v>
      </c>
      <c r="FL361" s="53" t="n">
        <f aca="false">+AU361-EW361-EG361</f>
        <v>833.333333333333</v>
      </c>
      <c r="FM361" s="53" t="n">
        <f aca="false">+AV361-EX361-EH361</f>
        <v>833.333333333333</v>
      </c>
      <c r="FN361" s="53" t="n">
        <f aca="false">+AW361-EY361-EI361</f>
        <v>833.333333333333</v>
      </c>
      <c r="FO361" s="53" t="n">
        <f aca="false">+AX361-EZ361-EJ361</f>
        <v>833.333333333333</v>
      </c>
      <c r="FP361" s="53" t="n">
        <f aca="false">+AY361-FA361</f>
        <v>-4405.283</v>
      </c>
    </row>
    <row collapsed="false" customFormat="false" customHeight="true" hidden="false" ht="15" outlineLevel="2" r="362">
      <c r="A362" s="21" t="n">
        <v>12</v>
      </c>
      <c r="B362" s="21" t="s">
        <v>67</v>
      </c>
      <c r="C362" s="21" t="s">
        <v>218</v>
      </c>
      <c r="D362" s="67" t="n">
        <v>15003</v>
      </c>
      <c r="E362" s="68" t="s">
        <v>1099</v>
      </c>
      <c r="F362" s="72" t="s">
        <v>1100</v>
      </c>
      <c r="G362" s="21" t="s">
        <v>69</v>
      </c>
      <c r="H362" s="21" t="s">
        <v>69</v>
      </c>
      <c r="I362" s="72" t="s">
        <v>1101</v>
      </c>
      <c r="J362" s="76" t="s">
        <v>486</v>
      </c>
      <c r="K362" s="76" t="s">
        <v>486</v>
      </c>
      <c r="L362" s="23" t="s">
        <v>43</v>
      </c>
      <c r="M362" s="50" t="s">
        <v>70</v>
      </c>
      <c r="N362" s="51" t="n">
        <v>0</v>
      </c>
      <c r="O362" s="51" t="n">
        <v>0</v>
      </c>
      <c r="P362" s="51" t="n">
        <v>0</v>
      </c>
      <c r="Q362" s="51" t="n">
        <v>0.5</v>
      </c>
      <c r="R362" s="50" t="n">
        <v>0</v>
      </c>
      <c r="S362" s="78" t="n">
        <f aca="false">-20000/12</f>
        <v>-1666.66666666667</v>
      </c>
      <c r="T362" s="50" t="n">
        <v>30</v>
      </c>
      <c r="U362" s="78"/>
      <c r="X362" s="53" t="e">
        <f aca="false">+VLOOKUP($D362,['file:///home/lab/repositories/luckia.facturador/com.luckia.biller.deploy/src/main/resources/bootstrap/info_presencial_2014.xlsx']venta_neta_cons!$a$2:$n$1048576,3,0)</f>
        <v>#VALUE!</v>
      </c>
      <c r="Y362" s="53" t="e">
        <f aca="false">+VLOOKUP($D362,['file:///home/lab/repositories/luckia.facturador/com.luckia.biller.deploy/src/main/resources/bootstrap/info_presencial_2014.xlsx']venta_neta_cons!$a$2:$n$1048576,4,0)</f>
        <v>#VALUE!</v>
      </c>
      <c r="Z362" s="53" t="e">
        <f aca="false">+VLOOKUP($D362,['file:///home/lab/repositories/luckia.facturador/com.luckia.biller.deploy/src/main/resources/bootstrap/info_presencial_2014.xlsx']venta_neta_cons!$a$2:$n$1048576,5,0)</f>
        <v>#VALUE!</v>
      </c>
      <c r="AA362" s="53" t="e">
        <f aca="false">+VLOOKUP($D362,['file:///home/lab/repositories/luckia.facturador/com.luckia.biller.deploy/src/main/resources/bootstrap/info_presencial_2014.xlsx']venta_neta_cons!$a$2:$n$1048576,6,0)</f>
        <v>#VALUE!</v>
      </c>
      <c r="AB362" s="53" t="e">
        <f aca="false">+VLOOKUP($D362,['file:///home/lab/repositories/luckia.facturador/com.luckia.biller.deploy/src/main/resources/bootstrap/info_presencial_2014.xlsx']venta_neta_cons!$a$2:$n$1048576,7,0)</f>
        <v>#VALUE!</v>
      </c>
      <c r="AC362" s="53" t="e">
        <f aca="false">+VLOOKUP($D362,['file:///home/lab/repositories/luckia.facturador/com.luckia.biller.deploy/src/main/resources/bootstrap/info_presencial_2014.xlsx']venta_neta_cons!$a$2:$n$1048576,8,0)</f>
        <v>#VALUE!</v>
      </c>
      <c r="AD362" s="53" t="e">
        <f aca="false">+VLOOKUP($D362,['file:///home/lab/repositories/luckia.facturador/com.luckia.biller.deploy/src/main/resources/bootstrap/info_presencial_2014.xlsx']venta_neta_cons!$a$2:$n$1048576,9,0)</f>
        <v>#VALUE!</v>
      </c>
      <c r="AE362" s="53" t="e">
        <f aca="false">+VLOOKUP($D362,['file:///home/lab/repositories/luckia.facturador/com.luckia.biller.deploy/src/main/resources/bootstrap/info_presencial_2014.xlsx']venta_neta_cons!$a$2:$n$1048576,10,0)</f>
        <v>#VALUE!</v>
      </c>
      <c r="AF362" s="53" t="e">
        <f aca="false">+VLOOKUP($D362,['file:///home/lab/repositories/luckia.facturador/com.luckia.biller.deploy/src/main/resources/bootstrap/info_presencial_2014.xlsx']venta_neta_cons!$a$2:$n$1048576,11,0)</f>
        <v>#VALUE!</v>
      </c>
      <c r="AG362" s="53" t="e">
        <f aca="false">+VLOOKUP($D362,['file:///home/lab/repositories/luckia.facturador/com.luckia.biller.deploy/src/main/resources/bootstrap/info_presencial_2014.xlsx']venta_neta_cons!$a$2:$n$1048576,12,0)</f>
        <v>#VALUE!</v>
      </c>
      <c r="AH362" s="53" t="e">
        <f aca="false">+VLOOKUP($D362,['file:///home/lab/repositories/luckia.facturador/com.luckia.biller.deploy/src/main/resources/bootstrap/info_presencial_2014.xlsx']venta_neta_cons!$a$2:$n$1048576,13,0)</f>
        <v>#VALUE!</v>
      </c>
      <c r="AI362" s="53" t="e">
        <f aca="false">+VLOOKUP($D362,['file:///home/lab/repositories/luckia.facturador/com.luckia.biller.deploy/src/main/resources/bootstrap/info_presencial_2014.xlsx']venta_neta_cons!$a$2:$n$1048576,14,0)</f>
        <v>#VALUE!</v>
      </c>
      <c r="AJ362" s="53" t="n">
        <f aca="false">+SUM(X362:AI362)</f>
        <v>15866</v>
      </c>
      <c r="AK362" s="54" t="n">
        <f aca="false">+BB362/X362</f>
        <v>0.110118492373629</v>
      </c>
      <c r="AL362" s="53"/>
      <c r="AM362" s="53" t="e">
        <f aca="false">+VLOOKUP($D362,['file:///home/lab/repositories/luckia.facturador/com.luckia.biller.deploy/src/main/resources/bootstrap/info_presencial_2014.xlsx']saldo_cons!$a$2:$n$1048576,3,0)</f>
        <v>#VALUE!</v>
      </c>
      <c r="AN362" s="53" t="e">
        <f aca="false">+VLOOKUP($D362,['file:///home/lab/repositories/luckia.facturador/com.luckia.biller.deploy/src/main/resources/bootstrap/info_presencial_2014.xlsx']saldo_cons!$a$2:$n$1048576,4,0)</f>
        <v>#VALUE!</v>
      </c>
      <c r="AO362" s="53" t="e">
        <f aca="false">+VLOOKUP($D362,['file:///home/lab/repositories/luckia.facturador/com.luckia.biller.deploy/src/main/resources/bootstrap/info_presencial_2014.xlsx']saldo_cons!$a$2:$n$1048576,5,0)</f>
        <v>#VALUE!</v>
      </c>
      <c r="AP362" s="53" t="e">
        <f aca="false">+VLOOKUP($D362,['file:///home/lab/repositories/luckia.facturador/com.luckia.biller.deploy/src/main/resources/bootstrap/info_presencial_2014.xlsx']saldo_cons!$a$2:$n$1048576,6,0)</f>
        <v>#VALUE!</v>
      </c>
      <c r="AQ362" s="53" t="e">
        <f aca="false">+VLOOKUP($D362,['file:///home/lab/repositories/luckia.facturador/com.luckia.biller.deploy/src/main/resources/bootstrap/info_presencial_2014.xlsx']saldo_cons!$a$2:$n$1048576,7,0)</f>
        <v>#VALUE!</v>
      </c>
      <c r="AR362" s="53" t="e">
        <f aca="false">+VLOOKUP($D362,['file:///home/lab/repositories/luckia.facturador/com.luckia.biller.deploy/src/main/resources/bootstrap/info_presencial_2014.xlsx']saldo_cons!$a$2:$n$1048576,8,0)</f>
        <v>#VALUE!</v>
      </c>
      <c r="AS362" s="53" t="e">
        <f aca="false">+VLOOKUP($D362,['file:///home/lab/repositories/luckia.facturador/com.luckia.biller.deploy/src/main/resources/bootstrap/info_presencial_2014.xlsx']saldo_cons!$a$2:$n$1048576,9,0)</f>
        <v>#VALUE!</v>
      </c>
      <c r="AT362" s="53" t="e">
        <f aca="false">+VLOOKUP($D362,['file:///home/lab/repositories/luckia.facturador/com.luckia.biller.deploy/src/main/resources/bootstrap/info_presencial_2014.xlsx']saldo_cons!$a$2:$n$1048576,10,0)</f>
        <v>#VALUE!</v>
      </c>
      <c r="AU362" s="53" t="e">
        <f aca="false">+VLOOKUP($D362,['file:///home/lab/repositories/luckia.facturador/com.luckia.biller.deploy/src/main/resources/bootstrap/info_presencial_2014.xlsx']saldo_cons!$a$2:$n$1048576,11,0)</f>
        <v>#VALUE!</v>
      </c>
      <c r="AV362" s="53" t="e">
        <f aca="false">+VLOOKUP($D362,['file:///home/lab/repositories/luckia.facturador/com.luckia.biller.deploy/src/main/resources/bootstrap/info_presencial_2014.xlsx']saldo_cons!$a$2:$n$1048576,12,0)</f>
        <v>#VALUE!</v>
      </c>
      <c r="AW362" s="53" t="e">
        <f aca="false">+VLOOKUP($D362,['file:///home/lab/repositories/luckia.facturador/com.luckia.biller.deploy/src/main/resources/bootstrap/info_presencial_2014.xlsx']saldo_cons!$a$2:$n$1048576,13,0)</f>
        <v>#VALUE!</v>
      </c>
      <c r="AX362" s="53" t="e">
        <f aca="false">+VLOOKUP($D362,['file:///home/lab/repositories/luckia.facturador/com.luckia.biller.deploy/src/main/resources/bootstrap/info_presencial_2014.xlsx']saldo_cons!$a$2:$n$1048576,14,0)</f>
        <v>#VALUE!</v>
      </c>
      <c r="AY362" s="53" t="n">
        <f aca="false">+SUM(AM362:AX362)</f>
        <v>-4320.96</v>
      </c>
      <c r="AZ362" s="53"/>
      <c r="BA362" s="53"/>
      <c r="BB362" s="53" t="e">
        <f aca="false">+VLOOKUP($D362,['file:///home/lab/repositories/luckia.facturador/com.luckia.biller.deploy/src/main/resources/bootstrap/info_presencial_2014.xlsx']ggr_cons!$a$2:$n$1048576,3,0)</f>
        <v>#VALUE!</v>
      </c>
      <c r="BC362" s="53" t="e">
        <f aca="false">+VLOOKUP($D362,['file:///home/lab/repositories/luckia.facturador/com.luckia.biller.deploy/src/main/resources/bootstrap/info_presencial_2014.xlsx']ggr_cons!$a$2:$n$1048576,4,0)</f>
        <v>#VALUE!</v>
      </c>
      <c r="BD362" s="53" t="e">
        <f aca="false">+VLOOKUP($D362,['file:///home/lab/repositories/luckia.facturador/com.luckia.biller.deploy/src/main/resources/bootstrap/info_presencial_2014.xlsx']ggr_cons!$a$2:$n$1048576,5,0)</f>
        <v>#VALUE!</v>
      </c>
      <c r="BE362" s="53" t="e">
        <f aca="false">+VLOOKUP($D362,['file:///home/lab/repositories/luckia.facturador/com.luckia.biller.deploy/src/main/resources/bootstrap/info_presencial_2014.xlsx']ggr_cons!$a$2:$n$1048576,6,0)</f>
        <v>#VALUE!</v>
      </c>
      <c r="BF362" s="53" t="e">
        <f aca="false">+VLOOKUP($D362,['file:///home/lab/repositories/luckia.facturador/com.luckia.biller.deploy/src/main/resources/bootstrap/info_presencial_2014.xlsx']ggr_cons!$a$2:$n$1048576,7,0)</f>
        <v>#VALUE!</v>
      </c>
      <c r="BG362" s="53" t="e">
        <f aca="false">+VLOOKUP($D362,['file:///home/lab/repositories/luckia.facturador/com.luckia.biller.deploy/src/main/resources/bootstrap/info_presencial_2014.xlsx']ggr_cons!$a$2:$n$1048576,8,0)</f>
        <v>#VALUE!</v>
      </c>
      <c r="BH362" s="53" t="e">
        <f aca="false">+VLOOKUP($D362,['file:///home/lab/repositories/luckia.facturador/com.luckia.biller.deploy/src/main/resources/bootstrap/info_presencial_2014.xlsx']ggr_cons!$a$2:$n$1048576,9,0)</f>
        <v>#VALUE!</v>
      </c>
      <c r="BI362" s="53" t="e">
        <f aca="false">+VLOOKUP($D362,['file:///home/lab/repositories/luckia.facturador/com.luckia.biller.deploy/src/main/resources/bootstrap/info_presencial_2014.xlsx']ggr_cons!$a$2:$n$1048576,10,0)</f>
        <v>#VALUE!</v>
      </c>
      <c r="BJ362" s="53" t="e">
        <f aca="false">+VLOOKUP($D362,['file:///home/lab/repositories/luckia.facturador/com.luckia.biller.deploy/src/main/resources/bootstrap/info_presencial_2014.xlsx']ggr_cons!$a$2:$n$1048576,11,0)</f>
        <v>#VALUE!</v>
      </c>
      <c r="BK362" s="53" t="e">
        <f aca="false">+VLOOKUP($D362,['file:///home/lab/repositories/luckia.facturador/com.luckia.biller.deploy/src/main/resources/bootstrap/info_presencial_2014.xlsx']ggr_cons!$a$2:$n$1048576,12,0)</f>
        <v>#VALUE!</v>
      </c>
      <c r="BL362" s="53" t="e">
        <f aca="false">+VLOOKUP($D362,['file:///home/lab/repositories/luckia.facturador/com.luckia.biller.deploy/src/main/resources/bootstrap/info_presencial_2014.xlsx']ggr_cons!$a$2:$n$1048576,13,0)</f>
        <v>#VALUE!</v>
      </c>
      <c r="BM362" s="53" t="e">
        <f aca="false">+VLOOKUP($D362,['file:///home/lab/repositories/luckia.facturador/com.luckia.biller.deploy/src/main/resources/bootstrap/info_presencial_2014.xlsx']ggr_cons!$a$2:$n$1048576,14,0)</f>
        <v>#VALUE!</v>
      </c>
      <c r="BN362" s="53" t="n">
        <f aca="false">+SUM(BB362:BM362)</f>
        <v>1747.14</v>
      </c>
      <c r="BO362" s="53"/>
      <c r="BP362" s="53"/>
      <c r="BQ362" s="55" t="n">
        <f aca="false">+$N362*X362</f>
        <v>0</v>
      </c>
      <c r="BR362" s="55" t="n">
        <f aca="false">+$N362*Y362</f>
        <v>0</v>
      </c>
      <c r="BS362" s="55" t="n">
        <f aca="false">+$N362*Z362</f>
        <v>0</v>
      </c>
      <c r="BT362" s="55" t="n">
        <f aca="false">+$N362*AA362</f>
        <v>0</v>
      </c>
      <c r="BU362" s="55" t="n">
        <f aca="false">+$N362*AB362</f>
        <v>0</v>
      </c>
      <c r="BV362" s="55" t="n">
        <f aca="false">+$N362*AC362</f>
        <v>0</v>
      </c>
      <c r="BW362" s="55" t="n">
        <f aca="false">+$N362*AD362</f>
        <v>0</v>
      </c>
      <c r="BX362" s="55" t="n">
        <f aca="false">+$N362*AE362</f>
        <v>0</v>
      </c>
      <c r="BY362" s="55" t="n">
        <f aca="false">+$N362*AF362</f>
        <v>0</v>
      </c>
      <c r="BZ362" s="55" t="n">
        <f aca="false">+$N362*AG362</f>
        <v>0</v>
      </c>
      <c r="CA362" s="55" t="n">
        <f aca="false">+$N362*AH362</f>
        <v>0</v>
      </c>
      <c r="CB362" s="55" t="n">
        <f aca="false">+$N362*AI362</f>
        <v>0</v>
      </c>
      <c r="CC362" s="55" t="n">
        <f aca="false">+SUM(BQ362:CB362)</f>
        <v>0</v>
      </c>
      <c r="CD362" s="53"/>
      <c r="CE362" s="55"/>
      <c r="CF362" s="55" t="n">
        <f aca="false">+BQ362/$CE$2</f>
        <v>0</v>
      </c>
      <c r="CG362" s="55" t="n">
        <f aca="false">+BR362/$CE$2</f>
        <v>0</v>
      </c>
      <c r="CH362" s="55" t="n">
        <f aca="false">+BS362/$CE$2</f>
        <v>0</v>
      </c>
      <c r="CI362" s="55" t="n">
        <f aca="false">+BT362/$CE$2</f>
        <v>0</v>
      </c>
      <c r="CJ362" s="55" t="n">
        <f aca="false">+BU362/$CE$2</f>
        <v>0</v>
      </c>
      <c r="CK362" s="55" t="n">
        <f aca="false">+BV362/$CE$2</f>
        <v>0</v>
      </c>
      <c r="CL362" s="55" t="n">
        <f aca="false">+BW362/$CE$2</f>
        <v>0</v>
      </c>
      <c r="CM362" s="55" t="n">
        <f aca="false">+BX362/$CE$2</f>
        <v>0</v>
      </c>
      <c r="CN362" s="55" t="n">
        <f aca="false">+BY362/$CE$2</f>
        <v>0</v>
      </c>
      <c r="CO362" s="55" t="n">
        <f aca="false">+BZ362/$CE$2</f>
        <v>0</v>
      </c>
      <c r="CP362" s="55" t="n">
        <f aca="false">+CA362/$CE$2</f>
        <v>0</v>
      </c>
      <c r="CQ362" s="55" t="n">
        <f aca="false">+CB362/$CE$2</f>
        <v>0</v>
      </c>
      <c r="CR362" s="55" t="n">
        <f aca="false">+CC362/$CE$2</f>
        <v>0</v>
      </c>
      <c r="CS362" s="53"/>
      <c r="CT362" s="53"/>
      <c r="CU362" s="56" t="n">
        <f aca="false">+$O362*X362+$P362*BB362+$Q362*(0.9*BB362+$S362)+$R362</f>
        <v>-47.1203333333336</v>
      </c>
      <c r="CV362" s="56" t="n">
        <f aca="false">+$O362*Y362+$P362*BC362+$Q362*(0.9*BC362+$S362)+$R362</f>
        <v>-833.333333333333</v>
      </c>
      <c r="CW362" s="56" t="n">
        <f aca="false">+$O362*Z362+$P362*BD362+$Q362*(0.9*BD362+$S362)+$R362</f>
        <v>-833.333333333333</v>
      </c>
      <c r="CX362" s="56" t="n">
        <f aca="false">+$O362*AA362+$P362*BE362+$Q362*(0.9*BE362+$S362)+$R362</f>
        <v>-833.333333333333</v>
      </c>
      <c r="CY362" s="56" t="n">
        <f aca="false">+$O362*AB362+$P362*BF362+$Q362*(0.9*BF362+$S362)+$R362</f>
        <v>-833.333333333333</v>
      </c>
      <c r="CZ362" s="56" t="n">
        <f aca="false">+$O362*AC362+$P362*BG362+$Q362*(0.9*BG362+$S362)+$R362</f>
        <v>-833.333333333333</v>
      </c>
      <c r="DA362" s="56" t="n">
        <f aca="false">+$O362*AD362+$P362*BH362+$Q362*(0.9*BH362+$S362)+$R362</f>
        <v>-833.333333333333</v>
      </c>
      <c r="DB362" s="56" t="n">
        <f aca="false">+$O362*AE362+$P362*BI362+$Q362*(0.9*BI362+$S362)+$R362</f>
        <v>-833.333333333333</v>
      </c>
      <c r="DC362" s="56" t="n">
        <f aca="false">+$O362*AF362+$P362*BJ362+$Q362*(0.9*BJ362+$S362)+$R362</f>
        <v>-833.333333333333</v>
      </c>
      <c r="DD362" s="56" t="n">
        <f aca="false">+$O362*AG362+$P362*BK362+$Q362*(0.9*BK362+$S362)+$R362</f>
        <v>-833.333333333333</v>
      </c>
      <c r="DE362" s="56" t="n">
        <f aca="false">+$O362*AH362+$P362*BL362+$Q362*(0.9*BL362+$S362)+$R362</f>
        <v>-833.333333333333</v>
      </c>
      <c r="DF362" s="56" t="n">
        <f aca="false">+$O362*AI362+$P362*BM362+$Q362*(0.9*BM362+$S362)+$R362</f>
        <v>-833.333333333333</v>
      </c>
      <c r="DG362" s="55" t="n">
        <f aca="false">+SUM(CU362:DF362)</f>
        <v>-9213.787</v>
      </c>
      <c r="DH362" s="53"/>
      <c r="DJ362" s="14" t="n">
        <f aca="false">+IF(X362=0,0,$T362)</f>
        <v>30</v>
      </c>
      <c r="DK362" s="14" t="n">
        <f aca="false">+IF(Y362=0,0,$T362)</f>
        <v>0</v>
      </c>
      <c r="DL362" s="14" t="n">
        <f aca="false">+IF(Z362=0,0,$T362)</f>
        <v>0</v>
      </c>
      <c r="DM362" s="14" t="n">
        <f aca="false">+IF(AA362=0,0,$T362)</f>
        <v>0</v>
      </c>
      <c r="DN362" s="14" t="n">
        <f aca="false">+IF(AB362=0,0,$T362)</f>
        <v>0</v>
      </c>
      <c r="DO362" s="14" t="n">
        <f aca="false">+IF(AC362=0,0,$T362)</f>
        <v>0</v>
      </c>
      <c r="DP362" s="14" t="n">
        <f aca="false">+IF(AD362=0,0,$T362)</f>
        <v>0</v>
      </c>
      <c r="DQ362" s="14" t="n">
        <f aca="false">+IF(AE362=0,0,$T362)</f>
        <v>0</v>
      </c>
      <c r="DR362" s="14" t="n">
        <f aca="false">+IF(AF362=0,0,$T362)</f>
        <v>0</v>
      </c>
      <c r="DS362" s="14" t="n">
        <f aca="false">+IF(AG362=0,0,$T362)</f>
        <v>0</v>
      </c>
      <c r="DT362" s="14" t="n">
        <f aca="false">+IF(AH362=0,0,$T362)</f>
        <v>0</v>
      </c>
      <c r="DU362" s="14" t="n">
        <f aca="false">+IF(AI362=0,0,$T362)</f>
        <v>0</v>
      </c>
      <c r="DV362" s="55" t="n">
        <f aca="false">+SUM(DJ362:DU362)</f>
        <v>30</v>
      </c>
      <c r="DY362" s="14" t="n">
        <v>0</v>
      </c>
      <c r="DZ362" s="14" t="n">
        <v>0</v>
      </c>
      <c r="EA362" s="14" t="n">
        <v>0</v>
      </c>
      <c r="EB362" s="14" t="n">
        <v>0</v>
      </c>
      <c r="EC362" s="14" t="n">
        <v>0</v>
      </c>
      <c r="ED362" s="14" t="n">
        <v>0</v>
      </c>
      <c r="EE362" s="14" t="n">
        <v>0</v>
      </c>
      <c r="EF362" s="14" t="n">
        <v>0</v>
      </c>
      <c r="EG362" s="14" t="n">
        <v>0</v>
      </c>
      <c r="EH362" s="14" t="n">
        <v>0</v>
      </c>
      <c r="EI362" s="14" t="n">
        <v>0</v>
      </c>
      <c r="EJ362" s="14" t="n">
        <v>0</v>
      </c>
      <c r="EK362" s="55" t="n">
        <f aca="false">+SUM(DY362:EJ362)</f>
        <v>0</v>
      </c>
      <c r="EO362" s="53" t="n">
        <f aca="false">+CU362+DJ362-DY362/2</f>
        <v>-17.1203333333336</v>
      </c>
      <c r="EP362" s="53" t="n">
        <f aca="false">+CV362+DK362-DZ362/2</f>
        <v>-833.333333333333</v>
      </c>
      <c r="EQ362" s="53" t="n">
        <f aca="false">+CW362+DL362-EA362/2</f>
        <v>-833.333333333333</v>
      </c>
      <c r="ER362" s="53" t="n">
        <f aca="false">+CX362+DM362-EB362/2</f>
        <v>-833.333333333333</v>
      </c>
      <c r="ES362" s="53" t="n">
        <f aca="false">+CY362+DN362-EC362/2</f>
        <v>-833.333333333333</v>
      </c>
      <c r="ET362" s="53" t="n">
        <f aca="false">+CZ362+DO362-ED362/2</f>
        <v>-833.333333333333</v>
      </c>
      <c r="EU362" s="53" t="n">
        <f aca="false">+DA362+DP362-EE362/2</f>
        <v>-833.333333333333</v>
      </c>
      <c r="EV362" s="53" t="n">
        <f aca="false">+DB362+DQ362-EF362/2</f>
        <v>-833.333333333333</v>
      </c>
      <c r="EW362" s="53" t="n">
        <f aca="false">+DC362+DR362-EG362/2</f>
        <v>-833.333333333333</v>
      </c>
      <c r="EX362" s="53" t="n">
        <f aca="false">+DD362+DS362-EH362/2</f>
        <v>-833.333333333333</v>
      </c>
      <c r="EY362" s="53" t="n">
        <f aca="false">+DE362+DT362-EI362/2</f>
        <v>-833.333333333333</v>
      </c>
      <c r="EZ362" s="53" t="n">
        <f aca="false">+DF362+DU362-EJ362/2</f>
        <v>-833.333333333333</v>
      </c>
      <c r="FA362" s="55" t="n">
        <f aca="false">+SUM(EO362:EZ362)</f>
        <v>-9183.787</v>
      </c>
      <c r="FD362" s="53" t="n">
        <f aca="false">+AM362-EO362-DY362</f>
        <v>-4303.83966666667</v>
      </c>
      <c r="FE362" s="53" t="n">
        <f aca="false">+AN362-EP362-DZ362</f>
        <v>833.333333333333</v>
      </c>
      <c r="FF362" s="53" t="n">
        <f aca="false">+AO362-EQ362-EA362</f>
        <v>833.333333333333</v>
      </c>
      <c r="FG362" s="53" t="n">
        <f aca="false">+AP362-ER362-EB362</f>
        <v>833.333333333333</v>
      </c>
      <c r="FH362" s="53" t="n">
        <f aca="false">+AQ362-ES362-EC362</f>
        <v>833.333333333333</v>
      </c>
      <c r="FI362" s="53" t="n">
        <f aca="false">+AR362-ET362-ED362</f>
        <v>833.333333333333</v>
      </c>
      <c r="FJ362" s="53" t="n">
        <f aca="false">+AS362-EU362-EE362</f>
        <v>833.333333333333</v>
      </c>
      <c r="FK362" s="53" t="n">
        <f aca="false">+AT362-EV362-EF362</f>
        <v>833.333333333333</v>
      </c>
      <c r="FL362" s="53" t="n">
        <f aca="false">+AU362-EW362-EG362</f>
        <v>833.333333333333</v>
      </c>
      <c r="FM362" s="53" t="n">
        <f aca="false">+AV362-EX362-EH362</f>
        <v>833.333333333333</v>
      </c>
      <c r="FN362" s="53" t="n">
        <f aca="false">+AW362-EY362-EI362</f>
        <v>833.333333333333</v>
      </c>
      <c r="FO362" s="53" t="n">
        <f aca="false">+AX362-EZ362-EJ362</f>
        <v>833.333333333333</v>
      </c>
      <c r="FP362" s="53" t="n">
        <f aca="false">+AY362-FA362</f>
        <v>4862.827</v>
      </c>
    </row>
    <row collapsed="false" customFormat="false" customHeight="true" hidden="false" ht="15" outlineLevel="2" r="363">
      <c r="A363" s="21" t="n">
        <v>12</v>
      </c>
      <c r="B363" s="21" t="s">
        <v>67</v>
      </c>
      <c r="C363" s="21" t="s">
        <v>218</v>
      </c>
      <c r="D363" s="67" t="n">
        <v>15004</v>
      </c>
      <c r="E363" s="68" t="s">
        <v>1102</v>
      </c>
      <c r="F363" s="72" t="s">
        <v>1103</v>
      </c>
      <c r="G363" s="21" t="s">
        <v>69</v>
      </c>
      <c r="H363" s="21" t="s">
        <v>69</v>
      </c>
      <c r="I363" s="72" t="s">
        <v>1104</v>
      </c>
      <c r="J363" s="76" t="s">
        <v>486</v>
      </c>
      <c r="K363" s="76" t="s">
        <v>486</v>
      </c>
      <c r="L363" s="23" t="s">
        <v>43</v>
      </c>
      <c r="M363" s="50" t="s">
        <v>70</v>
      </c>
      <c r="N363" s="51" t="n">
        <v>0</v>
      </c>
      <c r="O363" s="51" t="n">
        <v>0</v>
      </c>
      <c r="P363" s="51" t="n">
        <v>0</v>
      </c>
      <c r="Q363" s="51" t="n">
        <v>0.5</v>
      </c>
      <c r="R363" s="50" t="n">
        <v>0</v>
      </c>
      <c r="S363" s="78" t="n">
        <f aca="false">-20000/12</f>
        <v>-1666.66666666667</v>
      </c>
      <c r="T363" s="50" t="n">
        <v>30</v>
      </c>
      <c r="U363" s="78"/>
      <c r="X363" s="53" t="e">
        <f aca="false">+VLOOKUP($D363,['file:///home/lab/repositories/luckia.facturador/com.luckia.biller.deploy/src/main/resources/bootstrap/info_presencial_2014.xlsx']venta_neta_cons!$a$2:$n$1048576,3,0)</f>
        <v>#VALUE!</v>
      </c>
      <c r="Y363" s="53" t="e">
        <f aca="false">+VLOOKUP($D363,['file:///home/lab/repositories/luckia.facturador/com.luckia.biller.deploy/src/main/resources/bootstrap/info_presencial_2014.xlsx']venta_neta_cons!$a$2:$n$1048576,4,0)</f>
        <v>#VALUE!</v>
      </c>
      <c r="Z363" s="53" t="e">
        <f aca="false">+VLOOKUP($D363,['file:///home/lab/repositories/luckia.facturador/com.luckia.biller.deploy/src/main/resources/bootstrap/info_presencial_2014.xlsx']venta_neta_cons!$a$2:$n$1048576,5,0)</f>
        <v>#VALUE!</v>
      </c>
      <c r="AA363" s="53" t="e">
        <f aca="false">+VLOOKUP($D363,['file:///home/lab/repositories/luckia.facturador/com.luckia.biller.deploy/src/main/resources/bootstrap/info_presencial_2014.xlsx']venta_neta_cons!$a$2:$n$1048576,6,0)</f>
        <v>#VALUE!</v>
      </c>
      <c r="AB363" s="53" t="e">
        <f aca="false">+VLOOKUP($D363,['file:///home/lab/repositories/luckia.facturador/com.luckia.biller.deploy/src/main/resources/bootstrap/info_presencial_2014.xlsx']venta_neta_cons!$a$2:$n$1048576,7,0)</f>
        <v>#VALUE!</v>
      </c>
      <c r="AC363" s="53" t="e">
        <f aca="false">+VLOOKUP($D363,['file:///home/lab/repositories/luckia.facturador/com.luckia.biller.deploy/src/main/resources/bootstrap/info_presencial_2014.xlsx']venta_neta_cons!$a$2:$n$1048576,8,0)</f>
        <v>#VALUE!</v>
      </c>
      <c r="AD363" s="53" t="e">
        <f aca="false">+VLOOKUP($D363,['file:///home/lab/repositories/luckia.facturador/com.luckia.biller.deploy/src/main/resources/bootstrap/info_presencial_2014.xlsx']venta_neta_cons!$a$2:$n$1048576,9,0)</f>
        <v>#VALUE!</v>
      </c>
      <c r="AE363" s="53" t="e">
        <f aca="false">+VLOOKUP($D363,['file:///home/lab/repositories/luckia.facturador/com.luckia.biller.deploy/src/main/resources/bootstrap/info_presencial_2014.xlsx']venta_neta_cons!$a$2:$n$1048576,10,0)</f>
        <v>#VALUE!</v>
      </c>
      <c r="AF363" s="53" t="e">
        <f aca="false">+VLOOKUP($D363,['file:///home/lab/repositories/luckia.facturador/com.luckia.biller.deploy/src/main/resources/bootstrap/info_presencial_2014.xlsx']venta_neta_cons!$a$2:$n$1048576,11,0)</f>
        <v>#VALUE!</v>
      </c>
      <c r="AG363" s="53" t="e">
        <f aca="false">+VLOOKUP($D363,['file:///home/lab/repositories/luckia.facturador/com.luckia.biller.deploy/src/main/resources/bootstrap/info_presencial_2014.xlsx']venta_neta_cons!$a$2:$n$1048576,12,0)</f>
        <v>#VALUE!</v>
      </c>
      <c r="AH363" s="53" t="e">
        <f aca="false">+VLOOKUP($D363,['file:///home/lab/repositories/luckia.facturador/com.luckia.biller.deploy/src/main/resources/bootstrap/info_presencial_2014.xlsx']venta_neta_cons!$a$2:$n$1048576,13,0)</f>
        <v>#VALUE!</v>
      </c>
      <c r="AI363" s="53" t="e">
        <f aca="false">+VLOOKUP($D363,['file:///home/lab/repositories/luckia.facturador/com.luckia.biller.deploy/src/main/resources/bootstrap/info_presencial_2014.xlsx']venta_neta_cons!$a$2:$n$1048576,14,0)</f>
        <v>#VALUE!</v>
      </c>
      <c r="AJ363" s="53" t="n">
        <f aca="false">+SUM(X363:AI363)</f>
        <v>11414</v>
      </c>
      <c r="AK363" s="54" t="n">
        <f aca="false">+BB363/X363</f>
        <v>0.224554932538987</v>
      </c>
      <c r="AL363" s="53"/>
      <c r="AM363" s="53" t="e">
        <f aca="false">+VLOOKUP($D363,['file:///home/lab/repositories/luckia.facturador/com.luckia.biller.deploy/src/main/resources/bootstrap/info_presencial_2014.xlsx']saldo_cons!$a$2:$n$1048576,3,0)</f>
        <v>#VALUE!</v>
      </c>
      <c r="AN363" s="53" t="e">
        <f aca="false">+VLOOKUP($D363,['file:///home/lab/repositories/luckia.facturador/com.luckia.biller.deploy/src/main/resources/bootstrap/info_presencial_2014.xlsx']saldo_cons!$a$2:$n$1048576,4,0)</f>
        <v>#VALUE!</v>
      </c>
      <c r="AO363" s="53" t="e">
        <f aca="false">+VLOOKUP($D363,['file:///home/lab/repositories/luckia.facturador/com.luckia.biller.deploy/src/main/resources/bootstrap/info_presencial_2014.xlsx']saldo_cons!$a$2:$n$1048576,5,0)</f>
        <v>#VALUE!</v>
      </c>
      <c r="AP363" s="53" t="e">
        <f aca="false">+VLOOKUP($D363,['file:///home/lab/repositories/luckia.facturador/com.luckia.biller.deploy/src/main/resources/bootstrap/info_presencial_2014.xlsx']saldo_cons!$a$2:$n$1048576,6,0)</f>
        <v>#VALUE!</v>
      </c>
      <c r="AQ363" s="53" t="e">
        <f aca="false">+VLOOKUP($D363,['file:///home/lab/repositories/luckia.facturador/com.luckia.biller.deploy/src/main/resources/bootstrap/info_presencial_2014.xlsx']saldo_cons!$a$2:$n$1048576,7,0)</f>
        <v>#VALUE!</v>
      </c>
      <c r="AR363" s="53" t="e">
        <f aca="false">+VLOOKUP($D363,['file:///home/lab/repositories/luckia.facturador/com.luckia.biller.deploy/src/main/resources/bootstrap/info_presencial_2014.xlsx']saldo_cons!$a$2:$n$1048576,8,0)</f>
        <v>#VALUE!</v>
      </c>
      <c r="AS363" s="53" t="e">
        <f aca="false">+VLOOKUP($D363,['file:///home/lab/repositories/luckia.facturador/com.luckia.biller.deploy/src/main/resources/bootstrap/info_presencial_2014.xlsx']saldo_cons!$a$2:$n$1048576,9,0)</f>
        <v>#VALUE!</v>
      </c>
      <c r="AT363" s="53" t="e">
        <f aca="false">+VLOOKUP($D363,['file:///home/lab/repositories/luckia.facturador/com.luckia.biller.deploy/src/main/resources/bootstrap/info_presencial_2014.xlsx']saldo_cons!$a$2:$n$1048576,10,0)</f>
        <v>#VALUE!</v>
      </c>
      <c r="AU363" s="53" t="e">
        <f aca="false">+VLOOKUP($D363,['file:///home/lab/repositories/luckia.facturador/com.luckia.biller.deploy/src/main/resources/bootstrap/info_presencial_2014.xlsx']saldo_cons!$a$2:$n$1048576,11,0)</f>
        <v>#VALUE!</v>
      </c>
      <c r="AV363" s="53" t="e">
        <f aca="false">+VLOOKUP($D363,['file:///home/lab/repositories/luckia.facturador/com.luckia.biller.deploy/src/main/resources/bootstrap/info_presencial_2014.xlsx']saldo_cons!$a$2:$n$1048576,12,0)</f>
        <v>#VALUE!</v>
      </c>
      <c r="AW363" s="53" t="e">
        <f aca="false">+VLOOKUP($D363,['file:///home/lab/repositories/luckia.facturador/com.luckia.biller.deploy/src/main/resources/bootstrap/info_presencial_2014.xlsx']saldo_cons!$a$2:$n$1048576,13,0)</f>
        <v>#VALUE!</v>
      </c>
      <c r="AX363" s="53" t="e">
        <f aca="false">+VLOOKUP($D363,['file:///home/lab/repositories/luckia.facturador/com.luckia.biller.deploy/src/main/resources/bootstrap/info_presencial_2014.xlsx']saldo_cons!$a$2:$n$1048576,14,0)</f>
        <v>#VALUE!</v>
      </c>
      <c r="AY363" s="53" t="n">
        <f aca="false">+SUM(AM363:AX363)</f>
        <v>-4699.18</v>
      </c>
      <c r="AZ363" s="53"/>
      <c r="BA363" s="53"/>
      <c r="BB363" s="53" t="e">
        <f aca="false">+VLOOKUP($D363,['file:///home/lab/repositories/luckia.facturador/com.luckia.biller.deploy/src/main/resources/bootstrap/info_presencial_2014.xlsx']ggr_cons!$a$2:$n$1048576,3,0)</f>
        <v>#VALUE!</v>
      </c>
      <c r="BC363" s="53" t="e">
        <f aca="false">+VLOOKUP($D363,['file:///home/lab/repositories/luckia.facturador/com.luckia.biller.deploy/src/main/resources/bootstrap/info_presencial_2014.xlsx']ggr_cons!$a$2:$n$1048576,4,0)</f>
        <v>#VALUE!</v>
      </c>
      <c r="BD363" s="53" t="e">
        <f aca="false">+VLOOKUP($D363,['file:///home/lab/repositories/luckia.facturador/com.luckia.biller.deploy/src/main/resources/bootstrap/info_presencial_2014.xlsx']ggr_cons!$a$2:$n$1048576,5,0)</f>
        <v>#VALUE!</v>
      </c>
      <c r="BE363" s="53" t="e">
        <f aca="false">+VLOOKUP($D363,['file:///home/lab/repositories/luckia.facturador/com.luckia.biller.deploy/src/main/resources/bootstrap/info_presencial_2014.xlsx']ggr_cons!$a$2:$n$1048576,6,0)</f>
        <v>#VALUE!</v>
      </c>
      <c r="BF363" s="53" t="e">
        <f aca="false">+VLOOKUP($D363,['file:///home/lab/repositories/luckia.facturador/com.luckia.biller.deploy/src/main/resources/bootstrap/info_presencial_2014.xlsx']ggr_cons!$a$2:$n$1048576,7,0)</f>
        <v>#VALUE!</v>
      </c>
      <c r="BG363" s="53" t="e">
        <f aca="false">+VLOOKUP($D363,['file:///home/lab/repositories/luckia.facturador/com.luckia.biller.deploy/src/main/resources/bootstrap/info_presencial_2014.xlsx']ggr_cons!$a$2:$n$1048576,8,0)</f>
        <v>#VALUE!</v>
      </c>
      <c r="BH363" s="53" t="e">
        <f aca="false">+VLOOKUP($D363,['file:///home/lab/repositories/luckia.facturador/com.luckia.biller.deploy/src/main/resources/bootstrap/info_presencial_2014.xlsx']ggr_cons!$a$2:$n$1048576,9,0)</f>
        <v>#VALUE!</v>
      </c>
      <c r="BI363" s="53" t="e">
        <f aca="false">+VLOOKUP($D363,['file:///home/lab/repositories/luckia.facturador/com.luckia.biller.deploy/src/main/resources/bootstrap/info_presencial_2014.xlsx']ggr_cons!$a$2:$n$1048576,10,0)</f>
        <v>#VALUE!</v>
      </c>
      <c r="BJ363" s="53" t="e">
        <f aca="false">+VLOOKUP($D363,['file:///home/lab/repositories/luckia.facturador/com.luckia.biller.deploy/src/main/resources/bootstrap/info_presencial_2014.xlsx']ggr_cons!$a$2:$n$1048576,11,0)</f>
        <v>#VALUE!</v>
      </c>
      <c r="BK363" s="53" t="e">
        <f aca="false">+VLOOKUP($D363,['file:///home/lab/repositories/luckia.facturador/com.luckia.biller.deploy/src/main/resources/bootstrap/info_presencial_2014.xlsx']ggr_cons!$a$2:$n$1048576,12,0)</f>
        <v>#VALUE!</v>
      </c>
      <c r="BL363" s="53" t="e">
        <f aca="false">+VLOOKUP($D363,['file:///home/lab/repositories/luckia.facturador/com.luckia.biller.deploy/src/main/resources/bootstrap/info_presencial_2014.xlsx']ggr_cons!$a$2:$n$1048576,13,0)</f>
        <v>#VALUE!</v>
      </c>
      <c r="BM363" s="53" t="e">
        <f aca="false">+VLOOKUP($D363,['file:///home/lab/repositories/luckia.facturador/com.luckia.biller.deploy/src/main/resources/bootstrap/info_presencial_2014.xlsx']ggr_cons!$a$2:$n$1048576,14,0)</f>
        <v>#VALUE!</v>
      </c>
      <c r="BN363" s="53" t="n">
        <f aca="false">+SUM(BB363:BM363)</f>
        <v>2563.07</v>
      </c>
      <c r="BO363" s="53"/>
      <c r="BP363" s="53"/>
      <c r="BQ363" s="55" t="n">
        <f aca="false">+$N363*X363</f>
        <v>0</v>
      </c>
      <c r="BR363" s="55" t="n">
        <f aca="false">+$N363*Y363</f>
        <v>0</v>
      </c>
      <c r="BS363" s="55" t="n">
        <f aca="false">+$N363*Z363</f>
        <v>0</v>
      </c>
      <c r="BT363" s="55" t="n">
        <f aca="false">+$N363*AA363</f>
        <v>0</v>
      </c>
      <c r="BU363" s="55" t="n">
        <f aca="false">+$N363*AB363</f>
        <v>0</v>
      </c>
      <c r="BV363" s="55" t="n">
        <f aca="false">+$N363*AC363</f>
        <v>0</v>
      </c>
      <c r="BW363" s="55" t="n">
        <f aca="false">+$N363*AD363</f>
        <v>0</v>
      </c>
      <c r="BX363" s="55" t="n">
        <f aca="false">+$N363*AE363</f>
        <v>0</v>
      </c>
      <c r="BY363" s="55" t="n">
        <f aca="false">+$N363*AF363</f>
        <v>0</v>
      </c>
      <c r="BZ363" s="55" t="n">
        <f aca="false">+$N363*AG363</f>
        <v>0</v>
      </c>
      <c r="CA363" s="55" t="n">
        <f aca="false">+$N363*AH363</f>
        <v>0</v>
      </c>
      <c r="CB363" s="55" t="n">
        <f aca="false">+$N363*AI363</f>
        <v>0</v>
      </c>
      <c r="CC363" s="55" t="n">
        <f aca="false">+SUM(BQ363:CB363)</f>
        <v>0</v>
      </c>
      <c r="CD363" s="53"/>
      <c r="CE363" s="55"/>
      <c r="CF363" s="55" t="n">
        <f aca="false">+BQ363/$CE$2</f>
        <v>0</v>
      </c>
      <c r="CG363" s="55" t="n">
        <f aca="false">+BR363/$CE$2</f>
        <v>0</v>
      </c>
      <c r="CH363" s="55" t="n">
        <f aca="false">+BS363/$CE$2</f>
        <v>0</v>
      </c>
      <c r="CI363" s="55" t="n">
        <f aca="false">+BT363/$CE$2</f>
        <v>0</v>
      </c>
      <c r="CJ363" s="55" t="n">
        <f aca="false">+BU363/$CE$2</f>
        <v>0</v>
      </c>
      <c r="CK363" s="55" t="n">
        <f aca="false">+BV363/$CE$2</f>
        <v>0</v>
      </c>
      <c r="CL363" s="55" t="n">
        <f aca="false">+BW363/$CE$2</f>
        <v>0</v>
      </c>
      <c r="CM363" s="55" t="n">
        <f aca="false">+BX363/$CE$2</f>
        <v>0</v>
      </c>
      <c r="CN363" s="55" t="n">
        <f aca="false">+BY363/$CE$2</f>
        <v>0</v>
      </c>
      <c r="CO363" s="55" t="n">
        <f aca="false">+BZ363/$CE$2</f>
        <v>0</v>
      </c>
      <c r="CP363" s="55" t="n">
        <f aca="false">+CA363/$CE$2</f>
        <v>0</v>
      </c>
      <c r="CQ363" s="55" t="n">
        <f aca="false">+CB363/$CE$2</f>
        <v>0</v>
      </c>
      <c r="CR363" s="55" t="n">
        <f aca="false">+CC363/$CE$2</f>
        <v>0</v>
      </c>
      <c r="CS363" s="53"/>
      <c r="CT363" s="53"/>
      <c r="CU363" s="56" t="n">
        <f aca="false">+$O363*X363+$P363*BB363+$Q363*(0.9*BB363+$S363)+$R363</f>
        <v>320.048166666667</v>
      </c>
      <c r="CV363" s="56" t="n">
        <f aca="false">+$O363*Y363+$P363*BC363+$Q363*(0.9*BC363+$S363)+$R363</f>
        <v>-833.333333333333</v>
      </c>
      <c r="CW363" s="56" t="n">
        <f aca="false">+$O363*Z363+$P363*BD363+$Q363*(0.9*BD363+$S363)+$R363</f>
        <v>-833.333333333333</v>
      </c>
      <c r="CX363" s="56" t="n">
        <f aca="false">+$O363*AA363+$P363*BE363+$Q363*(0.9*BE363+$S363)+$R363</f>
        <v>-833.333333333333</v>
      </c>
      <c r="CY363" s="56" t="n">
        <f aca="false">+$O363*AB363+$P363*BF363+$Q363*(0.9*BF363+$S363)+$R363</f>
        <v>-833.333333333333</v>
      </c>
      <c r="CZ363" s="56" t="n">
        <f aca="false">+$O363*AC363+$P363*BG363+$Q363*(0.9*BG363+$S363)+$R363</f>
        <v>-833.333333333333</v>
      </c>
      <c r="DA363" s="56" t="n">
        <f aca="false">+$O363*AD363+$P363*BH363+$Q363*(0.9*BH363+$S363)+$R363</f>
        <v>-833.333333333333</v>
      </c>
      <c r="DB363" s="56" t="n">
        <f aca="false">+$O363*AE363+$P363*BI363+$Q363*(0.9*BI363+$S363)+$R363</f>
        <v>-833.333333333333</v>
      </c>
      <c r="DC363" s="56" t="n">
        <f aca="false">+$O363*AF363+$P363*BJ363+$Q363*(0.9*BJ363+$S363)+$R363</f>
        <v>-833.333333333333</v>
      </c>
      <c r="DD363" s="56" t="n">
        <f aca="false">+$O363*AG363+$P363*BK363+$Q363*(0.9*BK363+$S363)+$R363</f>
        <v>-833.333333333333</v>
      </c>
      <c r="DE363" s="56" t="n">
        <f aca="false">+$O363*AH363+$P363*BL363+$Q363*(0.9*BL363+$S363)+$R363</f>
        <v>-833.333333333333</v>
      </c>
      <c r="DF363" s="56" t="n">
        <f aca="false">+$O363*AI363+$P363*BM363+$Q363*(0.9*BM363+$S363)+$R363</f>
        <v>-833.333333333333</v>
      </c>
      <c r="DG363" s="55" t="n">
        <f aca="false">+SUM(CU363:DF363)</f>
        <v>-8846.6185</v>
      </c>
      <c r="DH363" s="53"/>
      <c r="DJ363" s="14" t="n">
        <f aca="false">+IF(X363=0,0,$T363)</f>
        <v>30</v>
      </c>
      <c r="DK363" s="14" t="n">
        <f aca="false">+IF(Y363=0,0,$T363)</f>
        <v>0</v>
      </c>
      <c r="DL363" s="14" t="n">
        <f aca="false">+IF(Z363=0,0,$T363)</f>
        <v>0</v>
      </c>
      <c r="DM363" s="14" t="n">
        <f aca="false">+IF(AA363=0,0,$T363)</f>
        <v>0</v>
      </c>
      <c r="DN363" s="14" t="n">
        <f aca="false">+IF(AB363=0,0,$T363)</f>
        <v>0</v>
      </c>
      <c r="DO363" s="14" t="n">
        <f aca="false">+IF(AC363=0,0,$T363)</f>
        <v>0</v>
      </c>
      <c r="DP363" s="14" t="n">
        <f aca="false">+IF(AD363=0,0,$T363)</f>
        <v>0</v>
      </c>
      <c r="DQ363" s="14" t="n">
        <f aca="false">+IF(AE363=0,0,$T363)</f>
        <v>0</v>
      </c>
      <c r="DR363" s="14" t="n">
        <f aca="false">+IF(AF363=0,0,$T363)</f>
        <v>0</v>
      </c>
      <c r="DS363" s="14" t="n">
        <f aca="false">+IF(AG363=0,0,$T363)</f>
        <v>0</v>
      </c>
      <c r="DT363" s="14" t="n">
        <f aca="false">+IF(AH363=0,0,$T363)</f>
        <v>0</v>
      </c>
      <c r="DU363" s="14" t="n">
        <f aca="false">+IF(AI363=0,0,$T363)</f>
        <v>0</v>
      </c>
      <c r="DV363" s="55" t="n">
        <f aca="false">+SUM(DJ363:DU363)</f>
        <v>30</v>
      </c>
      <c r="DY363" s="14" t="n">
        <v>0</v>
      </c>
      <c r="DZ363" s="14" t="n">
        <v>0</v>
      </c>
      <c r="EA363" s="14" t="n">
        <v>0</v>
      </c>
      <c r="EB363" s="14" t="n">
        <v>0</v>
      </c>
      <c r="EC363" s="14" t="n">
        <v>0</v>
      </c>
      <c r="ED363" s="14" t="n">
        <v>0</v>
      </c>
      <c r="EE363" s="14" t="n">
        <v>0</v>
      </c>
      <c r="EF363" s="14" t="n">
        <v>0</v>
      </c>
      <c r="EG363" s="14" t="n">
        <v>0</v>
      </c>
      <c r="EH363" s="14" t="n">
        <v>0</v>
      </c>
      <c r="EI363" s="14" t="n">
        <v>0</v>
      </c>
      <c r="EJ363" s="14" t="n">
        <v>0</v>
      </c>
      <c r="EK363" s="55" t="n">
        <f aca="false">+SUM(DY363:EJ363)</f>
        <v>0</v>
      </c>
      <c r="EO363" s="53" t="n">
        <f aca="false">+CU363+DJ363-DY363/2</f>
        <v>350.048166666667</v>
      </c>
      <c r="EP363" s="53" t="n">
        <f aca="false">+CV363+DK363-DZ363/2</f>
        <v>-833.333333333333</v>
      </c>
      <c r="EQ363" s="53" t="n">
        <f aca="false">+CW363+DL363-EA363/2</f>
        <v>-833.333333333333</v>
      </c>
      <c r="ER363" s="53" t="n">
        <f aca="false">+CX363+DM363-EB363/2</f>
        <v>-833.333333333333</v>
      </c>
      <c r="ES363" s="53" t="n">
        <f aca="false">+CY363+DN363-EC363/2</f>
        <v>-833.333333333333</v>
      </c>
      <c r="ET363" s="53" t="n">
        <f aca="false">+CZ363+DO363-ED363/2</f>
        <v>-833.333333333333</v>
      </c>
      <c r="EU363" s="53" t="n">
        <f aca="false">+DA363+DP363-EE363/2</f>
        <v>-833.333333333333</v>
      </c>
      <c r="EV363" s="53" t="n">
        <f aca="false">+DB363+DQ363-EF363/2</f>
        <v>-833.333333333333</v>
      </c>
      <c r="EW363" s="53" t="n">
        <f aca="false">+DC363+DR363-EG363/2</f>
        <v>-833.333333333333</v>
      </c>
      <c r="EX363" s="53" t="n">
        <f aca="false">+DD363+DS363-EH363/2</f>
        <v>-833.333333333333</v>
      </c>
      <c r="EY363" s="53" t="n">
        <f aca="false">+DE363+DT363-EI363/2</f>
        <v>-833.333333333333</v>
      </c>
      <c r="EZ363" s="53" t="n">
        <f aca="false">+DF363+DU363-EJ363/2</f>
        <v>-833.333333333333</v>
      </c>
      <c r="FA363" s="55" t="n">
        <f aca="false">+SUM(EO363:EZ363)</f>
        <v>-8816.6185</v>
      </c>
      <c r="FD363" s="53" t="n">
        <f aca="false">+AM363-EO363-DY363</f>
        <v>-5049.22816666667</v>
      </c>
      <c r="FE363" s="53" t="n">
        <f aca="false">+AN363-EP363-DZ363</f>
        <v>833.333333333333</v>
      </c>
      <c r="FF363" s="53" t="n">
        <f aca="false">+AO363-EQ363-EA363</f>
        <v>833.333333333333</v>
      </c>
      <c r="FG363" s="53" t="n">
        <f aca="false">+AP363-ER363-EB363</f>
        <v>833.333333333333</v>
      </c>
      <c r="FH363" s="53" t="n">
        <f aca="false">+AQ363-ES363-EC363</f>
        <v>833.333333333333</v>
      </c>
      <c r="FI363" s="53" t="n">
        <f aca="false">+AR363-ET363-ED363</f>
        <v>833.333333333333</v>
      </c>
      <c r="FJ363" s="53" t="n">
        <f aca="false">+AS363-EU363-EE363</f>
        <v>833.333333333333</v>
      </c>
      <c r="FK363" s="53" t="n">
        <f aca="false">+AT363-EV363-EF363</f>
        <v>833.333333333333</v>
      </c>
      <c r="FL363" s="53" t="n">
        <f aca="false">+AU363-EW363-EG363</f>
        <v>833.333333333333</v>
      </c>
      <c r="FM363" s="53" t="n">
        <f aca="false">+AV363-EX363-EH363</f>
        <v>833.333333333333</v>
      </c>
      <c r="FN363" s="53" t="n">
        <f aca="false">+AW363-EY363-EI363</f>
        <v>833.333333333333</v>
      </c>
      <c r="FO363" s="53" t="n">
        <f aca="false">+AX363-EZ363-EJ363</f>
        <v>833.333333333333</v>
      </c>
      <c r="FP363" s="53" t="n">
        <f aca="false">+AY363-FA363</f>
        <v>4117.4385</v>
      </c>
    </row>
    <row collapsed="false" customFormat="false" customHeight="true" hidden="false" ht="15" outlineLevel="2" r="364">
      <c r="A364" s="21" t="n">
        <v>12</v>
      </c>
      <c r="B364" s="21" t="s">
        <v>67</v>
      </c>
      <c r="C364" s="21" t="s">
        <v>218</v>
      </c>
      <c r="D364" s="67" t="n">
        <v>15005</v>
      </c>
      <c r="E364" s="68" t="s">
        <v>1105</v>
      </c>
      <c r="F364" s="72" t="s">
        <v>1106</v>
      </c>
      <c r="G364" s="21" t="s">
        <v>69</v>
      </c>
      <c r="H364" s="21" t="s">
        <v>69</v>
      </c>
      <c r="I364" s="72" t="s">
        <v>1107</v>
      </c>
      <c r="J364" s="76" t="s">
        <v>486</v>
      </c>
      <c r="K364" s="76" t="s">
        <v>486</v>
      </c>
      <c r="L364" s="23" t="s">
        <v>43</v>
      </c>
      <c r="M364" s="50" t="s">
        <v>70</v>
      </c>
      <c r="N364" s="51" t="n">
        <v>0</v>
      </c>
      <c r="O364" s="51" t="n">
        <v>0</v>
      </c>
      <c r="P364" s="51" t="n">
        <v>0</v>
      </c>
      <c r="Q364" s="51" t="n">
        <v>0.5</v>
      </c>
      <c r="R364" s="50" t="n">
        <v>0</v>
      </c>
      <c r="S364" s="78" t="n">
        <f aca="false">-20000/12</f>
        <v>-1666.66666666667</v>
      </c>
      <c r="T364" s="50" t="n">
        <v>30</v>
      </c>
      <c r="U364" s="78"/>
      <c r="X364" s="53" t="e">
        <f aca="false">+VLOOKUP($D364,['file:///home/lab/repositories/luckia.facturador/com.luckia.biller.deploy/src/main/resources/bootstrap/info_presencial_2014.xlsx']venta_neta_cons!$a$2:$n$1048576,3,0)</f>
        <v>#VALUE!</v>
      </c>
      <c r="Y364" s="53" t="e">
        <f aca="false">+VLOOKUP($D364,['file:///home/lab/repositories/luckia.facturador/com.luckia.biller.deploy/src/main/resources/bootstrap/info_presencial_2014.xlsx']venta_neta_cons!$a$2:$n$1048576,4,0)</f>
        <v>#VALUE!</v>
      </c>
      <c r="Z364" s="53" t="e">
        <f aca="false">+VLOOKUP($D364,['file:///home/lab/repositories/luckia.facturador/com.luckia.biller.deploy/src/main/resources/bootstrap/info_presencial_2014.xlsx']venta_neta_cons!$a$2:$n$1048576,5,0)</f>
        <v>#VALUE!</v>
      </c>
      <c r="AA364" s="53" t="e">
        <f aca="false">+VLOOKUP($D364,['file:///home/lab/repositories/luckia.facturador/com.luckia.biller.deploy/src/main/resources/bootstrap/info_presencial_2014.xlsx']venta_neta_cons!$a$2:$n$1048576,6,0)</f>
        <v>#VALUE!</v>
      </c>
      <c r="AB364" s="53" t="e">
        <f aca="false">+VLOOKUP($D364,['file:///home/lab/repositories/luckia.facturador/com.luckia.biller.deploy/src/main/resources/bootstrap/info_presencial_2014.xlsx']venta_neta_cons!$a$2:$n$1048576,7,0)</f>
        <v>#VALUE!</v>
      </c>
      <c r="AC364" s="53" t="e">
        <f aca="false">+VLOOKUP($D364,['file:///home/lab/repositories/luckia.facturador/com.luckia.biller.deploy/src/main/resources/bootstrap/info_presencial_2014.xlsx']venta_neta_cons!$a$2:$n$1048576,8,0)</f>
        <v>#VALUE!</v>
      </c>
      <c r="AD364" s="53" t="e">
        <f aca="false">+VLOOKUP($D364,['file:///home/lab/repositories/luckia.facturador/com.luckia.biller.deploy/src/main/resources/bootstrap/info_presencial_2014.xlsx']venta_neta_cons!$a$2:$n$1048576,9,0)</f>
        <v>#VALUE!</v>
      </c>
      <c r="AE364" s="53" t="e">
        <f aca="false">+VLOOKUP($D364,['file:///home/lab/repositories/luckia.facturador/com.luckia.biller.deploy/src/main/resources/bootstrap/info_presencial_2014.xlsx']venta_neta_cons!$a$2:$n$1048576,10,0)</f>
        <v>#VALUE!</v>
      </c>
      <c r="AF364" s="53" t="e">
        <f aca="false">+VLOOKUP($D364,['file:///home/lab/repositories/luckia.facturador/com.luckia.biller.deploy/src/main/resources/bootstrap/info_presencial_2014.xlsx']venta_neta_cons!$a$2:$n$1048576,11,0)</f>
        <v>#VALUE!</v>
      </c>
      <c r="AG364" s="53" t="e">
        <f aca="false">+VLOOKUP($D364,['file:///home/lab/repositories/luckia.facturador/com.luckia.biller.deploy/src/main/resources/bootstrap/info_presencial_2014.xlsx']venta_neta_cons!$a$2:$n$1048576,12,0)</f>
        <v>#VALUE!</v>
      </c>
      <c r="AH364" s="53" t="e">
        <f aca="false">+VLOOKUP($D364,['file:///home/lab/repositories/luckia.facturador/com.luckia.biller.deploy/src/main/resources/bootstrap/info_presencial_2014.xlsx']venta_neta_cons!$a$2:$n$1048576,13,0)</f>
        <v>#VALUE!</v>
      </c>
      <c r="AI364" s="53" t="e">
        <f aca="false">+VLOOKUP($D364,['file:///home/lab/repositories/luckia.facturador/com.luckia.biller.deploy/src/main/resources/bootstrap/info_presencial_2014.xlsx']venta_neta_cons!$a$2:$n$1048576,14,0)</f>
        <v>#VALUE!</v>
      </c>
      <c r="AJ364" s="53" t="n">
        <f aca="false">+SUM(X364:AI364)</f>
        <v>25325</v>
      </c>
      <c r="AK364" s="54" t="n">
        <f aca="false">+BB364/X364</f>
        <v>0.202152418558736</v>
      </c>
      <c r="AL364" s="53"/>
      <c r="AM364" s="53" t="e">
        <f aca="false">+VLOOKUP($D364,['file:///home/lab/repositories/luckia.facturador/com.luckia.biller.deploy/src/main/resources/bootstrap/info_presencial_2014.xlsx']saldo_cons!$a$2:$n$1048576,3,0)</f>
        <v>#VALUE!</v>
      </c>
      <c r="AN364" s="53" t="e">
        <f aca="false">+VLOOKUP($D364,['file:///home/lab/repositories/luckia.facturador/com.luckia.biller.deploy/src/main/resources/bootstrap/info_presencial_2014.xlsx']saldo_cons!$a$2:$n$1048576,4,0)</f>
        <v>#VALUE!</v>
      </c>
      <c r="AO364" s="53" t="e">
        <f aca="false">+VLOOKUP($D364,['file:///home/lab/repositories/luckia.facturador/com.luckia.biller.deploy/src/main/resources/bootstrap/info_presencial_2014.xlsx']saldo_cons!$a$2:$n$1048576,5,0)</f>
        <v>#VALUE!</v>
      </c>
      <c r="AP364" s="53" t="e">
        <f aca="false">+VLOOKUP($D364,['file:///home/lab/repositories/luckia.facturador/com.luckia.biller.deploy/src/main/resources/bootstrap/info_presencial_2014.xlsx']saldo_cons!$a$2:$n$1048576,6,0)</f>
        <v>#VALUE!</v>
      </c>
      <c r="AQ364" s="53" t="e">
        <f aca="false">+VLOOKUP($D364,['file:///home/lab/repositories/luckia.facturador/com.luckia.biller.deploy/src/main/resources/bootstrap/info_presencial_2014.xlsx']saldo_cons!$a$2:$n$1048576,7,0)</f>
        <v>#VALUE!</v>
      </c>
      <c r="AR364" s="53" t="e">
        <f aca="false">+VLOOKUP($D364,['file:///home/lab/repositories/luckia.facturador/com.luckia.biller.deploy/src/main/resources/bootstrap/info_presencial_2014.xlsx']saldo_cons!$a$2:$n$1048576,8,0)</f>
        <v>#VALUE!</v>
      </c>
      <c r="AS364" s="53" t="e">
        <f aca="false">+VLOOKUP($D364,['file:///home/lab/repositories/luckia.facturador/com.luckia.biller.deploy/src/main/resources/bootstrap/info_presencial_2014.xlsx']saldo_cons!$a$2:$n$1048576,9,0)</f>
        <v>#VALUE!</v>
      </c>
      <c r="AT364" s="53" t="e">
        <f aca="false">+VLOOKUP($D364,['file:///home/lab/repositories/luckia.facturador/com.luckia.biller.deploy/src/main/resources/bootstrap/info_presencial_2014.xlsx']saldo_cons!$a$2:$n$1048576,10,0)</f>
        <v>#VALUE!</v>
      </c>
      <c r="AU364" s="53" t="e">
        <f aca="false">+VLOOKUP($D364,['file:///home/lab/repositories/luckia.facturador/com.luckia.biller.deploy/src/main/resources/bootstrap/info_presencial_2014.xlsx']saldo_cons!$a$2:$n$1048576,11,0)</f>
        <v>#VALUE!</v>
      </c>
      <c r="AV364" s="53" t="e">
        <f aca="false">+VLOOKUP($D364,['file:///home/lab/repositories/luckia.facturador/com.luckia.biller.deploy/src/main/resources/bootstrap/info_presencial_2014.xlsx']saldo_cons!$a$2:$n$1048576,12,0)</f>
        <v>#VALUE!</v>
      </c>
      <c r="AW364" s="53" t="e">
        <f aca="false">+VLOOKUP($D364,['file:///home/lab/repositories/luckia.facturador/com.luckia.biller.deploy/src/main/resources/bootstrap/info_presencial_2014.xlsx']saldo_cons!$a$2:$n$1048576,13,0)</f>
        <v>#VALUE!</v>
      </c>
      <c r="AX364" s="53" t="e">
        <f aca="false">+VLOOKUP($D364,['file:///home/lab/repositories/luckia.facturador/com.luckia.biller.deploy/src/main/resources/bootstrap/info_presencial_2014.xlsx']saldo_cons!$a$2:$n$1048576,14,0)</f>
        <v>#VALUE!</v>
      </c>
      <c r="AY364" s="53" t="n">
        <f aca="false">+SUM(AM364:AX364)</f>
        <v>-21021.51</v>
      </c>
      <c r="AZ364" s="53"/>
      <c r="BA364" s="53"/>
      <c r="BB364" s="53" t="e">
        <f aca="false">+VLOOKUP($D364,['file:///home/lab/repositories/luckia.facturador/com.luckia.biller.deploy/src/main/resources/bootstrap/info_presencial_2014.xlsx']ggr_cons!$a$2:$n$1048576,3,0)</f>
        <v>#VALUE!</v>
      </c>
      <c r="BC364" s="53" t="e">
        <f aca="false">+VLOOKUP($D364,['file:///home/lab/repositories/luckia.facturador/com.luckia.biller.deploy/src/main/resources/bootstrap/info_presencial_2014.xlsx']ggr_cons!$a$2:$n$1048576,4,0)</f>
        <v>#VALUE!</v>
      </c>
      <c r="BD364" s="53" t="e">
        <f aca="false">+VLOOKUP($D364,['file:///home/lab/repositories/luckia.facturador/com.luckia.biller.deploy/src/main/resources/bootstrap/info_presencial_2014.xlsx']ggr_cons!$a$2:$n$1048576,5,0)</f>
        <v>#VALUE!</v>
      </c>
      <c r="BE364" s="53" t="e">
        <f aca="false">+VLOOKUP($D364,['file:///home/lab/repositories/luckia.facturador/com.luckia.biller.deploy/src/main/resources/bootstrap/info_presencial_2014.xlsx']ggr_cons!$a$2:$n$1048576,6,0)</f>
        <v>#VALUE!</v>
      </c>
      <c r="BF364" s="53" t="e">
        <f aca="false">+VLOOKUP($D364,['file:///home/lab/repositories/luckia.facturador/com.luckia.biller.deploy/src/main/resources/bootstrap/info_presencial_2014.xlsx']ggr_cons!$a$2:$n$1048576,7,0)</f>
        <v>#VALUE!</v>
      </c>
      <c r="BG364" s="53" t="e">
        <f aca="false">+VLOOKUP($D364,['file:///home/lab/repositories/luckia.facturador/com.luckia.biller.deploy/src/main/resources/bootstrap/info_presencial_2014.xlsx']ggr_cons!$a$2:$n$1048576,8,0)</f>
        <v>#VALUE!</v>
      </c>
      <c r="BH364" s="53" t="e">
        <f aca="false">+VLOOKUP($D364,['file:///home/lab/repositories/luckia.facturador/com.luckia.biller.deploy/src/main/resources/bootstrap/info_presencial_2014.xlsx']ggr_cons!$a$2:$n$1048576,9,0)</f>
        <v>#VALUE!</v>
      </c>
      <c r="BI364" s="53" t="e">
        <f aca="false">+VLOOKUP($D364,['file:///home/lab/repositories/luckia.facturador/com.luckia.biller.deploy/src/main/resources/bootstrap/info_presencial_2014.xlsx']ggr_cons!$a$2:$n$1048576,10,0)</f>
        <v>#VALUE!</v>
      </c>
      <c r="BJ364" s="53" t="e">
        <f aca="false">+VLOOKUP($D364,['file:///home/lab/repositories/luckia.facturador/com.luckia.biller.deploy/src/main/resources/bootstrap/info_presencial_2014.xlsx']ggr_cons!$a$2:$n$1048576,11,0)</f>
        <v>#VALUE!</v>
      </c>
      <c r="BK364" s="53" t="e">
        <f aca="false">+VLOOKUP($D364,['file:///home/lab/repositories/luckia.facturador/com.luckia.biller.deploy/src/main/resources/bootstrap/info_presencial_2014.xlsx']ggr_cons!$a$2:$n$1048576,12,0)</f>
        <v>#VALUE!</v>
      </c>
      <c r="BL364" s="53" t="e">
        <f aca="false">+VLOOKUP($D364,['file:///home/lab/repositories/luckia.facturador/com.luckia.biller.deploy/src/main/resources/bootstrap/info_presencial_2014.xlsx']ggr_cons!$a$2:$n$1048576,13,0)</f>
        <v>#VALUE!</v>
      </c>
      <c r="BM364" s="53" t="e">
        <f aca="false">+VLOOKUP($D364,['file:///home/lab/repositories/luckia.facturador/com.luckia.biller.deploy/src/main/resources/bootstrap/info_presencial_2014.xlsx']ggr_cons!$a$2:$n$1048576,14,0)</f>
        <v>#VALUE!</v>
      </c>
      <c r="BN364" s="53" t="n">
        <f aca="false">+SUM(BB364:BM364)</f>
        <v>5119.51</v>
      </c>
      <c r="BO364" s="53"/>
      <c r="BP364" s="53"/>
      <c r="BQ364" s="55" t="n">
        <f aca="false">+$N364*X364</f>
        <v>0</v>
      </c>
      <c r="BR364" s="55" t="n">
        <f aca="false">+$N364*Y364</f>
        <v>0</v>
      </c>
      <c r="BS364" s="55" t="n">
        <f aca="false">+$N364*Z364</f>
        <v>0</v>
      </c>
      <c r="BT364" s="55" t="n">
        <f aca="false">+$N364*AA364</f>
        <v>0</v>
      </c>
      <c r="BU364" s="55" t="n">
        <f aca="false">+$N364*AB364</f>
        <v>0</v>
      </c>
      <c r="BV364" s="55" t="n">
        <f aca="false">+$N364*AC364</f>
        <v>0</v>
      </c>
      <c r="BW364" s="55" t="n">
        <f aca="false">+$N364*AD364</f>
        <v>0</v>
      </c>
      <c r="BX364" s="55" t="n">
        <f aca="false">+$N364*AE364</f>
        <v>0</v>
      </c>
      <c r="BY364" s="55" t="n">
        <f aca="false">+$N364*AF364</f>
        <v>0</v>
      </c>
      <c r="BZ364" s="55" t="n">
        <f aca="false">+$N364*AG364</f>
        <v>0</v>
      </c>
      <c r="CA364" s="55" t="n">
        <f aca="false">+$N364*AH364</f>
        <v>0</v>
      </c>
      <c r="CB364" s="55" t="n">
        <f aca="false">+$N364*AI364</f>
        <v>0</v>
      </c>
      <c r="CC364" s="55" t="n">
        <f aca="false">+SUM(BQ364:CB364)</f>
        <v>0</v>
      </c>
      <c r="CD364" s="53"/>
      <c r="CE364" s="55"/>
      <c r="CF364" s="55" t="n">
        <f aca="false">+BQ364/$CE$2</f>
        <v>0</v>
      </c>
      <c r="CG364" s="55" t="n">
        <f aca="false">+BR364/$CE$2</f>
        <v>0</v>
      </c>
      <c r="CH364" s="55" t="n">
        <f aca="false">+BS364/$CE$2</f>
        <v>0</v>
      </c>
      <c r="CI364" s="55" t="n">
        <f aca="false">+BT364/$CE$2</f>
        <v>0</v>
      </c>
      <c r="CJ364" s="55" t="n">
        <f aca="false">+BU364/$CE$2</f>
        <v>0</v>
      </c>
      <c r="CK364" s="55" t="n">
        <f aca="false">+BV364/$CE$2</f>
        <v>0</v>
      </c>
      <c r="CL364" s="55" t="n">
        <f aca="false">+BW364/$CE$2</f>
        <v>0</v>
      </c>
      <c r="CM364" s="55" t="n">
        <f aca="false">+BX364/$CE$2</f>
        <v>0</v>
      </c>
      <c r="CN364" s="55" t="n">
        <f aca="false">+BY364/$CE$2</f>
        <v>0</v>
      </c>
      <c r="CO364" s="55" t="n">
        <f aca="false">+BZ364/$CE$2</f>
        <v>0</v>
      </c>
      <c r="CP364" s="55" t="n">
        <f aca="false">+CA364/$CE$2</f>
        <v>0</v>
      </c>
      <c r="CQ364" s="55" t="n">
        <f aca="false">+CB364/$CE$2</f>
        <v>0</v>
      </c>
      <c r="CR364" s="55" t="n">
        <f aca="false">+CC364/$CE$2</f>
        <v>0</v>
      </c>
      <c r="CS364" s="53"/>
      <c r="CT364" s="53"/>
      <c r="CU364" s="56" t="n">
        <f aca="false">+$O364*X364+$P364*BB364+$Q364*(0.9*BB364+$S364)+$R364</f>
        <v>1470.44616666667</v>
      </c>
      <c r="CV364" s="56" t="n">
        <f aca="false">+$O364*Y364+$P364*BC364+$Q364*(0.9*BC364+$S364)+$R364</f>
        <v>-833.333333333333</v>
      </c>
      <c r="CW364" s="56" t="n">
        <f aca="false">+$O364*Z364+$P364*BD364+$Q364*(0.9*BD364+$S364)+$R364</f>
        <v>-833.333333333333</v>
      </c>
      <c r="CX364" s="56" t="n">
        <f aca="false">+$O364*AA364+$P364*BE364+$Q364*(0.9*BE364+$S364)+$R364</f>
        <v>-833.333333333333</v>
      </c>
      <c r="CY364" s="56" t="n">
        <f aca="false">+$O364*AB364+$P364*BF364+$Q364*(0.9*BF364+$S364)+$R364</f>
        <v>-833.333333333333</v>
      </c>
      <c r="CZ364" s="56" t="n">
        <f aca="false">+$O364*AC364+$P364*BG364+$Q364*(0.9*BG364+$S364)+$R364</f>
        <v>-833.333333333333</v>
      </c>
      <c r="DA364" s="56" t="n">
        <f aca="false">+$O364*AD364+$P364*BH364+$Q364*(0.9*BH364+$S364)+$R364</f>
        <v>-833.333333333333</v>
      </c>
      <c r="DB364" s="56" t="n">
        <f aca="false">+$O364*AE364+$P364*BI364+$Q364*(0.9*BI364+$S364)+$R364</f>
        <v>-833.333333333333</v>
      </c>
      <c r="DC364" s="56" t="n">
        <f aca="false">+$O364*AF364+$P364*BJ364+$Q364*(0.9*BJ364+$S364)+$R364</f>
        <v>-833.333333333333</v>
      </c>
      <c r="DD364" s="56" t="n">
        <f aca="false">+$O364*AG364+$P364*BK364+$Q364*(0.9*BK364+$S364)+$R364</f>
        <v>-833.333333333333</v>
      </c>
      <c r="DE364" s="56" t="n">
        <f aca="false">+$O364*AH364+$P364*BL364+$Q364*(0.9*BL364+$S364)+$R364</f>
        <v>-833.333333333333</v>
      </c>
      <c r="DF364" s="56" t="n">
        <f aca="false">+$O364*AI364+$P364*BM364+$Q364*(0.9*BM364+$S364)+$R364</f>
        <v>-833.333333333333</v>
      </c>
      <c r="DG364" s="55" t="n">
        <f aca="false">+SUM(CU364:DF364)</f>
        <v>-7696.2205</v>
      </c>
      <c r="DH364" s="53"/>
      <c r="DJ364" s="14" t="n">
        <f aca="false">+IF(X364=0,0,$T364)</f>
        <v>30</v>
      </c>
      <c r="DK364" s="14" t="n">
        <f aca="false">+IF(Y364=0,0,$T364)</f>
        <v>0</v>
      </c>
      <c r="DL364" s="14" t="n">
        <f aca="false">+IF(Z364=0,0,$T364)</f>
        <v>0</v>
      </c>
      <c r="DM364" s="14" t="n">
        <f aca="false">+IF(AA364=0,0,$T364)</f>
        <v>0</v>
      </c>
      <c r="DN364" s="14" t="n">
        <f aca="false">+IF(AB364=0,0,$T364)</f>
        <v>0</v>
      </c>
      <c r="DO364" s="14" t="n">
        <f aca="false">+IF(AC364=0,0,$T364)</f>
        <v>0</v>
      </c>
      <c r="DP364" s="14" t="n">
        <f aca="false">+IF(AD364=0,0,$T364)</f>
        <v>0</v>
      </c>
      <c r="DQ364" s="14" t="n">
        <f aca="false">+IF(AE364=0,0,$T364)</f>
        <v>0</v>
      </c>
      <c r="DR364" s="14" t="n">
        <f aca="false">+IF(AF364=0,0,$T364)</f>
        <v>0</v>
      </c>
      <c r="DS364" s="14" t="n">
        <f aca="false">+IF(AG364=0,0,$T364)</f>
        <v>0</v>
      </c>
      <c r="DT364" s="14" t="n">
        <f aca="false">+IF(AH364=0,0,$T364)</f>
        <v>0</v>
      </c>
      <c r="DU364" s="14" t="n">
        <f aca="false">+IF(AI364=0,0,$T364)</f>
        <v>0</v>
      </c>
      <c r="DV364" s="55" t="n">
        <f aca="false">+SUM(DJ364:DU364)</f>
        <v>30</v>
      </c>
      <c r="DY364" s="14" t="n">
        <v>0</v>
      </c>
      <c r="DZ364" s="14" t="n">
        <v>0</v>
      </c>
      <c r="EA364" s="14" t="n">
        <v>0</v>
      </c>
      <c r="EB364" s="14" t="n">
        <v>0</v>
      </c>
      <c r="EC364" s="14" t="n">
        <v>0</v>
      </c>
      <c r="ED364" s="14" t="n">
        <v>0</v>
      </c>
      <c r="EE364" s="14" t="n">
        <v>0</v>
      </c>
      <c r="EF364" s="14" t="n">
        <v>0</v>
      </c>
      <c r="EG364" s="14" t="n">
        <v>0</v>
      </c>
      <c r="EH364" s="14" t="n">
        <v>0</v>
      </c>
      <c r="EI364" s="14" t="n">
        <v>0</v>
      </c>
      <c r="EJ364" s="14" t="n">
        <v>0</v>
      </c>
      <c r="EK364" s="55" t="n">
        <f aca="false">+SUM(DY364:EJ364)</f>
        <v>0</v>
      </c>
      <c r="EO364" s="53" t="n">
        <f aca="false">+CU364+DJ364-DY364/2</f>
        <v>1500.44616666667</v>
      </c>
      <c r="EP364" s="53" t="n">
        <f aca="false">+CV364+DK364-DZ364/2</f>
        <v>-833.333333333333</v>
      </c>
      <c r="EQ364" s="53" t="n">
        <f aca="false">+CW364+DL364-EA364/2</f>
        <v>-833.333333333333</v>
      </c>
      <c r="ER364" s="53" t="n">
        <f aca="false">+CX364+DM364-EB364/2</f>
        <v>-833.333333333333</v>
      </c>
      <c r="ES364" s="53" t="n">
        <f aca="false">+CY364+DN364-EC364/2</f>
        <v>-833.333333333333</v>
      </c>
      <c r="ET364" s="53" t="n">
        <f aca="false">+CZ364+DO364-ED364/2</f>
        <v>-833.333333333333</v>
      </c>
      <c r="EU364" s="53" t="n">
        <f aca="false">+DA364+DP364-EE364/2</f>
        <v>-833.333333333333</v>
      </c>
      <c r="EV364" s="53" t="n">
        <f aca="false">+DB364+DQ364-EF364/2</f>
        <v>-833.333333333333</v>
      </c>
      <c r="EW364" s="53" t="n">
        <f aca="false">+DC364+DR364-EG364/2</f>
        <v>-833.333333333333</v>
      </c>
      <c r="EX364" s="53" t="n">
        <f aca="false">+DD364+DS364-EH364/2</f>
        <v>-833.333333333333</v>
      </c>
      <c r="EY364" s="53" t="n">
        <f aca="false">+DE364+DT364-EI364/2</f>
        <v>-833.333333333333</v>
      </c>
      <c r="EZ364" s="53" t="n">
        <f aca="false">+DF364+DU364-EJ364/2</f>
        <v>-833.333333333333</v>
      </c>
      <c r="FA364" s="55" t="n">
        <f aca="false">+SUM(EO364:EZ364)</f>
        <v>-7666.2205</v>
      </c>
      <c r="FD364" s="53" t="n">
        <f aca="false">+AM364-EO364-DY364</f>
        <v>-22521.9561666667</v>
      </c>
      <c r="FE364" s="53" t="n">
        <f aca="false">+AN364-EP364-DZ364</f>
        <v>833.333333333333</v>
      </c>
      <c r="FF364" s="53" t="n">
        <f aca="false">+AO364-EQ364-EA364</f>
        <v>833.333333333333</v>
      </c>
      <c r="FG364" s="53" t="n">
        <f aca="false">+AP364-ER364-EB364</f>
        <v>833.333333333333</v>
      </c>
      <c r="FH364" s="53" t="n">
        <f aca="false">+AQ364-ES364-EC364</f>
        <v>833.333333333333</v>
      </c>
      <c r="FI364" s="53" t="n">
        <f aca="false">+AR364-ET364-ED364</f>
        <v>833.333333333333</v>
      </c>
      <c r="FJ364" s="53" t="n">
        <f aca="false">+AS364-EU364-EE364</f>
        <v>833.333333333333</v>
      </c>
      <c r="FK364" s="53" t="n">
        <f aca="false">+AT364-EV364-EF364</f>
        <v>833.333333333333</v>
      </c>
      <c r="FL364" s="53" t="n">
        <f aca="false">+AU364-EW364-EG364</f>
        <v>833.333333333333</v>
      </c>
      <c r="FM364" s="53" t="n">
        <f aca="false">+AV364-EX364-EH364</f>
        <v>833.333333333333</v>
      </c>
      <c r="FN364" s="53" t="n">
        <f aca="false">+AW364-EY364-EI364</f>
        <v>833.333333333333</v>
      </c>
      <c r="FO364" s="53" t="n">
        <f aca="false">+AX364-EZ364-EJ364</f>
        <v>833.333333333333</v>
      </c>
      <c r="FP364" s="53" t="n">
        <f aca="false">+AY364-FA364</f>
        <v>-13355.2895</v>
      </c>
    </row>
    <row collapsed="false" customFormat="false" customHeight="true" hidden="false" ht="15" outlineLevel="2" r="365">
      <c r="A365" s="21" t="n">
        <v>12</v>
      </c>
      <c r="B365" s="21" t="s">
        <v>67</v>
      </c>
      <c r="C365" s="21" t="s">
        <v>218</v>
      </c>
      <c r="D365" s="67" t="n">
        <v>15006</v>
      </c>
      <c r="E365" s="68" t="s">
        <v>1108</v>
      </c>
      <c r="F365" s="72" t="s">
        <v>1109</v>
      </c>
      <c r="G365" s="21" t="s">
        <v>69</v>
      </c>
      <c r="H365" s="21" t="s">
        <v>69</v>
      </c>
      <c r="I365" s="72" t="s">
        <v>1110</v>
      </c>
      <c r="J365" s="76" t="s">
        <v>557</v>
      </c>
      <c r="K365" s="76" t="s">
        <v>486</v>
      </c>
      <c r="L365" s="23" t="s">
        <v>43</v>
      </c>
      <c r="M365" s="50" t="s">
        <v>70</v>
      </c>
      <c r="N365" s="51" t="n">
        <v>0</v>
      </c>
      <c r="O365" s="51" t="n">
        <v>0</v>
      </c>
      <c r="P365" s="51" t="n">
        <v>0</v>
      </c>
      <c r="Q365" s="51" t="n">
        <v>0.5</v>
      </c>
      <c r="R365" s="50" t="n">
        <v>0</v>
      </c>
      <c r="S365" s="78" t="n">
        <f aca="false">-20000/12</f>
        <v>-1666.66666666667</v>
      </c>
      <c r="T365" s="50" t="n">
        <v>30</v>
      </c>
      <c r="U365" s="78"/>
      <c r="X365" s="53" t="e">
        <f aca="false">+VLOOKUP($D365,['file:///home/lab/repositories/luckia.facturador/com.luckia.biller.deploy/src/main/resources/bootstrap/info_presencial_2014.xlsx']venta_neta_cons!$a$2:$n$1048576,3,0)</f>
        <v>#VALUE!</v>
      </c>
      <c r="Y365" s="53" t="e">
        <f aca="false">+VLOOKUP($D365,['file:///home/lab/repositories/luckia.facturador/com.luckia.biller.deploy/src/main/resources/bootstrap/info_presencial_2014.xlsx']venta_neta_cons!$a$2:$n$1048576,4,0)</f>
        <v>#VALUE!</v>
      </c>
      <c r="Z365" s="53" t="e">
        <f aca="false">+VLOOKUP($D365,['file:///home/lab/repositories/luckia.facturador/com.luckia.biller.deploy/src/main/resources/bootstrap/info_presencial_2014.xlsx']venta_neta_cons!$a$2:$n$1048576,5,0)</f>
        <v>#VALUE!</v>
      </c>
      <c r="AA365" s="53" t="e">
        <f aca="false">+VLOOKUP($D365,['file:///home/lab/repositories/luckia.facturador/com.luckia.biller.deploy/src/main/resources/bootstrap/info_presencial_2014.xlsx']venta_neta_cons!$a$2:$n$1048576,6,0)</f>
        <v>#VALUE!</v>
      </c>
      <c r="AB365" s="53" t="e">
        <f aca="false">+VLOOKUP($D365,['file:///home/lab/repositories/luckia.facturador/com.luckia.biller.deploy/src/main/resources/bootstrap/info_presencial_2014.xlsx']venta_neta_cons!$a$2:$n$1048576,7,0)</f>
        <v>#VALUE!</v>
      </c>
      <c r="AC365" s="53" t="e">
        <f aca="false">+VLOOKUP($D365,['file:///home/lab/repositories/luckia.facturador/com.luckia.biller.deploy/src/main/resources/bootstrap/info_presencial_2014.xlsx']venta_neta_cons!$a$2:$n$1048576,8,0)</f>
        <v>#VALUE!</v>
      </c>
      <c r="AD365" s="53" t="e">
        <f aca="false">+VLOOKUP($D365,['file:///home/lab/repositories/luckia.facturador/com.luckia.biller.deploy/src/main/resources/bootstrap/info_presencial_2014.xlsx']venta_neta_cons!$a$2:$n$1048576,9,0)</f>
        <v>#VALUE!</v>
      </c>
      <c r="AE365" s="53" t="e">
        <f aca="false">+VLOOKUP($D365,['file:///home/lab/repositories/luckia.facturador/com.luckia.biller.deploy/src/main/resources/bootstrap/info_presencial_2014.xlsx']venta_neta_cons!$a$2:$n$1048576,10,0)</f>
        <v>#VALUE!</v>
      </c>
      <c r="AF365" s="53" t="e">
        <f aca="false">+VLOOKUP($D365,['file:///home/lab/repositories/luckia.facturador/com.luckia.biller.deploy/src/main/resources/bootstrap/info_presencial_2014.xlsx']venta_neta_cons!$a$2:$n$1048576,11,0)</f>
        <v>#VALUE!</v>
      </c>
      <c r="AG365" s="53" t="e">
        <f aca="false">+VLOOKUP($D365,['file:///home/lab/repositories/luckia.facturador/com.luckia.biller.deploy/src/main/resources/bootstrap/info_presencial_2014.xlsx']venta_neta_cons!$a$2:$n$1048576,12,0)</f>
        <v>#VALUE!</v>
      </c>
      <c r="AH365" s="53" t="e">
        <f aca="false">+VLOOKUP($D365,['file:///home/lab/repositories/luckia.facturador/com.luckia.biller.deploy/src/main/resources/bootstrap/info_presencial_2014.xlsx']venta_neta_cons!$a$2:$n$1048576,13,0)</f>
        <v>#VALUE!</v>
      </c>
      <c r="AI365" s="53" t="e">
        <f aca="false">+VLOOKUP($D365,['file:///home/lab/repositories/luckia.facturador/com.luckia.biller.deploy/src/main/resources/bootstrap/info_presencial_2014.xlsx']venta_neta_cons!$a$2:$n$1048576,14,0)</f>
        <v>#VALUE!</v>
      </c>
      <c r="AJ365" s="53" t="n">
        <f aca="false">+SUM(X365:AI365)</f>
        <v>168026</v>
      </c>
      <c r="AK365" s="54" t="n">
        <f aca="false">+BB365/X365</f>
        <v>-0.175317807958292</v>
      </c>
      <c r="AL365" s="53"/>
      <c r="AM365" s="53" t="e">
        <f aca="false">+VLOOKUP($D365,['file:///home/lab/repositories/luckia.facturador/com.luckia.biller.deploy/src/main/resources/bootstrap/info_presencial_2014.xlsx']saldo_cons!$a$2:$n$1048576,3,0)</f>
        <v>#VALUE!</v>
      </c>
      <c r="AN365" s="53" t="e">
        <f aca="false">+VLOOKUP($D365,['file:///home/lab/repositories/luckia.facturador/com.luckia.biller.deploy/src/main/resources/bootstrap/info_presencial_2014.xlsx']saldo_cons!$a$2:$n$1048576,4,0)</f>
        <v>#VALUE!</v>
      </c>
      <c r="AO365" s="53" t="e">
        <f aca="false">+VLOOKUP($D365,['file:///home/lab/repositories/luckia.facturador/com.luckia.biller.deploy/src/main/resources/bootstrap/info_presencial_2014.xlsx']saldo_cons!$a$2:$n$1048576,5,0)</f>
        <v>#VALUE!</v>
      </c>
      <c r="AP365" s="53" t="e">
        <f aca="false">+VLOOKUP($D365,['file:///home/lab/repositories/luckia.facturador/com.luckia.biller.deploy/src/main/resources/bootstrap/info_presencial_2014.xlsx']saldo_cons!$a$2:$n$1048576,6,0)</f>
        <v>#VALUE!</v>
      </c>
      <c r="AQ365" s="53" t="e">
        <f aca="false">+VLOOKUP($D365,['file:///home/lab/repositories/luckia.facturador/com.luckia.biller.deploy/src/main/resources/bootstrap/info_presencial_2014.xlsx']saldo_cons!$a$2:$n$1048576,7,0)</f>
        <v>#VALUE!</v>
      </c>
      <c r="AR365" s="53" t="e">
        <f aca="false">+VLOOKUP($D365,['file:///home/lab/repositories/luckia.facturador/com.luckia.biller.deploy/src/main/resources/bootstrap/info_presencial_2014.xlsx']saldo_cons!$a$2:$n$1048576,8,0)</f>
        <v>#VALUE!</v>
      </c>
      <c r="AS365" s="53" t="e">
        <f aca="false">+VLOOKUP($D365,['file:///home/lab/repositories/luckia.facturador/com.luckia.biller.deploy/src/main/resources/bootstrap/info_presencial_2014.xlsx']saldo_cons!$a$2:$n$1048576,9,0)</f>
        <v>#VALUE!</v>
      </c>
      <c r="AT365" s="53" t="e">
        <f aca="false">+VLOOKUP($D365,['file:///home/lab/repositories/luckia.facturador/com.luckia.biller.deploy/src/main/resources/bootstrap/info_presencial_2014.xlsx']saldo_cons!$a$2:$n$1048576,10,0)</f>
        <v>#VALUE!</v>
      </c>
      <c r="AU365" s="53" t="e">
        <f aca="false">+VLOOKUP($D365,['file:///home/lab/repositories/luckia.facturador/com.luckia.biller.deploy/src/main/resources/bootstrap/info_presencial_2014.xlsx']saldo_cons!$a$2:$n$1048576,11,0)</f>
        <v>#VALUE!</v>
      </c>
      <c r="AV365" s="53" t="e">
        <f aca="false">+VLOOKUP($D365,['file:///home/lab/repositories/luckia.facturador/com.luckia.biller.deploy/src/main/resources/bootstrap/info_presencial_2014.xlsx']saldo_cons!$a$2:$n$1048576,12,0)</f>
        <v>#VALUE!</v>
      </c>
      <c r="AW365" s="53" t="e">
        <f aca="false">+VLOOKUP($D365,['file:///home/lab/repositories/luckia.facturador/com.luckia.biller.deploy/src/main/resources/bootstrap/info_presencial_2014.xlsx']saldo_cons!$a$2:$n$1048576,13,0)</f>
        <v>#VALUE!</v>
      </c>
      <c r="AX365" s="53" t="e">
        <f aca="false">+VLOOKUP($D365,['file:///home/lab/repositories/luckia.facturador/com.luckia.biller.deploy/src/main/resources/bootstrap/info_presencial_2014.xlsx']saldo_cons!$a$2:$n$1048576,14,0)</f>
        <v>#VALUE!</v>
      </c>
      <c r="AY365" s="53" t="n">
        <f aca="false">+SUM(AM365:AX365)</f>
        <v>-63971.95</v>
      </c>
      <c r="AZ365" s="53"/>
      <c r="BA365" s="53"/>
      <c r="BB365" s="53" t="e">
        <f aca="false">+VLOOKUP($D365,['file:///home/lab/repositories/luckia.facturador/com.luckia.biller.deploy/src/main/resources/bootstrap/info_presencial_2014.xlsx']ggr_cons!$a$2:$n$1048576,3,0)</f>
        <v>#VALUE!</v>
      </c>
      <c r="BC365" s="53" t="e">
        <f aca="false">+VLOOKUP($D365,['file:///home/lab/repositories/luckia.facturador/com.luckia.biller.deploy/src/main/resources/bootstrap/info_presencial_2014.xlsx']ggr_cons!$a$2:$n$1048576,4,0)</f>
        <v>#VALUE!</v>
      </c>
      <c r="BD365" s="53" t="e">
        <f aca="false">+VLOOKUP($D365,['file:///home/lab/repositories/luckia.facturador/com.luckia.biller.deploy/src/main/resources/bootstrap/info_presencial_2014.xlsx']ggr_cons!$a$2:$n$1048576,5,0)</f>
        <v>#VALUE!</v>
      </c>
      <c r="BE365" s="53" t="e">
        <f aca="false">+VLOOKUP($D365,['file:///home/lab/repositories/luckia.facturador/com.luckia.biller.deploy/src/main/resources/bootstrap/info_presencial_2014.xlsx']ggr_cons!$a$2:$n$1048576,6,0)</f>
        <v>#VALUE!</v>
      </c>
      <c r="BF365" s="53" t="e">
        <f aca="false">+VLOOKUP($D365,['file:///home/lab/repositories/luckia.facturador/com.luckia.biller.deploy/src/main/resources/bootstrap/info_presencial_2014.xlsx']ggr_cons!$a$2:$n$1048576,7,0)</f>
        <v>#VALUE!</v>
      </c>
      <c r="BG365" s="53" t="e">
        <f aca="false">+VLOOKUP($D365,['file:///home/lab/repositories/luckia.facturador/com.luckia.biller.deploy/src/main/resources/bootstrap/info_presencial_2014.xlsx']ggr_cons!$a$2:$n$1048576,8,0)</f>
        <v>#VALUE!</v>
      </c>
      <c r="BH365" s="53" t="e">
        <f aca="false">+VLOOKUP($D365,['file:///home/lab/repositories/luckia.facturador/com.luckia.biller.deploy/src/main/resources/bootstrap/info_presencial_2014.xlsx']ggr_cons!$a$2:$n$1048576,9,0)</f>
        <v>#VALUE!</v>
      </c>
      <c r="BI365" s="53" t="e">
        <f aca="false">+VLOOKUP($D365,['file:///home/lab/repositories/luckia.facturador/com.luckia.biller.deploy/src/main/resources/bootstrap/info_presencial_2014.xlsx']ggr_cons!$a$2:$n$1048576,10,0)</f>
        <v>#VALUE!</v>
      </c>
      <c r="BJ365" s="53" t="e">
        <f aca="false">+VLOOKUP($D365,['file:///home/lab/repositories/luckia.facturador/com.luckia.biller.deploy/src/main/resources/bootstrap/info_presencial_2014.xlsx']ggr_cons!$a$2:$n$1048576,11,0)</f>
        <v>#VALUE!</v>
      </c>
      <c r="BK365" s="53" t="e">
        <f aca="false">+VLOOKUP($D365,['file:///home/lab/repositories/luckia.facturador/com.luckia.biller.deploy/src/main/resources/bootstrap/info_presencial_2014.xlsx']ggr_cons!$a$2:$n$1048576,12,0)</f>
        <v>#VALUE!</v>
      </c>
      <c r="BL365" s="53" t="e">
        <f aca="false">+VLOOKUP($D365,['file:///home/lab/repositories/luckia.facturador/com.luckia.biller.deploy/src/main/resources/bootstrap/info_presencial_2014.xlsx']ggr_cons!$a$2:$n$1048576,13,0)</f>
        <v>#VALUE!</v>
      </c>
      <c r="BM365" s="53" t="e">
        <f aca="false">+VLOOKUP($D365,['file:///home/lab/repositories/luckia.facturador/com.luckia.biller.deploy/src/main/resources/bootstrap/info_presencial_2014.xlsx']ggr_cons!$a$2:$n$1048576,14,0)</f>
        <v>#VALUE!</v>
      </c>
      <c r="BN365" s="53" t="n">
        <f aca="false">+SUM(BB365:BM365)</f>
        <v>-29457.95</v>
      </c>
      <c r="BO365" s="53"/>
      <c r="BP365" s="53"/>
      <c r="BQ365" s="55" t="n">
        <f aca="false">+$N365*X365</f>
        <v>0</v>
      </c>
      <c r="BR365" s="55" t="n">
        <f aca="false">+$N365*Y365</f>
        <v>0</v>
      </c>
      <c r="BS365" s="55" t="n">
        <f aca="false">+$N365*Z365</f>
        <v>0</v>
      </c>
      <c r="BT365" s="55" t="n">
        <f aca="false">+$N365*AA365</f>
        <v>0</v>
      </c>
      <c r="BU365" s="55" t="n">
        <f aca="false">+$N365*AB365</f>
        <v>0</v>
      </c>
      <c r="BV365" s="55" t="n">
        <f aca="false">+$N365*AC365</f>
        <v>0</v>
      </c>
      <c r="BW365" s="55" t="n">
        <f aca="false">+$N365*AD365</f>
        <v>0</v>
      </c>
      <c r="BX365" s="55" t="n">
        <f aca="false">+$N365*AE365</f>
        <v>0</v>
      </c>
      <c r="BY365" s="55" t="n">
        <f aca="false">+$N365*AF365</f>
        <v>0</v>
      </c>
      <c r="BZ365" s="55" t="n">
        <f aca="false">+$N365*AG365</f>
        <v>0</v>
      </c>
      <c r="CA365" s="55" t="n">
        <f aca="false">+$N365*AH365</f>
        <v>0</v>
      </c>
      <c r="CB365" s="55" t="n">
        <f aca="false">+$N365*AI365</f>
        <v>0</v>
      </c>
      <c r="CC365" s="55" t="n">
        <f aca="false">+SUM(BQ365:CB365)</f>
        <v>0</v>
      </c>
      <c r="CD365" s="53"/>
      <c r="CE365" s="55"/>
      <c r="CF365" s="55" t="n">
        <f aca="false">+BQ365/$CE$2</f>
        <v>0</v>
      </c>
      <c r="CG365" s="55" t="n">
        <f aca="false">+BR365/$CE$2</f>
        <v>0</v>
      </c>
      <c r="CH365" s="55" t="n">
        <f aca="false">+BS365/$CE$2</f>
        <v>0</v>
      </c>
      <c r="CI365" s="55" t="n">
        <f aca="false">+BT365/$CE$2</f>
        <v>0</v>
      </c>
      <c r="CJ365" s="55" t="n">
        <f aca="false">+BU365/$CE$2</f>
        <v>0</v>
      </c>
      <c r="CK365" s="55" t="n">
        <f aca="false">+BV365/$CE$2</f>
        <v>0</v>
      </c>
      <c r="CL365" s="55" t="n">
        <f aca="false">+BW365/$CE$2</f>
        <v>0</v>
      </c>
      <c r="CM365" s="55" t="n">
        <f aca="false">+BX365/$CE$2</f>
        <v>0</v>
      </c>
      <c r="CN365" s="55" t="n">
        <f aca="false">+BY365/$CE$2</f>
        <v>0</v>
      </c>
      <c r="CO365" s="55" t="n">
        <f aca="false">+BZ365/$CE$2</f>
        <v>0</v>
      </c>
      <c r="CP365" s="55" t="n">
        <f aca="false">+CA365/$CE$2</f>
        <v>0</v>
      </c>
      <c r="CQ365" s="55" t="n">
        <f aca="false">+CB365/$CE$2</f>
        <v>0</v>
      </c>
      <c r="CR365" s="55" t="n">
        <f aca="false">+CC365/$CE$2</f>
        <v>0</v>
      </c>
      <c r="CS365" s="53"/>
      <c r="CT365" s="53"/>
      <c r="CU365" s="56" t="n">
        <f aca="false">+$O365*X365+$P365*BB365+$Q365*(0.9*BB365+$S365)+$R365</f>
        <v>-14089.4108333333</v>
      </c>
      <c r="CV365" s="56" t="n">
        <f aca="false">+$O365*Y365+$P365*BC365+$Q365*(0.9*BC365+$S365)+$R365</f>
        <v>-833.333333333333</v>
      </c>
      <c r="CW365" s="56" t="n">
        <f aca="false">+$O365*Z365+$P365*BD365+$Q365*(0.9*BD365+$S365)+$R365</f>
        <v>-833.333333333333</v>
      </c>
      <c r="CX365" s="56" t="n">
        <f aca="false">+$O365*AA365+$P365*BE365+$Q365*(0.9*BE365+$S365)+$R365</f>
        <v>-833.333333333333</v>
      </c>
      <c r="CY365" s="56" t="n">
        <f aca="false">+$O365*AB365+$P365*BF365+$Q365*(0.9*BF365+$S365)+$R365</f>
        <v>-833.333333333333</v>
      </c>
      <c r="CZ365" s="56" t="n">
        <f aca="false">+$O365*AC365+$P365*BG365+$Q365*(0.9*BG365+$S365)+$R365</f>
        <v>-833.333333333333</v>
      </c>
      <c r="DA365" s="56" t="n">
        <f aca="false">+$O365*AD365+$P365*BH365+$Q365*(0.9*BH365+$S365)+$R365</f>
        <v>-833.333333333333</v>
      </c>
      <c r="DB365" s="56" t="n">
        <f aca="false">+$O365*AE365+$P365*BI365+$Q365*(0.9*BI365+$S365)+$R365</f>
        <v>-833.333333333333</v>
      </c>
      <c r="DC365" s="56" t="n">
        <f aca="false">+$O365*AF365+$P365*BJ365+$Q365*(0.9*BJ365+$S365)+$R365</f>
        <v>-833.333333333333</v>
      </c>
      <c r="DD365" s="56" t="n">
        <f aca="false">+$O365*AG365+$P365*BK365+$Q365*(0.9*BK365+$S365)+$R365</f>
        <v>-833.333333333333</v>
      </c>
      <c r="DE365" s="56" t="n">
        <f aca="false">+$O365*AH365+$P365*BL365+$Q365*(0.9*BL365+$S365)+$R365</f>
        <v>-833.333333333333</v>
      </c>
      <c r="DF365" s="56" t="n">
        <f aca="false">+$O365*AI365+$P365*BM365+$Q365*(0.9*BM365+$S365)+$R365</f>
        <v>-833.333333333333</v>
      </c>
      <c r="DG365" s="55" t="n">
        <f aca="false">+SUM(CU365:DF365)</f>
        <v>-23256.0775</v>
      </c>
      <c r="DH365" s="53"/>
      <c r="DJ365" s="14" t="n">
        <f aca="false">+IF(X365=0,0,$T365)</f>
        <v>30</v>
      </c>
      <c r="DK365" s="14" t="n">
        <f aca="false">+IF(Y365=0,0,$T365)</f>
        <v>0</v>
      </c>
      <c r="DL365" s="14" t="n">
        <f aca="false">+IF(Z365=0,0,$T365)</f>
        <v>0</v>
      </c>
      <c r="DM365" s="14" t="n">
        <f aca="false">+IF(AA365=0,0,$T365)</f>
        <v>0</v>
      </c>
      <c r="DN365" s="14" t="n">
        <f aca="false">+IF(AB365=0,0,$T365)</f>
        <v>0</v>
      </c>
      <c r="DO365" s="14" t="n">
        <f aca="false">+IF(AC365=0,0,$T365)</f>
        <v>0</v>
      </c>
      <c r="DP365" s="14" t="n">
        <f aca="false">+IF(AD365=0,0,$T365)</f>
        <v>0</v>
      </c>
      <c r="DQ365" s="14" t="n">
        <f aca="false">+IF(AE365=0,0,$T365)</f>
        <v>0</v>
      </c>
      <c r="DR365" s="14" t="n">
        <f aca="false">+IF(AF365=0,0,$T365)</f>
        <v>0</v>
      </c>
      <c r="DS365" s="14" t="n">
        <f aca="false">+IF(AG365=0,0,$T365)</f>
        <v>0</v>
      </c>
      <c r="DT365" s="14" t="n">
        <f aca="false">+IF(AH365=0,0,$T365)</f>
        <v>0</v>
      </c>
      <c r="DU365" s="14" t="n">
        <f aca="false">+IF(AI365=0,0,$T365)</f>
        <v>0</v>
      </c>
      <c r="DV365" s="55" t="n">
        <f aca="false">+SUM(DJ365:DU365)</f>
        <v>30</v>
      </c>
      <c r="DY365" s="14" t="n">
        <v>0</v>
      </c>
      <c r="DZ365" s="14" t="n">
        <v>0</v>
      </c>
      <c r="EA365" s="14" t="n">
        <v>0</v>
      </c>
      <c r="EB365" s="14" t="n">
        <v>0</v>
      </c>
      <c r="EC365" s="14" t="n">
        <v>0</v>
      </c>
      <c r="ED365" s="14" t="n">
        <v>0</v>
      </c>
      <c r="EE365" s="14" t="n">
        <v>0</v>
      </c>
      <c r="EF365" s="14" t="n">
        <v>0</v>
      </c>
      <c r="EG365" s="14" t="n">
        <v>0</v>
      </c>
      <c r="EH365" s="14" t="n">
        <v>0</v>
      </c>
      <c r="EI365" s="14" t="n">
        <v>0</v>
      </c>
      <c r="EJ365" s="14" t="n">
        <v>0</v>
      </c>
      <c r="EK365" s="55" t="n">
        <f aca="false">+SUM(DY365:EJ365)</f>
        <v>0</v>
      </c>
      <c r="EO365" s="53" t="n">
        <f aca="false">+CU365+DJ365-DY365/2</f>
        <v>-14059.4108333333</v>
      </c>
      <c r="EP365" s="53" t="n">
        <f aca="false">+CV365+DK365-DZ365/2</f>
        <v>-833.333333333333</v>
      </c>
      <c r="EQ365" s="53" t="n">
        <f aca="false">+CW365+DL365-EA365/2</f>
        <v>-833.333333333333</v>
      </c>
      <c r="ER365" s="53" t="n">
        <f aca="false">+CX365+DM365-EB365/2</f>
        <v>-833.333333333333</v>
      </c>
      <c r="ES365" s="53" t="n">
        <f aca="false">+CY365+DN365-EC365/2</f>
        <v>-833.333333333333</v>
      </c>
      <c r="ET365" s="53" t="n">
        <f aca="false">+CZ365+DO365-ED365/2</f>
        <v>-833.333333333333</v>
      </c>
      <c r="EU365" s="53" t="n">
        <f aca="false">+DA365+DP365-EE365/2</f>
        <v>-833.333333333333</v>
      </c>
      <c r="EV365" s="53" t="n">
        <f aca="false">+DB365+DQ365-EF365/2</f>
        <v>-833.333333333333</v>
      </c>
      <c r="EW365" s="53" t="n">
        <f aca="false">+DC365+DR365-EG365/2</f>
        <v>-833.333333333333</v>
      </c>
      <c r="EX365" s="53" t="n">
        <f aca="false">+DD365+DS365-EH365/2</f>
        <v>-833.333333333333</v>
      </c>
      <c r="EY365" s="53" t="n">
        <f aca="false">+DE365+DT365-EI365/2</f>
        <v>-833.333333333333</v>
      </c>
      <c r="EZ365" s="53" t="n">
        <f aca="false">+DF365+DU365-EJ365/2</f>
        <v>-833.333333333333</v>
      </c>
      <c r="FA365" s="55" t="n">
        <f aca="false">+SUM(EO365:EZ365)</f>
        <v>-23226.0775</v>
      </c>
      <c r="FD365" s="53" t="n">
        <f aca="false">+AM365-EO365-DY365</f>
        <v>-49912.5391666667</v>
      </c>
      <c r="FE365" s="53" t="n">
        <f aca="false">+AN365-EP365-DZ365</f>
        <v>833.333333333333</v>
      </c>
      <c r="FF365" s="53" t="n">
        <f aca="false">+AO365-EQ365-EA365</f>
        <v>833.333333333333</v>
      </c>
      <c r="FG365" s="53" t="n">
        <f aca="false">+AP365-ER365-EB365</f>
        <v>833.333333333333</v>
      </c>
      <c r="FH365" s="53" t="n">
        <f aca="false">+AQ365-ES365-EC365</f>
        <v>833.333333333333</v>
      </c>
      <c r="FI365" s="53" t="n">
        <f aca="false">+AR365-ET365-ED365</f>
        <v>833.333333333333</v>
      </c>
      <c r="FJ365" s="53" t="n">
        <f aca="false">+AS365-EU365-EE365</f>
        <v>833.333333333333</v>
      </c>
      <c r="FK365" s="53" t="n">
        <f aca="false">+AT365-EV365-EF365</f>
        <v>833.333333333333</v>
      </c>
      <c r="FL365" s="53" t="n">
        <f aca="false">+AU365-EW365-EG365</f>
        <v>833.333333333333</v>
      </c>
      <c r="FM365" s="53" t="n">
        <f aca="false">+AV365-EX365-EH365</f>
        <v>833.333333333333</v>
      </c>
      <c r="FN365" s="53" t="n">
        <f aca="false">+AW365-EY365-EI365</f>
        <v>833.333333333333</v>
      </c>
      <c r="FO365" s="53" t="n">
        <f aca="false">+AX365-EZ365-EJ365</f>
        <v>833.333333333333</v>
      </c>
      <c r="FP365" s="53" t="n">
        <f aca="false">+AY365-FA365</f>
        <v>-40745.8725</v>
      </c>
    </row>
    <row collapsed="false" customFormat="false" customHeight="true" hidden="false" ht="15" outlineLevel="2" r="366">
      <c r="A366" s="21" t="n">
        <v>12</v>
      </c>
      <c r="B366" s="21" t="s">
        <v>67</v>
      </c>
      <c r="C366" s="21" t="s">
        <v>218</v>
      </c>
      <c r="D366" s="67" t="n">
        <v>15007</v>
      </c>
      <c r="E366" s="68" t="s">
        <v>1111</v>
      </c>
      <c r="F366" s="72" t="s">
        <v>1112</v>
      </c>
      <c r="G366" s="21" t="s">
        <v>69</v>
      </c>
      <c r="H366" s="21" t="s">
        <v>69</v>
      </c>
      <c r="I366" s="72" t="s">
        <v>1113</v>
      </c>
      <c r="J366" s="76" t="s">
        <v>557</v>
      </c>
      <c r="K366" s="76" t="s">
        <v>486</v>
      </c>
      <c r="L366" s="23" t="s">
        <v>43</v>
      </c>
      <c r="M366" s="50" t="s">
        <v>70</v>
      </c>
      <c r="N366" s="51" t="n">
        <v>0</v>
      </c>
      <c r="O366" s="51" t="n">
        <v>0</v>
      </c>
      <c r="P366" s="51" t="n">
        <v>0</v>
      </c>
      <c r="Q366" s="51" t="n">
        <v>0.5</v>
      </c>
      <c r="R366" s="50" t="n">
        <v>0</v>
      </c>
      <c r="S366" s="78" t="n">
        <f aca="false">-20000/12</f>
        <v>-1666.66666666667</v>
      </c>
      <c r="T366" s="50" t="n">
        <v>30</v>
      </c>
      <c r="U366" s="78"/>
      <c r="X366" s="53" t="e">
        <f aca="false">+VLOOKUP($D366,['file:///home/lab/repositories/luckia.facturador/com.luckia.biller.deploy/src/main/resources/bootstrap/info_presencial_2014.xlsx']venta_neta_cons!$a$2:$n$1048576,3,0)</f>
        <v>#VALUE!</v>
      </c>
      <c r="Y366" s="53" t="e">
        <f aca="false">+VLOOKUP($D366,['file:///home/lab/repositories/luckia.facturador/com.luckia.biller.deploy/src/main/resources/bootstrap/info_presencial_2014.xlsx']venta_neta_cons!$a$2:$n$1048576,4,0)</f>
        <v>#VALUE!</v>
      </c>
      <c r="Z366" s="53" t="e">
        <f aca="false">+VLOOKUP($D366,['file:///home/lab/repositories/luckia.facturador/com.luckia.biller.deploy/src/main/resources/bootstrap/info_presencial_2014.xlsx']venta_neta_cons!$a$2:$n$1048576,5,0)</f>
        <v>#VALUE!</v>
      </c>
      <c r="AA366" s="53" t="e">
        <f aca="false">+VLOOKUP($D366,['file:///home/lab/repositories/luckia.facturador/com.luckia.biller.deploy/src/main/resources/bootstrap/info_presencial_2014.xlsx']venta_neta_cons!$a$2:$n$1048576,6,0)</f>
        <v>#VALUE!</v>
      </c>
      <c r="AB366" s="53" t="e">
        <f aca="false">+VLOOKUP($D366,['file:///home/lab/repositories/luckia.facturador/com.luckia.biller.deploy/src/main/resources/bootstrap/info_presencial_2014.xlsx']venta_neta_cons!$a$2:$n$1048576,7,0)</f>
        <v>#VALUE!</v>
      </c>
      <c r="AC366" s="53" t="e">
        <f aca="false">+VLOOKUP($D366,['file:///home/lab/repositories/luckia.facturador/com.luckia.biller.deploy/src/main/resources/bootstrap/info_presencial_2014.xlsx']venta_neta_cons!$a$2:$n$1048576,8,0)</f>
        <v>#VALUE!</v>
      </c>
      <c r="AD366" s="53" t="e">
        <f aca="false">+VLOOKUP($D366,['file:///home/lab/repositories/luckia.facturador/com.luckia.biller.deploy/src/main/resources/bootstrap/info_presencial_2014.xlsx']venta_neta_cons!$a$2:$n$1048576,9,0)</f>
        <v>#VALUE!</v>
      </c>
      <c r="AE366" s="53" t="e">
        <f aca="false">+VLOOKUP($D366,['file:///home/lab/repositories/luckia.facturador/com.luckia.biller.deploy/src/main/resources/bootstrap/info_presencial_2014.xlsx']venta_neta_cons!$a$2:$n$1048576,10,0)</f>
        <v>#VALUE!</v>
      </c>
      <c r="AF366" s="53" t="e">
        <f aca="false">+VLOOKUP($D366,['file:///home/lab/repositories/luckia.facturador/com.luckia.biller.deploy/src/main/resources/bootstrap/info_presencial_2014.xlsx']venta_neta_cons!$a$2:$n$1048576,11,0)</f>
        <v>#VALUE!</v>
      </c>
      <c r="AG366" s="53" t="e">
        <f aca="false">+VLOOKUP($D366,['file:///home/lab/repositories/luckia.facturador/com.luckia.biller.deploy/src/main/resources/bootstrap/info_presencial_2014.xlsx']venta_neta_cons!$a$2:$n$1048576,12,0)</f>
        <v>#VALUE!</v>
      </c>
      <c r="AH366" s="53" t="e">
        <f aca="false">+VLOOKUP($D366,['file:///home/lab/repositories/luckia.facturador/com.luckia.biller.deploy/src/main/resources/bootstrap/info_presencial_2014.xlsx']venta_neta_cons!$a$2:$n$1048576,13,0)</f>
        <v>#VALUE!</v>
      </c>
      <c r="AI366" s="53" t="e">
        <f aca="false">+VLOOKUP($D366,['file:///home/lab/repositories/luckia.facturador/com.luckia.biller.deploy/src/main/resources/bootstrap/info_presencial_2014.xlsx']venta_neta_cons!$a$2:$n$1048576,14,0)</f>
        <v>#VALUE!</v>
      </c>
      <c r="AJ366" s="53" t="n">
        <f aca="false">+SUM(X366:AI366)</f>
        <v>65231</v>
      </c>
      <c r="AK366" s="54" t="n">
        <f aca="false">+BB366/X366</f>
        <v>0.189596970765434</v>
      </c>
      <c r="AL366" s="53"/>
      <c r="AM366" s="53" t="e">
        <f aca="false">+VLOOKUP($D366,['file:///home/lab/repositories/luckia.facturador/com.luckia.biller.deploy/src/main/resources/bootstrap/info_presencial_2014.xlsx']saldo_cons!$a$2:$n$1048576,3,0)</f>
        <v>#VALUE!</v>
      </c>
      <c r="AN366" s="53" t="e">
        <f aca="false">+VLOOKUP($D366,['file:///home/lab/repositories/luckia.facturador/com.luckia.biller.deploy/src/main/resources/bootstrap/info_presencial_2014.xlsx']saldo_cons!$a$2:$n$1048576,4,0)</f>
        <v>#VALUE!</v>
      </c>
      <c r="AO366" s="53" t="e">
        <f aca="false">+VLOOKUP($D366,['file:///home/lab/repositories/luckia.facturador/com.luckia.biller.deploy/src/main/resources/bootstrap/info_presencial_2014.xlsx']saldo_cons!$a$2:$n$1048576,5,0)</f>
        <v>#VALUE!</v>
      </c>
      <c r="AP366" s="53" t="e">
        <f aca="false">+VLOOKUP($D366,['file:///home/lab/repositories/luckia.facturador/com.luckia.biller.deploy/src/main/resources/bootstrap/info_presencial_2014.xlsx']saldo_cons!$a$2:$n$1048576,6,0)</f>
        <v>#VALUE!</v>
      </c>
      <c r="AQ366" s="53" t="e">
        <f aca="false">+VLOOKUP($D366,['file:///home/lab/repositories/luckia.facturador/com.luckia.biller.deploy/src/main/resources/bootstrap/info_presencial_2014.xlsx']saldo_cons!$a$2:$n$1048576,7,0)</f>
        <v>#VALUE!</v>
      </c>
      <c r="AR366" s="53" t="e">
        <f aca="false">+VLOOKUP($D366,['file:///home/lab/repositories/luckia.facturador/com.luckia.biller.deploy/src/main/resources/bootstrap/info_presencial_2014.xlsx']saldo_cons!$a$2:$n$1048576,8,0)</f>
        <v>#VALUE!</v>
      </c>
      <c r="AS366" s="53" t="e">
        <f aca="false">+VLOOKUP($D366,['file:///home/lab/repositories/luckia.facturador/com.luckia.biller.deploy/src/main/resources/bootstrap/info_presencial_2014.xlsx']saldo_cons!$a$2:$n$1048576,9,0)</f>
        <v>#VALUE!</v>
      </c>
      <c r="AT366" s="53" t="e">
        <f aca="false">+VLOOKUP($D366,['file:///home/lab/repositories/luckia.facturador/com.luckia.biller.deploy/src/main/resources/bootstrap/info_presencial_2014.xlsx']saldo_cons!$a$2:$n$1048576,10,0)</f>
        <v>#VALUE!</v>
      </c>
      <c r="AU366" s="53" t="e">
        <f aca="false">+VLOOKUP($D366,['file:///home/lab/repositories/luckia.facturador/com.luckia.biller.deploy/src/main/resources/bootstrap/info_presencial_2014.xlsx']saldo_cons!$a$2:$n$1048576,11,0)</f>
        <v>#VALUE!</v>
      </c>
      <c r="AV366" s="53" t="e">
        <f aca="false">+VLOOKUP($D366,['file:///home/lab/repositories/luckia.facturador/com.luckia.biller.deploy/src/main/resources/bootstrap/info_presencial_2014.xlsx']saldo_cons!$a$2:$n$1048576,12,0)</f>
        <v>#VALUE!</v>
      </c>
      <c r="AW366" s="53" t="e">
        <f aca="false">+VLOOKUP($D366,['file:///home/lab/repositories/luckia.facturador/com.luckia.biller.deploy/src/main/resources/bootstrap/info_presencial_2014.xlsx']saldo_cons!$a$2:$n$1048576,13,0)</f>
        <v>#VALUE!</v>
      </c>
      <c r="AX366" s="53" t="e">
        <f aca="false">+VLOOKUP($D366,['file:///home/lab/repositories/luckia.facturador/com.luckia.biller.deploy/src/main/resources/bootstrap/info_presencial_2014.xlsx']saldo_cons!$a$2:$n$1048576,14,0)</f>
        <v>#VALUE!</v>
      </c>
      <c r="AY366" s="53" t="n">
        <f aca="false">+SUM(AM366:AX366)</f>
        <v>-54832.69</v>
      </c>
      <c r="AZ366" s="53"/>
      <c r="BA366" s="53"/>
      <c r="BB366" s="53" t="e">
        <f aca="false">+VLOOKUP($D366,['file:///home/lab/repositories/luckia.facturador/com.luckia.biller.deploy/src/main/resources/bootstrap/info_presencial_2014.xlsx']ggr_cons!$a$2:$n$1048576,3,0)</f>
        <v>#VALUE!</v>
      </c>
      <c r="BC366" s="53" t="e">
        <f aca="false">+VLOOKUP($D366,['file:///home/lab/repositories/luckia.facturador/com.luckia.biller.deploy/src/main/resources/bootstrap/info_presencial_2014.xlsx']ggr_cons!$a$2:$n$1048576,4,0)</f>
        <v>#VALUE!</v>
      </c>
      <c r="BD366" s="53" t="e">
        <f aca="false">+VLOOKUP($D366,['file:///home/lab/repositories/luckia.facturador/com.luckia.biller.deploy/src/main/resources/bootstrap/info_presencial_2014.xlsx']ggr_cons!$a$2:$n$1048576,5,0)</f>
        <v>#VALUE!</v>
      </c>
      <c r="BE366" s="53" t="e">
        <f aca="false">+VLOOKUP($D366,['file:///home/lab/repositories/luckia.facturador/com.luckia.biller.deploy/src/main/resources/bootstrap/info_presencial_2014.xlsx']ggr_cons!$a$2:$n$1048576,6,0)</f>
        <v>#VALUE!</v>
      </c>
      <c r="BF366" s="53" t="e">
        <f aca="false">+VLOOKUP($D366,['file:///home/lab/repositories/luckia.facturador/com.luckia.biller.deploy/src/main/resources/bootstrap/info_presencial_2014.xlsx']ggr_cons!$a$2:$n$1048576,7,0)</f>
        <v>#VALUE!</v>
      </c>
      <c r="BG366" s="53" t="e">
        <f aca="false">+VLOOKUP($D366,['file:///home/lab/repositories/luckia.facturador/com.luckia.biller.deploy/src/main/resources/bootstrap/info_presencial_2014.xlsx']ggr_cons!$a$2:$n$1048576,8,0)</f>
        <v>#VALUE!</v>
      </c>
      <c r="BH366" s="53" t="e">
        <f aca="false">+VLOOKUP($D366,['file:///home/lab/repositories/luckia.facturador/com.luckia.biller.deploy/src/main/resources/bootstrap/info_presencial_2014.xlsx']ggr_cons!$a$2:$n$1048576,9,0)</f>
        <v>#VALUE!</v>
      </c>
      <c r="BI366" s="53" t="e">
        <f aca="false">+VLOOKUP($D366,['file:///home/lab/repositories/luckia.facturador/com.luckia.biller.deploy/src/main/resources/bootstrap/info_presencial_2014.xlsx']ggr_cons!$a$2:$n$1048576,10,0)</f>
        <v>#VALUE!</v>
      </c>
      <c r="BJ366" s="53" t="e">
        <f aca="false">+VLOOKUP($D366,['file:///home/lab/repositories/luckia.facturador/com.luckia.biller.deploy/src/main/resources/bootstrap/info_presencial_2014.xlsx']ggr_cons!$a$2:$n$1048576,11,0)</f>
        <v>#VALUE!</v>
      </c>
      <c r="BK366" s="53" t="e">
        <f aca="false">+VLOOKUP($D366,['file:///home/lab/repositories/luckia.facturador/com.luckia.biller.deploy/src/main/resources/bootstrap/info_presencial_2014.xlsx']ggr_cons!$a$2:$n$1048576,12,0)</f>
        <v>#VALUE!</v>
      </c>
      <c r="BL366" s="53" t="e">
        <f aca="false">+VLOOKUP($D366,['file:///home/lab/repositories/luckia.facturador/com.luckia.biller.deploy/src/main/resources/bootstrap/info_presencial_2014.xlsx']ggr_cons!$a$2:$n$1048576,13,0)</f>
        <v>#VALUE!</v>
      </c>
      <c r="BM366" s="53" t="e">
        <f aca="false">+VLOOKUP($D366,['file:///home/lab/repositories/luckia.facturador/com.luckia.biller.deploy/src/main/resources/bootstrap/info_presencial_2014.xlsx']ggr_cons!$a$2:$n$1048576,14,0)</f>
        <v>#VALUE!</v>
      </c>
      <c r="BN366" s="53" t="n">
        <f aca="false">+SUM(BB366:BM366)</f>
        <v>12367.6</v>
      </c>
      <c r="BO366" s="53"/>
      <c r="BP366" s="53"/>
      <c r="BQ366" s="55" t="n">
        <f aca="false">+$N366*X366</f>
        <v>0</v>
      </c>
      <c r="BR366" s="55" t="n">
        <f aca="false">+$N366*Y366</f>
        <v>0</v>
      </c>
      <c r="BS366" s="55" t="n">
        <f aca="false">+$N366*Z366</f>
        <v>0</v>
      </c>
      <c r="BT366" s="55" t="n">
        <f aca="false">+$N366*AA366</f>
        <v>0</v>
      </c>
      <c r="BU366" s="55" t="n">
        <f aca="false">+$N366*AB366</f>
        <v>0</v>
      </c>
      <c r="BV366" s="55" t="n">
        <f aca="false">+$N366*AC366</f>
        <v>0</v>
      </c>
      <c r="BW366" s="55" t="n">
        <f aca="false">+$N366*AD366</f>
        <v>0</v>
      </c>
      <c r="BX366" s="55" t="n">
        <f aca="false">+$N366*AE366</f>
        <v>0</v>
      </c>
      <c r="BY366" s="55" t="n">
        <f aca="false">+$N366*AF366</f>
        <v>0</v>
      </c>
      <c r="BZ366" s="55" t="n">
        <f aca="false">+$N366*AG366</f>
        <v>0</v>
      </c>
      <c r="CA366" s="55" t="n">
        <f aca="false">+$N366*AH366</f>
        <v>0</v>
      </c>
      <c r="CB366" s="55" t="n">
        <f aca="false">+$N366*AI366</f>
        <v>0</v>
      </c>
      <c r="CC366" s="55" t="n">
        <f aca="false">+SUM(BQ366:CB366)</f>
        <v>0</v>
      </c>
      <c r="CD366" s="53"/>
      <c r="CE366" s="55"/>
      <c r="CF366" s="55" t="n">
        <f aca="false">+BQ366/$CE$2</f>
        <v>0</v>
      </c>
      <c r="CG366" s="55" t="n">
        <f aca="false">+BR366/$CE$2</f>
        <v>0</v>
      </c>
      <c r="CH366" s="55" t="n">
        <f aca="false">+BS366/$CE$2</f>
        <v>0</v>
      </c>
      <c r="CI366" s="55" t="n">
        <f aca="false">+BT366/$CE$2</f>
        <v>0</v>
      </c>
      <c r="CJ366" s="55" t="n">
        <f aca="false">+BU366/$CE$2</f>
        <v>0</v>
      </c>
      <c r="CK366" s="55" t="n">
        <f aca="false">+BV366/$CE$2</f>
        <v>0</v>
      </c>
      <c r="CL366" s="55" t="n">
        <f aca="false">+BW366/$CE$2</f>
        <v>0</v>
      </c>
      <c r="CM366" s="55" t="n">
        <f aca="false">+BX366/$CE$2</f>
        <v>0</v>
      </c>
      <c r="CN366" s="55" t="n">
        <f aca="false">+BY366/$CE$2</f>
        <v>0</v>
      </c>
      <c r="CO366" s="55" t="n">
        <f aca="false">+BZ366/$CE$2</f>
        <v>0</v>
      </c>
      <c r="CP366" s="55" t="n">
        <f aca="false">+CA366/$CE$2</f>
        <v>0</v>
      </c>
      <c r="CQ366" s="55" t="n">
        <f aca="false">+CB366/$CE$2</f>
        <v>0</v>
      </c>
      <c r="CR366" s="55" t="n">
        <f aca="false">+CC366/$CE$2</f>
        <v>0</v>
      </c>
      <c r="CS366" s="53"/>
      <c r="CT366" s="53"/>
      <c r="CU366" s="56" t="n">
        <f aca="false">+$O366*X366+$P366*BB366+$Q366*(0.9*BB366+$S366)+$R366</f>
        <v>4732.08666666667</v>
      </c>
      <c r="CV366" s="56" t="n">
        <f aca="false">+$O366*Y366+$P366*BC366+$Q366*(0.9*BC366+$S366)+$R366</f>
        <v>-833.333333333333</v>
      </c>
      <c r="CW366" s="56" t="n">
        <f aca="false">+$O366*Z366+$P366*BD366+$Q366*(0.9*BD366+$S366)+$R366</f>
        <v>-833.333333333333</v>
      </c>
      <c r="CX366" s="56" t="n">
        <f aca="false">+$O366*AA366+$P366*BE366+$Q366*(0.9*BE366+$S366)+$R366</f>
        <v>-833.333333333333</v>
      </c>
      <c r="CY366" s="56" t="n">
        <f aca="false">+$O366*AB366+$P366*BF366+$Q366*(0.9*BF366+$S366)+$R366</f>
        <v>-833.333333333333</v>
      </c>
      <c r="CZ366" s="56" t="n">
        <f aca="false">+$O366*AC366+$P366*BG366+$Q366*(0.9*BG366+$S366)+$R366</f>
        <v>-833.333333333333</v>
      </c>
      <c r="DA366" s="56" t="n">
        <f aca="false">+$O366*AD366+$P366*BH366+$Q366*(0.9*BH366+$S366)+$R366</f>
        <v>-833.333333333333</v>
      </c>
      <c r="DB366" s="56" t="n">
        <f aca="false">+$O366*AE366+$P366*BI366+$Q366*(0.9*BI366+$S366)+$R366</f>
        <v>-833.333333333333</v>
      </c>
      <c r="DC366" s="56" t="n">
        <f aca="false">+$O366*AF366+$P366*BJ366+$Q366*(0.9*BJ366+$S366)+$R366</f>
        <v>-833.333333333333</v>
      </c>
      <c r="DD366" s="56" t="n">
        <f aca="false">+$O366*AG366+$P366*BK366+$Q366*(0.9*BK366+$S366)+$R366</f>
        <v>-833.333333333333</v>
      </c>
      <c r="DE366" s="56" t="n">
        <f aca="false">+$O366*AH366+$P366*BL366+$Q366*(0.9*BL366+$S366)+$R366</f>
        <v>-833.333333333333</v>
      </c>
      <c r="DF366" s="56" t="n">
        <f aca="false">+$O366*AI366+$P366*BM366+$Q366*(0.9*BM366+$S366)+$R366</f>
        <v>-833.333333333333</v>
      </c>
      <c r="DG366" s="55" t="n">
        <f aca="false">+SUM(CU366:DF366)</f>
        <v>-4434.58</v>
      </c>
      <c r="DH366" s="53"/>
      <c r="DJ366" s="14" t="n">
        <f aca="false">+IF(X366=0,0,$T366)</f>
        <v>30</v>
      </c>
      <c r="DK366" s="14" t="n">
        <f aca="false">+IF(Y366=0,0,$T366)</f>
        <v>0</v>
      </c>
      <c r="DL366" s="14" t="n">
        <f aca="false">+IF(Z366=0,0,$T366)</f>
        <v>0</v>
      </c>
      <c r="DM366" s="14" t="n">
        <f aca="false">+IF(AA366=0,0,$T366)</f>
        <v>0</v>
      </c>
      <c r="DN366" s="14" t="n">
        <f aca="false">+IF(AB366=0,0,$T366)</f>
        <v>0</v>
      </c>
      <c r="DO366" s="14" t="n">
        <f aca="false">+IF(AC366=0,0,$T366)</f>
        <v>0</v>
      </c>
      <c r="DP366" s="14" t="n">
        <f aca="false">+IF(AD366=0,0,$T366)</f>
        <v>0</v>
      </c>
      <c r="DQ366" s="14" t="n">
        <f aca="false">+IF(AE366=0,0,$T366)</f>
        <v>0</v>
      </c>
      <c r="DR366" s="14" t="n">
        <f aca="false">+IF(AF366=0,0,$T366)</f>
        <v>0</v>
      </c>
      <c r="DS366" s="14" t="n">
        <f aca="false">+IF(AG366=0,0,$T366)</f>
        <v>0</v>
      </c>
      <c r="DT366" s="14" t="n">
        <f aca="false">+IF(AH366=0,0,$T366)</f>
        <v>0</v>
      </c>
      <c r="DU366" s="14" t="n">
        <f aca="false">+IF(AI366=0,0,$T366)</f>
        <v>0</v>
      </c>
      <c r="DV366" s="55" t="n">
        <f aca="false">+SUM(DJ366:DU366)</f>
        <v>30</v>
      </c>
      <c r="DY366" s="14" t="n">
        <v>0</v>
      </c>
      <c r="DZ366" s="14" t="n">
        <v>0</v>
      </c>
      <c r="EA366" s="14" t="n">
        <v>0</v>
      </c>
      <c r="EB366" s="14" t="n">
        <v>0</v>
      </c>
      <c r="EC366" s="14" t="n">
        <v>0</v>
      </c>
      <c r="ED366" s="14" t="n">
        <v>0</v>
      </c>
      <c r="EE366" s="14" t="n">
        <v>0</v>
      </c>
      <c r="EF366" s="14" t="n">
        <v>0</v>
      </c>
      <c r="EG366" s="14" t="n">
        <v>0</v>
      </c>
      <c r="EH366" s="14" t="n">
        <v>0</v>
      </c>
      <c r="EI366" s="14" t="n">
        <v>0</v>
      </c>
      <c r="EJ366" s="14" t="n">
        <v>0</v>
      </c>
      <c r="EK366" s="55" t="n">
        <f aca="false">+SUM(DY366:EJ366)</f>
        <v>0</v>
      </c>
      <c r="EO366" s="53" t="n">
        <f aca="false">+CU366+DJ366-DY366/2</f>
        <v>4762.08666666667</v>
      </c>
      <c r="EP366" s="53" t="n">
        <f aca="false">+CV366+DK366-DZ366/2</f>
        <v>-833.333333333333</v>
      </c>
      <c r="EQ366" s="53" t="n">
        <f aca="false">+CW366+DL366-EA366/2</f>
        <v>-833.333333333333</v>
      </c>
      <c r="ER366" s="53" t="n">
        <f aca="false">+CX366+DM366-EB366/2</f>
        <v>-833.333333333333</v>
      </c>
      <c r="ES366" s="53" t="n">
        <f aca="false">+CY366+DN366-EC366/2</f>
        <v>-833.333333333333</v>
      </c>
      <c r="ET366" s="53" t="n">
        <f aca="false">+CZ366+DO366-ED366/2</f>
        <v>-833.333333333333</v>
      </c>
      <c r="EU366" s="53" t="n">
        <f aca="false">+DA366+DP366-EE366/2</f>
        <v>-833.333333333333</v>
      </c>
      <c r="EV366" s="53" t="n">
        <f aca="false">+DB366+DQ366-EF366/2</f>
        <v>-833.333333333333</v>
      </c>
      <c r="EW366" s="53" t="n">
        <f aca="false">+DC366+DR366-EG366/2</f>
        <v>-833.333333333333</v>
      </c>
      <c r="EX366" s="53" t="n">
        <f aca="false">+DD366+DS366-EH366/2</f>
        <v>-833.333333333333</v>
      </c>
      <c r="EY366" s="53" t="n">
        <f aca="false">+DE366+DT366-EI366/2</f>
        <v>-833.333333333333</v>
      </c>
      <c r="EZ366" s="53" t="n">
        <f aca="false">+DF366+DU366-EJ366/2</f>
        <v>-833.333333333333</v>
      </c>
      <c r="FA366" s="55" t="n">
        <f aca="false">+SUM(EO366:EZ366)</f>
        <v>-4404.58</v>
      </c>
      <c r="FD366" s="53" t="n">
        <f aca="false">+AM366-EO366-DY366</f>
        <v>-59594.7766666667</v>
      </c>
      <c r="FE366" s="53" t="n">
        <f aca="false">+AN366-EP366-DZ366</f>
        <v>833.333333333333</v>
      </c>
      <c r="FF366" s="53" t="n">
        <f aca="false">+AO366-EQ366-EA366</f>
        <v>833.333333333333</v>
      </c>
      <c r="FG366" s="53" t="n">
        <f aca="false">+AP366-ER366-EB366</f>
        <v>833.333333333333</v>
      </c>
      <c r="FH366" s="53" t="n">
        <f aca="false">+AQ366-ES366-EC366</f>
        <v>833.333333333333</v>
      </c>
      <c r="FI366" s="53" t="n">
        <f aca="false">+AR366-ET366-ED366</f>
        <v>833.333333333333</v>
      </c>
      <c r="FJ366" s="53" t="n">
        <f aca="false">+AS366-EU366-EE366</f>
        <v>833.333333333333</v>
      </c>
      <c r="FK366" s="53" t="n">
        <f aca="false">+AT366-EV366-EF366</f>
        <v>833.333333333333</v>
      </c>
      <c r="FL366" s="53" t="n">
        <f aca="false">+AU366-EW366-EG366</f>
        <v>833.333333333333</v>
      </c>
      <c r="FM366" s="53" t="n">
        <f aca="false">+AV366-EX366-EH366</f>
        <v>833.333333333333</v>
      </c>
      <c r="FN366" s="53" t="n">
        <f aca="false">+AW366-EY366-EI366</f>
        <v>833.333333333333</v>
      </c>
      <c r="FO366" s="53" t="n">
        <f aca="false">+AX366-EZ366-EJ366</f>
        <v>833.333333333333</v>
      </c>
      <c r="FP366" s="53" t="n">
        <f aca="false">+AY366-FA366</f>
        <v>-50428.11</v>
      </c>
    </row>
    <row collapsed="false" customFormat="false" customHeight="true" hidden="false" ht="15" outlineLevel="2" r="367">
      <c r="A367" s="21" t="n">
        <v>12</v>
      </c>
      <c r="B367" s="21" t="s">
        <v>67</v>
      </c>
      <c r="C367" s="21" t="s">
        <v>218</v>
      </c>
      <c r="D367" s="67" t="n">
        <v>15008</v>
      </c>
      <c r="E367" s="68" t="s">
        <v>1114</v>
      </c>
      <c r="F367" s="72" t="s">
        <v>1115</v>
      </c>
      <c r="G367" s="21" t="s">
        <v>69</v>
      </c>
      <c r="H367" s="21" t="s">
        <v>69</v>
      </c>
      <c r="I367" s="72" t="s">
        <v>1116</v>
      </c>
      <c r="J367" s="72" t="s">
        <v>538</v>
      </c>
      <c r="K367" s="76" t="s">
        <v>486</v>
      </c>
      <c r="L367" s="23" t="s">
        <v>43</v>
      </c>
      <c r="M367" s="50" t="s">
        <v>70</v>
      </c>
      <c r="N367" s="51" t="n">
        <v>0</v>
      </c>
      <c r="O367" s="51" t="n">
        <v>0</v>
      </c>
      <c r="P367" s="51" t="n">
        <v>0</v>
      </c>
      <c r="Q367" s="51" t="n">
        <v>0.5</v>
      </c>
      <c r="R367" s="50" t="n">
        <v>0</v>
      </c>
      <c r="S367" s="78" t="n">
        <f aca="false">-20000/12</f>
        <v>-1666.66666666667</v>
      </c>
      <c r="T367" s="50" t="n">
        <v>30</v>
      </c>
      <c r="U367" s="78"/>
      <c r="X367" s="53" t="e">
        <f aca="false">+VLOOKUP($D367,['file:///home/lab/repositories/luckia.facturador/com.luckia.biller.deploy/src/main/resources/bootstrap/info_presencial_2014.xlsx']venta_neta_cons!$a$2:$n$1048576,3,0)</f>
        <v>#VALUE!</v>
      </c>
      <c r="Y367" s="53" t="e">
        <f aca="false">+VLOOKUP($D367,['file:///home/lab/repositories/luckia.facturador/com.luckia.biller.deploy/src/main/resources/bootstrap/info_presencial_2014.xlsx']venta_neta_cons!$a$2:$n$1048576,4,0)</f>
        <v>#VALUE!</v>
      </c>
      <c r="Z367" s="53" t="e">
        <f aca="false">+VLOOKUP($D367,['file:///home/lab/repositories/luckia.facturador/com.luckia.biller.deploy/src/main/resources/bootstrap/info_presencial_2014.xlsx']venta_neta_cons!$a$2:$n$1048576,5,0)</f>
        <v>#VALUE!</v>
      </c>
      <c r="AA367" s="53" t="e">
        <f aca="false">+VLOOKUP($D367,['file:///home/lab/repositories/luckia.facturador/com.luckia.biller.deploy/src/main/resources/bootstrap/info_presencial_2014.xlsx']venta_neta_cons!$a$2:$n$1048576,6,0)</f>
        <v>#VALUE!</v>
      </c>
      <c r="AB367" s="53" t="e">
        <f aca="false">+VLOOKUP($D367,['file:///home/lab/repositories/luckia.facturador/com.luckia.biller.deploy/src/main/resources/bootstrap/info_presencial_2014.xlsx']venta_neta_cons!$a$2:$n$1048576,7,0)</f>
        <v>#VALUE!</v>
      </c>
      <c r="AC367" s="53" t="e">
        <f aca="false">+VLOOKUP($D367,['file:///home/lab/repositories/luckia.facturador/com.luckia.biller.deploy/src/main/resources/bootstrap/info_presencial_2014.xlsx']venta_neta_cons!$a$2:$n$1048576,8,0)</f>
        <v>#VALUE!</v>
      </c>
      <c r="AD367" s="53" t="e">
        <f aca="false">+VLOOKUP($D367,['file:///home/lab/repositories/luckia.facturador/com.luckia.biller.deploy/src/main/resources/bootstrap/info_presencial_2014.xlsx']venta_neta_cons!$a$2:$n$1048576,9,0)</f>
        <v>#VALUE!</v>
      </c>
      <c r="AE367" s="53" t="e">
        <f aca="false">+VLOOKUP($D367,['file:///home/lab/repositories/luckia.facturador/com.luckia.biller.deploy/src/main/resources/bootstrap/info_presencial_2014.xlsx']venta_neta_cons!$a$2:$n$1048576,10,0)</f>
        <v>#VALUE!</v>
      </c>
      <c r="AF367" s="53" t="e">
        <f aca="false">+VLOOKUP($D367,['file:///home/lab/repositories/luckia.facturador/com.luckia.biller.deploy/src/main/resources/bootstrap/info_presencial_2014.xlsx']venta_neta_cons!$a$2:$n$1048576,11,0)</f>
        <v>#VALUE!</v>
      </c>
      <c r="AG367" s="53" t="e">
        <f aca="false">+VLOOKUP($D367,['file:///home/lab/repositories/luckia.facturador/com.luckia.biller.deploy/src/main/resources/bootstrap/info_presencial_2014.xlsx']venta_neta_cons!$a$2:$n$1048576,12,0)</f>
        <v>#VALUE!</v>
      </c>
      <c r="AH367" s="53" t="e">
        <f aca="false">+VLOOKUP($D367,['file:///home/lab/repositories/luckia.facturador/com.luckia.biller.deploy/src/main/resources/bootstrap/info_presencial_2014.xlsx']venta_neta_cons!$a$2:$n$1048576,13,0)</f>
        <v>#VALUE!</v>
      </c>
      <c r="AI367" s="53" t="e">
        <f aca="false">+VLOOKUP($D367,['file:///home/lab/repositories/luckia.facturador/com.luckia.biller.deploy/src/main/resources/bootstrap/info_presencial_2014.xlsx']venta_neta_cons!$a$2:$n$1048576,14,0)</f>
        <v>#VALUE!</v>
      </c>
      <c r="AJ367" s="53" t="n">
        <f aca="false">+SUM(X367:AI367)</f>
        <v>46807.59</v>
      </c>
      <c r="AK367" s="54" t="n">
        <f aca="false">+BB367/X367</f>
        <v>0.133014111600277</v>
      </c>
      <c r="AL367" s="53"/>
      <c r="AM367" s="53" t="e">
        <f aca="false">+VLOOKUP($D367,['file:///home/lab/repositories/luckia.facturador/com.luckia.biller.deploy/src/main/resources/bootstrap/info_presencial_2014.xlsx']saldo_cons!$a$2:$n$1048576,3,0)</f>
        <v>#VALUE!</v>
      </c>
      <c r="AN367" s="53" t="e">
        <f aca="false">+VLOOKUP($D367,['file:///home/lab/repositories/luckia.facturador/com.luckia.biller.deploy/src/main/resources/bootstrap/info_presencial_2014.xlsx']saldo_cons!$a$2:$n$1048576,4,0)</f>
        <v>#VALUE!</v>
      </c>
      <c r="AO367" s="53" t="e">
        <f aca="false">+VLOOKUP($D367,['file:///home/lab/repositories/luckia.facturador/com.luckia.biller.deploy/src/main/resources/bootstrap/info_presencial_2014.xlsx']saldo_cons!$a$2:$n$1048576,5,0)</f>
        <v>#VALUE!</v>
      </c>
      <c r="AP367" s="53" t="e">
        <f aca="false">+VLOOKUP($D367,['file:///home/lab/repositories/luckia.facturador/com.luckia.biller.deploy/src/main/resources/bootstrap/info_presencial_2014.xlsx']saldo_cons!$a$2:$n$1048576,6,0)</f>
        <v>#VALUE!</v>
      </c>
      <c r="AQ367" s="53" t="e">
        <f aca="false">+VLOOKUP($D367,['file:///home/lab/repositories/luckia.facturador/com.luckia.biller.deploy/src/main/resources/bootstrap/info_presencial_2014.xlsx']saldo_cons!$a$2:$n$1048576,7,0)</f>
        <v>#VALUE!</v>
      </c>
      <c r="AR367" s="53" t="e">
        <f aca="false">+VLOOKUP($D367,['file:///home/lab/repositories/luckia.facturador/com.luckia.biller.deploy/src/main/resources/bootstrap/info_presencial_2014.xlsx']saldo_cons!$a$2:$n$1048576,8,0)</f>
        <v>#VALUE!</v>
      </c>
      <c r="AS367" s="53" t="e">
        <f aca="false">+VLOOKUP($D367,['file:///home/lab/repositories/luckia.facturador/com.luckia.biller.deploy/src/main/resources/bootstrap/info_presencial_2014.xlsx']saldo_cons!$a$2:$n$1048576,9,0)</f>
        <v>#VALUE!</v>
      </c>
      <c r="AT367" s="53" t="e">
        <f aca="false">+VLOOKUP($D367,['file:///home/lab/repositories/luckia.facturador/com.luckia.biller.deploy/src/main/resources/bootstrap/info_presencial_2014.xlsx']saldo_cons!$a$2:$n$1048576,10,0)</f>
        <v>#VALUE!</v>
      </c>
      <c r="AU367" s="53" t="e">
        <f aca="false">+VLOOKUP($D367,['file:///home/lab/repositories/luckia.facturador/com.luckia.biller.deploy/src/main/resources/bootstrap/info_presencial_2014.xlsx']saldo_cons!$a$2:$n$1048576,11,0)</f>
        <v>#VALUE!</v>
      </c>
      <c r="AV367" s="53" t="e">
        <f aca="false">+VLOOKUP($D367,['file:///home/lab/repositories/luckia.facturador/com.luckia.biller.deploy/src/main/resources/bootstrap/info_presencial_2014.xlsx']saldo_cons!$a$2:$n$1048576,12,0)</f>
        <v>#VALUE!</v>
      </c>
      <c r="AW367" s="53" t="e">
        <f aca="false">+VLOOKUP($D367,['file:///home/lab/repositories/luckia.facturador/com.luckia.biller.deploy/src/main/resources/bootstrap/info_presencial_2014.xlsx']saldo_cons!$a$2:$n$1048576,13,0)</f>
        <v>#VALUE!</v>
      </c>
      <c r="AX367" s="53" t="e">
        <f aca="false">+VLOOKUP($D367,['file:///home/lab/repositories/luckia.facturador/com.luckia.biller.deploy/src/main/resources/bootstrap/info_presencial_2014.xlsx']saldo_cons!$a$2:$n$1048576,14,0)</f>
        <v>#VALUE!</v>
      </c>
      <c r="AY367" s="53" t="n">
        <f aca="false">+SUM(AM367:AX367)</f>
        <v>-13923.8</v>
      </c>
      <c r="AZ367" s="53"/>
      <c r="BA367" s="53"/>
      <c r="BB367" s="53" t="e">
        <f aca="false">+VLOOKUP($D367,['file:///home/lab/repositories/luckia.facturador/com.luckia.biller.deploy/src/main/resources/bootstrap/info_presencial_2014.xlsx']ggr_cons!$a$2:$n$1048576,3,0)</f>
        <v>#VALUE!</v>
      </c>
      <c r="BC367" s="53" t="e">
        <f aca="false">+VLOOKUP($D367,['file:///home/lab/repositories/luckia.facturador/com.luckia.biller.deploy/src/main/resources/bootstrap/info_presencial_2014.xlsx']ggr_cons!$a$2:$n$1048576,4,0)</f>
        <v>#VALUE!</v>
      </c>
      <c r="BD367" s="53" t="e">
        <f aca="false">+VLOOKUP($D367,['file:///home/lab/repositories/luckia.facturador/com.luckia.biller.deploy/src/main/resources/bootstrap/info_presencial_2014.xlsx']ggr_cons!$a$2:$n$1048576,5,0)</f>
        <v>#VALUE!</v>
      </c>
      <c r="BE367" s="53" t="e">
        <f aca="false">+VLOOKUP($D367,['file:///home/lab/repositories/luckia.facturador/com.luckia.biller.deploy/src/main/resources/bootstrap/info_presencial_2014.xlsx']ggr_cons!$a$2:$n$1048576,6,0)</f>
        <v>#VALUE!</v>
      </c>
      <c r="BF367" s="53" t="e">
        <f aca="false">+VLOOKUP($D367,['file:///home/lab/repositories/luckia.facturador/com.luckia.biller.deploy/src/main/resources/bootstrap/info_presencial_2014.xlsx']ggr_cons!$a$2:$n$1048576,7,0)</f>
        <v>#VALUE!</v>
      </c>
      <c r="BG367" s="53" t="e">
        <f aca="false">+VLOOKUP($D367,['file:///home/lab/repositories/luckia.facturador/com.luckia.biller.deploy/src/main/resources/bootstrap/info_presencial_2014.xlsx']ggr_cons!$a$2:$n$1048576,8,0)</f>
        <v>#VALUE!</v>
      </c>
      <c r="BH367" s="53" t="e">
        <f aca="false">+VLOOKUP($D367,['file:///home/lab/repositories/luckia.facturador/com.luckia.biller.deploy/src/main/resources/bootstrap/info_presencial_2014.xlsx']ggr_cons!$a$2:$n$1048576,9,0)</f>
        <v>#VALUE!</v>
      </c>
      <c r="BI367" s="53" t="e">
        <f aca="false">+VLOOKUP($D367,['file:///home/lab/repositories/luckia.facturador/com.luckia.biller.deploy/src/main/resources/bootstrap/info_presencial_2014.xlsx']ggr_cons!$a$2:$n$1048576,10,0)</f>
        <v>#VALUE!</v>
      </c>
      <c r="BJ367" s="53" t="e">
        <f aca="false">+VLOOKUP($D367,['file:///home/lab/repositories/luckia.facturador/com.luckia.biller.deploy/src/main/resources/bootstrap/info_presencial_2014.xlsx']ggr_cons!$a$2:$n$1048576,11,0)</f>
        <v>#VALUE!</v>
      </c>
      <c r="BK367" s="53" t="e">
        <f aca="false">+VLOOKUP($D367,['file:///home/lab/repositories/luckia.facturador/com.luckia.biller.deploy/src/main/resources/bootstrap/info_presencial_2014.xlsx']ggr_cons!$a$2:$n$1048576,12,0)</f>
        <v>#VALUE!</v>
      </c>
      <c r="BL367" s="53" t="e">
        <f aca="false">+VLOOKUP($D367,['file:///home/lab/repositories/luckia.facturador/com.luckia.biller.deploy/src/main/resources/bootstrap/info_presencial_2014.xlsx']ggr_cons!$a$2:$n$1048576,13,0)</f>
        <v>#VALUE!</v>
      </c>
      <c r="BM367" s="53" t="e">
        <f aca="false">+VLOOKUP($D367,['file:///home/lab/repositories/luckia.facturador/com.luckia.biller.deploy/src/main/resources/bootstrap/info_presencial_2014.xlsx']ggr_cons!$a$2:$n$1048576,14,0)</f>
        <v>#VALUE!</v>
      </c>
      <c r="BN367" s="53" t="n">
        <f aca="false">+SUM(BB367:BM367)</f>
        <v>6226.07</v>
      </c>
      <c r="BO367" s="53"/>
      <c r="BP367" s="53"/>
      <c r="BQ367" s="55" t="n">
        <f aca="false">+$N367*X367</f>
        <v>0</v>
      </c>
      <c r="BR367" s="55" t="n">
        <f aca="false">+$N367*Y367</f>
        <v>0</v>
      </c>
      <c r="BS367" s="55" t="n">
        <f aca="false">+$N367*Z367</f>
        <v>0</v>
      </c>
      <c r="BT367" s="55" t="n">
        <f aca="false">+$N367*AA367</f>
        <v>0</v>
      </c>
      <c r="BU367" s="55" t="n">
        <f aca="false">+$N367*AB367</f>
        <v>0</v>
      </c>
      <c r="BV367" s="55" t="n">
        <f aca="false">+$N367*AC367</f>
        <v>0</v>
      </c>
      <c r="BW367" s="55" t="n">
        <f aca="false">+$N367*AD367</f>
        <v>0</v>
      </c>
      <c r="BX367" s="55" t="n">
        <f aca="false">+$N367*AE367</f>
        <v>0</v>
      </c>
      <c r="BY367" s="55" t="n">
        <f aca="false">+$N367*AF367</f>
        <v>0</v>
      </c>
      <c r="BZ367" s="55" t="n">
        <f aca="false">+$N367*AG367</f>
        <v>0</v>
      </c>
      <c r="CA367" s="55" t="n">
        <f aca="false">+$N367*AH367</f>
        <v>0</v>
      </c>
      <c r="CB367" s="55" t="n">
        <f aca="false">+$N367*AI367</f>
        <v>0</v>
      </c>
      <c r="CC367" s="55" t="n">
        <f aca="false">+SUM(BQ367:CB367)</f>
        <v>0</v>
      </c>
      <c r="CD367" s="53"/>
      <c r="CE367" s="55"/>
      <c r="CF367" s="55" t="n">
        <f aca="false">+BQ367/$CE$2</f>
        <v>0</v>
      </c>
      <c r="CG367" s="55" t="n">
        <f aca="false">+BR367/$CE$2</f>
        <v>0</v>
      </c>
      <c r="CH367" s="55" t="n">
        <f aca="false">+BS367/$CE$2</f>
        <v>0</v>
      </c>
      <c r="CI367" s="55" t="n">
        <f aca="false">+BT367/$CE$2</f>
        <v>0</v>
      </c>
      <c r="CJ367" s="55" t="n">
        <f aca="false">+BU367/$CE$2</f>
        <v>0</v>
      </c>
      <c r="CK367" s="55" t="n">
        <f aca="false">+BV367/$CE$2</f>
        <v>0</v>
      </c>
      <c r="CL367" s="55" t="n">
        <f aca="false">+BW367/$CE$2</f>
        <v>0</v>
      </c>
      <c r="CM367" s="55" t="n">
        <f aca="false">+BX367/$CE$2</f>
        <v>0</v>
      </c>
      <c r="CN367" s="55" t="n">
        <f aca="false">+BY367/$CE$2</f>
        <v>0</v>
      </c>
      <c r="CO367" s="55" t="n">
        <f aca="false">+BZ367/$CE$2</f>
        <v>0</v>
      </c>
      <c r="CP367" s="55" t="n">
        <f aca="false">+CA367/$CE$2</f>
        <v>0</v>
      </c>
      <c r="CQ367" s="55" t="n">
        <f aca="false">+CB367/$CE$2</f>
        <v>0</v>
      </c>
      <c r="CR367" s="55" t="n">
        <f aca="false">+CC367/$CE$2</f>
        <v>0</v>
      </c>
      <c r="CS367" s="53"/>
      <c r="CT367" s="53"/>
      <c r="CU367" s="56" t="n">
        <f aca="false">+$O367*X367+$P367*BB367+$Q367*(0.9*BB367+$S367)+$R367</f>
        <v>1968.39816666667</v>
      </c>
      <c r="CV367" s="56" t="n">
        <f aca="false">+$O367*Y367+$P367*BC367+$Q367*(0.9*BC367+$S367)+$R367</f>
        <v>-833.333333333333</v>
      </c>
      <c r="CW367" s="56" t="n">
        <f aca="false">+$O367*Z367+$P367*BD367+$Q367*(0.9*BD367+$S367)+$R367</f>
        <v>-833.333333333333</v>
      </c>
      <c r="CX367" s="56" t="n">
        <f aca="false">+$O367*AA367+$P367*BE367+$Q367*(0.9*BE367+$S367)+$R367</f>
        <v>-833.333333333333</v>
      </c>
      <c r="CY367" s="56" t="n">
        <f aca="false">+$O367*AB367+$P367*BF367+$Q367*(0.9*BF367+$S367)+$R367</f>
        <v>-833.333333333333</v>
      </c>
      <c r="CZ367" s="56" t="n">
        <f aca="false">+$O367*AC367+$P367*BG367+$Q367*(0.9*BG367+$S367)+$R367</f>
        <v>-833.333333333333</v>
      </c>
      <c r="DA367" s="56" t="n">
        <f aca="false">+$O367*AD367+$P367*BH367+$Q367*(0.9*BH367+$S367)+$R367</f>
        <v>-833.333333333333</v>
      </c>
      <c r="DB367" s="56" t="n">
        <f aca="false">+$O367*AE367+$P367*BI367+$Q367*(0.9*BI367+$S367)+$R367</f>
        <v>-833.333333333333</v>
      </c>
      <c r="DC367" s="56" t="n">
        <f aca="false">+$O367*AF367+$P367*BJ367+$Q367*(0.9*BJ367+$S367)+$R367</f>
        <v>-833.333333333333</v>
      </c>
      <c r="DD367" s="56" t="n">
        <f aca="false">+$O367*AG367+$P367*BK367+$Q367*(0.9*BK367+$S367)+$R367</f>
        <v>-833.333333333333</v>
      </c>
      <c r="DE367" s="56" t="n">
        <f aca="false">+$O367*AH367+$P367*BL367+$Q367*(0.9*BL367+$S367)+$R367</f>
        <v>-833.333333333333</v>
      </c>
      <c r="DF367" s="56" t="n">
        <f aca="false">+$O367*AI367+$P367*BM367+$Q367*(0.9*BM367+$S367)+$R367</f>
        <v>-833.333333333333</v>
      </c>
      <c r="DG367" s="55" t="n">
        <f aca="false">+SUM(CU367:DF367)</f>
        <v>-7198.2685</v>
      </c>
      <c r="DH367" s="53"/>
      <c r="DJ367" s="14" t="n">
        <f aca="false">+IF(X367=0,0,$T367)</f>
        <v>30</v>
      </c>
      <c r="DK367" s="14" t="n">
        <f aca="false">+IF(Y367=0,0,$T367)</f>
        <v>0</v>
      </c>
      <c r="DL367" s="14" t="n">
        <f aca="false">+IF(Z367=0,0,$T367)</f>
        <v>0</v>
      </c>
      <c r="DM367" s="14" t="n">
        <f aca="false">+IF(AA367=0,0,$T367)</f>
        <v>0</v>
      </c>
      <c r="DN367" s="14" t="n">
        <f aca="false">+IF(AB367=0,0,$T367)</f>
        <v>0</v>
      </c>
      <c r="DO367" s="14" t="n">
        <f aca="false">+IF(AC367=0,0,$T367)</f>
        <v>0</v>
      </c>
      <c r="DP367" s="14" t="n">
        <f aca="false">+IF(AD367=0,0,$T367)</f>
        <v>0</v>
      </c>
      <c r="DQ367" s="14" t="n">
        <f aca="false">+IF(AE367=0,0,$T367)</f>
        <v>0</v>
      </c>
      <c r="DR367" s="14" t="n">
        <f aca="false">+IF(AF367=0,0,$T367)</f>
        <v>0</v>
      </c>
      <c r="DS367" s="14" t="n">
        <f aca="false">+IF(AG367=0,0,$T367)</f>
        <v>0</v>
      </c>
      <c r="DT367" s="14" t="n">
        <f aca="false">+IF(AH367=0,0,$T367)</f>
        <v>0</v>
      </c>
      <c r="DU367" s="14" t="n">
        <f aca="false">+IF(AI367=0,0,$T367)</f>
        <v>0</v>
      </c>
      <c r="DV367" s="55" t="n">
        <f aca="false">+SUM(DJ367:DU367)</f>
        <v>30</v>
      </c>
      <c r="DY367" s="14" t="n">
        <v>0</v>
      </c>
      <c r="DZ367" s="14" t="n">
        <v>0</v>
      </c>
      <c r="EA367" s="14" t="n">
        <v>0</v>
      </c>
      <c r="EB367" s="14" t="n">
        <v>0</v>
      </c>
      <c r="EC367" s="14" t="n">
        <v>0</v>
      </c>
      <c r="ED367" s="14" t="n">
        <v>0</v>
      </c>
      <c r="EE367" s="14" t="n">
        <v>0</v>
      </c>
      <c r="EF367" s="14" t="n">
        <v>0</v>
      </c>
      <c r="EG367" s="14" t="n">
        <v>0</v>
      </c>
      <c r="EH367" s="14" t="n">
        <v>0</v>
      </c>
      <c r="EI367" s="14" t="n">
        <v>0</v>
      </c>
      <c r="EJ367" s="14" t="n">
        <v>0</v>
      </c>
      <c r="EK367" s="55" t="n">
        <f aca="false">+SUM(DY367:EJ367)</f>
        <v>0</v>
      </c>
      <c r="EO367" s="53" t="n">
        <f aca="false">+CU367+DJ367-DY367/2</f>
        <v>1998.39816666667</v>
      </c>
      <c r="EP367" s="53" t="n">
        <f aca="false">+CV367+DK367-DZ367/2</f>
        <v>-833.333333333333</v>
      </c>
      <c r="EQ367" s="53" t="n">
        <f aca="false">+CW367+DL367-EA367/2</f>
        <v>-833.333333333333</v>
      </c>
      <c r="ER367" s="53" t="n">
        <f aca="false">+CX367+DM367-EB367/2</f>
        <v>-833.333333333333</v>
      </c>
      <c r="ES367" s="53" t="n">
        <f aca="false">+CY367+DN367-EC367/2</f>
        <v>-833.333333333333</v>
      </c>
      <c r="ET367" s="53" t="n">
        <f aca="false">+CZ367+DO367-ED367/2</f>
        <v>-833.333333333333</v>
      </c>
      <c r="EU367" s="53" t="n">
        <f aca="false">+DA367+DP367-EE367/2</f>
        <v>-833.333333333333</v>
      </c>
      <c r="EV367" s="53" t="n">
        <f aca="false">+DB367+DQ367-EF367/2</f>
        <v>-833.333333333333</v>
      </c>
      <c r="EW367" s="53" t="n">
        <f aca="false">+DC367+DR367-EG367/2</f>
        <v>-833.333333333333</v>
      </c>
      <c r="EX367" s="53" t="n">
        <f aca="false">+DD367+DS367-EH367/2</f>
        <v>-833.333333333333</v>
      </c>
      <c r="EY367" s="53" t="n">
        <f aca="false">+DE367+DT367-EI367/2</f>
        <v>-833.333333333333</v>
      </c>
      <c r="EZ367" s="53" t="n">
        <f aca="false">+DF367+DU367-EJ367/2</f>
        <v>-833.333333333333</v>
      </c>
      <c r="FA367" s="55" t="n">
        <f aca="false">+SUM(EO367:EZ367)</f>
        <v>-7168.2685</v>
      </c>
      <c r="FD367" s="53" t="n">
        <f aca="false">+AM367-EO367-DY367</f>
        <v>-15922.1981666667</v>
      </c>
      <c r="FE367" s="53" t="n">
        <f aca="false">+AN367-EP367-DZ367</f>
        <v>833.333333333333</v>
      </c>
      <c r="FF367" s="53" t="n">
        <f aca="false">+AO367-EQ367-EA367</f>
        <v>833.333333333333</v>
      </c>
      <c r="FG367" s="53" t="n">
        <f aca="false">+AP367-ER367-EB367</f>
        <v>833.333333333333</v>
      </c>
      <c r="FH367" s="53" t="n">
        <f aca="false">+AQ367-ES367-EC367</f>
        <v>833.333333333333</v>
      </c>
      <c r="FI367" s="53" t="n">
        <f aca="false">+AR367-ET367-ED367</f>
        <v>833.333333333333</v>
      </c>
      <c r="FJ367" s="53" t="n">
        <f aca="false">+AS367-EU367-EE367</f>
        <v>833.333333333333</v>
      </c>
      <c r="FK367" s="53" t="n">
        <f aca="false">+AT367-EV367-EF367</f>
        <v>833.333333333333</v>
      </c>
      <c r="FL367" s="53" t="n">
        <f aca="false">+AU367-EW367-EG367</f>
        <v>833.333333333333</v>
      </c>
      <c r="FM367" s="53" t="n">
        <f aca="false">+AV367-EX367-EH367</f>
        <v>833.333333333333</v>
      </c>
      <c r="FN367" s="53" t="n">
        <f aca="false">+AW367-EY367-EI367</f>
        <v>833.333333333333</v>
      </c>
      <c r="FO367" s="53" t="n">
        <f aca="false">+AX367-EZ367-EJ367</f>
        <v>833.333333333333</v>
      </c>
      <c r="FP367" s="53" t="n">
        <f aca="false">+AY367-FA367</f>
        <v>-6755.5315</v>
      </c>
    </row>
    <row collapsed="false" customFormat="false" customHeight="true" hidden="false" ht="15" outlineLevel="2" r="368">
      <c r="A368" s="21" t="n">
        <v>12</v>
      </c>
      <c r="B368" s="21" t="s">
        <v>67</v>
      </c>
      <c r="C368" s="21" t="s">
        <v>218</v>
      </c>
      <c r="D368" s="67" t="n">
        <v>15009</v>
      </c>
      <c r="E368" s="68" t="s">
        <v>1117</v>
      </c>
      <c r="F368" s="72" t="s">
        <v>1118</v>
      </c>
      <c r="G368" s="21" t="s">
        <v>69</v>
      </c>
      <c r="H368" s="21" t="s">
        <v>69</v>
      </c>
      <c r="I368" s="72" t="s">
        <v>1119</v>
      </c>
      <c r="J368" s="72" t="s">
        <v>521</v>
      </c>
      <c r="K368" s="76" t="s">
        <v>486</v>
      </c>
      <c r="L368" s="23" t="s">
        <v>43</v>
      </c>
      <c r="M368" s="50" t="s">
        <v>70</v>
      </c>
      <c r="N368" s="51" t="n">
        <v>0</v>
      </c>
      <c r="O368" s="51" t="n">
        <v>0</v>
      </c>
      <c r="P368" s="51" t="n">
        <v>0</v>
      </c>
      <c r="Q368" s="51" t="n">
        <v>0.5</v>
      </c>
      <c r="R368" s="50" t="n">
        <v>0</v>
      </c>
      <c r="S368" s="78" t="n">
        <f aca="false">-20000/12</f>
        <v>-1666.66666666667</v>
      </c>
      <c r="T368" s="50" t="n">
        <v>30</v>
      </c>
      <c r="U368" s="78"/>
      <c r="X368" s="53" t="e">
        <f aca="false">+VLOOKUP($D368,['file:///home/lab/repositories/luckia.facturador/com.luckia.biller.deploy/src/main/resources/bootstrap/info_presencial_2014.xlsx']venta_neta_cons!$a$2:$n$1048576,3,0)</f>
        <v>#VALUE!</v>
      </c>
      <c r="Y368" s="53" t="e">
        <f aca="false">+VLOOKUP($D368,['file:///home/lab/repositories/luckia.facturador/com.luckia.biller.deploy/src/main/resources/bootstrap/info_presencial_2014.xlsx']venta_neta_cons!$a$2:$n$1048576,4,0)</f>
        <v>#VALUE!</v>
      </c>
      <c r="Z368" s="53" t="e">
        <f aca="false">+VLOOKUP($D368,['file:///home/lab/repositories/luckia.facturador/com.luckia.biller.deploy/src/main/resources/bootstrap/info_presencial_2014.xlsx']venta_neta_cons!$a$2:$n$1048576,5,0)</f>
        <v>#VALUE!</v>
      </c>
      <c r="AA368" s="53" t="e">
        <f aca="false">+VLOOKUP($D368,['file:///home/lab/repositories/luckia.facturador/com.luckia.biller.deploy/src/main/resources/bootstrap/info_presencial_2014.xlsx']venta_neta_cons!$a$2:$n$1048576,6,0)</f>
        <v>#VALUE!</v>
      </c>
      <c r="AB368" s="53" t="e">
        <f aca="false">+VLOOKUP($D368,['file:///home/lab/repositories/luckia.facturador/com.luckia.biller.deploy/src/main/resources/bootstrap/info_presencial_2014.xlsx']venta_neta_cons!$a$2:$n$1048576,7,0)</f>
        <v>#VALUE!</v>
      </c>
      <c r="AC368" s="53" t="e">
        <f aca="false">+VLOOKUP($D368,['file:///home/lab/repositories/luckia.facturador/com.luckia.biller.deploy/src/main/resources/bootstrap/info_presencial_2014.xlsx']venta_neta_cons!$a$2:$n$1048576,8,0)</f>
        <v>#VALUE!</v>
      </c>
      <c r="AD368" s="53" t="e">
        <f aca="false">+VLOOKUP($D368,['file:///home/lab/repositories/luckia.facturador/com.luckia.biller.deploy/src/main/resources/bootstrap/info_presencial_2014.xlsx']venta_neta_cons!$a$2:$n$1048576,9,0)</f>
        <v>#VALUE!</v>
      </c>
      <c r="AE368" s="53" t="e">
        <f aca="false">+VLOOKUP($D368,['file:///home/lab/repositories/luckia.facturador/com.luckia.biller.deploy/src/main/resources/bootstrap/info_presencial_2014.xlsx']venta_neta_cons!$a$2:$n$1048576,10,0)</f>
        <v>#VALUE!</v>
      </c>
      <c r="AF368" s="53" t="e">
        <f aca="false">+VLOOKUP($D368,['file:///home/lab/repositories/luckia.facturador/com.luckia.biller.deploy/src/main/resources/bootstrap/info_presencial_2014.xlsx']venta_neta_cons!$a$2:$n$1048576,11,0)</f>
        <v>#VALUE!</v>
      </c>
      <c r="AG368" s="53" t="e">
        <f aca="false">+VLOOKUP($D368,['file:///home/lab/repositories/luckia.facturador/com.luckia.biller.deploy/src/main/resources/bootstrap/info_presencial_2014.xlsx']venta_neta_cons!$a$2:$n$1048576,12,0)</f>
        <v>#VALUE!</v>
      </c>
      <c r="AH368" s="53" t="e">
        <f aca="false">+VLOOKUP($D368,['file:///home/lab/repositories/luckia.facturador/com.luckia.biller.deploy/src/main/resources/bootstrap/info_presencial_2014.xlsx']venta_neta_cons!$a$2:$n$1048576,13,0)</f>
        <v>#VALUE!</v>
      </c>
      <c r="AI368" s="53" t="e">
        <f aca="false">+VLOOKUP($D368,['file:///home/lab/repositories/luckia.facturador/com.luckia.biller.deploy/src/main/resources/bootstrap/info_presencial_2014.xlsx']venta_neta_cons!$a$2:$n$1048576,14,0)</f>
        <v>#VALUE!</v>
      </c>
      <c r="AJ368" s="53" t="n">
        <f aca="false">+SUM(X368:AI368)</f>
        <v>22403.27</v>
      </c>
      <c r="AK368" s="54" t="n">
        <f aca="false">+BB368/X368</f>
        <v>0.0757469780081211</v>
      </c>
      <c r="AL368" s="53"/>
      <c r="AM368" s="53" t="e">
        <f aca="false">+VLOOKUP($D368,['file:///home/lab/repositories/luckia.facturador/com.luckia.biller.deploy/src/main/resources/bootstrap/info_presencial_2014.xlsx']saldo_cons!$a$2:$n$1048576,3,0)</f>
        <v>#VALUE!</v>
      </c>
      <c r="AN368" s="53" t="e">
        <f aca="false">+VLOOKUP($D368,['file:///home/lab/repositories/luckia.facturador/com.luckia.biller.deploy/src/main/resources/bootstrap/info_presencial_2014.xlsx']saldo_cons!$a$2:$n$1048576,4,0)</f>
        <v>#VALUE!</v>
      </c>
      <c r="AO368" s="53" t="e">
        <f aca="false">+VLOOKUP($D368,['file:///home/lab/repositories/luckia.facturador/com.luckia.biller.deploy/src/main/resources/bootstrap/info_presencial_2014.xlsx']saldo_cons!$a$2:$n$1048576,5,0)</f>
        <v>#VALUE!</v>
      </c>
      <c r="AP368" s="53" t="e">
        <f aca="false">+VLOOKUP($D368,['file:///home/lab/repositories/luckia.facturador/com.luckia.biller.deploy/src/main/resources/bootstrap/info_presencial_2014.xlsx']saldo_cons!$a$2:$n$1048576,6,0)</f>
        <v>#VALUE!</v>
      </c>
      <c r="AQ368" s="53" t="e">
        <f aca="false">+VLOOKUP($D368,['file:///home/lab/repositories/luckia.facturador/com.luckia.biller.deploy/src/main/resources/bootstrap/info_presencial_2014.xlsx']saldo_cons!$a$2:$n$1048576,7,0)</f>
        <v>#VALUE!</v>
      </c>
      <c r="AR368" s="53" t="e">
        <f aca="false">+VLOOKUP($D368,['file:///home/lab/repositories/luckia.facturador/com.luckia.biller.deploy/src/main/resources/bootstrap/info_presencial_2014.xlsx']saldo_cons!$a$2:$n$1048576,8,0)</f>
        <v>#VALUE!</v>
      </c>
      <c r="AS368" s="53" t="e">
        <f aca="false">+VLOOKUP($D368,['file:///home/lab/repositories/luckia.facturador/com.luckia.biller.deploy/src/main/resources/bootstrap/info_presencial_2014.xlsx']saldo_cons!$a$2:$n$1048576,9,0)</f>
        <v>#VALUE!</v>
      </c>
      <c r="AT368" s="53" t="e">
        <f aca="false">+VLOOKUP($D368,['file:///home/lab/repositories/luckia.facturador/com.luckia.biller.deploy/src/main/resources/bootstrap/info_presencial_2014.xlsx']saldo_cons!$a$2:$n$1048576,10,0)</f>
        <v>#VALUE!</v>
      </c>
      <c r="AU368" s="53" t="e">
        <f aca="false">+VLOOKUP($D368,['file:///home/lab/repositories/luckia.facturador/com.luckia.biller.deploy/src/main/resources/bootstrap/info_presencial_2014.xlsx']saldo_cons!$a$2:$n$1048576,11,0)</f>
        <v>#VALUE!</v>
      </c>
      <c r="AV368" s="53" t="e">
        <f aca="false">+VLOOKUP($D368,['file:///home/lab/repositories/luckia.facturador/com.luckia.biller.deploy/src/main/resources/bootstrap/info_presencial_2014.xlsx']saldo_cons!$a$2:$n$1048576,12,0)</f>
        <v>#VALUE!</v>
      </c>
      <c r="AW368" s="53" t="e">
        <f aca="false">+VLOOKUP($D368,['file:///home/lab/repositories/luckia.facturador/com.luckia.biller.deploy/src/main/resources/bootstrap/info_presencial_2014.xlsx']saldo_cons!$a$2:$n$1048576,13,0)</f>
        <v>#VALUE!</v>
      </c>
      <c r="AX368" s="53" t="e">
        <f aca="false">+VLOOKUP($D368,['file:///home/lab/repositories/luckia.facturador/com.luckia.biller.deploy/src/main/resources/bootstrap/info_presencial_2014.xlsx']saldo_cons!$a$2:$n$1048576,14,0)</f>
        <v>#VALUE!</v>
      </c>
      <c r="AY368" s="53" t="n">
        <f aca="false">+SUM(AM368:AX368)</f>
        <v>-47891.19</v>
      </c>
      <c r="AZ368" s="53"/>
      <c r="BA368" s="53"/>
      <c r="BB368" s="53" t="e">
        <f aca="false">+VLOOKUP($D368,['file:///home/lab/repositories/luckia.facturador/com.luckia.biller.deploy/src/main/resources/bootstrap/info_presencial_2014.xlsx']ggr_cons!$a$2:$n$1048576,3,0)</f>
        <v>#VALUE!</v>
      </c>
      <c r="BC368" s="53" t="e">
        <f aca="false">+VLOOKUP($D368,['file:///home/lab/repositories/luckia.facturador/com.luckia.biller.deploy/src/main/resources/bootstrap/info_presencial_2014.xlsx']ggr_cons!$a$2:$n$1048576,4,0)</f>
        <v>#VALUE!</v>
      </c>
      <c r="BD368" s="53" t="e">
        <f aca="false">+VLOOKUP($D368,['file:///home/lab/repositories/luckia.facturador/com.luckia.biller.deploy/src/main/resources/bootstrap/info_presencial_2014.xlsx']ggr_cons!$a$2:$n$1048576,5,0)</f>
        <v>#VALUE!</v>
      </c>
      <c r="BE368" s="53" t="e">
        <f aca="false">+VLOOKUP($D368,['file:///home/lab/repositories/luckia.facturador/com.luckia.biller.deploy/src/main/resources/bootstrap/info_presencial_2014.xlsx']ggr_cons!$a$2:$n$1048576,6,0)</f>
        <v>#VALUE!</v>
      </c>
      <c r="BF368" s="53" t="e">
        <f aca="false">+VLOOKUP($D368,['file:///home/lab/repositories/luckia.facturador/com.luckia.biller.deploy/src/main/resources/bootstrap/info_presencial_2014.xlsx']ggr_cons!$a$2:$n$1048576,7,0)</f>
        <v>#VALUE!</v>
      </c>
      <c r="BG368" s="53" t="e">
        <f aca="false">+VLOOKUP($D368,['file:///home/lab/repositories/luckia.facturador/com.luckia.biller.deploy/src/main/resources/bootstrap/info_presencial_2014.xlsx']ggr_cons!$a$2:$n$1048576,8,0)</f>
        <v>#VALUE!</v>
      </c>
      <c r="BH368" s="53" t="e">
        <f aca="false">+VLOOKUP($D368,['file:///home/lab/repositories/luckia.facturador/com.luckia.biller.deploy/src/main/resources/bootstrap/info_presencial_2014.xlsx']ggr_cons!$a$2:$n$1048576,9,0)</f>
        <v>#VALUE!</v>
      </c>
      <c r="BI368" s="53" t="e">
        <f aca="false">+VLOOKUP($D368,['file:///home/lab/repositories/luckia.facturador/com.luckia.biller.deploy/src/main/resources/bootstrap/info_presencial_2014.xlsx']ggr_cons!$a$2:$n$1048576,10,0)</f>
        <v>#VALUE!</v>
      </c>
      <c r="BJ368" s="53" t="e">
        <f aca="false">+VLOOKUP($D368,['file:///home/lab/repositories/luckia.facturador/com.luckia.biller.deploy/src/main/resources/bootstrap/info_presencial_2014.xlsx']ggr_cons!$a$2:$n$1048576,11,0)</f>
        <v>#VALUE!</v>
      </c>
      <c r="BK368" s="53" t="e">
        <f aca="false">+VLOOKUP($D368,['file:///home/lab/repositories/luckia.facturador/com.luckia.biller.deploy/src/main/resources/bootstrap/info_presencial_2014.xlsx']ggr_cons!$a$2:$n$1048576,12,0)</f>
        <v>#VALUE!</v>
      </c>
      <c r="BL368" s="53" t="e">
        <f aca="false">+VLOOKUP($D368,['file:///home/lab/repositories/luckia.facturador/com.luckia.biller.deploy/src/main/resources/bootstrap/info_presencial_2014.xlsx']ggr_cons!$a$2:$n$1048576,13,0)</f>
        <v>#VALUE!</v>
      </c>
      <c r="BM368" s="53" t="e">
        <f aca="false">+VLOOKUP($D368,['file:///home/lab/repositories/luckia.facturador/com.luckia.biller.deploy/src/main/resources/bootstrap/info_presencial_2014.xlsx']ggr_cons!$a$2:$n$1048576,14,0)</f>
        <v>#VALUE!</v>
      </c>
      <c r="BN368" s="53" t="n">
        <f aca="false">+SUM(BB368:BM368)</f>
        <v>1696.98</v>
      </c>
      <c r="BO368" s="53"/>
      <c r="BP368" s="53"/>
      <c r="BQ368" s="55" t="n">
        <f aca="false">+$N368*X368</f>
        <v>0</v>
      </c>
      <c r="BR368" s="55" t="n">
        <f aca="false">+$N368*Y368</f>
        <v>0</v>
      </c>
      <c r="BS368" s="55" t="n">
        <f aca="false">+$N368*Z368</f>
        <v>0</v>
      </c>
      <c r="BT368" s="55" t="n">
        <f aca="false">+$N368*AA368</f>
        <v>0</v>
      </c>
      <c r="BU368" s="55" t="n">
        <f aca="false">+$N368*AB368</f>
        <v>0</v>
      </c>
      <c r="BV368" s="55" t="n">
        <f aca="false">+$N368*AC368</f>
        <v>0</v>
      </c>
      <c r="BW368" s="55" t="n">
        <f aca="false">+$N368*AD368</f>
        <v>0</v>
      </c>
      <c r="BX368" s="55" t="n">
        <f aca="false">+$N368*AE368</f>
        <v>0</v>
      </c>
      <c r="BY368" s="55" t="n">
        <f aca="false">+$N368*AF368</f>
        <v>0</v>
      </c>
      <c r="BZ368" s="55" t="n">
        <f aca="false">+$N368*AG368</f>
        <v>0</v>
      </c>
      <c r="CA368" s="55" t="n">
        <f aca="false">+$N368*AH368</f>
        <v>0</v>
      </c>
      <c r="CB368" s="55" t="n">
        <f aca="false">+$N368*AI368</f>
        <v>0</v>
      </c>
      <c r="CC368" s="55" t="n">
        <f aca="false">+SUM(BQ368:CB368)</f>
        <v>0</v>
      </c>
      <c r="CD368" s="53"/>
      <c r="CE368" s="55"/>
      <c r="CF368" s="55" t="n">
        <f aca="false">+BQ368/$CE$2</f>
        <v>0</v>
      </c>
      <c r="CG368" s="55" t="n">
        <f aca="false">+BR368/$CE$2</f>
        <v>0</v>
      </c>
      <c r="CH368" s="55" t="n">
        <f aca="false">+BS368/$CE$2</f>
        <v>0</v>
      </c>
      <c r="CI368" s="55" t="n">
        <f aca="false">+BT368/$CE$2</f>
        <v>0</v>
      </c>
      <c r="CJ368" s="55" t="n">
        <f aca="false">+BU368/$CE$2</f>
        <v>0</v>
      </c>
      <c r="CK368" s="55" t="n">
        <f aca="false">+BV368/$CE$2</f>
        <v>0</v>
      </c>
      <c r="CL368" s="55" t="n">
        <f aca="false">+BW368/$CE$2</f>
        <v>0</v>
      </c>
      <c r="CM368" s="55" t="n">
        <f aca="false">+BX368/$CE$2</f>
        <v>0</v>
      </c>
      <c r="CN368" s="55" t="n">
        <f aca="false">+BY368/$CE$2</f>
        <v>0</v>
      </c>
      <c r="CO368" s="55" t="n">
        <f aca="false">+BZ368/$CE$2</f>
        <v>0</v>
      </c>
      <c r="CP368" s="55" t="n">
        <f aca="false">+CA368/$CE$2</f>
        <v>0</v>
      </c>
      <c r="CQ368" s="55" t="n">
        <f aca="false">+CB368/$CE$2</f>
        <v>0</v>
      </c>
      <c r="CR368" s="55" t="n">
        <f aca="false">+CC368/$CE$2</f>
        <v>0</v>
      </c>
      <c r="CS368" s="53"/>
      <c r="CT368" s="53"/>
      <c r="CU368" s="56" t="n">
        <f aca="false">+$O368*X368+$P368*BB368+$Q368*(0.9*BB368+$S368)+$R368</f>
        <v>-69.6923333333335</v>
      </c>
      <c r="CV368" s="56" t="n">
        <f aca="false">+$O368*Y368+$P368*BC368+$Q368*(0.9*BC368+$S368)+$R368</f>
        <v>-833.333333333333</v>
      </c>
      <c r="CW368" s="56" t="n">
        <f aca="false">+$O368*Z368+$P368*BD368+$Q368*(0.9*BD368+$S368)+$R368</f>
        <v>-833.333333333333</v>
      </c>
      <c r="CX368" s="56" t="n">
        <f aca="false">+$O368*AA368+$P368*BE368+$Q368*(0.9*BE368+$S368)+$R368</f>
        <v>-833.333333333333</v>
      </c>
      <c r="CY368" s="56" t="n">
        <f aca="false">+$O368*AB368+$P368*BF368+$Q368*(0.9*BF368+$S368)+$R368</f>
        <v>-833.333333333333</v>
      </c>
      <c r="CZ368" s="56" t="n">
        <f aca="false">+$O368*AC368+$P368*BG368+$Q368*(0.9*BG368+$S368)+$R368</f>
        <v>-833.333333333333</v>
      </c>
      <c r="DA368" s="56" t="n">
        <f aca="false">+$O368*AD368+$P368*BH368+$Q368*(0.9*BH368+$S368)+$R368</f>
        <v>-833.333333333333</v>
      </c>
      <c r="DB368" s="56" t="n">
        <f aca="false">+$O368*AE368+$P368*BI368+$Q368*(0.9*BI368+$S368)+$R368</f>
        <v>-833.333333333333</v>
      </c>
      <c r="DC368" s="56" t="n">
        <f aca="false">+$O368*AF368+$P368*BJ368+$Q368*(0.9*BJ368+$S368)+$R368</f>
        <v>-833.333333333333</v>
      </c>
      <c r="DD368" s="56" t="n">
        <f aca="false">+$O368*AG368+$P368*BK368+$Q368*(0.9*BK368+$S368)+$R368</f>
        <v>-833.333333333333</v>
      </c>
      <c r="DE368" s="56" t="n">
        <f aca="false">+$O368*AH368+$P368*BL368+$Q368*(0.9*BL368+$S368)+$R368</f>
        <v>-833.333333333333</v>
      </c>
      <c r="DF368" s="56" t="n">
        <f aca="false">+$O368*AI368+$P368*BM368+$Q368*(0.9*BM368+$S368)+$R368</f>
        <v>-833.333333333333</v>
      </c>
      <c r="DG368" s="55" t="n">
        <f aca="false">+SUM(CU368:DF368)</f>
        <v>-9236.359</v>
      </c>
      <c r="DH368" s="53"/>
      <c r="DJ368" s="14" t="n">
        <f aca="false">+IF(X368=0,0,$T368)</f>
        <v>30</v>
      </c>
      <c r="DK368" s="14" t="n">
        <f aca="false">+IF(Y368=0,0,$T368)</f>
        <v>0</v>
      </c>
      <c r="DL368" s="14" t="n">
        <f aca="false">+IF(Z368=0,0,$T368)</f>
        <v>0</v>
      </c>
      <c r="DM368" s="14" t="n">
        <f aca="false">+IF(AA368=0,0,$T368)</f>
        <v>0</v>
      </c>
      <c r="DN368" s="14" t="n">
        <f aca="false">+IF(AB368=0,0,$T368)</f>
        <v>0</v>
      </c>
      <c r="DO368" s="14" t="n">
        <f aca="false">+IF(AC368=0,0,$T368)</f>
        <v>0</v>
      </c>
      <c r="DP368" s="14" t="n">
        <f aca="false">+IF(AD368=0,0,$T368)</f>
        <v>0</v>
      </c>
      <c r="DQ368" s="14" t="n">
        <f aca="false">+IF(AE368=0,0,$T368)</f>
        <v>0</v>
      </c>
      <c r="DR368" s="14" t="n">
        <f aca="false">+IF(AF368=0,0,$T368)</f>
        <v>0</v>
      </c>
      <c r="DS368" s="14" t="n">
        <f aca="false">+IF(AG368=0,0,$T368)</f>
        <v>0</v>
      </c>
      <c r="DT368" s="14" t="n">
        <f aca="false">+IF(AH368=0,0,$T368)</f>
        <v>0</v>
      </c>
      <c r="DU368" s="14" t="n">
        <f aca="false">+IF(AI368=0,0,$T368)</f>
        <v>0</v>
      </c>
      <c r="DV368" s="55" t="n">
        <f aca="false">+SUM(DJ368:DU368)</f>
        <v>30</v>
      </c>
      <c r="DY368" s="14" t="n">
        <v>0</v>
      </c>
      <c r="DZ368" s="14" t="n">
        <v>0</v>
      </c>
      <c r="EA368" s="14" t="n">
        <v>0</v>
      </c>
      <c r="EB368" s="14" t="n">
        <v>0</v>
      </c>
      <c r="EC368" s="14" t="n">
        <v>0</v>
      </c>
      <c r="ED368" s="14" t="n">
        <v>0</v>
      </c>
      <c r="EE368" s="14" t="n">
        <v>0</v>
      </c>
      <c r="EF368" s="14" t="n">
        <v>0</v>
      </c>
      <c r="EG368" s="14" t="n">
        <v>0</v>
      </c>
      <c r="EH368" s="14" t="n">
        <v>0</v>
      </c>
      <c r="EI368" s="14" t="n">
        <v>0</v>
      </c>
      <c r="EJ368" s="14" t="n">
        <v>0</v>
      </c>
      <c r="EK368" s="55" t="n">
        <f aca="false">+SUM(DY368:EJ368)</f>
        <v>0</v>
      </c>
      <c r="EO368" s="53" t="n">
        <f aca="false">+CU368+DJ368-DY368/2</f>
        <v>-39.6923333333335</v>
      </c>
      <c r="EP368" s="53" t="n">
        <f aca="false">+CV368+DK368-DZ368/2</f>
        <v>-833.333333333333</v>
      </c>
      <c r="EQ368" s="53" t="n">
        <f aca="false">+CW368+DL368-EA368/2</f>
        <v>-833.333333333333</v>
      </c>
      <c r="ER368" s="53" t="n">
        <f aca="false">+CX368+DM368-EB368/2</f>
        <v>-833.333333333333</v>
      </c>
      <c r="ES368" s="53" t="n">
        <f aca="false">+CY368+DN368-EC368/2</f>
        <v>-833.333333333333</v>
      </c>
      <c r="ET368" s="53" t="n">
        <f aca="false">+CZ368+DO368-ED368/2</f>
        <v>-833.333333333333</v>
      </c>
      <c r="EU368" s="53" t="n">
        <f aca="false">+DA368+DP368-EE368/2</f>
        <v>-833.333333333333</v>
      </c>
      <c r="EV368" s="53" t="n">
        <f aca="false">+DB368+DQ368-EF368/2</f>
        <v>-833.333333333333</v>
      </c>
      <c r="EW368" s="53" t="n">
        <f aca="false">+DC368+DR368-EG368/2</f>
        <v>-833.333333333333</v>
      </c>
      <c r="EX368" s="53" t="n">
        <f aca="false">+DD368+DS368-EH368/2</f>
        <v>-833.333333333333</v>
      </c>
      <c r="EY368" s="53" t="n">
        <f aca="false">+DE368+DT368-EI368/2</f>
        <v>-833.333333333333</v>
      </c>
      <c r="EZ368" s="53" t="n">
        <f aca="false">+DF368+DU368-EJ368/2</f>
        <v>-833.333333333333</v>
      </c>
      <c r="FA368" s="55" t="n">
        <f aca="false">+SUM(EO368:EZ368)</f>
        <v>-9206.359</v>
      </c>
      <c r="FD368" s="53" t="n">
        <f aca="false">+AM368-EO368-DY368</f>
        <v>-47851.4976666667</v>
      </c>
      <c r="FE368" s="53" t="n">
        <f aca="false">+AN368-EP368-DZ368</f>
        <v>833.333333333333</v>
      </c>
      <c r="FF368" s="53" t="n">
        <f aca="false">+AO368-EQ368-EA368</f>
        <v>833.333333333333</v>
      </c>
      <c r="FG368" s="53" t="n">
        <f aca="false">+AP368-ER368-EB368</f>
        <v>833.333333333333</v>
      </c>
      <c r="FH368" s="53" t="n">
        <f aca="false">+AQ368-ES368-EC368</f>
        <v>833.333333333333</v>
      </c>
      <c r="FI368" s="53" t="n">
        <f aca="false">+AR368-ET368-ED368</f>
        <v>833.333333333333</v>
      </c>
      <c r="FJ368" s="53" t="n">
        <f aca="false">+AS368-EU368-EE368</f>
        <v>833.333333333333</v>
      </c>
      <c r="FK368" s="53" t="n">
        <f aca="false">+AT368-EV368-EF368</f>
        <v>833.333333333333</v>
      </c>
      <c r="FL368" s="53" t="n">
        <f aca="false">+AU368-EW368-EG368</f>
        <v>833.333333333333</v>
      </c>
      <c r="FM368" s="53" t="n">
        <f aca="false">+AV368-EX368-EH368</f>
        <v>833.333333333333</v>
      </c>
      <c r="FN368" s="53" t="n">
        <f aca="false">+AW368-EY368-EI368</f>
        <v>833.333333333333</v>
      </c>
      <c r="FO368" s="53" t="n">
        <f aca="false">+AX368-EZ368-EJ368</f>
        <v>833.333333333333</v>
      </c>
      <c r="FP368" s="53" t="n">
        <f aca="false">+AY368-FA368</f>
        <v>-38684.831</v>
      </c>
    </row>
    <row collapsed="false" customFormat="false" customHeight="true" hidden="false" ht="15" outlineLevel="2" r="369">
      <c r="A369" s="21" t="n">
        <v>12</v>
      </c>
      <c r="B369" s="21" t="s">
        <v>67</v>
      </c>
      <c r="C369" s="21" t="s">
        <v>218</v>
      </c>
      <c r="D369" s="67" t="n">
        <v>15010</v>
      </c>
      <c r="E369" s="68" t="s">
        <v>1120</v>
      </c>
      <c r="F369" s="72" t="s">
        <v>1121</v>
      </c>
      <c r="G369" s="21" t="s">
        <v>69</v>
      </c>
      <c r="H369" s="21" t="s">
        <v>69</v>
      </c>
      <c r="I369" s="72" t="s">
        <v>1122</v>
      </c>
      <c r="J369" s="76" t="s">
        <v>75</v>
      </c>
      <c r="K369" s="76" t="s">
        <v>75</v>
      </c>
      <c r="L369" s="23" t="s">
        <v>43</v>
      </c>
      <c r="M369" s="50" t="s">
        <v>70</v>
      </c>
      <c r="N369" s="51" t="n">
        <v>0</v>
      </c>
      <c r="O369" s="51" t="n">
        <v>0</v>
      </c>
      <c r="P369" s="51" t="n">
        <v>0</v>
      </c>
      <c r="Q369" s="51" t="n">
        <v>0.5</v>
      </c>
      <c r="R369" s="50" t="n">
        <v>0</v>
      </c>
      <c r="S369" s="78" t="n">
        <f aca="false">-20000/12</f>
        <v>-1666.66666666667</v>
      </c>
      <c r="T369" s="50" t="n">
        <v>30</v>
      </c>
      <c r="U369" s="78"/>
      <c r="X369" s="53" t="e">
        <f aca="false">+VLOOKUP($D369,['file:///home/lab/repositories/luckia.facturador/com.luckia.biller.deploy/src/main/resources/bootstrap/info_presencial_2014.xlsx']venta_neta_cons!$a$2:$n$1048576,3,0)</f>
        <v>#VALUE!</v>
      </c>
      <c r="Y369" s="53" t="e">
        <f aca="false">+VLOOKUP($D369,['file:///home/lab/repositories/luckia.facturador/com.luckia.biller.deploy/src/main/resources/bootstrap/info_presencial_2014.xlsx']venta_neta_cons!$a$2:$n$1048576,4,0)</f>
        <v>#VALUE!</v>
      </c>
      <c r="Z369" s="53" t="e">
        <f aca="false">+VLOOKUP($D369,['file:///home/lab/repositories/luckia.facturador/com.luckia.biller.deploy/src/main/resources/bootstrap/info_presencial_2014.xlsx']venta_neta_cons!$a$2:$n$1048576,5,0)</f>
        <v>#VALUE!</v>
      </c>
      <c r="AA369" s="53" t="e">
        <f aca="false">+VLOOKUP($D369,['file:///home/lab/repositories/luckia.facturador/com.luckia.biller.deploy/src/main/resources/bootstrap/info_presencial_2014.xlsx']venta_neta_cons!$a$2:$n$1048576,6,0)</f>
        <v>#VALUE!</v>
      </c>
      <c r="AB369" s="53" t="e">
        <f aca="false">+VLOOKUP($D369,['file:///home/lab/repositories/luckia.facturador/com.luckia.biller.deploy/src/main/resources/bootstrap/info_presencial_2014.xlsx']venta_neta_cons!$a$2:$n$1048576,7,0)</f>
        <v>#VALUE!</v>
      </c>
      <c r="AC369" s="53" t="e">
        <f aca="false">+VLOOKUP($D369,['file:///home/lab/repositories/luckia.facturador/com.luckia.biller.deploy/src/main/resources/bootstrap/info_presencial_2014.xlsx']venta_neta_cons!$a$2:$n$1048576,8,0)</f>
        <v>#VALUE!</v>
      </c>
      <c r="AD369" s="53" t="e">
        <f aca="false">+VLOOKUP($D369,['file:///home/lab/repositories/luckia.facturador/com.luckia.biller.deploy/src/main/resources/bootstrap/info_presencial_2014.xlsx']venta_neta_cons!$a$2:$n$1048576,9,0)</f>
        <v>#VALUE!</v>
      </c>
      <c r="AE369" s="53" t="e">
        <f aca="false">+VLOOKUP($D369,['file:///home/lab/repositories/luckia.facturador/com.luckia.biller.deploy/src/main/resources/bootstrap/info_presencial_2014.xlsx']venta_neta_cons!$a$2:$n$1048576,10,0)</f>
        <v>#VALUE!</v>
      </c>
      <c r="AF369" s="53" t="e">
        <f aca="false">+VLOOKUP($D369,['file:///home/lab/repositories/luckia.facturador/com.luckia.biller.deploy/src/main/resources/bootstrap/info_presencial_2014.xlsx']venta_neta_cons!$a$2:$n$1048576,11,0)</f>
        <v>#VALUE!</v>
      </c>
      <c r="AG369" s="53" t="e">
        <f aca="false">+VLOOKUP($D369,['file:///home/lab/repositories/luckia.facturador/com.luckia.biller.deploy/src/main/resources/bootstrap/info_presencial_2014.xlsx']venta_neta_cons!$a$2:$n$1048576,12,0)</f>
        <v>#VALUE!</v>
      </c>
      <c r="AH369" s="53" t="e">
        <f aca="false">+VLOOKUP($D369,['file:///home/lab/repositories/luckia.facturador/com.luckia.biller.deploy/src/main/resources/bootstrap/info_presencial_2014.xlsx']venta_neta_cons!$a$2:$n$1048576,13,0)</f>
        <v>#VALUE!</v>
      </c>
      <c r="AI369" s="53" t="e">
        <f aca="false">+VLOOKUP($D369,['file:///home/lab/repositories/luckia.facturador/com.luckia.biller.deploy/src/main/resources/bootstrap/info_presencial_2014.xlsx']venta_neta_cons!$a$2:$n$1048576,14,0)</f>
        <v>#VALUE!</v>
      </c>
      <c r="AJ369" s="53" t="n">
        <f aca="false">+SUM(X369:AI369)</f>
        <v>33616</v>
      </c>
      <c r="AK369" s="54" t="n">
        <f aca="false">+BB369/X369</f>
        <v>0.287866194669205</v>
      </c>
      <c r="AL369" s="53"/>
      <c r="AM369" s="53" t="e">
        <f aca="false">+VLOOKUP($D369,['file:///home/lab/repositories/luckia.facturador/com.luckia.biller.deploy/src/main/resources/bootstrap/info_presencial_2014.xlsx']saldo_cons!$a$2:$n$1048576,3,0)</f>
        <v>#VALUE!</v>
      </c>
      <c r="AN369" s="53" t="e">
        <f aca="false">+VLOOKUP($D369,['file:///home/lab/repositories/luckia.facturador/com.luckia.biller.deploy/src/main/resources/bootstrap/info_presencial_2014.xlsx']saldo_cons!$a$2:$n$1048576,4,0)</f>
        <v>#VALUE!</v>
      </c>
      <c r="AO369" s="53" t="e">
        <f aca="false">+VLOOKUP($D369,['file:///home/lab/repositories/luckia.facturador/com.luckia.biller.deploy/src/main/resources/bootstrap/info_presencial_2014.xlsx']saldo_cons!$a$2:$n$1048576,5,0)</f>
        <v>#VALUE!</v>
      </c>
      <c r="AP369" s="53" t="e">
        <f aca="false">+VLOOKUP($D369,['file:///home/lab/repositories/luckia.facturador/com.luckia.biller.deploy/src/main/resources/bootstrap/info_presencial_2014.xlsx']saldo_cons!$a$2:$n$1048576,6,0)</f>
        <v>#VALUE!</v>
      </c>
      <c r="AQ369" s="53" t="e">
        <f aca="false">+VLOOKUP($D369,['file:///home/lab/repositories/luckia.facturador/com.luckia.biller.deploy/src/main/resources/bootstrap/info_presencial_2014.xlsx']saldo_cons!$a$2:$n$1048576,7,0)</f>
        <v>#VALUE!</v>
      </c>
      <c r="AR369" s="53" t="e">
        <f aca="false">+VLOOKUP($D369,['file:///home/lab/repositories/luckia.facturador/com.luckia.biller.deploy/src/main/resources/bootstrap/info_presencial_2014.xlsx']saldo_cons!$a$2:$n$1048576,8,0)</f>
        <v>#VALUE!</v>
      </c>
      <c r="AS369" s="53" t="e">
        <f aca="false">+VLOOKUP($D369,['file:///home/lab/repositories/luckia.facturador/com.luckia.biller.deploy/src/main/resources/bootstrap/info_presencial_2014.xlsx']saldo_cons!$a$2:$n$1048576,9,0)</f>
        <v>#VALUE!</v>
      </c>
      <c r="AT369" s="53" t="e">
        <f aca="false">+VLOOKUP($D369,['file:///home/lab/repositories/luckia.facturador/com.luckia.biller.deploy/src/main/resources/bootstrap/info_presencial_2014.xlsx']saldo_cons!$a$2:$n$1048576,10,0)</f>
        <v>#VALUE!</v>
      </c>
      <c r="AU369" s="53" t="e">
        <f aca="false">+VLOOKUP($D369,['file:///home/lab/repositories/luckia.facturador/com.luckia.biller.deploy/src/main/resources/bootstrap/info_presencial_2014.xlsx']saldo_cons!$a$2:$n$1048576,11,0)</f>
        <v>#VALUE!</v>
      </c>
      <c r="AV369" s="53" t="e">
        <f aca="false">+VLOOKUP($D369,['file:///home/lab/repositories/luckia.facturador/com.luckia.biller.deploy/src/main/resources/bootstrap/info_presencial_2014.xlsx']saldo_cons!$a$2:$n$1048576,12,0)</f>
        <v>#VALUE!</v>
      </c>
      <c r="AW369" s="53" t="e">
        <f aca="false">+VLOOKUP($D369,['file:///home/lab/repositories/luckia.facturador/com.luckia.biller.deploy/src/main/resources/bootstrap/info_presencial_2014.xlsx']saldo_cons!$a$2:$n$1048576,13,0)</f>
        <v>#VALUE!</v>
      </c>
      <c r="AX369" s="53" t="e">
        <f aca="false">+VLOOKUP($D369,['file:///home/lab/repositories/luckia.facturador/com.luckia.biller.deploy/src/main/resources/bootstrap/info_presencial_2014.xlsx']saldo_cons!$a$2:$n$1048576,14,0)</f>
        <v>#VALUE!</v>
      </c>
      <c r="AY369" s="53" t="n">
        <f aca="false">+SUM(AM369:AX369)</f>
        <v>-32799.6</v>
      </c>
      <c r="AZ369" s="53"/>
      <c r="BA369" s="53"/>
      <c r="BB369" s="53" t="e">
        <f aca="false">+VLOOKUP($D369,['file:///home/lab/repositories/luckia.facturador/com.luckia.biller.deploy/src/main/resources/bootstrap/info_presencial_2014.xlsx']ggr_cons!$a$2:$n$1048576,3,0)</f>
        <v>#VALUE!</v>
      </c>
      <c r="BC369" s="53" t="e">
        <f aca="false">+VLOOKUP($D369,['file:///home/lab/repositories/luckia.facturador/com.luckia.biller.deploy/src/main/resources/bootstrap/info_presencial_2014.xlsx']ggr_cons!$a$2:$n$1048576,4,0)</f>
        <v>#VALUE!</v>
      </c>
      <c r="BD369" s="53" t="e">
        <f aca="false">+VLOOKUP($D369,['file:///home/lab/repositories/luckia.facturador/com.luckia.biller.deploy/src/main/resources/bootstrap/info_presencial_2014.xlsx']ggr_cons!$a$2:$n$1048576,5,0)</f>
        <v>#VALUE!</v>
      </c>
      <c r="BE369" s="53" t="e">
        <f aca="false">+VLOOKUP($D369,['file:///home/lab/repositories/luckia.facturador/com.luckia.biller.deploy/src/main/resources/bootstrap/info_presencial_2014.xlsx']ggr_cons!$a$2:$n$1048576,6,0)</f>
        <v>#VALUE!</v>
      </c>
      <c r="BF369" s="53" t="e">
        <f aca="false">+VLOOKUP($D369,['file:///home/lab/repositories/luckia.facturador/com.luckia.biller.deploy/src/main/resources/bootstrap/info_presencial_2014.xlsx']ggr_cons!$a$2:$n$1048576,7,0)</f>
        <v>#VALUE!</v>
      </c>
      <c r="BG369" s="53" t="e">
        <f aca="false">+VLOOKUP($D369,['file:///home/lab/repositories/luckia.facturador/com.luckia.biller.deploy/src/main/resources/bootstrap/info_presencial_2014.xlsx']ggr_cons!$a$2:$n$1048576,8,0)</f>
        <v>#VALUE!</v>
      </c>
      <c r="BH369" s="53" t="e">
        <f aca="false">+VLOOKUP($D369,['file:///home/lab/repositories/luckia.facturador/com.luckia.biller.deploy/src/main/resources/bootstrap/info_presencial_2014.xlsx']ggr_cons!$a$2:$n$1048576,9,0)</f>
        <v>#VALUE!</v>
      </c>
      <c r="BI369" s="53" t="e">
        <f aca="false">+VLOOKUP($D369,['file:///home/lab/repositories/luckia.facturador/com.luckia.biller.deploy/src/main/resources/bootstrap/info_presencial_2014.xlsx']ggr_cons!$a$2:$n$1048576,10,0)</f>
        <v>#VALUE!</v>
      </c>
      <c r="BJ369" s="53" t="e">
        <f aca="false">+VLOOKUP($D369,['file:///home/lab/repositories/luckia.facturador/com.luckia.biller.deploy/src/main/resources/bootstrap/info_presencial_2014.xlsx']ggr_cons!$a$2:$n$1048576,11,0)</f>
        <v>#VALUE!</v>
      </c>
      <c r="BK369" s="53" t="e">
        <f aca="false">+VLOOKUP($D369,['file:///home/lab/repositories/luckia.facturador/com.luckia.biller.deploy/src/main/resources/bootstrap/info_presencial_2014.xlsx']ggr_cons!$a$2:$n$1048576,12,0)</f>
        <v>#VALUE!</v>
      </c>
      <c r="BL369" s="53" t="e">
        <f aca="false">+VLOOKUP($D369,['file:///home/lab/repositories/luckia.facturador/com.luckia.biller.deploy/src/main/resources/bootstrap/info_presencial_2014.xlsx']ggr_cons!$a$2:$n$1048576,13,0)</f>
        <v>#VALUE!</v>
      </c>
      <c r="BM369" s="53" t="e">
        <f aca="false">+VLOOKUP($D369,['file:///home/lab/repositories/luckia.facturador/com.luckia.biller.deploy/src/main/resources/bootstrap/info_presencial_2014.xlsx']ggr_cons!$a$2:$n$1048576,14,0)</f>
        <v>#VALUE!</v>
      </c>
      <c r="BN369" s="53" t="n">
        <f aca="false">+SUM(BB369:BM369)</f>
        <v>9676.91</v>
      </c>
      <c r="BO369" s="53"/>
      <c r="BP369" s="53"/>
      <c r="BQ369" s="55" t="n">
        <f aca="false">+$N369*X369</f>
        <v>0</v>
      </c>
      <c r="BR369" s="55" t="n">
        <f aca="false">+$N369*Y369</f>
        <v>0</v>
      </c>
      <c r="BS369" s="55" t="n">
        <f aca="false">+$N369*Z369</f>
        <v>0</v>
      </c>
      <c r="BT369" s="55" t="n">
        <f aca="false">+$N369*AA369</f>
        <v>0</v>
      </c>
      <c r="BU369" s="55" t="n">
        <f aca="false">+$N369*AB369</f>
        <v>0</v>
      </c>
      <c r="BV369" s="55" t="n">
        <f aca="false">+$N369*AC369</f>
        <v>0</v>
      </c>
      <c r="BW369" s="55" t="n">
        <f aca="false">+$N369*AD369</f>
        <v>0</v>
      </c>
      <c r="BX369" s="55" t="n">
        <f aca="false">+$N369*AE369</f>
        <v>0</v>
      </c>
      <c r="BY369" s="55" t="n">
        <f aca="false">+$N369*AF369</f>
        <v>0</v>
      </c>
      <c r="BZ369" s="55" t="n">
        <f aca="false">+$N369*AG369</f>
        <v>0</v>
      </c>
      <c r="CA369" s="55" t="n">
        <f aca="false">+$N369*AH369</f>
        <v>0</v>
      </c>
      <c r="CB369" s="55" t="n">
        <f aca="false">+$N369*AI369</f>
        <v>0</v>
      </c>
      <c r="CC369" s="55" t="n">
        <f aca="false">+SUM(BQ369:CB369)</f>
        <v>0</v>
      </c>
      <c r="CD369" s="53"/>
      <c r="CE369" s="55"/>
      <c r="CF369" s="55" t="n">
        <f aca="false">+BQ369/$CE$2</f>
        <v>0</v>
      </c>
      <c r="CG369" s="55" t="n">
        <f aca="false">+BR369/$CE$2</f>
        <v>0</v>
      </c>
      <c r="CH369" s="55" t="n">
        <f aca="false">+BS369/$CE$2</f>
        <v>0</v>
      </c>
      <c r="CI369" s="55" t="n">
        <f aca="false">+BT369/$CE$2</f>
        <v>0</v>
      </c>
      <c r="CJ369" s="55" t="n">
        <f aca="false">+BU369/$CE$2</f>
        <v>0</v>
      </c>
      <c r="CK369" s="55" t="n">
        <f aca="false">+BV369/$CE$2</f>
        <v>0</v>
      </c>
      <c r="CL369" s="55" t="n">
        <f aca="false">+BW369/$CE$2</f>
        <v>0</v>
      </c>
      <c r="CM369" s="55" t="n">
        <f aca="false">+BX369/$CE$2</f>
        <v>0</v>
      </c>
      <c r="CN369" s="55" t="n">
        <f aca="false">+BY369/$CE$2</f>
        <v>0</v>
      </c>
      <c r="CO369" s="55" t="n">
        <f aca="false">+BZ369/$CE$2</f>
        <v>0</v>
      </c>
      <c r="CP369" s="55" t="n">
        <f aca="false">+CA369/$CE$2</f>
        <v>0</v>
      </c>
      <c r="CQ369" s="55" t="n">
        <f aca="false">+CB369/$CE$2</f>
        <v>0</v>
      </c>
      <c r="CR369" s="55" t="n">
        <f aca="false">+CC369/$CE$2</f>
        <v>0</v>
      </c>
      <c r="CS369" s="53"/>
      <c r="CT369" s="53"/>
      <c r="CU369" s="56" t="n">
        <f aca="false">+$O369*X369+$P369*BB369+$Q369*(0.9*BB369+$S369)+$R369</f>
        <v>3521.27616666667</v>
      </c>
      <c r="CV369" s="56" t="n">
        <f aca="false">+$O369*Y369+$P369*BC369+$Q369*(0.9*BC369+$S369)+$R369</f>
        <v>-833.333333333333</v>
      </c>
      <c r="CW369" s="56" t="n">
        <f aca="false">+$O369*Z369+$P369*BD369+$Q369*(0.9*BD369+$S369)+$R369</f>
        <v>-833.333333333333</v>
      </c>
      <c r="CX369" s="56" t="n">
        <f aca="false">+$O369*AA369+$P369*BE369+$Q369*(0.9*BE369+$S369)+$R369</f>
        <v>-833.333333333333</v>
      </c>
      <c r="CY369" s="56" t="n">
        <f aca="false">+$O369*AB369+$P369*BF369+$Q369*(0.9*BF369+$S369)+$R369</f>
        <v>-833.333333333333</v>
      </c>
      <c r="CZ369" s="56" t="n">
        <f aca="false">+$O369*AC369+$P369*BG369+$Q369*(0.9*BG369+$S369)+$R369</f>
        <v>-833.333333333333</v>
      </c>
      <c r="DA369" s="56" t="n">
        <f aca="false">+$O369*AD369+$P369*BH369+$Q369*(0.9*BH369+$S369)+$R369</f>
        <v>-833.333333333333</v>
      </c>
      <c r="DB369" s="56" t="n">
        <f aca="false">+$O369*AE369+$P369*BI369+$Q369*(0.9*BI369+$S369)+$R369</f>
        <v>-833.333333333333</v>
      </c>
      <c r="DC369" s="56" t="n">
        <f aca="false">+$O369*AF369+$P369*BJ369+$Q369*(0.9*BJ369+$S369)+$R369</f>
        <v>-833.333333333333</v>
      </c>
      <c r="DD369" s="56" t="n">
        <f aca="false">+$O369*AG369+$P369*BK369+$Q369*(0.9*BK369+$S369)+$R369</f>
        <v>-833.333333333333</v>
      </c>
      <c r="DE369" s="56" t="n">
        <f aca="false">+$O369*AH369+$P369*BL369+$Q369*(0.9*BL369+$S369)+$R369</f>
        <v>-833.333333333333</v>
      </c>
      <c r="DF369" s="56" t="n">
        <f aca="false">+$O369*AI369+$P369*BM369+$Q369*(0.9*BM369+$S369)+$R369</f>
        <v>-833.333333333333</v>
      </c>
      <c r="DG369" s="55" t="n">
        <f aca="false">+SUM(CU369:DF369)</f>
        <v>-5645.3905</v>
      </c>
      <c r="DH369" s="53"/>
      <c r="DJ369" s="14" t="n">
        <f aca="false">+IF(X369=0,0,$T369)</f>
        <v>30</v>
      </c>
      <c r="DK369" s="14" t="n">
        <f aca="false">+IF(Y369=0,0,$T369)</f>
        <v>0</v>
      </c>
      <c r="DL369" s="14" t="n">
        <f aca="false">+IF(Z369=0,0,$T369)</f>
        <v>0</v>
      </c>
      <c r="DM369" s="14" t="n">
        <f aca="false">+IF(AA369=0,0,$T369)</f>
        <v>0</v>
      </c>
      <c r="DN369" s="14" t="n">
        <f aca="false">+IF(AB369=0,0,$T369)</f>
        <v>0</v>
      </c>
      <c r="DO369" s="14" t="n">
        <f aca="false">+IF(AC369=0,0,$T369)</f>
        <v>0</v>
      </c>
      <c r="DP369" s="14" t="n">
        <f aca="false">+IF(AD369=0,0,$T369)</f>
        <v>0</v>
      </c>
      <c r="DQ369" s="14" t="n">
        <f aca="false">+IF(AE369=0,0,$T369)</f>
        <v>0</v>
      </c>
      <c r="DR369" s="14" t="n">
        <f aca="false">+IF(AF369=0,0,$T369)</f>
        <v>0</v>
      </c>
      <c r="DS369" s="14" t="n">
        <f aca="false">+IF(AG369=0,0,$T369)</f>
        <v>0</v>
      </c>
      <c r="DT369" s="14" t="n">
        <f aca="false">+IF(AH369=0,0,$T369)</f>
        <v>0</v>
      </c>
      <c r="DU369" s="14" t="n">
        <f aca="false">+IF(AI369=0,0,$T369)</f>
        <v>0</v>
      </c>
      <c r="DV369" s="55" t="n">
        <f aca="false">+SUM(DJ369:DU369)</f>
        <v>30</v>
      </c>
      <c r="DY369" s="14" t="n">
        <v>0</v>
      </c>
      <c r="DZ369" s="14" t="n">
        <v>0</v>
      </c>
      <c r="EA369" s="14" t="n">
        <v>0</v>
      </c>
      <c r="EB369" s="14" t="n">
        <v>0</v>
      </c>
      <c r="EC369" s="14" t="n">
        <v>0</v>
      </c>
      <c r="ED369" s="14" t="n">
        <v>0</v>
      </c>
      <c r="EE369" s="14" t="n">
        <v>0</v>
      </c>
      <c r="EF369" s="14" t="n">
        <v>0</v>
      </c>
      <c r="EG369" s="14" t="n">
        <v>0</v>
      </c>
      <c r="EH369" s="14" t="n">
        <v>0</v>
      </c>
      <c r="EI369" s="14" t="n">
        <v>0</v>
      </c>
      <c r="EJ369" s="14" t="n">
        <v>0</v>
      </c>
      <c r="EK369" s="55" t="n">
        <f aca="false">+SUM(DY369:EJ369)</f>
        <v>0</v>
      </c>
      <c r="EO369" s="53" t="n">
        <f aca="false">+CU369+DJ369-DY369/2</f>
        <v>3551.27616666667</v>
      </c>
      <c r="EP369" s="53" t="n">
        <f aca="false">+CV369+DK369-DZ369/2</f>
        <v>-833.333333333333</v>
      </c>
      <c r="EQ369" s="53" t="n">
        <f aca="false">+CW369+DL369-EA369/2</f>
        <v>-833.333333333333</v>
      </c>
      <c r="ER369" s="53" t="n">
        <f aca="false">+CX369+DM369-EB369/2</f>
        <v>-833.333333333333</v>
      </c>
      <c r="ES369" s="53" t="n">
        <f aca="false">+CY369+DN369-EC369/2</f>
        <v>-833.333333333333</v>
      </c>
      <c r="ET369" s="53" t="n">
        <f aca="false">+CZ369+DO369-ED369/2</f>
        <v>-833.333333333333</v>
      </c>
      <c r="EU369" s="53" t="n">
        <f aca="false">+DA369+DP369-EE369/2</f>
        <v>-833.333333333333</v>
      </c>
      <c r="EV369" s="53" t="n">
        <f aca="false">+DB369+DQ369-EF369/2</f>
        <v>-833.333333333333</v>
      </c>
      <c r="EW369" s="53" t="n">
        <f aca="false">+DC369+DR369-EG369/2</f>
        <v>-833.333333333333</v>
      </c>
      <c r="EX369" s="53" t="n">
        <f aca="false">+DD369+DS369-EH369/2</f>
        <v>-833.333333333333</v>
      </c>
      <c r="EY369" s="53" t="n">
        <f aca="false">+DE369+DT369-EI369/2</f>
        <v>-833.333333333333</v>
      </c>
      <c r="EZ369" s="53" t="n">
        <f aca="false">+DF369+DU369-EJ369/2</f>
        <v>-833.333333333333</v>
      </c>
      <c r="FA369" s="55" t="n">
        <f aca="false">+SUM(EO369:EZ369)</f>
        <v>-5615.3905</v>
      </c>
      <c r="FD369" s="53" t="n">
        <f aca="false">+AM369-EO369-DY369</f>
        <v>-36350.8761666667</v>
      </c>
      <c r="FE369" s="53" t="n">
        <f aca="false">+AN369-EP369-DZ369</f>
        <v>833.333333333333</v>
      </c>
      <c r="FF369" s="53" t="n">
        <f aca="false">+AO369-EQ369-EA369</f>
        <v>833.333333333333</v>
      </c>
      <c r="FG369" s="53" t="n">
        <f aca="false">+AP369-ER369-EB369</f>
        <v>833.333333333333</v>
      </c>
      <c r="FH369" s="53" t="n">
        <f aca="false">+AQ369-ES369-EC369</f>
        <v>833.333333333333</v>
      </c>
      <c r="FI369" s="53" t="n">
        <f aca="false">+AR369-ET369-ED369</f>
        <v>833.333333333333</v>
      </c>
      <c r="FJ369" s="53" t="n">
        <f aca="false">+AS369-EU369-EE369</f>
        <v>833.333333333333</v>
      </c>
      <c r="FK369" s="53" t="n">
        <f aca="false">+AT369-EV369-EF369</f>
        <v>833.333333333333</v>
      </c>
      <c r="FL369" s="53" t="n">
        <f aca="false">+AU369-EW369-EG369</f>
        <v>833.333333333333</v>
      </c>
      <c r="FM369" s="53" t="n">
        <f aca="false">+AV369-EX369-EH369</f>
        <v>833.333333333333</v>
      </c>
      <c r="FN369" s="53" t="n">
        <f aca="false">+AW369-EY369-EI369</f>
        <v>833.333333333333</v>
      </c>
      <c r="FO369" s="53" t="n">
        <f aca="false">+AX369-EZ369-EJ369</f>
        <v>833.333333333333</v>
      </c>
      <c r="FP369" s="53" t="n">
        <f aca="false">+AY369-FA369</f>
        <v>-27184.2095</v>
      </c>
    </row>
    <row collapsed="false" customFormat="false" customHeight="true" hidden="false" ht="15" outlineLevel="2" r="370">
      <c r="A370" s="21" t="n">
        <v>12</v>
      </c>
      <c r="B370" s="21" t="s">
        <v>67</v>
      </c>
      <c r="C370" s="21" t="s">
        <v>218</v>
      </c>
      <c r="D370" s="67" t="n">
        <v>15011</v>
      </c>
      <c r="E370" s="68" t="s">
        <v>1123</v>
      </c>
      <c r="F370" s="72" t="s">
        <v>1124</v>
      </c>
      <c r="G370" s="21" t="s">
        <v>69</v>
      </c>
      <c r="H370" s="21" t="s">
        <v>69</v>
      </c>
      <c r="I370" s="72" t="s">
        <v>1125</v>
      </c>
      <c r="J370" s="72" t="s">
        <v>101</v>
      </c>
      <c r="K370" s="76" t="s">
        <v>75</v>
      </c>
      <c r="L370" s="23" t="s">
        <v>43</v>
      </c>
      <c r="M370" s="50" t="s">
        <v>70</v>
      </c>
      <c r="N370" s="51" t="n">
        <v>0</v>
      </c>
      <c r="O370" s="51" t="n">
        <v>0</v>
      </c>
      <c r="P370" s="51" t="n">
        <v>0</v>
      </c>
      <c r="Q370" s="51" t="n">
        <v>0.5</v>
      </c>
      <c r="R370" s="50" t="n">
        <v>0</v>
      </c>
      <c r="S370" s="78" t="n">
        <f aca="false">-20000/12</f>
        <v>-1666.66666666667</v>
      </c>
      <c r="T370" s="50" t="n">
        <v>30</v>
      </c>
      <c r="U370" s="78"/>
      <c r="X370" s="53" t="e">
        <f aca="false">+VLOOKUP($D370,['file:///home/lab/repositories/luckia.facturador/com.luckia.biller.deploy/src/main/resources/bootstrap/info_presencial_2014.xlsx']venta_neta_cons!$a$2:$n$1048576,3,0)</f>
        <v>#VALUE!</v>
      </c>
      <c r="Y370" s="53" t="e">
        <f aca="false">+VLOOKUP($D370,['file:///home/lab/repositories/luckia.facturador/com.luckia.biller.deploy/src/main/resources/bootstrap/info_presencial_2014.xlsx']venta_neta_cons!$a$2:$n$1048576,4,0)</f>
        <v>#VALUE!</v>
      </c>
      <c r="Z370" s="53" t="e">
        <f aca="false">+VLOOKUP($D370,['file:///home/lab/repositories/luckia.facturador/com.luckia.biller.deploy/src/main/resources/bootstrap/info_presencial_2014.xlsx']venta_neta_cons!$a$2:$n$1048576,5,0)</f>
        <v>#VALUE!</v>
      </c>
      <c r="AA370" s="53" t="e">
        <f aca="false">+VLOOKUP($D370,['file:///home/lab/repositories/luckia.facturador/com.luckia.biller.deploy/src/main/resources/bootstrap/info_presencial_2014.xlsx']venta_neta_cons!$a$2:$n$1048576,6,0)</f>
        <v>#VALUE!</v>
      </c>
      <c r="AB370" s="53" t="e">
        <f aca="false">+VLOOKUP($D370,['file:///home/lab/repositories/luckia.facturador/com.luckia.biller.deploy/src/main/resources/bootstrap/info_presencial_2014.xlsx']venta_neta_cons!$a$2:$n$1048576,7,0)</f>
        <v>#VALUE!</v>
      </c>
      <c r="AC370" s="53" t="e">
        <f aca="false">+VLOOKUP($D370,['file:///home/lab/repositories/luckia.facturador/com.luckia.biller.deploy/src/main/resources/bootstrap/info_presencial_2014.xlsx']venta_neta_cons!$a$2:$n$1048576,8,0)</f>
        <v>#VALUE!</v>
      </c>
      <c r="AD370" s="53" t="e">
        <f aca="false">+VLOOKUP($D370,['file:///home/lab/repositories/luckia.facturador/com.luckia.biller.deploy/src/main/resources/bootstrap/info_presencial_2014.xlsx']venta_neta_cons!$a$2:$n$1048576,9,0)</f>
        <v>#VALUE!</v>
      </c>
      <c r="AE370" s="53" t="e">
        <f aca="false">+VLOOKUP($D370,['file:///home/lab/repositories/luckia.facturador/com.luckia.biller.deploy/src/main/resources/bootstrap/info_presencial_2014.xlsx']venta_neta_cons!$a$2:$n$1048576,10,0)</f>
        <v>#VALUE!</v>
      </c>
      <c r="AF370" s="53" t="e">
        <f aca="false">+VLOOKUP($D370,['file:///home/lab/repositories/luckia.facturador/com.luckia.biller.deploy/src/main/resources/bootstrap/info_presencial_2014.xlsx']venta_neta_cons!$a$2:$n$1048576,11,0)</f>
        <v>#VALUE!</v>
      </c>
      <c r="AG370" s="53" t="e">
        <f aca="false">+VLOOKUP($D370,['file:///home/lab/repositories/luckia.facturador/com.luckia.biller.deploy/src/main/resources/bootstrap/info_presencial_2014.xlsx']venta_neta_cons!$a$2:$n$1048576,12,0)</f>
        <v>#VALUE!</v>
      </c>
      <c r="AH370" s="53" t="e">
        <f aca="false">+VLOOKUP($D370,['file:///home/lab/repositories/luckia.facturador/com.luckia.biller.deploy/src/main/resources/bootstrap/info_presencial_2014.xlsx']venta_neta_cons!$a$2:$n$1048576,13,0)</f>
        <v>#VALUE!</v>
      </c>
      <c r="AI370" s="53" t="e">
        <f aca="false">+VLOOKUP($D370,['file:///home/lab/repositories/luckia.facturador/com.luckia.biller.deploy/src/main/resources/bootstrap/info_presencial_2014.xlsx']venta_neta_cons!$a$2:$n$1048576,14,0)</f>
        <v>#VALUE!</v>
      </c>
      <c r="AJ370" s="53" t="n">
        <f aca="false">+SUM(X370:AI370)</f>
        <v>61381</v>
      </c>
      <c r="AK370" s="54" t="n">
        <f aca="false">+BB370/X370</f>
        <v>0.112103582541829</v>
      </c>
      <c r="AL370" s="53"/>
      <c r="AM370" s="53" t="e">
        <f aca="false">+VLOOKUP($D370,['file:///home/lab/repositories/luckia.facturador/com.luckia.biller.deploy/src/main/resources/bootstrap/info_presencial_2014.xlsx']saldo_cons!$a$2:$n$1048576,3,0)</f>
        <v>#VALUE!</v>
      </c>
      <c r="AN370" s="53" t="e">
        <f aca="false">+VLOOKUP($D370,['file:///home/lab/repositories/luckia.facturador/com.luckia.biller.deploy/src/main/resources/bootstrap/info_presencial_2014.xlsx']saldo_cons!$a$2:$n$1048576,4,0)</f>
        <v>#VALUE!</v>
      </c>
      <c r="AO370" s="53" t="e">
        <f aca="false">+VLOOKUP($D370,['file:///home/lab/repositories/luckia.facturador/com.luckia.biller.deploy/src/main/resources/bootstrap/info_presencial_2014.xlsx']saldo_cons!$a$2:$n$1048576,5,0)</f>
        <v>#VALUE!</v>
      </c>
      <c r="AP370" s="53" t="e">
        <f aca="false">+VLOOKUP($D370,['file:///home/lab/repositories/luckia.facturador/com.luckia.biller.deploy/src/main/resources/bootstrap/info_presencial_2014.xlsx']saldo_cons!$a$2:$n$1048576,6,0)</f>
        <v>#VALUE!</v>
      </c>
      <c r="AQ370" s="53" t="e">
        <f aca="false">+VLOOKUP($D370,['file:///home/lab/repositories/luckia.facturador/com.luckia.biller.deploy/src/main/resources/bootstrap/info_presencial_2014.xlsx']saldo_cons!$a$2:$n$1048576,7,0)</f>
        <v>#VALUE!</v>
      </c>
      <c r="AR370" s="53" t="e">
        <f aca="false">+VLOOKUP($D370,['file:///home/lab/repositories/luckia.facturador/com.luckia.biller.deploy/src/main/resources/bootstrap/info_presencial_2014.xlsx']saldo_cons!$a$2:$n$1048576,8,0)</f>
        <v>#VALUE!</v>
      </c>
      <c r="AS370" s="53" t="e">
        <f aca="false">+VLOOKUP($D370,['file:///home/lab/repositories/luckia.facturador/com.luckia.biller.deploy/src/main/resources/bootstrap/info_presencial_2014.xlsx']saldo_cons!$a$2:$n$1048576,9,0)</f>
        <v>#VALUE!</v>
      </c>
      <c r="AT370" s="53" t="e">
        <f aca="false">+VLOOKUP($D370,['file:///home/lab/repositories/luckia.facturador/com.luckia.biller.deploy/src/main/resources/bootstrap/info_presencial_2014.xlsx']saldo_cons!$a$2:$n$1048576,10,0)</f>
        <v>#VALUE!</v>
      </c>
      <c r="AU370" s="53" t="e">
        <f aca="false">+VLOOKUP($D370,['file:///home/lab/repositories/luckia.facturador/com.luckia.biller.deploy/src/main/resources/bootstrap/info_presencial_2014.xlsx']saldo_cons!$a$2:$n$1048576,11,0)</f>
        <v>#VALUE!</v>
      </c>
      <c r="AV370" s="53" t="e">
        <f aca="false">+VLOOKUP($D370,['file:///home/lab/repositories/luckia.facturador/com.luckia.biller.deploy/src/main/resources/bootstrap/info_presencial_2014.xlsx']saldo_cons!$a$2:$n$1048576,12,0)</f>
        <v>#VALUE!</v>
      </c>
      <c r="AW370" s="53" t="e">
        <f aca="false">+VLOOKUP($D370,['file:///home/lab/repositories/luckia.facturador/com.luckia.biller.deploy/src/main/resources/bootstrap/info_presencial_2014.xlsx']saldo_cons!$a$2:$n$1048576,13,0)</f>
        <v>#VALUE!</v>
      </c>
      <c r="AX370" s="53" t="e">
        <f aca="false">+VLOOKUP($D370,['file:///home/lab/repositories/luckia.facturador/com.luckia.biller.deploy/src/main/resources/bootstrap/info_presencial_2014.xlsx']saldo_cons!$a$2:$n$1048576,14,0)</f>
        <v>#VALUE!</v>
      </c>
      <c r="AY370" s="53" t="n">
        <f aca="false">+SUM(AM370:AX370)</f>
        <v>-939.239999999998</v>
      </c>
      <c r="AZ370" s="53"/>
      <c r="BA370" s="53"/>
      <c r="BB370" s="53" t="e">
        <f aca="false">+VLOOKUP($D370,['file:///home/lab/repositories/luckia.facturador/com.luckia.biller.deploy/src/main/resources/bootstrap/info_presencial_2014.xlsx']ggr_cons!$a$2:$n$1048576,3,0)</f>
        <v>#VALUE!</v>
      </c>
      <c r="BC370" s="53" t="e">
        <f aca="false">+VLOOKUP($D370,['file:///home/lab/repositories/luckia.facturador/com.luckia.biller.deploy/src/main/resources/bootstrap/info_presencial_2014.xlsx']ggr_cons!$a$2:$n$1048576,4,0)</f>
        <v>#VALUE!</v>
      </c>
      <c r="BD370" s="53" t="e">
        <f aca="false">+VLOOKUP($D370,['file:///home/lab/repositories/luckia.facturador/com.luckia.biller.deploy/src/main/resources/bootstrap/info_presencial_2014.xlsx']ggr_cons!$a$2:$n$1048576,5,0)</f>
        <v>#VALUE!</v>
      </c>
      <c r="BE370" s="53" t="e">
        <f aca="false">+VLOOKUP($D370,['file:///home/lab/repositories/luckia.facturador/com.luckia.biller.deploy/src/main/resources/bootstrap/info_presencial_2014.xlsx']ggr_cons!$a$2:$n$1048576,6,0)</f>
        <v>#VALUE!</v>
      </c>
      <c r="BF370" s="53" t="e">
        <f aca="false">+VLOOKUP($D370,['file:///home/lab/repositories/luckia.facturador/com.luckia.biller.deploy/src/main/resources/bootstrap/info_presencial_2014.xlsx']ggr_cons!$a$2:$n$1048576,7,0)</f>
        <v>#VALUE!</v>
      </c>
      <c r="BG370" s="53" t="e">
        <f aca="false">+VLOOKUP($D370,['file:///home/lab/repositories/luckia.facturador/com.luckia.biller.deploy/src/main/resources/bootstrap/info_presencial_2014.xlsx']ggr_cons!$a$2:$n$1048576,8,0)</f>
        <v>#VALUE!</v>
      </c>
      <c r="BH370" s="53" t="e">
        <f aca="false">+VLOOKUP($D370,['file:///home/lab/repositories/luckia.facturador/com.luckia.biller.deploy/src/main/resources/bootstrap/info_presencial_2014.xlsx']ggr_cons!$a$2:$n$1048576,9,0)</f>
        <v>#VALUE!</v>
      </c>
      <c r="BI370" s="53" t="e">
        <f aca="false">+VLOOKUP($D370,['file:///home/lab/repositories/luckia.facturador/com.luckia.biller.deploy/src/main/resources/bootstrap/info_presencial_2014.xlsx']ggr_cons!$a$2:$n$1048576,10,0)</f>
        <v>#VALUE!</v>
      </c>
      <c r="BJ370" s="53" t="e">
        <f aca="false">+VLOOKUP($D370,['file:///home/lab/repositories/luckia.facturador/com.luckia.biller.deploy/src/main/resources/bootstrap/info_presencial_2014.xlsx']ggr_cons!$a$2:$n$1048576,11,0)</f>
        <v>#VALUE!</v>
      </c>
      <c r="BK370" s="53" t="e">
        <f aca="false">+VLOOKUP($D370,['file:///home/lab/repositories/luckia.facturador/com.luckia.biller.deploy/src/main/resources/bootstrap/info_presencial_2014.xlsx']ggr_cons!$a$2:$n$1048576,12,0)</f>
        <v>#VALUE!</v>
      </c>
      <c r="BL370" s="53" t="e">
        <f aca="false">+VLOOKUP($D370,['file:///home/lab/repositories/luckia.facturador/com.luckia.biller.deploy/src/main/resources/bootstrap/info_presencial_2014.xlsx']ggr_cons!$a$2:$n$1048576,13,0)</f>
        <v>#VALUE!</v>
      </c>
      <c r="BM370" s="53" t="e">
        <f aca="false">+VLOOKUP($D370,['file:///home/lab/repositories/luckia.facturador/com.luckia.biller.deploy/src/main/resources/bootstrap/info_presencial_2014.xlsx']ggr_cons!$a$2:$n$1048576,14,0)</f>
        <v>#VALUE!</v>
      </c>
      <c r="BN370" s="53" t="n">
        <f aca="false">+SUM(BB370:BM370)</f>
        <v>6881.03</v>
      </c>
      <c r="BO370" s="53"/>
      <c r="BP370" s="53"/>
      <c r="BQ370" s="55" t="n">
        <f aca="false">+$N370*X370</f>
        <v>0</v>
      </c>
      <c r="BR370" s="55" t="n">
        <f aca="false">+$N370*Y370</f>
        <v>0</v>
      </c>
      <c r="BS370" s="55" t="n">
        <f aca="false">+$N370*Z370</f>
        <v>0</v>
      </c>
      <c r="BT370" s="55" t="n">
        <f aca="false">+$N370*AA370</f>
        <v>0</v>
      </c>
      <c r="BU370" s="55" t="n">
        <f aca="false">+$N370*AB370</f>
        <v>0</v>
      </c>
      <c r="BV370" s="55" t="n">
        <f aca="false">+$N370*AC370</f>
        <v>0</v>
      </c>
      <c r="BW370" s="55" t="n">
        <f aca="false">+$N370*AD370</f>
        <v>0</v>
      </c>
      <c r="BX370" s="55" t="n">
        <f aca="false">+$N370*AE370</f>
        <v>0</v>
      </c>
      <c r="BY370" s="55" t="n">
        <f aca="false">+$N370*AF370</f>
        <v>0</v>
      </c>
      <c r="BZ370" s="55" t="n">
        <f aca="false">+$N370*AG370</f>
        <v>0</v>
      </c>
      <c r="CA370" s="55" t="n">
        <f aca="false">+$N370*AH370</f>
        <v>0</v>
      </c>
      <c r="CB370" s="55" t="n">
        <f aca="false">+$N370*AI370</f>
        <v>0</v>
      </c>
      <c r="CC370" s="55" t="n">
        <f aca="false">+SUM(BQ370:CB370)</f>
        <v>0</v>
      </c>
      <c r="CD370" s="53"/>
      <c r="CE370" s="55"/>
      <c r="CF370" s="55" t="n">
        <f aca="false">+BQ370/$CE$2</f>
        <v>0</v>
      </c>
      <c r="CG370" s="55" t="n">
        <f aca="false">+BR370/$CE$2</f>
        <v>0</v>
      </c>
      <c r="CH370" s="55" t="n">
        <f aca="false">+BS370/$CE$2</f>
        <v>0</v>
      </c>
      <c r="CI370" s="55" t="n">
        <f aca="false">+BT370/$CE$2</f>
        <v>0</v>
      </c>
      <c r="CJ370" s="55" t="n">
        <f aca="false">+BU370/$CE$2</f>
        <v>0</v>
      </c>
      <c r="CK370" s="55" t="n">
        <f aca="false">+BV370/$CE$2</f>
        <v>0</v>
      </c>
      <c r="CL370" s="55" t="n">
        <f aca="false">+BW370/$CE$2</f>
        <v>0</v>
      </c>
      <c r="CM370" s="55" t="n">
        <f aca="false">+BX370/$CE$2</f>
        <v>0</v>
      </c>
      <c r="CN370" s="55" t="n">
        <f aca="false">+BY370/$CE$2</f>
        <v>0</v>
      </c>
      <c r="CO370" s="55" t="n">
        <f aca="false">+BZ370/$CE$2</f>
        <v>0</v>
      </c>
      <c r="CP370" s="55" t="n">
        <f aca="false">+CA370/$CE$2</f>
        <v>0</v>
      </c>
      <c r="CQ370" s="55" t="n">
        <f aca="false">+CB370/$CE$2</f>
        <v>0</v>
      </c>
      <c r="CR370" s="55" t="n">
        <f aca="false">+CC370/$CE$2</f>
        <v>0</v>
      </c>
      <c r="CS370" s="53"/>
      <c r="CT370" s="53"/>
      <c r="CU370" s="56" t="n">
        <f aca="false">+$O370*X370+$P370*BB370+$Q370*(0.9*BB370+$S370)+$R370</f>
        <v>2263.13016666667</v>
      </c>
      <c r="CV370" s="56" t="n">
        <f aca="false">+$O370*Y370+$P370*BC370+$Q370*(0.9*BC370+$S370)+$R370</f>
        <v>-833.333333333333</v>
      </c>
      <c r="CW370" s="56" t="n">
        <f aca="false">+$O370*Z370+$P370*BD370+$Q370*(0.9*BD370+$S370)+$R370</f>
        <v>-833.333333333333</v>
      </c>
      <c r="CX370" s="56" t="n">
        <f aca="false">+$O370*AA370+$P370*BE370+$Q370*(0.9*BE370+$S370)+$R370</f>
        <v>-833.333333333333</v>
      </c>
      <c r="CY370" s="56" t="n">
        <f aca="false">+$O370*AB370+$P370*BF370+$Q370*(0.9*BF370+$S370)+$R370</f>
        <v>-833.333333333333</v>
      </c>
      <c r="CZ370" s="56" t="n">
        <f aca="false">+$O370*AC370+$P370*BG370+$Q370*(0.9*BG370+$S370)+$R370</f>
        <v>-833.333333333333</v>
      </c>
      <c r="DA370" s="56" t="n">
        <f aca="false">+$O370*AD370+$P370*BH370+$Q370*(0.9*BH370+$S370)+$R370</f>
        <v>-833.333333333333</v>
      </c>
      <c r="DB370" s="56" t="n">
        <f aca="false">+$O370*AE370+$P370*BI370+$Q370*(0.9*BI370+$S370)+$R370</f>
        <v>-833.333333333333</v>
      </c>
      <c r="DC370" s="56" t="n">
        <f aca="false">+$O370*AF370+$P370*BJ370+$Q370*(0.9*BJ370+$S370)+$R370</f>
        <v>-833.333333333333</v>
      </c>
      <c r="DD370" s="56" t="n">
        <f aca="false">+$O370*AG370+$P370*BK370+$Q370*(0.9*BK370+$S370)+$R370</f>
        <v>-833.333333333333</v>
      </c>
      <c r="DE370" s="56" t="n">
        <f aca="false">+$O370*AH370+$P370*BL370+$Q370*(0.9*BL370+$S370)+$R370</f>
        <v>-833.333333333333</v>
      </c>
      <c r="DF370" s="56" t="n">
        <f aca="false">+$O370*AI370+$P370*BM370+$Q370*(0.9*BM370+$S370)+$R370</f>
        <v>-833.333333333333</v>
      </c>
      <c r="DG370" s="55" t="n">
        <f aca="false">+SUM(CU370:DF370)</f>
        <v>-6903.5365</v>
      </c>
      <c r="DH370" s="53"/>
      <c r="DJ370" s="14" t="n">
        <f aca="false">+IF(X370=0,0,$T370)</f>
        <v>30</v>
      </c>
      <c r="DK370" s="14" t="n">
        <f aca="false">+IF(Y370=0,0,$T370)</f>
        <v>0</v>
      </c>
      <c r="DL370" s="14" t="n">
        <f aca="false">+IF(Z370=0,0,$T370)</f>
        <v>0</v>
      </c>
      <c r="DM370" s="14" t="n">
        <f aca="false">+IF(AA370=0,0,$T370)</f>
        <v>0</v>
      </c>
      <c r="DN370" s="14" t="n">
        <f aca="false">+IF(AB370=0,0,$T370)</f>
        <v>0</v>
      </c>
      <c r="DO370" s="14" t="n">
        <f aca="false">+IF(AC370=0,0,$T370)</f>
        <v>0</v>
      </c>
      <c r="DP370" s="14" t="n">
        <f aca="false">+IF(AD370=0,0,$T370)</f>
        <v>0</v>
      </c>
      <c r="DQ370" s="14" t="n">
        <f aca="false">+IF(AE370=0,0,$T370)</f>
        <v>0</v>
      </c>
      <c r="DR370" s="14" t="n">
        <f aca="false">+IF(AF370=0,0,$T370)</f>
        <v>0</v>
      </c>
      <c r="DS370" s="14" t="n">
        <f aca="false">+IF(AG370=0,0,$T370)</f>
        <v>0</v>
      </c>
      <c r="DT370" s="14" t="n">
        <f aca="false">+IF(AH370=0,0,$T370)</f>
        <v>0</v>
      </c>
      <c r="DU370" s="14" t="n">
        <f aca="false">+IF(AI370=0,0,$T370)</f>
        <v>0</v>
      </c>
      <c r="DV370" s="55" t="n">
        <f aca="false">+SUM(DJ370:DU370)</f>
        <v>30</v>
      </c>
      <c r="DY370" s="14" t="n">
        <v>0</v>
      </c>
      <c r="DZ370" s="14" t="n">
        <v>0</v>
      </c>
      <c r="EA370" s="14" t="n">
        <v>0</v>
      </c>
      <c r="EB370" s="14" t="n">
        <v>0</v>
      </c>
      <c r="EC370" s="14" t="n">
        <v>0</v>
      </c>
      <c r="ED370" s="14" t="n">
        <v>0</v>
      </c>
      <c r="EE370" s="14" t="n">
        <v>0</v>
      </c>
      <c r="EF370" s="14" t="n">
        <v>0</v>
      </c>
      <c r="EG370" s="14" t="n">
        <v>0</v>
      </c>
      <c r="EH370" s="14" t="n">
        <v>0</v>
      </c>
      <c r="EI370" s="14" t="n">
        <v>0</v>
      </c>
      <c r="EJ370" s="14" t="n">
        <v>0</v>
      </c>
      <c r="EK370" s="55" t="n">
        <f aca="false">+SUM(DY370:EJ370)</f>
        <v>0</v>
      </c>
      <c r="EO370" s="53" t="n">
        <f aca="false">+CU370+DJ370-DY370/2</f>
        <v>2293.13016666667</v>
      </c>
      <c r="EP370" s="53" t="n">
        <f aca="false">+CV370+DK370-DZ370/2</f>
        <v>-833.333333333333</v>
      </c>
      <c r="EQ370" s="53" t="n">
        <f aca="false">+CW370+DL370-EA370/2</f>
        <v>-833.333333333333</v>
      </c>
      <c r="ER370" s="53" t="n">
        <f aca="false">+CX370+DM370-EB370/2</f>
        <v>-833.333333333333</v>
      </c>
      <c r="ES370" s="53" t="n">
        <f aca="false">+CY370+DN370-EC370/2</f>
        <v>-833.333333333333</v>
      </c>
      <c r="ET370" s="53" t="n">
        <f aca="false">+CZ370+DO370-ED370/2</f>
        <v>-833.333333333333</v>
      </c>
      <c r="EU370" s="53" t="n">
        <f aca="false">+DA370+DP370-EE370/2</f>
        <v>-833.333333333333</v>
      </c>
      <c r="EV370" s="53" t="n">
        <f aca="false">+DB370+DQ370-EF370/2</f>
        <v>-833.333333333333</v>
      </c>
      <c r="EW370" s="53" t="n">
        <f aca="false">+DC370+DR370-EG370/2</f>
        <v>-833.333333333333</v>
      </c>
      <c r="EX370" s="53" t="n">
        <f aca="false">+DD370+DS370-EH370/2</f>
        <v>-833.333333333333</v>
      </c>
      <c r="EY370" s="53" t="n">
        <f aca="false">+DE370+DT370-EI370/2</f>
        <v>-833.333333333333</v>
      </c>
      <c r="EZ370" s="53" t="n">
        <f aca="false">+DF370+DU370-EJ370/2</f>
        <v>-833.333333333333</v>
      </c>
      <c r="FA370" s="55" t="n">
        <f aca="false">+SUM(EO370:EZ370)</f>
        <v>-6873.5365</v>
      </c>
      <c r="FD370" s="53" t="n">
        <f aca="false">+AM370-EO370-DY370</f>
        <v>-3232.37016666666</v>
      </c>
      <c r="FE370" s="53" t="n">
        <f aca="false">+AN370-EP370-DZ370</f>
        <v>833.333333333333</v>
      </c>
      <c r="FF370" s="53" t="n">
        <f aca="false">+AO370-EQ370-EA370</f>
        <v>833.333333333333</v>
      </c>
      <c r="FG370" s="53" t="n">
        <f aca="false">+AP370-ER370-EB370</f>
        <v>833.333333333333</v>
      </c>
      <c r="FH370" s="53" t="n">
        <f aca="false">+AQ370-ES370-EC370</f>
        <v>833.333333333333</v>
      </c>
      <c r="FI370" s="53" t="n">
        <f aca="false">+AR370-ET370-ED370</f>
        <v>833.333333333333</v>
      </c>
      <c r="FJ370" s="53" t="n">
        <f aca="false">+AS370-EU370-EE370</f>
        <v>833.333333333333</v>
      </c>
      <c r="FK370" s="53" t="n">
        <f aca="false">+AT370-EV370-EF370</f>
        <v>833.333333333333</v>
      </c>
      <c r="FL370" s="53" t="n">
        <f aca="false">+AU370-EW370-EG370</f>
        <v>833.333333333333</v>
      </c>
      <c r="FM370" s="53" t="n">
        <f aca="false">+AV370-EX370-EH370</f>
        <v>833.333333333333</v>
      </c>
      <c r="FN370" s="53" t="n">
        <f aca="false">+AW370-EY370-EI370</f>
        <v>833.333333333333</v>
      </c>
      <c r="FO370" s="53" t="n">
        <f aca="false">+AX370-EZ370-EJ370</f>
        <v>833.333333333333</v>
      </c>
      <c r="FP370" s="53" t="n">
        <f aca="false">+AY370-FA370</f>
        <v>5934.2965</v>
      </c>
    </row>
    <row collapsed="false" customFormat="false" customHeight="true" hidden="false" ht="15" outlineLevel="2" r="371">
      <c r="A371" s="21" t="n">
        <v>12</v>
      </c>
      <c r="B371" s="21" t="s">
        <v>67</v>
      </c>
      <c r="C371" s="21" t="s">
        <v>218</v>
      </c>
      <c r="D371" s="67" t="n">
        <v>15012</v>
      </c>
      <c r="E371" s="68" t="s">
        <v>1126</v>
      </c>
      <c r="F371" s="72" t="s">
        <v>1127</v>
      </c>
      <c r="G371" s="21" t="s">
        <v>69</v>
      </c>
      <c r="H371" s="21" t="s">
        <v>69</v>
      </c>
      <c r="I371" s="72" t="s">
        <v>1128</v>
      </c>
      <c r="J371" s="72" t="s">
        <v>101</v>
      </c>
      <c r="K371" s="76" t="s">
        <v>75</v>
      </c>
      <c r="L371" s="23" t="s">
        <v>43</v>
      </c>
      <c r="M371" s="50" t="s">
        <v>70</v>
      </c>
      <c r="N371" s="51" t="n">
        <v>0</v>
      </c>
      <c r="O371" s="51" t="n">
        <v>0</v>
      </c>
      <c r="P371" s="51" t="n">
        <v>0</v>
      </c>
      <c r="Q371" s="51" t="n">
        <v>0.5</v>
      </c>
      <c r="R371" s="50" t="n">
        <v>0</v>
      </c>
      <c r="S371" s="78" t="n">
        <f aca="false">-20000/12</f>
        <v>-1666.66666666667</v>
      </c>
      <c r="T371" s="50" t="n">
        <v>30</v>
      </c>
      <c r="U371" s="78"/>
      <c r="X371" s="53" t="e">
        <f aca="false">+VLOOKUP($D371,['file:///home/lab/repositories/luckia.facturador/com.luckia.biller.deploy/src/main/resources/bootstrap/info_presencial_2014.xlsx']venta_neta_cons!$a$2:$n$1048576,3,0)</f>
        <v>#VALUE!</v>
      </c>
      <c r="Y371" s="53" t="e">
        <f aca="false">+VLOOKUP($D371,['file:///home/lab/repositories/luckia.facturador/com.luckia.biller.deploy/src/main/resources/bootstrap/info_presencial_2014.xlsx']venta_neta_cons!$a$2:$n$1048576,4,0)</f>
        <v>#VALUE!</v>
      </c>
      <c r="Z371" s="53" t="e">
        <f aca="false">+VLOOKUP($D371,['file:///home/lab/repositories/luckia.facturador/com.luckia.biller.deploy/src/main/resources/bootstrap/info_presencial_2014.xlsx']venta_neta_cons!$a$2:$n$1048576,5,0)</f>
        <v>#VALUE!</v>
      </c>
      <c r="AA371" s="53" t="e">
        <f aca="false">+VLOOKUP($D371,['file:///home/lab/repositories/luckia.facturador/com.luckia.biller.deploy/src/main/resources/bootstrap/info_presencial_2014.xlsx']venta_neta_cons!$a$2:$n$1048576,6,0)</f>
        <v>#VALUE!</v>
      </c>
      <c r="AB371" s="53" t="e">
        <f aca="false">+VLOOKUP($D371,['file:///home/lab/repositories/luckia.facturador/com.luckia.biller.deploy/src/main/resources/bootstrap/info_presencial_2014.xlsx']venta_neta_cons!$a$2:$n$1048576,7,0)</f>
        <v>#VALUE!</v>
      </c>
      <c r="AC371" s="53" t="e">
        <f aca="false">+VLOOKUP($D371,['file:///home/lab/repositories/luckia.facturador/com.luckia.biller.deploy/src/main/resources/bootstrap/info_presencial_2014.xlsx']venta_neta_cons!$a$2:$n$1048576,8,0)</f>
        <v>#VALUE!</v>
      </c>
      <c r="AD371" s="53" t="e">
        <f aca="false">+VLOOKUP($D371,['file:///home/lab/repositories/luckia.facturador/com.luckia.biller.deploy/src/main/resources/bootstrap/info_presencial_2014.xlsx']venta_neta_cons!$a$2:$n$1048576,9,0)</f>
        <v>#VALUE!</v>
      </c>
      <c r="AE371" s="53" t="e">
        <f aca="false">+VLOOKUP($D371,['file:///home/lab/repositories/luckia.facturador/com.luckia.biller.deploy/src/main/resources/bootstrap/info_presencial_2014.xlsx']venta_neta_cons!$a$2:$n$1048576,10,0)</f>
        <v>#VALUE!</v>
      </c>
      <c r="AF371" s="53" t="e">
        <f aca="false">+VLOOKUP($D371,['file:///home/lab/repositories/luckia.facturador/com.luckia.biller.deploy/src/main/resources/bootstrap/info_presencial_2014.xlsx']venta_neta_cons!$a$2:$n$1048576,11,0)</f>
        <v>#VALUE!</v>
      </c>
      <c r="AG371" s="53" t="e">
        <f aca="false">+VLOOKUP($D371,['file:///home/lab/repositories/luckia.facturador/com.luckia.biller.deploy/src/main/resources/bootstrap/info_presencial_2014.xlsx']venta_neta_cons!$a$2:$n$1048576,12,0)</f>
        <v>#VALUE!</v>
      </c>
      <c r="AH371" s="53" t="e">
        <f aca="false">+VLOOKUP($D371,['file:///home/lab/repositories/luckia.facturador/com.luckia.biller.deploy/src/main/resources/bootstrap/info_presencial_2014.xlsx']venta_neta_cons!$a$2:$n$1048576,13,0)</f>
        <v>#VALUE!</v>
      </c>
      <c r="AI371" s="53" t="e">
        <f aca="false">+VLOOKUP($D371,['file:///home/lab/repositories/luckia.facturador/com.luckia.biller.deploy/src/main/resources/bootstrap/info_presencial_2014.xlsx']venta_neta_cons!$a$2:$n$1048576,14,0)</f>
        <v>#VALUE!</v>
      </c>
      <c r="AJ371" s="53" t="n">
        <f aca="false">+SUM(X371:AI371)</f>
        <v>23315</v>
      </c>
      <c r="AK371" s="54" t="n">
        <f aca="false">+BB371/X371</f>
        <v>0.136592751447566</v>
      </c>
      <c r="AL371" s="53"/>
      <c r="AM371" s="53" t="e">
        <f aca="false">+VLOOKUP($D371,['file:///home/lab/repositories/luckia.facturador/com.luckia.biller.deploy/src/main/resources/bootstrap/info_presencial_2014.xlsx']saldo_cons!$a$2:$n$1048576,3,0)</f>
        <v>#VALUE!</v>
      </c>
      <c r="AN371" s="53" t="e">
        <f aca="false">+VLOOKUP($D371,['file:///home/lab/repositories/luckia.facturador/com.luckia.biller.deploy/src/main/resources/bootstrap/info_presencial_2014.xlsx']saldo_cons!$a$2:$n$1048576,4,0)</f>
        <v>#VALUE!</v>
      </c>
      <c r="AO371" s="53" t="e">
        <f aca="false">+VLOOKUP($D371,['file:///home/lab/repositories/luckia.facturador/com.luckia.biller.deploy/src/main/resources/bootstrap/info_presencial_2014.xlsx']saldo_cons!$a$2:$n$1048576,5,0)</f>
        <v>#VALUE!</v>
      </c>
      <c r="AP371" s="53" t="e">
        <f aca="false">+VLOOKUP($D371,['file:///home/lab/repositories/luckia.facturador/com.luckia.biller.deploy/src/main/resources/bootstrap/info_presencial_2014.xlsx']saldo_cons!$a$2:$n$1048576,6,0)</f>
        <v>#VALUE!</v>
      </c>
      <c r="AQ371" s="53" t="e">
        <f aca="false">+VLOOKUP($D371,['file:///home/lab/repositories/luckia.facturador/com.luckia.biller.deploy/src/main/resources/bootstrap/info_presencial_2014.xlsx']saldo_cons!$a$2:$n$1048576,7,0)</f>
        <v>#VALUE!</v>
      </c>
      <c r="AR371" s="53" t="e">
        <f aca="false">+VLOOKUP($D371,['file:///home/lab/repositories/luckia.facturador/com.luckia.biller.deploy/src/main/resources/bootstrap/info_presencial_2014.xlsx']saldo_cons!$a$2:$n$1048576,8,0)</f>
        <v>#VALUE!</v>
      </c>
      <c r="AS371" s="53" t="e">
        <f aca="false">+VLOOKUP($D371,['file:///home/lab/repositories/luckia.facturador/com.luckia.biller.deploy/src/main/resources/bootstrap/info_presencial_2014.xlsx']saldo_cons!$a$2:$n$1048576,9,0)</f>
        <v>#VALUE!</v>
      </c>
      <c r="AT371" s="53" t="e">
        <f aca="false">+VLOOKUP($D371,['file:///home/lab/repositories/luckia.facturador/com.luckia.biller.deploy/src/main/resources/bootstrap/info_presencial_2014.xlsx']saldo_cons!$a$2:$n$1048576,10,0)</f>
        <v>#VALUE!</v>
      </c>
      <c r="AU371" s="53" t="e">
        <f aca="false">+VLOOKUP($D371,['file:///home/lab/repositories/luckia.facturador/com.luckia.biller.deploy/src/main/resources/bootstrap/info_presencial_2014.xlsx']saldo_cons!$a$2:$n$1048576,11,0)</f>
        <v>#VALUE!</v>
      </c>
      <c r="AV371" s="53" t="e">
        <f aca="false">+VLOOKUP($D371,['file:///home/lab/repositories/luckia.facturador/com.luckia.biller.deploy/src/main/resources/bootstrap/info_presencial_2014.xlsx']saldo_cons!$a$2:$n$1048576,12,0)</f>
        <v>#VALUE!</v>
      </c>
      <c r="AW371" s="53" t="e">
        <f aca="false">+VLOOKUP($D371,['file:///home/lab/repositories/luckia.facturador/com.luckia.biller.deploy/src/main/resources/bootstrap/info_presencial_2014.xlsx']saldo_cons!$a$2:$n$1048576,13,0)</f>
        <v>#VALUE!</v>
      </c>
      <c r="AX371" s="53" t="e">
        <f aca="false">+VLOOKUP($D371,['file:///home/lab/repositories/luckia.facturador/com.luckia.biller.deploy/src/main/resources/bootstrap/info_presencial_2014.xlsx']saldo_cons!$a$2:$n$1048576,14,0)</f>
        <v>#VALUE!</v>
      </c>
      <c r="AY371" s="53" t="n">
        <f aca="false">+SUM(AM371:AX371)</f>
        <v>-15071.33</v>
      </c>
      <c r="AZ371" s="53"/>
      <c r="BA371" s="53"/>
      <c r="BB371" s="53" t="e">
        <f aca="false">+VLOOKUP($D371,['file:///home/lab/repositories/luckia.facturador/com.luckia.biller.deploy/src/main/resources/bootstrap/info_presencial_2014.xlsx']ggr_cons!$a$2:$n$1048576,3,0)</f>
        <v>#VALUE!</v>
      </c>
      <c r="BC371" s="53" t="e">
        <f aca="false">+VLOOKUP($D371,['file:///home/lab/repositories/luckia.facturador/com.luckia.biller.deploy/src/main/resources/bootstrap/info_presencial_2014.xlsx']ggr_cons!$a$2:$n$1048576,4,0)</f>
        <v>#VALUE!</v>
      </c>
      <c r="BD371" s="53" t="e">
        <f aca="false">+VLOOKUP($D371,['file:///home/lab/repositories/luckia.facturador/com.luckia.biller.deploy/src/main/resources/bootstrap/info_presencial_2014.xlsx']ggr_cons!$a$2:$n$1048576,5,0)</f>
        <v>#VALUE!</v>
      </c>
      <c r="BE371" s="53" t="e">
        <f aca="false">+VLOOKUP($D371,['file:///home/lab/repositories/luckia.facturador/com.luckia.biller.deploy/src/main/resources/bootstrap/info_presencial_2014.xlsx']ggr_cons!$a$2:$n$1048576,6,0)</f>
        <v>#VALUE!</v>
      </c>
      <c r="BF371" s="53" t="e">
        <f aca="false">+VLOOKUP($D371,['file:///home/lab/repositories/luckia.facturador/com.luckia.biller.deploy/src/main/resources/bootstrap/info_presencial_2014.xlsx']ggr_cons!$a$2:$n$1048576,7,0)</f>
        <v>#VALUE!</v>
      </c>
      <c r="BG371" s="53" t="e">
        <f aca="false">+VLOOKUP($D371,['file:///home/lab/repositories/luckia.facturador/com.luckia.biller.deploy/src/main/resources/bootstrap/info_presencial_2014.xlsx']ggr_cons!$a$2:$n$1048576,8,0)</f>
        <v>#VALUE!</v>
      </c>
      <c r="BH371" s="53" t="e">
        <f aca="false">+VLOOKUP($D371,['file:///home/lab/repositories/luckia.facturador/com.luckia.biller.deploy/src/main/resources/bootstrap/info_presencial_2014.xlsx']ggr_cons!$a$2:$n$1048576,9,0)</f>
        <v>#VALUE!</v>
      </c>
      <c r="BI371" s="53" t="e">
        <f aca="false">+VLOOKUP($D371,['file:///home/lab/repositories/luckia.facturador/com.luckia.biller.deploy/src/main/resources/bootstrap/info_presencial_2014.xlsx']ggr_cons!$a$2:$n$1048576,10,0)</f>
        <v>#VALUE!</v>
      </c>
      <c r="BJ371" s="53" t="e">
        <f aca="false">+VLOOKUP($D371,['file:///home/lab/repositories/luckia.facturador/com.luckia.biller.deploy/src/main/resources/bootstrap/info_presencial_2014.xlsx']ggr_cons!$a$2:$n$1048576,11,0)</f>
        <v>#VALUE!</v>
      </c>
      <c r="BK371" s="53" t="e">
        <f aca="false">+VLOOKUP($D371,['file:///home/lab/repositories/luckia.facturador/com.luckia.biller.deploy/src/main/resources/bootstrap/info_presencial_2014.xlsx']ggr_cons!$a$2:$n$1048576,12,0)</f>
        <v>#VALUE!</v>
      </c>
      <c r="BL371" s="53" t="e">
        <f aca="false">+VLOOKUP($D371,['file:///home/lab/repositories/luckia.facturador/com.luckia.biller.deploy/src/main/resources/bootstrap/info_presencial_2014.xlsx']ggr_cons!$a$2:$n$1048576,13,0)</f>
        <v>#VALUE!</v>
      </c>
      <c r="BM371" s="53" t="e">
        <f aca="false">+VLOOKUP($D371,['file:///home/lab/repositories/luckia.facturador/com.luckia.biller.deploy/src/main/resources/bootstrap/info_presencial_2014.xlsx']ggr_cons!$a$2:$n$1048576,14,0)</f>
        <v>#VALUE!</v>
      </c>
      <c r="BN371" s="53" t="n">
        <f aca="false">+SUM(BB371:BM371)</f>
        <v>3184.66</v>
      </c>
      <c r="BO371" s="53"/>
      <c r="BP371" s="53"/>
      <c r="BQ371" s="55" t="n">
        <f aca="false">+$N371*X371</f>
        <v>0</v>
      </c>
      <c r="BR371" s="55" t="n">
        <f aca="false">+$N371*Y371</f>
        <v>0</v>
      </c>
      <c r="BS371" s="55" t="n">
        <f aca="false">+$N371*Z371</f>
        <v>0</v>
      </c>
      <c r="BT371" s="55" t="n">
        <f aca="false">+$N371*AA371</f>
        <v>0</v>
      </c>
      <c r="BU371" s="55" t="n">
        <f aca="false">+$N371*AB371</f>
        <v>0</v>
      </c>
      <c r="BV371" s="55" t="n">
        <f aca="false">+$N371*AC371</f>
        <v>0</v>
      </c>
      <c r="BW371" s="55" t="n">
        <f aca="false">+$N371*AD371</f>
        <v>0</v>
      </c>
      <c r="BX371" s="55" t="n">
        <f aca="false">+$N371*AE371</f>
        <v>0</v>
      </c>
      <c r="BY371" s="55" t="n">
        <f aca="false">+$N371*AF371</f>
        <v>0</v>
      </c>
      <c r="BZ371" s="55" t="n">
        <f aca="false">+$N371*AG371</f>
        <v>0</v>
      </c>
      <c r="CA371" s="55" t="n">
        <f aca="false">+$N371*AH371</f>
        <v>0</v>
      </c>
      <c r="CB371" s="55" t="n">
        <f aca="false">+$N371*AI371</f>
        <v>0</v>
      </c>
      <c r="CC371" s="55" t="n">
        <f aca="false">+SUM(BQ371:CB371)</f>
        <v>0</v>
      </c>
      <c r="CD371" s="53"/>
      <c r="CE371" s="55"/>
      <c r="CF371" s="55" t="n">
        <f aca="false">+BQ371/$CE$2</f>
        <v>0</v>
      </c>
      <c r="CG371" s="55" t="n">
        <f aca="false">+BR371/$CE$2</f>
        <v>0</v>
      </c>
      <c r="CH371" s="55" t="n">
        <f aca="false">+BS371/$CE$2</f>
        <v>0</v>
      </c>
      <c r="CI371" s="55" t="n">
        <f aca="false">+BT371/$CE$2</f>
        <v>0</v>
      </c>
      <c r="CJ371" s="55" t="n">
        <f aca="false">+BU371/$CE$2</f>
        <v>0</v>
      </c>
      <c r="CK371" s="55" t="n">
        <f aca="false">+BV371/$CE$2</f>
        <v>0</v>
      </c>
      <c r="CL371" s="55" t="n">
        <f aca="false">+BW371/$CE$2</f>
        <v>0</v>
      </c>
      <c r="CM371" s="55" t="n">
        <f aca="false">+BX371/$CE$2</f>
        <v>0</v>
      </c>
      <c r="CN371" s="55" t="n">
        <f aca="false">+BY371/$CE$2</f>
        <v>0</v>
      </c>
      <c r="CO371" s="55" t="n">
        <f aca="false">+BZ371/$CE$2</f>
        <v>0</v>
      </c>
      <c r="CP371" s="55" t="n">
        <f aca="false">+CA371/$CE$2</f>
        <v>0</v>
      </c>
      <c r="CQ371" s="55" t="n">
        <f aca="false">+CB371/$CE$2</f>
        <v>0</v>
      </c>
      <c r="CR371" s="55" t="n">
        <f aca="false">+CC371/$CE$2</f>
        <v>0</v>
      </c>
      <c r="CS371" s="53"/>
      <c r="CT371" s="53"/>
      <c r="CU371" s="56" t="n">
        <f aca="false">+$O371*X371+$P371*BB371+$Q371*(0.9*BB371+$S371)+$R371</f>
        <v>599.763666666667</v>
      </c>
      <c r="CV371" s="56" t="n">
        <f aca="false">+$O371*Y371+$P371*BC371+$Q371*(0.9*BC371+$S371)+$R371</f>
        <v>-833.333333333333</v>
      </c>
      <c r="CW371" s="56" t="n">
        <f aca="false">+$O371*Z371+$P371*BD371+$Q371*(0.9*BD371+$S371)+$R371</f>
        <v>-833.333333333333</v>
      </c>
      <c r="CX371" s="56" t="n">
        <f aca="false">+$O371*AA371+$P371*BE371+$Q371*(0.9*BE371+$S371)+$R371</f>
        <v>-833.333333333333</v>
      </c>
      <c r="CY371" s="56" t="n">
        <f aca="false">+$O371*AB371+$P371*BF371+$Q371*(0.9*BF371+$S371)+$R371</f>
        <v>-833.333333333333</v>
      </c>
      <c r="CZ371" s="56" t="n">
        <f aca="false">+$O371*AC371+$P371*BG371+$Q371*(0.9*BG371+$S371)+$R371</f>
        <v>-833.333333333333</v>
      </c>
      <c r="DA371" s="56" t="n">
        <f aca="false">+$O371*AD371+$P371*BH371+$Q371*(0.9*BH371+$S371)+$R371</f>
        <v>-833.333333333333</v>
      </c>
      <c r="DB371" s="56" t="n">
        <f aca="false">+$O371*AE371+$P371*BI371+$Q371*(0.9*BI371+$S371)+$R371</f>
        <v>-833.333333333333</v>
      </c>
      <c r="DC371" s="56" t="n">
        <f aca="false">+$O371*AF371+$P371*BJ371+$Q371*(0.9*BJ371+$S371)+$R371</f>
        <v>-833.333333333333</v>
      </c>
      <c r="DD371" s="56" t="n">
        <f aca="false">+$O371*AG371+$P371*BK371+$Q371*(0.9*BK371+$S371)+$R371</f>
        <v>-833.333333333333</v>
      </c>
      <c r="DE371" s="56" t="n">
        <f aca="false">+$O371*AH371+$P371*BL371+$Q371*(0.9*BL371+$S371)+$R371</f>
        <v>-833.333333333333</v>
      </c>
      <c r="DF371" s="56" t="n">
        <f aca="false">+$O371*AI371+$P371*BM371+$Q371*(0.9*BM371+$S371)+$R371</f>
        <v>-833.333333333333</v>
      </c>
      <c r="DG371" s="55" t="n">
        <f aca="false">+SUM(CU371:DF371)</f>
        <v>-8566.903</v>
      </c>
      <c r="DH371" s="53"/>
      <c r="DJ371" s="14" t="n">
        <f aca="false">+IF(X371=0,0,$T371)</f>
        <v>30</v>
      </c>
      <c r="DK371" s="14" t="n">
        <f aca="false">+IF(Y371=0,0,$T371)</f>
        <v>0</v>
      </c>
      <c r="DL371" s="14" t="n">
        <f aca="false">+IF(Z371=0,0,$T371)</f>
        <v>0</v>
      </c>
      <c r="DM371" s="14" t="n">
        <f aca="false">+IF(AA371=0,0,$T371)</f>
        <v>0</v>
      </c>
      <c r="DN371" s="14" t="n">
        <f aca="false">+IF(AB371=0,0,$T371)</f>
        <v>0</v>
      </c>
      <c r="DO371" s="14" t="n">
        <f aca="false">+IF(AC371=0,0,$T371)</f>
        <v>0</v>
      </c>
      <c r="DP371" s="14" t="n">
        <f aca="false">+IF(AD371=0,0,$T371)</f>
        <v>0</v>
      </c>
      <c r="DQ371" s="14" t="n">
        <f aca="false">+IF(AE371=0,0,$T371)</f>
        <v>0</v>
      </c>
      <c r="DR371" s="14" t="n">
        <f aca="false">+IF(AF371=0,0,$T371)</f>
        <v>0</v>
      </c>
      <c r="DS371" s="14" t="n">
        <f aca="false">+IF(AG371=0,0,$T371)</f>
        <v>0</v>
      </c>
      <c r="DT371" s="14" t="n">
        <f aca="false">+IF(AH371=0,0,$T371)</f>
        <v>0</v>
      </c>
      <c r="DU371" s="14" t="n">
        <f aca="false">+IF(AI371=0,0,$T371)</f>
        <v>0</v>
      </c>
      <c r="DV371" s="55" t="n">
        <f aca="false">+SUM(DJ371:DU371)</f>
        <v>30</v>
      </c>
      <c r="DY371" s="14" t="n">
        <v>0</v>
      </c>
      <c r="DZ371" s="14" t="n">
        <v>0</v>
      </c>
      <c r="EA371" s="14" t="n">
        <v>0</v>
      </c>
      <c r="EB371" s="14" t="n">
        <v>0</v>
      </c>
      <c r="EC371" s="14" t="n">
        <v>0</v>
      </c>
      <c r="ED371" s="14" t="n">
        <v>0</v>
      </c>
      <c r="EE371" s="14" t="n">
        <v>0</v>
      </c>
      <c r="EF371" s="14" t="n">
        <v>0</v>
      </c>
      <c r="EG371" s="14" t="n">
        <v>0</v>
      </c>
      <c r="EH371" s="14" t="n">
        <v>0</v>
      </c>
      <c r="EI371" s="14" t="n">
        <v>0</v>
      </c>
      <c r="EJ371" s="14" t="n">
        <v>0</v>
      </c>
      <c r="EK371" s="55" t="n">
        <f aca="false">+SUM(DY371:EJ371)</f>
        <v>0</v>
      </c>
      <c r="EO371" s="53" t="n">
        <f aca="false">+CU371+DJ371-DY371/2</f>
        <v>629.763666666667</v>
      </c>
      <c r="EP371" s="53" t="n">
        <f aca="false">+CV371+DK371-DZ371/2</f>
        <v>-833.333333333333</v>
      </c>
      <c r="EQ371" s="53" t="n">
        <f aca="false">+CW371+DL371-EA371/2</f>
        <v>-833.333333333333</v>
      </c>
      <c r="ER371" s="53" t="n">
        <f aca="false">+CX371+DM371-EB371/2</f>
        <v>-833.333333333333</v>
      </c>
      <c r="ES371" s="53" t="n">
        <f aca="false">+CY371+DN371-EC371/2</f>
        <v>-833.333333333333</v>
      </c>
      <c r="ET371" s="53" t="n">
        <f aca="false">+CZ371+DO371-ED371/2</f>
        <v>-833.333333333333</v>
      </c>
      <c r="EU371" s="53" t="n">
        <f aca="false">+DA371+DP371-EE371/2</f>
        <v>-833.333333333333</v>
      </c>
      <c r="EV371" s="53" t="n">
        <f aca="false">+DB371+DQ371-EF371/2</f>
        <v>-833.333333333333</v>
      </c>
      <c r="EW371" s="53" t="n">
        <f aca="false">+DC371+DR371-EG371/2</f>
        <v>-833.333333333333</v>
      </c>
      <c r="EX371" s="53" t="n">
        <f aca="false">+DD371+DS371-EH371/2</f>
        <v>-833.333333333333</v>
      </c>
      <c r="EY371" s="53" t="n">
        <f aca="false">+DE371+DT371-EI371/2</f>
        <v>-833.333333333333</v>
      </c>
      <c r="EZ371" s="53" t="n">
        <f aca="false">+DF371+DU371-EJ371/2</f>
        <v>-833.333333333333</v>
      </c>
      <c r="FA371" s="55" t="n">
        <f aca="false">+SUM(EO371:EZ371)</f>
        <v>-8536.903</v>
      </c>
      <c r="FD371" s="53" t="n">
        <f aca="false">+AM371-EO371-DY371</f>
        <v>-15701.0936666667</v>
      </c>
      <c r="FE371" s="53" t="n">
        <f aca="false">+AN371-EP371-DZ371</f>
        <v>833.333333333333</v>
      </c>
      <c r="FF371" s="53" t="n">
        <f aca="false">+AO371-EQ371-EA371</f>
        <v>833.333333333333</v>
      </c>
      <c r="FG371" s="53" t="n">
        <f aca="false">+AP371-ER371-EB371</f>
        <v>833.333333333333</v>
      </c>
      <c r="FH371" s="53" t="n">
        <f aca="false">+AQ371-ES371-EC371</f>
        <v>833.333333333333</v>
      </c>
      <c r="FI371" s="53" t="n">
        <f aca="false">+AR371-ET371-ED371</f>
        <v>833.333333333333</v>
      </c>
      <c r="FJ371" s="53" t="n">
        <f aca="false">+AS371-EU371-EE371</f>
        <v>833.333333333333</v>
      </c>
      <c r="FK371" s="53" t="n">
        <f aca="false">+AT371-EV371-EF371</f>
        <v>833.333333333333</v>
      </c>
      <c r="FL371" s="53" t="n">
        <f aca="false">+AU371-EW371-EG371</f>
        <v>833.333333333333</v>
      </c>
      <c r="FM371" s="53" t="n">
        <f aca="false">+AV371-EX371-EH371</f>
        <v>833.333333333333</v>
      </c>
      <c r="FN371" s="53" t="n">
        <f aca="false">+AW371-EY371-EI371</f>
        <v>833.333333333333</v>
      </c>
      <c r="FO371" s="53" t="n">
        <f aca="false">+AX371-EZ371-EJ371</f>
        <v>833.333333333333</v>
      </c>
      <c r="FP371" s="53" t="n">
        <f aca="false">+AY371-FA371</f>
        <v>-6534.427</v>
      </c>
    </row>
    <row collapsed="false" customFormat="false" customHeight="true" hidden="false" ht="15" outlineLevel="2" r="372">
      <c r="A372" s="21" t="n">
        <v>12</v>
      </c>
      <c r="B372" s="21" t="s">
        <v>67</v>
      </c>
      <c r="C372" s="21" t="s">
        <v>218</v>
      </c>
      <c r="D372" s="67" t="n">
        <v>15014</v>
      </c>
      <c r="E372" s="68" t="s">
        <v>1129</v>
      </c>
      <c r="F372" s="72" t="s">
        <v>1130</v>
      </c>
      <c r="G372" s="21" t="s">
        <v>69</v>
      </c>
      <c r="H372" s="21" t="s">
        <v>69</v>
      </c>
      <c r="I372" s="72" t="s">
        <v>1131</v>
      </c>
      <c r="J372" s="76" t="s">
        <v>105</v>
      </c>
      <c r="K372" s="76" t="s">
        <v>105</v>
      </c>
      <c r="L372" s="23" t="s">
        <v>43</v>
      </c>
      <c r="M372" s="50" t="s">
        <v>70</v>
      </c>
      <c r="N372" s="51" t="n">
        <v>0</v>
      </c>
      <c r="O372" s="51" t="n">
        <v>0</v>
      </c>
      <c r="P372" s="51" t="n">
        <v>0</v>
      </c>
      <c r="Q372" s="51" t="n">
        <v>0.5</v>
      </c>
      <c r="R372" s="50" t="n">
        <v>0</v>
      </c>
      <c r="S372" s="78" t="n">
        <f aca="false">-20000/12</f>
        <v>-1666.66666666667</v>
      </c>
      <c r="T372" s="50" t="n">
        <v>30</v>
      </c>
      <c r="U372" s="78"/>
      <c r="X372" s="53" t="e">
        <f aca="false">+VLOOKUP($D372,['file:///home/lab/repositories/luckia.facturador/com.luckia.biller.deploy/src/main/resources/bootstrap/info_presencial_2014.xlsx']venta_neta_cons!$a$2:$n$1048576,3,0)</f>
        <v>#VALUE!</v>
      </c>
      <c r="Y372" s="53" t="e">
        <f aca="false">+VLOOKUP($D372,['file:///home/lab/repositories/luckia.facturador/com.luckia.biller.deploy/src/main/resources/bootstrap/info_presencial_2014.xlsx']venta_neta_cons!$a$2:$n$1048576,4,0)</f>
        <v>#VALUE!</v>
      </c>
      <c r="Z372" s="53" t="e">
        <f aca="false">+VLOOKUP($D372,['file:///home/lab/repositories/luckia.facturador/com.luckia.biller.deploy/src/main/resources/bootstrap/info_presencial_2014.xlsx']venta_neta_cons!$a$2:$n$1048576,5,0)</f>
        <v>#VALUE!</v>
      </c>
      <c r="AA372" s="53" t="e">
        <f aca="false">+VLOOKUP($D372,['file:///home/lab/repositories/luckia.facturador/com.luckia.biller.deploy/src/main/resources/bootstrap/info_presencial_2014.xlsx']venta_neta_cons!$a$2:$n$1048576,6,0)</f>
        <v>#VALUE!</v>
      </c>
      <c r="AB372" s="53" t="e">
        <f aca="false">+VLOOKUP($D372,['file:///home/lab/repositories/luckia.facturador/com.luckia.biller.deploy/src/main/resources/bootstrap/info_presencial_2014.xlsx']venta_neta_cons!$a$2:$n$1048576,7,0)</f>
        <v>#VALUE!</v>
      </c>
      <c r="AC372" s="53" t="e">
        <f aca="false">+VLOOKUP($D372,['file:///home/lab/repositories/luckia.facturador/com.luckia.biller.deploy/src/main/resources/bootstrap/info_presencial_2014.xlsx']venta_neta_cons!$a$2:$n$1048576,8,0)</f>
        <v>#VALUE!</v>
      </c>
      <c r="AD372" s="53" t="e">
        <f aca="false">+VLOOKUP($D372,['file:///home/lab/repositories/luckia.facturador/com.luckia.biller.deploy/src/main/resources/bootstrap/info_presencial_2014.xlsx']venta_neta_cons!$a$2:$n$1048576,9,0)</f>
        <v>#VALUE!</v>
      </c>
      <c r="AE372" s="53" t="e">
        <f aca="false">+VLOOKUP($D372,['file:///home/lab/repositories/luckia.facturador/com.luckia.biller.deploy/src/main/resources/bootstrap/info_presencial_2014.xlsx']venta_neta_cons!$a$2:$n$1048576,10,0)</f>
        <v>#VALUE!</v>
      </c>
      <c r="AF372" s="53" t="e">
        <f aca="false">+VLOOKUP($D372,['file:///home/lab/repositories/luckia.facturador/com.luckia.biller.deploy/src/main/resources/bootstrap/info_presencial_2014.xlsx']venta_neta_cons!$a$2:$n$1048576,11,0)</f>
        <v>#VALUE!</v>
      </c>
      <c r="AG372" s="53" t="e">
        <f aca="false">+VLOOKUP($D372,['file:///home/lab/repositories/luckia.facturador/com.luckia.biller.deploy/src/main/resources/bootstrap/info_presencial_2014.xlsx']venta_neta_cons!$a$2:$n$1048576,12,0)</f>
        <v>#VALUE!</v>
      </c>
      <c r="AH372" s="53" t="e">
        <f aca="false">+VLOOKUP($D372,['file:///home/lab/repositories/luckia.facturador/com.luckia.biller.deploy/src/main/resources/bootstrap/info_presencial_2014.xlsx']venta_neta_cons!$a$2:$n$1048576,13,0)</f>
        <v>#VALUE!</v>
      </c>
      <c r="AI372" s="53" t="e">
        <f aca="false">+VLOOKUP($D372,['file:///home/lab/repositories/luckia.facturador/com.luckia.biller.deploy/src/main/resources/bootstrap/info_presencial_2014.xlsx']venta_neta_cons!$a$2:$n$1048576,14,0)</f>
        <v>#VALUE!</v>
      </c>
      <c r="AJ372" s="53" t="n">
        <f aca="false">+SUM(X372:AI372)</f>
        <v>32310</v>
      </c>
      <c r="AK372" s="54" t="n">
        <f aca="false">+BB372/X372</f>
        <v>0.162448467966574</v>
      </c>
      <c r="AL372" s="53"/>
      <c r="AM372" s="53" t="e">
        <f aca="false">+VLOOKUP($D372,['file:///home/lab/repositories/luckia.facturador/com.luckia.biller.deploy/src/main/resources/bootstrap/info_presencial_2014.xlsx']saldo_cons!$a$2:$n$1048576,3,0)</f>
        <v>#VALUE!</v>
      </c>
      <c r="AN372" s="53" t="e">
        <f aca="false">+VLOOKUP($D372,['file:///home/lab/repositories/luckia.facturador/com.luckia.biller.deploy/src/main/resources/bootstrap/info_presencial_2014.xlsx']saldo_cons!$a$2:$n$1048576,4,0)</f>
        <v>#VALUE!</v>
      </c>
      <c r="AO372" s="53" t="e">
        <f aca="false">+VLOOKUP($D372,['file:///home/lab/repositories/luckia.facturador/com.luckia.biller.deploy/src/main/resources/bootstrap/info_presencial_2014.xlsx']saldo_cons!$a$2:$n$1048576,5,0)</f>
        <v>#VALUE!</v>
      </c>
      <c r="AP372" s="53" t="e">
        <f aca="false">+VLOOKUP($D372,['file:///home/lab/repositories/luckia.facturador/com.luckia.biller.deploy/src/main/resources/bootstrap/info_presencial_2014.xlsx']saldo_cons!$a$2:$n$1048576,6,0)</f>
        <v>#VALUE!</v>
      </c>
      <c r="AQ372" s="53" t="e">
        <f aca="false">+VLOOKUP($D372,['file:///home/lab/repositories/luckia.facturador/com.luckia.biller.deploy/src/main/resources/bootstrap/info_presencial_2014.xlsx']saldo_cons!$a$2:$n$1048576,7,0)</f>
        <v>#VALUE!</v>
      </c>
      <c r="AR372" s="53" t="e">
        <f aca="false">+VLOOKUP($D372,['file:///home/lab/repositories/luckia.facturador/com.luckia.biller.deploy/src/main/resources/bootstrap/info_presencial_2014.xlsx']saldo_cons!$a$2:$n$1048576,8,0)</f>
        <v>#VALUE!</v>
      </c>
      <c r="AS372" s="53" t="e">
        <f aca="false">+VLOOKUP($D372,['file:///home/lab/repositories/luckia.facturador/com.luckia.biller.deploy/src/main/resources/bootstrap/info_presencial_2014.xlsx']saldo_cons!$a$2:$n$1048576,9,0)</f>
        <v>#VALUE!</v>
      </c>
      <c r="AT372" s="53" t="e">
        <f aca="false">+VLOOKUP($D372,['file:///home/lab/repositories/luckia.facturador/com.luckia.biller.deploy/src/main/resources/bootstrap/info_presencial_2014.xlsx']saldo_cons!$a$2:$n$1048576,10,0)</f>
        <v>#VALUE!</v>
      </c>
      <c r="AU372" s="53" t="e">
        <f aca="false">+VLOOKUP($D372,['file:///home/lab/repositories/luckia.facturador/com.luckia.biller.deploy/src/main/resources/bootstrap/info_presencial_2014.xlsx']saldo_cons!$a$2:$n$1048576,11,0)</f>
        <v>#VALUE!</v>
      </c>
      <c r="AV372" s="53" t="e">
        <f aca="false">+VLOOKUP($D372,['file:///home/lab/repositories/luckia.facturador/com.luckia.biller.deploy/src/main/resources/bootstrap/info_presencial_2014.xlsx']saldo_cons!$a$2:$n$1048576,12,0)</f>
        <v>#VALUE!</v>
      </c>
      <c r="AW372" s="53" t="e">
        <f aca="false">+VLOOKUP($D372,['file:///home/lab/repositories/luckia.facturador/com.luckia.biller.deploy/src/main/resources/bootstrap/info_presencial_2014.xlsx']saldo_cons!$a$2:$n$1048576,13,0)</f>
        <v>#VALUE!</v>
      </c>
      <c r="AX372" s="53" t="e">
        <f aca="false">+VLOOKUP($D372,['file:///home/lab/repositories/luckia.facturador/com.luckia.biller.deploy/src/main/resources/bootstrap/info_presencial_2014.xlsx']saldo_cons!$a$2:$n$1048576,14,0)</f>
        <v>#VALUE!</v>
      </c>
      <c r="AY372" s="53" t="n">
        <f aca="false">+SUM(AM372:AX372)</f>
        <v>-62588.53</v>
      </c>
      <c r="AZ372" s="53"/>
      <c r="BA372" s="53"/>
      <c r="BB372" s="53" t="e">
        <f aca="false">+VLOOKUP($D372,['file:///home/lab/repositories/luckia.facturador/com.luckia.biller.deploy/src/main/resources/bootstrap/info_presencial_2014.xlsx']ggr_cons!$a$2:$n$1048576,3,0)</f>
        <v>#VALUE!</v>
      </c>
      <c r="BC372" s="53" t="e">
        <f aca="false">+VLOOKUP($D372,['file:///home/lab/repositories/luckia.facturador/com.luckia.biller.deploy/src/main/resources/bootstrap/info_presencial_2014.xlsx']ggr_cons!$a$2:$n$1048576,4,0)</f>
        <v>#VALUE!</v>
      </c>
      <c r="BD372" s="53" t="e">
        <f aca="false">+VLOOKUP($D372,['file:///home/lab/repositories/luckia.facturador/com.luckia.biller.deploy/src/main/resources/bootstrap/info_presencial_2014.xlsx']ggr_cons!$a$2:$n$1048576,5,0)</f>
        <v>#VALUE!</v>
      </c>
      <c r="BE372" s="53" t="e">
        <f aca="false">+VLOOKUP($D372,['file:///home/lab/repositories/luckia.facturador/com.luckia.biller.deploy/src/main/resources/bootstrap/info_presencial_2014.xlsx']ggr_cons!$a$2:$n$1048576,6,0)</f>
        <v>#VALUE!</v>
      </c>
      <c r="BF372" s="53" t="e">
        <f aca="false">+VLOOKUP($D372,['file:///home/lab/repositories/luckia.facturador/com.luckia.biller.deploy/src/main/resources/bootstrap/info_presencial_2014.xlsx']ggr_cons!$a$2:$n$1048576,7,0)</f>
        <v>#VALUE!</v>
      </c>
      <c r="BG372" s="53" t="e">
        <f aca="false">+VLOOKUP($D372,['file:///home/lab/repositories/luckia.facturador/com.luckia.biller.deploy/src/main/resources/bootstrap/info_presencial_2014.xlsx']ggr_cons!$a$2:$n$1048576,8,0)</f>
        <v>#VALUE!</v>
      </c>
      <c r="BH372" s="53" t="e">
        <f aca="false">+VLOOKUP($D372,['file:///home/lab/repositories/luckia.facturador/com.luckia.biller.deploy/src/main/resources/bootstrap/info_presencial_2014.xlsx']ggr_cons!$a$2:$n$1048576,9,0)</f>
        <v>#VALUE!</v>
      </c>
      <c r="BI372" s="53" t="e">
        <f aca="false">+VLOOKUP($D372,['file:///home/lab/repositories/luckia.facturador/com.luckia.biller.deploy/src/main/resources/bootstrap/info_presencial_2014.xlsx']ggr_cons!$a$2:$n$1048576,10,0)</f>
        <v>#VALUE!</v>
      </c>
      <c r="BJ372" s="53" t="e">
        <f aca="false">+VLOOKUP($D372,['file:///home/lab/repositories/luckia.facturador/com.luckia.biller.deploy/src/main/resources/bootstrap/info_presencial_2014.xlsx']ggr_cons!$a$2:$n$1048576,11,0)</f>
        <v>#VALUE!</v>
      </c>
      <c r="BK372" s="53" t="e">
        <f aca="false">+VLOOKUP($D372,['file:///home/lab/repositories/luckia.facturador/com.luckia.biller.deploy/src/main/resources/bootstrap/info_presencial_2014.xlsx']ggr_cons!$a$2:$n$1048576,12,0)</f>
        <v>#VALUE!</v>
      </c>
      <c r="BL372" s="53" t="e">
        <f aca="false">+VLOOKUP($D372,['file:///home/lab/repositories/luckia.facturador/com.luckia.biller.deploy/src/main/resources/bootstrap/info_presencial_2014.xlsx']ggr_cons!$a$2:$n$1048576,13,0)</f>
        <v>#VALUE!</v>
      </c>
      <c r="BM372" s="53" t="e">
        <f aca="false">+VLOOKUP($D372,['file:///home/lab/repositories/luckia.facturador/com.luckia.biller.deploy/src/main/resources/bootstrap/info_presencial_2014.xlsx']ggr_cons!$a$2:$n$1048576,14,0)</f>
        <v>#VALUE!</v>
      </c>
      <c r="BN372" s="53" t="n">
        <f aca="false">+SUM(BB372:BM372)</f>
        <v>5248.71</v>
      </c>
      <c r="BO372" s="53"/>
      <c r="BP372" s="53"/>
      <c r="BQ372" s="55" t="n">
        <f aca="false">+$N372*X372</f>
        <v>0</v>
      </c>
      <c r="BR372" s="55" t="n">
        <f aca="false">+$N372*Y372</f>
        <v>0</v>
      </c>
      <c r="BS372" s="55" t="n">
        <f aca="false">+$N372*Z372</f>
        <v>0</v>
      </c>
      <c r="BT372" s="55" t="n">
        <f aca="false">+$N372*AA372</f>
        <v>0</v>
      </c>
      <c r="BU372" s="55" t="n">
        <f aca="false">+$N372*AB372</f>
        <v>0</v>
      </c>
      <c r="BV372" s="55" t="n">
        <f aca="false">+$N372*AC372</f>
        <v>0</v>
      </c>
      <c r="BW372" s="55" t="n">
        <f aca="false">+$N372*AD372</f>
        <v>0</v>
      </c>
      <c r="BX372" s="55" t="n">
        <f aca="false">+$N372*AE372</f>
        <v>0</v>
      </c>
      <c r="BY372" s="55" t="n">
        <f aca="false">+$N372*AF372</f>
        <v>0</v>
      </c>
      <c r="BZ372" s="55" t="n">
        <f aca="false">+$N372*AG372</f>
        <v>0</v>
      </c>
      <c r="CA372" s="55" t="n">
        <f aca="false">+$N372*AH372</f>
        <v>0</v>
      </c>
      <c r="CB372" s="55" t="n">
        <f aca="false">+$N372*AI372</f>
        <v>0</v>
      </c>
      <c r="CC372" s="55" t="n">
        <f aca="false">+SUM(BQ372:CB372)</f>
        <v>0</v>
      </c>
      <c r="CD372" s="53"/>
      <c r="CE372" s="55"/>
      <c r="CF372" s="55" t="n">
        <f aca="false">+BQ372/$CE$2</f>
        <v>0</v>
      </c>
      <c r="CG372" s="55" t="n">
        <f aca="false">+BR372/$CE$2</f>
        <v>0</v>
      </c>
      <c r="CH372" s="55" t="n">
        <f aca="false">+BS372/$CE$2</f>
        <v>0</v>
      </c>
      <c r="CI372" s="55" t="n">
        <f aca="false">+BT372/$CE$2</f>
        <v>0</v>
      </c>
      <c r="CJ372" s="55" t="n">
        <f aca="false">+BU372/$CE$2</f>
        <v>0</v>
      </c>
      <c r="CK372" s="55" t="n">
        <f aca="false">+BV372/$CE$2</f>
        <v>0</v>
      </c>
      <c r="CL372" s="55" t="n">
        <f aca="false">+BW372/$CE$2</f>
        <v>0</v>
      </c>
      <c r="CM372" s="55" t="n">
        <f aca="false">+BX372/$CE$2</f>
        <v>0</v>
      </c>
      <c r="CN372" s="55" t="n">
        <f aca="false">+BY372/$CE$2</f>
        <v>0</v>
      </c>
      <c r="CO372" s="55" t="n">
        <f aca="false">+BZ372/$CE$2</f>
        <v>0</v>
      </c>
      <c r="CP372" s="55" t="n">
        <f aca="false">+CA372/$CE$2</f>
        <v>0</v>
      </c>
      <c r="CQ372" s="55" t="n">
        <f aca="false">+CB372/$CE$2</f>
        <v>0</v>
      </c>
      <c r="CR372" s="55" t="n">
        <f aca="false">+CC372/$CE$2</f>
        <v>0</v>
      </c>
      <c r="CS372" s="53"/>
      <c r="CT372" s="53"/>
      <c r="CU372" s="56" t="n">
        <f aca="false">+$O372*X372+$P372*BB372+$Q372*(0.9*BB372+$S372)+$R372</f>
        <v>1528.58616666667</v>
      </c>
      <c r="CV372" s="56" t="n">
        <f aca="false">+$O372*Y372+$P372*BC372+$Q372*(0.9*BC372+$S372)+$R372</f>
        <v>-833.333333333333</v>
      </c>
      <c r="CW372" s="56" t="n">
        <f aca="false">+$O372*Z372+$P372*BD372+$Q372*(0.9*BD372+$S372)+$R372</f>
        <v>-833.333333333333</v>
      </c>
      <c r="CX372" s="56" t="n">
        <f aca="false">+$O372*AA372+$P372*BE372+$Q372*(0.9*BE372+$S372)+$R372</f>
        <v>-833.333333333333</v>
      </c>
      <c r="CY372" s="56" t="n">
        <f aca="false">+$O372*AB372+$P372*BF372+$Q372*(0.9*BF372+$S372)+$R372</f>
        <v>-833.333333333333</v>
      </c>
      <c r="CZ372" s="56" t="n">
        <f aca="false">+$O372*AC372+$P372*BG372+$Q372*(0.9*BG372+$S372)+$R372</f>
        <v>-833.333333333333</v>
      </c>
      <c r="DA372" s="56" t="n">
        <f aca="false">+$O372*AD372+$P372*BH372+$Q372*(0.9*BH372+$S372)+$R372</f>
        <v>-833.333333333333</v>
      </c>
      <c r="DB372" s="56" t="n">
        <f aca="false">+$O372*AE372+$P372*BI372+$Q372*(0.9*BI372+$S372)+$R372</f>
        <v>-833.333333333333</v>
      </c>
      <c r="DC372" s="56" t="n">
        <f aca="false">+$O372*AF372+$P372*BJ372+$Q372*(0.9*BJ372+$S372)+$R372</f>
        <v>-833.333333333333</v>
      </c>
      <c r="DD372" s="56" t="n">
        <f aca="false">+$O372*AG372+$P372*BK372+$Q372*(0.9*BK372+$S372)+$R372</f>
        <v>-833.333333333333</v>
      </c>
      <c r="DE372" s="56" t="n">
        <f aca="false">+$O372*AH372+$P372*BL372+$Q372*(0.9*BL372+$S372)+$R372</f>
        <v>-833.333333333333</v>
      </c>
      <c r="DF372" s="56" t="n">
        <f aca="false">+$O372*AI372+$P372*BM372+$Q372*(0.9*BM372+$S372)+$R372</f>
        <v>-833.333333333333</v>
      </c>
      <c r="DG372" s="55" t="n">
        <f aca="false">+SUM(CU372:DF372)</f>
        <v>-7638.0805</v>
      </c>
      <c r="DH372" s="53"/>
      <c r="DJ372" s="14" t="n">
        <f aca="false">+IF(X372=0,0,$T372)</f>
        <v>30</v>
      </c>
      <c r="DK372" s="14" t="n">
        <f aca="false">+IF(Y372=0,0,$T372)</f>
        <v>0</v>
      </c>
      <c r="DL372" s="14" t="n">
        <f aca="false">+IF(Z372=0,0,$T372)</f>
        <v>0</v>
      </c>
      <c r="DM372" s="14" t="n">
        <f aca="false">+IF(AA372=0,0,$T372)</f>
        <v>0</v>
      </c>
      <c r="DN372" s="14" t="n">
        <f aca="false">+IF(AB372=0,0,$T372)</f>
        <v>0</v>
      </c>
      <c r="DO372" s="14" t="n">
        <f aca="false">+IF(AC372=0,0,$T372)</f>
        <v>0</v>
      </c>
      <c r="DP372" s="14" t="n">
        <f aca="false">+IF(AD372=0,0,$T372)</f>
        <v>0</v>
      </c>
      <c r="DQ372" s="14" t="n">
        <f aca="false">+IF(AE372=0,0,$T372)</f>
        <v>0</v>
      </c>
      <c r="DR372" s="14" t="n">
        <f aca="false">+IF(AF372=0,0,$T372)</f>
        <v>0</v>
      </c>
      <c r="DS372" s="14" t="n">
        <f aca="false">+IF(AG372=0,0,$T372)</f>
        <v>0</v>
      </c>
      <c r="DT372" s="14" t="n">
        <f aca="false">+IF(AH372=0,0,$T372)</f>
        <v>0</v>
      </c>
      <c r="DU372" s="14" t="n">
        <f aca="false">+IF(AI372=0,0,$T372)</f>
        <v>0</v>
      </c>
      <c r="DV372" s="55" t="n">
        <f aca="false">+SUM(DJ372:DU372)</f>
        <v>30</v>
      </c>
      <c r="DY372" s="14" t="n">
        <v>0</v>
      </c>
      <c r="DZ372" s="14" t="n">
        <v>0</v>
      </c>
      <c r="EA372" s="14" t="n">
        <v>0</v>
      </c>
      <c r="EB372" s="14" t="n">
        <v>0</v>
      </c>
      <c r="EC372" s="14" t="n">
        <v>0</v>
      </c>
      <c r="ED372" s="14" t="n">
        <v>0</v>
      </c>
      <c r="EE372" s="14" t="n">
        <v>0</v>
      </c>
      <c r="EF372" s="14" t="n">
        <v>0</v>
      </c>
      <c r="EG372" s="14" t="n">
        <v>0</v>
      </c>
      <c r="EH372" s="14" t="n">
        <v>0</v>
      </c>
      <c r="EI372" s="14" t="n">
        <v>0</v>
      </c>
      <c r="EJ372" s="14" t="n">
        <v>0</v>
      </c>
      <c r="EK372" s="55" t="n">
        <f aca="false">+SUM(DY372:EJ372)</f>
        <v>0</v>
      </c>
      <c r="EO372" s="53" t="n">
        <f aca="false">+CU372+DJ372-DY372/2</f>
        <v>1558.58616666667</v>
      </c>
      <c r="EP372" s="53" t="n">
        <f aca="false">+CV372+DK372-DZ372/2</f>
        <v>-833.333333333333</v>
      </c>
      <c r="EQ372" s="53" t="n">
        <f aca="false">+CW372+DL372-EA372/2</f>
        <v>-833.333333333333</v>
      </c>
      <c r="ER372" s="53" t="n">
        <f aca="false">+CX372+DM372-EB372/2</f>
        <v>-833.333333333333</v>
      </c>
      <c r="ES372" s="53" t="n">
        <f aca="false">+CY372+DN372-EC372/2</f>
        <v>-833.333333333333</v>
      </c>
      <c r="ET372" s="53" t="n">
        <f aca="false">+CZ372+DO372-ED372/2</f>
        <v>-833.333333333333</v>
      </c>
      <c r="EU372" s="53" t="n">
        <f aca="false">+DA372+DP372-EE372/2</f>
        <v>-833.333333333333</v>
      </c>
      <c r="EV372" s="53" t="n">
        <f aca="false">+DB372+DQ372-EF372/2</f>
        <v>-833.333333333333</v>
      </c>
      <c r="EW372" s="53" t="n">
        <f aca="false">+DC372+DR372-EG372/2</f>
        <v>-833.333333333333</v>
      </c>
      <c r="EX372" s="53" t="n">
        <f aca="false">+DD372+DS372-EH372/2</f>
        <v>-833.333333333333</v>
      </c>
      <c r="EY372" s="53" t="n">
        <f aca="false">+DE372+DT372-EI372/2</f>
        <v>-833.333333333333</v>
      </c>
      <c r="EZ372" s="53" t="n">
        <f aca="false">+DF372+DU372-EJ372/2</f>
        <v>-833.333333333333</v>
      </c>
      <c r="FA372" s="55" t="n">
        <f aca="false">+SUM(EO372:EZ372)</f>
        <v>-7608.0805</v>
      </c>
      <c r="FD372" s="53" t="n">
        <f aca="false">+AM372-EO372-DY372</f>
        <v>-64147.1161666667</v>
      </c>
      <c r="FE372" s="53" t="n">
        <f aca="false">+AN372-EP372-DZ372</f>
        <v>833.333333333333</v>
      </c>
      <c r="FF372" s="53" t="n">
        <f aca="false">+AO372-EQ372-EA372</f>
        <v>833.333333333333</v>
      </c>
      <c r="FG372" s="53" t="n">
        <f aca="false">+AP372-ER372-EB372</f>
        <v>833.333333333333</v>
      </c>
      <c r="FH372" s="53" t="n">
        <f aca="false">+AQ372-ES372-EC372</f>
        <v>833.333333333333</v>
      </c>
      <c r="FI372" s="53" t="n">
        <f aca="false">+AR372-ET372-ED372</f>
        <v>833.333333333333</v>
      </c>
      <c r="FJ372" s="53" t="n">
        <f aca="false">+AS372-EU372-EE372</f>
        <v>833.333333333333</v>
      </c>
      <c r="FK372" s="53" t="n">
        <f aca="false">+AT372-EV372-EF372</f>
        <v>833.333333333333</v>
      </c>
      <c r="FL372" s="53" t="n">
        <f aca="false">+AU372-EW372-EG372</f>
        <v>833.333333333333</v>
      </c>
      <c r="FM372" s="53" t="n">
        <f aca="false">+AV372-EX372-EH372</f>
        <v>833.333333333333</v>
      </c>
      <c r="FN372" s="53" t="n">
        <f aca="false">+AW372-EY372-EI372</f>
        <v>833.333333333333</v>
      </c>
      <c r="FO372" s="53" t="n">
        <f aca="false">+AX372-EZ372-EJ372</f>
        <v>833.333333333333</v>
      </c>
      <c r="FP372" s="53" t="n">
        <f aca="false">+AY372-FA372</f>
        <v>-54980.4495</v>
      </c>
    </row>
    <row collapsed="false" customFormat="false" customHeight="true" hidden="false" ht="15" outlineLevel="2" r="373">
      <c r="A373" s="21" t="n">
        <v>12</v>
      </c>
      <c r="B373" s="21" t="s">
        <v>67</v>
      </c>
      <c r="C373" s="21" t="s">
        <v>218</v>
      </c>
      <c r="D373" s="67" t="n">
        <v>15015</v>
      </c>
      <c r="E373" s="68" t="s">
        <v>1132</v>
      </c>
      <c r="F373" s="72" t="s">
        <v>1133</v>
      </c>
      <c r="G373" s="21" t="s">
        <v>69</v>
      </c>
      <c r="H373" s="21" t="s">
        <v>69</v>
      </c>
      <c r="I373" s="72" t="s">
        <v>1134</v>
      </c>
      <c r="J373" s="76" t="s">
        <v>587</v>
      </c>
      <c r="K373" s="76" t="s">
        <v>587</v>
      </c>
      <c r="L373" s="23" t="s">
        <v>43</v>
      </c>
      <c r="M373" s="50" t="s">
        <v>70</v>
      </c>
      <c r="N373" s="51" t="n">
        <v>0</v>
      </c>
      <c r="O373" s="51" t="n">
        <v>0</v>
      </c>
      <c r="P373" s="51" t="n">
        <v>0</v>
      </c>
      <c r="Q373" s="51" t="n">
        <v>0.5</v>
      </c>
      <c r="R373" s="50" t="n">
        <v>0</v>
      </c>
      <c r="S373" s="78" t="n">
        <f aca="false">-20000/12</f>
        <v>-1666.66666666667</v>
      </c>
      <c r="T373" s="50" t="n">
        <v>30</v>
      </c>
      <c r="U373" s="78"/>
      <c r="X373" s="53" t="e">
        <f aca="false">+VLOOKUP($D373,['file:///home/lab/repositories/luckia.facturador/com.luckia.biller.deploy/src/main/resources/bootstrap/info_presencial_2014.xlsx']venta_neta_cons!$a$2:$n$1048576,3,0)</f>
        <v>#VALUE!</v>
      </c>
      <c r="Y373" s="53" t="e">
        <f aca="false">+VLOOKUP($D373,['file:///home/lab/repositories/luckia.facturador/com.luckia.biller.deploy/src/main/resources/bootstrap/info_presencial_2014.xlsx']venta_neta_cons!$a$2:$n$1048576,4,0)</f>
        <v>#VALUE!</v>
      </c>
      <c r="Z373" s="53" t="e">
        <f aca="false">+VLOOKUP($D373,['file:///home/lab/repositories/luckia.facturador/com.luckia.biller.deploy/src/main/resources/bootstrap/info_presencial_2014.xlsx']venta_neta_cons!$a$2:$n$1048576,5,0)</f>
        <v>#VALUE!</v>
      </c>
      <c r="AA373" s="53" t="e">
        <f aca="false">+VLOOKUP($D373,['file:///home/lab/repositories/luckia.facturador/com.luckia.biller.deploy/src/main/resources/bootstrap/info_presencial_2014.xlsx']venta_neta_cons!$a$2:$n$1048576,6,0)</f>
        <v>#VALUE!</v>
      </c>
      <c r="AB373" s="53" t="e">
        <f aca="false">+VLOOKUP($D373,['file:///home/lab/repositories/luckia.facturador/com.luckia.biller.deploy/src/main/resources/bootstrap/info_presencial_2014.xlsx']venta_neta_cons!$a$2:$n$1048576,7,0)</f>
        <v>#VALUE!</v>
      </c>
      <c r="AC373" s="53" t="e">
        <f aca="false">+VLOOKUP($D373,['file:///home/lab/repositories/luckia.facturador/com.luckia.biller.deploy/src/main/resources/bootstrap/info_presencial_2014.xlsx']venta_neta_cons!$a$2:$n$1048576,8,0)</f>
        <v>#VALUE!</v>
      </c>
      <c r="AD373" s="53" t="e">
        <f aca="false">+VLOOKUP($D373,['file:///home/lab/repositories/luckia.facturador/com.luckia.biller.deploy/src/main/resources/bootstrap/info_presencial_2014.xlsx']venta_neta_cons!$a$2:$n$1048576,9,0)</f>
        <v>#VALUE!</v>
      </c>
      <c r="AE373" s="53" t="e">
        <f aca="false">+VLOOKUP($D373,['file:///home/lab/repositories/luckia.facturador/com.luckia.biller.deploy/src/main/resources/bootstrap/info_presencial_2014.xlsx']venta_neta_cons!$a$2:$n$1048576,10,0)</f>
        <v>#VALUE!</v>
      </c>
      <c r="AF373" s="53" t="e">
        <f aca="false">+VLOOKUP($D373,['file:///home/lab/repositories/luckia.facturador/com.luckia.biller.deploy/src/main/resources/bootstrap/info_presencial_2014.xlsx']venta_neta_cons!$a$2:$n$1048576,11,0)</f>
        <v>#VALUE!</v>
      </c>
      <c r="AG373" s="53" t="e">
        <f aca="false">+VLOOKUP($D373,['file:///home/lab/repositories/luckia.facturador/com.luckia.biller.deploy/src/main/resources/bootstrap/info_presencial_2014.xlsx']venta_neta_cons!$a$2:$n$1048576,12,0)</f>
        <v>#VALUE!</v>
      </c>
      <c r="AH373" s="53" t="e">
        <f aca="false">+VLOOKUP($D373,['file:///home/lab/repositories/luckia.facturador/com.luckia.biller.deploy/src/main/resources/bootstrap/info_presencial_2014.xlsx']venta_neta_cons!$a$2:$n$1048576,13,0)</f>
        <v>#VALUE!</v>
      </c>
      <c r="AI373" s="53" t="e">
        <f aca="false">+VLOOKUP($D373,['file:///home/lab/repositories/luckia.facturador/com.luckia.biller.deploy/src/main/resources/bootstrap/info_presencial_2014.xlsx']venta_neta_cons!$a$2:$n$1048576,14,0)</f>
        <v>#VALUE!</v>
      </c>
      <c r="AJ373" s="53" t="n">
        <f aca="false">+SUM(X373:AI373)</f>
        <v>75851.5</v>
      </c>
      <c r="AK373" s="54" t="n">
        <f aca="false">+BB373/X373</f>
        <v>0.263329795719267</v>
      </c>
      <c r="AL373" s="53"/>
      <c r="AM373" s="53" t="e">
        <f aca="false">+VLOOKUP($D373,['file:///home/lab/repositories/luckia.facturador/com.luckia.biller.deploy/src/main/resources/bootstrap/info_presencial_2014.xlsx']saldo_cons!$a$2:$n$1048576,3,0)</f>
        <v>#VALUE!</v>
      </c>
      <c r="AN373" s="53" t="e">
        <f aca="false">+VLOOKUP($D373,['file:///home/lab/repositories/luckia.facturador/com.luckia.biller.deploy/src/main/resources/bootstrap/info_presencial_2014.xlsx']saldo_cons!$a$2:$n$1048576,4,0)</f>
        <v>#VALUE!</v>
      </c>
      <c r="AO373" s="53" t="e">
        <f aca="false">+VLOOKUP($D373,['file:///home/lab/repositories/luckia.facturador/com.luckia.biller.deploy/src/main/resources/bootstrap/info_presencial_2014.xlsx']saldo_cons!$a$2:$n$1048576,5,0)</f>
        <v>#VALUE!</v>
      </c>
      <c r="AP373" s="53" t="e">
        <f aca="false">+VLOOKUP($D373,['file:///home/lab/repositories/luckia.facturador/com.luckia.biller.deploy/src/main/resources/bootstrap/info_presencial_2014.xlsx']saldo_cons!$a$2:$n$1048576,6,0)</f>
        <v>#VALUE!</v>
      </c>
      <c r="AQ373" s="53" t="e">
        <f aca="false">+VLOOKUP($D373,['file:///home/lab/repositories/luckia.facturador/com.luckia.biller.deploy/src/main/resources/bootstrap/info_presencial_2014.xlsx']saldo_cons!$a$2:$n$1048576,7,0)</f>
        <v>#VALUE!</v>
      </c>
      <c r="AR373" s="53" t="e">
        <f aca="false">+VLOOKUP($D373,['file:///home/lab/repositories/luckia.facturador/com.luckia.biller.deploy/src/main/resources/bootstrap/info_presencial_2014.xlsx']saldo_cons!$a$2:$n$1048576,8,0)</f>
        <v>#VALUE!</v>
      </c>
      <c r="AS373" s="53" t="e">
        <f aca="false">+VLOOKUP($D373,['file:///home/lab/repositories/luckia.facturador/com.luckia.biller.deploy/src/main/resources/bootstrap/info_presencial_2014.xlsx']saldo_cons!$a$2:$n$1048576,9,0)</f>
        <v>#VALUE!</v>
      </c>
      <c r="AT373" s="53" t="e">
        <f aca="false">+VLOOKUP($D373,['file:///home/lab/repositories/luckia.facturador/com.luckia.biller.deploy/src/main/resources/bootstrap/info_presencial_2014.xlsx']saldo_cons!$a$2:$n$1048576,10,0)</f>
        <v>#VALUE!</v>
      </c>
      <c r="AU373" s="53" t="e">
        <f aca="false">+VLOOKUP($D373,['file:///home/lab/repositories/luckia.facturador/com.luckia.biller.deploy/src/main/resources/bootstrap/info_presencial_2014.xlsx']saldo_cons!$a$2:$n$1048576,11,0)</f>
        <v>#VALUE!</v>
      </c>
      <c r="AV373" s="53" t="e">
        <f aca="false">+VLOOKUP($D373,['file:///home/lab/repositories/luckia.facturador/com.luckia.biller.deploy/src/main/resources/bootstrap/info_presencial_2014.xlsx']saldo_cons!$a$2:$n$1048576,12,0)</f>
        <v>#VALUE!</v>
      </c>
      <c r="AW373" s="53" t="e">
        <f aca="false">+VLOOKUP($D373,['file:///home/lab/repositories/luckia.facturador/com.luckia.biller.deploy/src/main/resources/bootstrap/info_presencial_2014.xlsx']saldo_cons!$a$2:$n$1048576,13,0)</f>
        <v>#VALUE!</v>
      </c>
      <c r="AX373" s="53" t="e">
        <f aca="false">+VLOOKUP($D373,['file:///home/lab/repositories/luckia.facturador/com.luckia.biller.deploy/src/main/resources/bootstrap/info_presencial_2014.xlsx']saldo_cons!$a$2:$n$1048576,14,0)</f>
        <v>#VALUE!</v>
      </c>
      <c r="AY373" s="53" t="n">
        <f aca="false">+SUM(AM373:AX373)</f>
        <v>-23846.9</v>
      </c>
      <c r="AZ373" s="53"/>
      <c r="BA373" s="53"/>
      <c r="BB373" s="53" t="e">
        <f aca="false">+VLOOKUP($D373,['file:///home/lab/repositories/luckia.facturador/com.luckia.biller.deploy/src/main/resources/bootstrap/info_presencial_2014.xlsx']ggr_cons!$a$2:$n$1048576,3,0)</f>
        <v>#VALUE!</v>
      </c>
      <c r="BC373" s="53" t="e">
        <f aca="false">+VLOOKUP($D373,['file:///home/lab/repositories/luckia.facturador/com.luckia.biller.deploy/src/main/resources/bootstrap/info_presencial_2014.xlsx']ggr_cons!$a$2:$n$1048576,4,0)</f>
        <v>#VALUE!</v>
      </c>
      <c r="BD373" s="53" t="e">
        <f aca="false">+VLOOKUP($D373,['file:///home/lab/repositories/luckia.facturador/com.luckia.biller.deploy/src/main/resources/bootstrap/info_presencial_2014.xlsx']ggr_cons!$a$2:$n$1048576,5,0)</f>
        <v>#VALUE!</v>
      </c>
      <c r="BE373" s="53" t="e">
        <f aca="false">+VLOOKUP($D373,['file:///home/lab/repositories/luckia.facturador/com.luckia.biller.deploy/src/main/resources/bootstrap/info_presencial_2014.xlsx']ggr_cons!$a$2:$n$1048576,6,0)</f>
        <v>#VALUE!</v>
      </c>
      <c r="BF373" s="53" t="e">
        <f aca="false">+VLOOKUP($D373,['file:///home/lab/repositories/luckia.facturador/com.luckia.biller.deploy/src/main/resources/bootstrap/info_presencial_2014.xlsx']ggr_cons!$a$2:$n$1048576,7,0)</f>
        <v>#VALUE!</v>
      </c>
      <c r="BG373" s="53" t="e">
        <f aca="false">+VLOOKUP($D373,['file:///home/lab/repositories/luckia.facturador/com.luckia.biller.deploy/src/main/resources/bootstrap/info_presencial_2014.xlsx']ggr_cons!$a$2:$n$1048576,8,0)</f>
        <v>#VALUE!</v>
      </c>
      <c r="BH373" s="53" t="e">
        <f aca="false">+VLOOKUP($D373,['file:///home/lab/repositories/luckia.facturador/com.luckia.biller.deploy/src/main/resources/bootstrap/info_presencial_2014.xlsx']ggr_cons!$a$2:$n$1048576,9,0)</f>
        <v>#VALUE!</v>
      </c>
      <c r="BI373" s="53" t="e">
        <f aca="false">+VLOOKUP($D373,['file:///home/lab/repositories/luckia.facturador/com.luckia.biller.deploy/src/main/resources/bootstrap/info_presencial_2014.xlsx']ggr_cons!$a$2:$n$1048576,10,0)</f>
        <v>#VALUE!</v>
      </c>
      <c r="BJ373" s="53" t="e">
        <f aca="false">+VLOOKUP($D373,['file:///home/lab/repositories/luckia.facturador/com.luckia.biller.deploy/src/main/resources/bootstrap/info_presencial_2014.xlsx']ggr_cons!$a$2:$n$1048576,11,0)</f>
        <v>#VALUE!</v>
      </c>
      <c r="BK373" s="53" t="e">
        <f aca="false">+VLOOKUP($D373,['file:///home/lab/repositories/luckia.facturador/com.luckia.biller.deploy/src/main/resources/bootstrap/info_presencial_2014.xlsx']ggr_cons!$a$2:$n$1048576,12,0)</f>
        <v>#VALUE!</v>
      </c>
      <c r="BL373" s="53" t="e">
        <f aca="false">+VLOOKUP($D373,['file:///home/lab/repositories/luckia.facturador/com.luckia.biller.deploy/src/main/resources/bootstrap/info_presencial_2014.xlsx']ggr_cons!$a$2:$n$1048576,13,0)</f>
        <v>#VALUE!</v>
      </c>
      <c r="BM373" s="53" t="e">
        <f aca="false">+VLOOKUP($D373,['file:///home/lab/repositories/luckia.facturador/com.luckia.biller.deploy/src/main/resources/bootstrap/info_presencial_2014.xlsx']ggr_cons!$a$2:$n$1048576,14,0)</f>
        <v>#VALUE!</v>
      </c>
      <c r="BN373" s="53" t="n">
        <f aca="false">+SUM(BB373:BM373)</f>
        <v>19973.96</v>
      </c>
      <c r="BO373" s="53"/>
      <c r="BP373" s="53"/>
      <c r="BQ373" s="55" t="n">
        <f aca="false">+$N373*X373</f>
        <v>0</v>
      </c>
      <c r="BR373" s="55" t="n">
        <f aca="false">+$N373*Y373</f>
        <v>0</v>
      </c>
      <c r="BS373" s="55" t="n">
        <f aca="false">+$N373*Z373</f>
        <v>0</v>
      </c>
      <c r="BT373" s="55" t="n">
        <f aca="false">+$N373*AA373</f>
        <v>0</v>
      </c>
      <c r="BU373" s="55" t="n">
        <f aca="false">+$N373*AB373</f>
        <v>0</v>
      </c>
      <c r="BV373" s="55" t="n">
        <f aca="false">+$N373*AC373</f>
        <v>0</v>
      </c>
      <c r="BW373" s="55" t="n">
        <f aca="false">+$N373*AD373</f>
        <v>0</v>
      </c>
      <c r="BX373" s="55" t="n">
        <f aca="false">+$N373*AE373</f>
        <v>0</v>
      </c>
      <c r="BY373" s="55" t="n">
        <f aca="false">+$N373*AF373</f>
        <v>0</v>
      </c>
      <c r="BZ373" s="55" t="n">
        <f aca="false">+$N373*AG373</f>
        <v>0</v>
      </c>
      <c r="CA373" s="55" t="n">
        <f aca="false">+$N373*AH373</f>
        <v>0</v>
      </c>
      <c r="CB373" s="55" t="n">
        <f aca="false">+$N373*AI373</f>
        <v>0</v>
      </c>
      <c r="CC373" s="55" t="n">
        <f aca="false">+SUM(BQ373:CB373)</f>
        <v>0</v>
      </c>
      <c r="CD373" s="53"/>
      <c r="CE373" s="55"/>
      <c r="CF373" s="55" t="n">
        <f aca="false">+BQ373/$CE$2</f>
        <v>0</v>
      </c>
      <c r="CG373" s="55" t="n">
        <f aca="false">+BR373/$CE$2</f>
        <v>0</v>
      </c>
      <c r="CH373" s="55" t="n">
        <f aca="false">+BS373/$CE$2</f>
        <v>0</v>
      </c>
      <c r="CI373" s="55" t="n">
        <f aca="false">+BT373/$CE$2</f>
        <v>0</v>
      </c>
      <c r="CJ373" s="55" t="n">
        <f aca="false">+BU373/$CE$2</f>
        <v>0</v>
      </c>
      <c r="CK373" s="55" t="n">
        <f aca="false">+BV373/$CE$2</f>
        <v>0</v>
      </c>
      <c r="CL373" s="55" t="n">
        <f aca="false">+BW373/$CE$2</f>
        <v>0</v>
      </c>
      <c r="CM373" s="55" t="n">
        <f aca="false">+BX373/$CE$2</f>
        <v>0</v>
      </c>
      <c r="CN373" s="55" t="n">
        <f aca="false">+BY373/$CE$2</f>
        <v>0</v>
      </c>
      <c r="CO373" s="55" t="n">
        <f aca="false">+BZ373/$CE$2</f>
        <v>0</v>
      </c>
      <c r="CP373" s="55" t="n">
        <f aca="false">+CA373/$CE$2</f>
        <v>0</v>
      </c>
      <c r="CQ373" s="55" t="n">
        <f aca="false">+CB373/$CE$2</f>
        <v>0</v>
      </c>
      <c r="CR373" s="55" t="n">
        <f aca="false">+CC373/$CE$2</f>
        <v>0</v>
      </c>
      <c r="CS373" s="53"/>
      <c r="CT373" s="53"/>
      <c r="CU373" s="56" t="n">
        <f aca="false">+$O373*X373+$P373*BB373+$Q373*(0.9*BB373+$S373)+$R373</f>
        <v>8154.94866666667</v>
      </c>
      <c r="CV373" s="56" t="n">
        <f aca="false">+$O373*Y373+$P373*BC373+$Q373*(0.9*BC373+$S373)+$R373</f>
        <v>-833.333333333333</v>
      </c>
      <c r="CW373" s="56" t="n">
        <f aca="false">+$O373*Z373+$P373*BD373+$Q373*(0.9*BD373+$S373)+$R373</f>
        <v>-833.333333333333</v>
      </c>
      <c r="CX373" s="56" t="n">
        <f aca="false">+$O373*AA373+$P373*BE373+$Q373*(0.9*BE373+$S373)+$R373</f>
        <v>-833.333333333333</v>
      </c>
      <c r="CY373" s="56" t="n">
        <f aca="false">+$O373*AB373+$P373*BF373+$Q373*(0.9*BF373+$S373)+$R373</f>
        <v>-833.333333333333</v>
      </c>
      <c r="CZ373" s="56" t="n">
        <f aca="false">+$O373*AC373+$P373*BG373+$Q373*(0.9*BG373+$S373)+$R373</f>
        <v>-833.333333333333</v>
      </c>
      <c r="DA373" s="56" t="n">
        <f aca="false">+$O373*AD373+$P373*BH373+$Q373*(0.9*BH373+$S373)+$R373</f>
        <v>-833.333333333333</v>
      </c>
      <c r="DB373" s="56" t="n">
        <f aca="false">+$O373*AE373+$P373*BI373+$Q373*(0.9*BI373+$S373)+$R373</f>
        <v>-833.333333333333</v>
      </c>
      <c r="DC373" s="56" t="n">
        <f aca="false">+$O373*AF373+$P373*BJ373+$Q373*(0.9*BJ373+$S373)+$R373</f>
        <v>-833.333333333333</v>
      </c>
      <c r="DD373" s="56" t="n">
        <f aca="false">+$O373*AG373+$P373*BK373+$Q373*(0.9*BK373+$S373)+$R373</f>
        <v>-833.333333333333</v>
      </c>
      <c r="DE373" s="56" t="n">
        <f aca="false">+$O373*AH373+$P373*BL373+$Q373*(0.9*BL373+$S373)+$R373</f>
        <v>-833.333333333333</v>
      </c>
      <c r="DF373" s="56" t="n">
        <f aca="false">+$O373*AI373+$P373*BM373+$Q373*(0.9*BM373+$S373)+$R373</f>
        <v>-833.333333333333</v>
      </c>
      <c r="DG373" s="55" t="n">
        <f aca="false">+SUM(CU373:DF373)</f>
        <v>-1011.718</v>
      </c>
      <c r="DH373" s="53"/>
      <c r="DJ373" s="14" t="n">
        <f aca="false">+IF(X373=0,0,$T373)</f>
        <v>30</v>
      </c>
      <c r="DK373" s="14" t="n">
        <f aca="false">+IF(Y373=0,0,$T373)</f>
        <v>0</v>
      </c>
      <c r="DL373" s="14" t="n">
        <f aca="false">+IF(Z373=0,0,$T373)</f>
        <v>0</v>
      </c>
      <c r="DM373" s="14" t="n">
        <f aca="false">+IF(AA373=0,0,$T373)</f>
        <v>0</v>
      </c>
      <c r="DN373" s="14" t="n">
        <f aca="false">+IF(AB373=0,0,$T373)</f>
        <v>0</v>
      </c>
      <c r="DO373" s="14" t="n">
        <f aca="false">+IF(AC373=0,0,$T373)</f>
        <v>0</v>
      </c>
      <c r="DP373" s="14" t="n">
        <f aca="false">+IF(AD373=0,0,$T373)</f>
        <v>0</v>
      </c>
      <c r="DQ373" s="14" t="n">
        <f aca="false">+IF(AE373=0,0,$T373)</f>
        <v>0</v>
      </c>
      <c r="DR373" s="14" t="n">
        <f aca="false">+IF(AF373=0,0,$T373)</f>
        <v>0</v>
      </c>
      <c r="DS373" s="14" t="n">
        <f aca="false">+IF(AG373=0,0,$T373)</f>
        <v>0</v>
      </c>
      <c r="DT373" s="14" t="n">
        <f aca="false">+IF(AH373=0,0,$T373)</f>
        <v>0</v>
      </c>
      <c r="DU373" s="14" t="n">
        <f aca="false">+IF(AI373=0,0,$T373)</f>
        <v>0</v>
      </c>
      <c r="DV373" s="55" t="n">
        <f aca="false">+SUM(DJ373:DU373)</f>
        <v>30</v>
      </c>
      <c r="DY373" s="14" t="n">
        <v>0</v>
      </c>
      <c r="DZ373" s="14" t="n">
        <v>0</v>
      </c>
      <c r="EA373" s="14" t="n">
        <v>0</v>
      </c>
      <c r="EB373" s="14" t="n">
        <v>0</v>
      </c>
      <c r="EC373" s="14" t="n">
        <v>0</v>
      </c>
      <c r="ED373" s="14" t="n">
        <v>0</v>
      </c>
      <c r="EE373" s="14" t="n">
        <v>0</v>
      </c>
      <c r="EF373" s="14" t="n">
        <v>0</v>
      </c>
      <c r="EG373" s="14" t="n">
        <v>0</v>
      </c>
      <c r="EH373" s="14" t="n">
        <v>0</v>
      </c>
      <c r="EI373" s="14" t="n">
        <v>0</v>
      </c>
      <c r="EJ373" s="14" t="n">
        <v>0</v>
      </c>
      <c r="EK373" s="55" t="n">
        <f aca="false">+SUM(DY373:EJ373)</f>
        <v>0</v>
      </c>
      <c r="EO373" s="53" t="n">
        <f aca="false">+CU373+DJ373-DY373/2</f>
        <v>8184.94866666667</v>
      </c>
      <c r="EP373" s="53" t="n">
        <f aca="false">+CV373+DK373-DZ373/2</f>
        <v>-833.333333333333</v>
      </c>
      <c r="EQ373" s="53" t="n">
        <f aca="false">+CW373+DL373-EA373/2</f>
        <v>-833.333333333333</v>
      </c>
      <c r="ER373" s="53" t="n">
        <f aca="false">+CX373+DM373-EB373/2</f>
        <v>-833.333333333333</v>
      </c>
      <c r="ES373" s="53" t="n">
        <f aca="false">+CY373+DN373-EC373/2</f>
        <v>-833.333333333333</v>
      </c>
      <c r="ET373" s="53" t="n">
        <f aca="false">+CZ373+DO373-ED373/2</f>
        <v>-833.333333333333</v>
      </c>
      <c r="EU373" s="53" t="n">
        <f aca="false">+DA373+DP373-EE373/2</f>
        <v>-833.333333333333</v>
      </c>
      <c r="EV373" s="53" t="n">
        <f aca="false">+DB373+DQ373-EF373/2</f>
        <v>-833.333333333333</v>
      </c>
      <c r="EW373" s="53" t="n">
        <f aca="false">+DC373+DR373-EG373/2</f>
        <v>-833.333333333333</v>
      </c>
      <c r="EX373" s="53" t="n">
        <f aca="false">+DD373+DS373-EH373/2</f>
        <v>-833.333333333333</v>
      </c>
      <c r="EY373" s="53" t="n">
        <f aca="false">+DE373+DT373-EI373/2</f>
        <v>-833.333333333333</v>
      </c>
      <c r="EZ373" s="53" t="n">
        <f aca="false">+DF373+DU373-EJ373/2</f>
        <v>-833.333333333333</v>
      </c>
      <c r="FA373" s="55" t="n">
        <f aca="false">+SUM(EO373:EZ373)</f>
        <v>-981.718</v>
      </c>
      <c r="FD373" s="53" t="n">
        <f aca="false">+AM373-EO373-DY373</f>
        <v>-32031.8486666667</v>
      </c>
      <c r="FE373" s="53" t="n">
        <f aca="false">+AN373-EP373-DZ373</f>
        <v>833.333333333333</v>
      </c>
      <c r="FF373" s="53" t="n">
        <f aca="false">+AO373-EQ373-EA373</f>
        <v>833.333333333333</v>
      </c>
      <c r="FG373" s="53" t="n">
        <f aca="false">+AP373-ER373-EB373</f>
        <v>833.333333333333</v>
      </c>
      <c r="FH373" s="53" t="n">
        <f aca="false">+AQ373-ES373-EC373</f>
        <v>833.333333333333</v>
      </c>
      <c r="FI373" s="53" t="n">
        <f aca="false">+AR373-ET373-ED373</f>
        <v>833.333333333333</v>
      </c>
      <c r="FJ373" s="53" t="n">
        <f aca="false">+AS373-EU373-EE373</f>
        <v>833.333333333333</v>
      </c>
      <c r="FK373" s="53" t="n">
        <f aca="false">+AT373-EV373-EF373</f>
        <v>833.333333333333</v>
      </c>
      <c r="FL373" s="53" t="n">
        <f aca="false">+AU373-EW373-EG373</f>
        <v>833.333333333333</v>
      </c>
      <c r="FM373" s="53" t="n">
        <f aca="false">+AV373-EX373-EH373</f>
        <v>833.333333333333</v>
      </c>
      <c r="FN373" s="53" t="n">
        <f aca="false">+AW373-EY373-EI373</f>
        <v>833.333333333333</v>
      </c>
      <c r="FO373" s="53" t="n">
        <f aca="false">+AX373-EZ373-EJ373</f>
        <v>833.333333333333</v>
      </c>
      <c r="FP373" s="53" t="n">
        <f aca="false">+AY373-FA373</f>
        <v>-22865.182</v>
      </c>
    </row>
    <row collapsed="false" customFormat="false" customHeight="true" hidden="false" ht="15" outlineLevel="2" r="374">
      <c r="A374" s="21" t="n">
        <v>12</v>
      </c>
      <c r="B374" s="21" t="s">
        <v>67</v>
      </c>
      <c r="C374" s="21" t="s">
        <v>218</v>
      </c>
      <c r="D374" s="67" t="n">
        <v>15013</v>
      </c>
      <c r="E374" s="68" t="s">
        <v>1135</v>
      </c>
      <c r="F374" s="80" t="s">
        <v>1136</v>
      </c>
      <c r="G374" s="21" t="s">
        <v>69</v>
      </c>
      <c r="H374" s="21" t="s">
        <v>69</v>
      </c>
      <c r="I374" s="80" t="s">
        <v>1137</v>
      </c>
      <c r="J374" s="76" t="s">
        <v>105</v>
      </c>
      <c r="K374" s="76" t="s">
        <v>105</v>
      </c>
      <c r="L374" s="23" t="s">
        <v>43</v>
      </c>
      <c r="M374" s="50" t="s">
        <v>70</v>
      </c>
      <c r="N374" s="51" t="n">
        <v>0</v>
      </c>
      <c r="O374" s="51" t="n">
        <v>0</v>
      </c>
      <c r="P374" s="51" t="n">
        <v>0</v>
      </c>
      <c r="Q374" s="51" t="n">
        <v>0.5</v>
      </c>
      <c r="R374" s="50" t="n">
        <v>0</v>
      </c>
      <c r="S374" s="78" t="n">
        <f aca="false">-20000/12</f>
        <v>-1666.66666666667</v>
      </c>
      <c r="T374" s="50" t="n">
        <v>30</v>
      </c>
      <c r="U374" s="78"/>
      <c r="X374" s="53" t="e">
        <f aca="false">+VLOOKUP($D374,['file:///home/lab/repositories/luckia.facturador/com.luckia.biller.deploy/src/main/resources/bootstrap/info_presencial_2014.xlsx']venta_neta_cons!$a$2:$n$1048576,3,0)</f>
        <v>#VALUE!</v>
      </c>
      <c r="Y374" s="53" t="e">
        <f aca="false">+VLOOKUP($D374,['file:///home/lab/repositories/luckia.facturador/com.luckia.biller.deploy/src/main/resources/bootstrap/info_presencial_2014.xlsx']venta_neta_cons!$a$2:$n$1048576,4,0)</f>
        <v>#VALUE!</v>
      </c>
      <c r="Z374" s="53" t="e">
        <f aca="false">+VLOOKUP($D374,['file:///home/lab/repositories/luckia.facturador/com.luckia.biller.deploy/src/main/resources/bootstrap/info_presencial_2014.xlsx']venta_neta_cons!$a$2:$n$1048576,5,0)</f>
        <v>#VALUE!</v>
      </c>
      <c r="AA374" s="53" t="e">
        <f aca="false">+VLOOKUP($D374,['file:///home/lab/repositories/luckia.facturador/com.luckia.biller.deploy/src/main/resources/bootstrap/info_presencial_2014.xlsx']venta_neta_cons!$a$2:$n$1048576,6,0)</f>
        <v>#VALUE!</v>
      </c>
      <c r="AB374" s="53" t="e">
        <f aca="false">+VLOOKUP($D374,['file:///home/lab/repositories/luckia.facturador/com.luckia.biller.deploy/src/main/resources/bootstrap/info_presencial_2014.xlsx']venta_neta_cons!$a$2:$n$1048576,7,0)</f>
        <v>#VALUE!</v>
      </c>
      <c r="AC374" s="53" t="e">
        <f aca="false">+VLOOKUP($D374,['file:///home/lab/repositories/luckia.facturador/com.luckia.biller.deploy/src/main/resources/bootstrap/info_presencial_2014.xlsx']venta_neta_cons!$a$2:$n$1048576,8,0)</f>
        <v>#VALUE!</v>
      </c>
      <c r="AD374" s="53" t="e">
        <f aca="false">+VLOOKUP($D374,['file:///home/lab/repositories/luckia.facturador/com.luckia.biller.deploy/src/main/resources/bootstrap/info_presencial_2014.xlsx']venta_neta_cons!$a$2:$n$1048576,9,0)</f>
        <v>#VALUE!</v>
      </c>
      <c r="AE374" s="53" t="e">
        <f aca="false">+VLOOKUP($D374,['file:///home/lab/repositories/luckia.facturador/com.luckia.biller.deploy/src/main/resources/bootstrap/info_presencial_2014.xlsx']venta_neta_cons!$a$2:$n$1048576,10,0)</f>
        <v>#VALUE!</v>
      </c>
      <c r="AF374" s="53" t="e">
        <f aca="false">+VLOOKUP($D374,['file:///home/lab/repositories/luckia.facturador/com.luckia.biller.deploy/src/main/resources/bootstrap/info_presencial_2014.xlsx']venta_neta_cons!$a$2:$n$1048576,11,0)</f>
        <v>#VALUE!</v>
      </c>
      <c r="AG374" s="53" t="e">
        <f aca="false">+VLOOKUP($D374,['file:///home/lab/repositories/luckia.facturador/com.luckia.biller.deploy/src/main/resources/bootstrap/info_presencial_2014.xlsx']venta_neta_cons!$a$2:$n$1048576,12,0)</f>
        <v>#VALUE!</v>
      </c>
      <c r="AH374" s="53" t="e">
        <f aca="false">+VLOOKUP($D374,['file:///home/lab/repositories/luckia.facturador/com.luckia.biller.deploy/src/main/resources/bootstrap/info_presencial_2014.xlsx']venta_neta_cons!$a$2:$n$1048576,13,0)</f>
        <v>#VALUE!</v>
      </c>
      <c r="AI374" s="53" t="e">
        <f aca="false">+VLOOKUP($D374,['file:///home/lab/repositories/luckia.facturador/com.luckia.biller.deploy/src/main/resources/bootstrap/info_presencial_2014.xlsx']venta_neta_cons!$a$2:$n$1048576,14,0)</f>
        <v>#VALUE!</v>
      </c>
      <c r="AJ374" s="53" t="n">
        <f aca="false">+SUM(X374:AI374)</f>
        <v>37696</v>
      </c>
      <c r="AK374" s="54" t="n">
        <f aca="false">+BB374/X374</f>
        <v>0.284204690152801</v>
      </c>
      <c r="AL374" s="53"/>
      <c r="AM374" s="53" t="e">
        <f aca="false">+VLOOKUP($D374,['file:///home/lab/repositories/luckia.facturador/com.luckia.biller.deploy/src/main/resources/bootstrap/info_presencial_2014.xlsx']saldo_cons!$a$2:$n$1048576,3,0)</f>
        <v>#VALUE!</v>
      </c>
      <c r="AN374" s="53" t="e">
        <f aca="false">+VLOOKUP($D374,['file:///home/lab/repositories/luckia.facturador/com.luckia.biller.deploy/src/main/resources/bootstrap/info_presencial_2014.xlsx']saldo_cons!$a$2:$n$1048576,4,0)</f>
        <v>#VALUE!</v>
      </c>
      <c r="AO374" s="53" t="e">
        <f aca="false">+VLOOKUP($D374,['file:///home/lab/repositories/luckia.facturador/com.luckia.biller.deploy/src/main/resources/bootstrap/info_presencial_2014.xlsx']saldo_cons!$a$2:$n$1048576,5,0)</f>
        <v>#VALUE!</v>
      </c>
      <c r="AP374" s="53" t="e">
        <f aca="false">+VLOOKUP($D374,['file:///home/lab/repositories/luckia.facturador/com.luckia.biller.deploy/src/main/resources/bootstrap/info_presencial_2014.xlsx']saldo_cons!$a$2:$n$1048576,6,0)</f>
        <v>#VALUE!</v>
      </c>
      <c r="AQ374" s="53" t="e">
        <f aca="false">+VLOOKUP($D374,['file:///home/lab/repositories/luckia.facturador/com.luckia.biller.deploy/src/main/resources/bootstrap/info_presencial_2014.xlsx']saldo_cons!$a$2:$n$1048576,7,0)</f>
        <v>#VALUE!</v>
      </c>
      <c r="AR374" s="53" t="e">
        <f aca="false">+VLOOKUP($D374,['file:///home/lab/repositories/luckia.facturador/com.luckia.biller.deploy/src/main/resources/bootstrap/info_presencial_2014.xlsx']saldo_cons!$a$2:$n$1048576,8,0)</f>
        <v>#VALUE!</v>
      </c>
      <c r="AS374" s="53" t="e">
        <f aca="false">+VLOOKUP($D374,['file:///home/lab/repositories/luckia.facturador/com.luckia.biller.deploy/src/main/resources/bootstrap/info_presencial_2014.xlsx']saldo_cons!$a$2:$n$1048576,9,0)</f>
        <v>#VALUE!</v>
      </c>
      <c r="AT374" s="53" t="e">
        <f aca="false">+VLOOKUP($D374,['file:///home/lab/repositories/luckia.facturador/com.luckia.biller.deploy/src/main/resources/bootstrap/info_presencial_2014.xlsx']saldo_cons!$a$2:$n$1048576,10,0)</f>
        <v>#VALUE!</v>
      </c>
      <c r="AU374" s="53" t="e">
        <f aca="false">+VLOOKUP($D374,['file:///home/lab/repositories/luckia.facturador/com.luckia.biller.deploy/src/main/resources/bootstrap/info_presencial_2014.xlsx']saldo_cons!$a$2:$n$1048576,11,0)</f>
        <v>#VALUE!</v>
      </c>
      <c r="AV374" s="53" t="e">
        <f aca="false">+VLOOKUP($D374,['file:///home/lab/repositories/luckia.facturador/com.luckia.biller.deploy/src/main/resources/bootstrap/info_presencial_2014.xlsx']saldo_cons!$a$2:$n$1048576,12,0)</f>
        <v>#VALUE!</v>
      </c>
      <c r="AW374" s="53" t="e">
        <f aca="false">+VLOOKUP($D374,['file:///home/lab/repositories/luckia.facturador/com.luckia.biller.deploy/src/main/resources/bootstrap/info_presencial_2014.xlsx']saldo_cons!$a$2:$n$1048576,13,0)</f>
        <v>#VALUE!</v>
      </c>
      <c r="AX374" s="53" t="e">
        <f aca="false">+VLOOKUP($D374,['file:///home/lab/repositories/luckia.facturador/com.luckia.biller.deploy/src/main/resources/bootstrap/info_presencial_2014.xlsx']saldo_cons!$a$2:$n$1048576,14,0)</f>
        <v>#VALUE!</v>
      </c>
      <c r="AY374" s="53" t="n">
        <f aca="false">+SUM(AM374:AX374)</f>
        <v>-66118.88</v>
      </c>
      <c r="AZ374" s="53"/>
      <c r="BA374" s="53"/>
      <c r="BB374" s="53" t="e">
        <f aca="false">+VLOOKUP($D374,['file:///home/lab/repositories/luckia.facturador/com.luckia.biller.deploy/src/main/resources/bootstrap/info_presencial_2014.xlsx']ggr_cons!$a$2:$n$1048576,3,0)</f>
        <v>#VALUE!</v>
      </c>
      <c r="BC374" s="53" t="e">
        <f aca="false">+VLOOKUP($D374,['file:///home/lab/repositories/luckia.facturador/com.luckia.biller.deploy/src/main/resources/bootstrap/info_presencial_2014.xlsx']ggr_cons!$a$2:$n$1048576,4,0)</f>
        <v>#VALUE!</v>
      </c>
      <c r="BD374" s="53" t="e">
        <f aca="false">+VLOOKUP($D374,['file:///home/lab/repositories/luckia.facturador/com.luckia.biller.deploy/src/main/resources/bootstrap/info_presencial_2014.xlsx']ggr_cons!$a$2:$n$1048576,5,0)</f>
        <v>#VALUE!</v>
      </c>
      <c r="BE374" s="53" t="e">
        <f aca="false">+VLOOKUP($D374,['file:///home/lab/repositories/luckia.facturador/com.luckia.biller.deploy/src/main/resources/bootstrap/info_presencial_2014.xlsx']ggr_cons!$a$2:$n$1048576,6,0)</f>
        <v>#VALUE!</v>
      </c>
      <c r="BF374" s="53" t="e">
        <f aca="false">+VLOOKUP($D374,['file:///home/lab/repositories/luckia.facturador/com.luckia.biller.deploy/src/main/resources/bootstrap/info_presencial_2014.xlsx']ggr_cons!$a$2:$n$1048576,7,0)</f>
        <v>#VALUE!</v>
      </c>
      <c r="BG374" s="53" t="e">
        <f aca="false">+VLOOKUP($D374,['file:///home/lab/repositories/luckia.facturador/com.luckia.biller.deploy/src/main/resources/bootstrap/info_presencial_2014.xlsx']ggr_cons!$a$2:$n$1048576,8,0)</f>
        <v>#VALUE!</v>
      </c>
      <c r="BH374" s="53" t="e">
        <f aca="false">+VLOOKUP($D374,['file:///home/lab/repositories/luckia.facturador/com.luckia.biller.deploy/src/main/resources/bootstrap/info_presencial_2014.xlsx']ggr_cons!$a$2:$n$1048576,9,0)</f>
        <v>#VALUE!</v>
      </c>
      <c r="BI374" s="53" t="e">
        <f aca="false">+VLOOKUP($D374,['file:///home/lab/repositories/luckia.facturador/com.luckia.biller.deploy/src/main/resources/bootstrap/info_presencial_2014.xlsx']ggr_cons!$a$2:$n$1048576,10,0)</f>
        <v>#VALUE!</v>
      </c>
      <c r="BJ374" s="53" t="e">
        <f aca="false">+VLOOKUP($D374,['file:///home/lab/repositories/luckia.facturador/com.luckia.biller.deploy/src/main/resources/bootstrap/info_presencial_2014.xlsx']ggr_cons!$a$2:$n$1048576,11,0)</f>
        <v>#VALUE!</v>
      </c>
      <c r="BK374" s="53" t="e">
        <f aca="false">+VLOOKUP($D374,['file:///home/lab/repositories/luckia.facturador/com.luckia.biller.deploy/src/main/resources/bootstrap/info_presencial_2014.xlsx']ggr_cons!$a$2:$n$1048576,12,0)</f>
        <v>#VALUE!</v>
      </c>
      <c r="BL374" s="53" t="e">
        <f aca="false">+VLOOKUP($D374,['file:///home/lab/repositories/luckia.facturador/com.luckia.biller.deploy/src/main/resources/bootstrap/info_presencial_2014.xlsx']ggr_cons!$a$2:$n$1048576,13,0)</f>
        <v>#VALUE!</v>
      </c>
      <c r="BM374" s="53" t="e">
        <f aca="false">+VLOOKUP($D374,['file:///home/lab/repositories/luckia.facturador/com.luckia.biller.deploy/src/main/resources/bootstrap/info_presencial_2014.xlsx']ggr_cons!$a$2:$n$1048576,14,0)</f>
        <v>#VALUE!</v>
      </c>
      <c r="BN374" s="53" t="n">
        <f aca="false">+SUM(BB374:BM374)</f>
        <v>10713.38</v>
      </c>
      <c r="BO374" s="53"/>
      <c r="BP374" s="53"/>
      <c r="BQ374" s="55" t="n">
        <f aca="false">+$N374*X374</f>
        <v>0</v>
      </c>
      <c r="BR374" s="55" t="n">
        <f aca="false">+$N374*Y374</f>
        <v>0</v>
      </c>
      <c r="BS374" s="55" t="n">
        <f aca="false">+$N374*Z374</f>
        <v>0</v>
      </c>
      <c r="BT374" s="55" t="n">
        <f aca="false">+$N374*AA374</f>
        <v>0</v>
      </c>
      <c r="BU374" s="55" t="n">
        <f aca="false">+$N374*AB374</f>
        <v>0</v>
      </c>
      <c r="BV374" s="55" t="n">
        <f aca="false">+$N374*AC374</f>
        <v>0</v>
      </c>
      <c r="BW374" s="55" t="n">
        <f aca="false">+$N374*AD374</f>
        <v>0</v>
      </c>
      <c r="BX374" s="55" t="n">
        <f aca="false">+$N374*AE374</f>
        <v>0</v>
      </c>
      <c r="BY374" s="55" t="n">
        <f aca="false">+$N374*AF374</f>
        <v>0</v>
      </c>
      <c r="BZ374" s="55" t="n">
        <f aca="false">+$N374*AG374</f>
        <v>0</v>
      </c>
      <c r="CA374" s="55" t="n">
        <f aca="false">+$N374*AH374</f>
        <v>0</v>
      </c>
      <c r="CB374" s="55" t="n">
        <f aca="false">+$N374*AI374</f>
        <v>0</v>
      </c>
      <c r="CC374" s="55" t="n">
        <f aca="false">+SUM(BQ374:CB374)</f>
        <v>0</v>
      </c>
      <c r="CD374" s="53"/>
      <c r="CE374" s="55"/>
      <c r="CF374" s="55" t="n">
        <f aca="false">+BQ374/$CE$2</f>
        <v>0</v>
      </c>
      <c r="CG374" s="55" t="n">
        <f aca="false">+BR374/$CE$2</f>
        <v>0</v>
      </c>
      <c r="CH374" s="55" t="n">
        <f aca="false">+BS374/$CE$2</f>
        <v>0</v>
      </c>
      <c r="CI374" s="55" t="n">
        <f aca="false">+BT374/$CE$2</f>
        <v>0</v>
      </c>
      <c r="CJ374" s="55" t="n">
        <f aca="false">+BU374/$CE$2</f>
        <v>0</v>
      </c>
      <c r="CK374" s="55" t="n">
        <f aca="false">+BV374/$CE$2</f>
        <v>0</v>
      </c>
      <c r="CL374" s="55" t="n">
        <f aca="false">+BW374/$CE$2</f>
        <v>0</v>
      </c>
      <c r="CM374" s="55" t="n">
        <f aca="false">+BX374/$CE$2</f>
        <v>0</v>
      </c>
      <c r="CN374" s="55" t="n">
        <f aca="false">+BY374/$CE$2</f>
        <v>0</v>
      </c>
      <c r="CO374" s="55" t="n">
        <f aca="false">+BZ374/$CE$2</f>
        <v>0</v>
      </c>
      <c r="CP374" s="55" t="n">
        <f aca="false">+CA374/$CE$2</f>
        <v>0</v>
      </c>
      <c r="CQ374" s="55" t="n">
        <f aca="false">+CB374/$CE$2</f>
        <v>0</v>
      </c>
      <c r="CR374" s="55" t="n">
        <f aca="false">+CC374/$CE$2</f>
        <v>0</v>
      </c>
      <c r="CS374" s="53"/>
      <c r="CT374" s="53"/>
      <c r="CU374" s="56" t="n">
        <f aca="false">+$O374*X374+$P374*BB374+$Q374*(0.9*BB374+$S374)+$R374</f>
        <v>3987.68766666667</v>
      </c>
      <c r="CV374" s="56" t="n">
        <f aca="false">+$O374*Y374+$P374*BC374+$Q374*(0.9*BC374+$S374)+$R374</f>
        <v>-833.333333333333</v>
      </c>
      <c r="CW374" s="56" t="n">
        <f aca="false">+$O374*Z374+$P374*BD374+$Q374*(0.9*BD374+$S374)+$R374</f>
        <v>-833.333333333333</v>
      </c>
      <c r="CX374" s="56" t="n">
        <f aca="false">+$O374*AA374+$P374*BE374+$Q374*(0.9*BE374+$S374)+$R374</f>
        <v>-833.333333333333</v>
      </c>
      <c r="CY374" s="56" t="n">
        <f aca="false">+$O374*AB374+$P374*BF374+$Q374*(0.9*BF374+$S374)+$R374</f>
        <v>-833.333333333333</v>
      </c>
      <c r="CZ374" s="56" t="n">
        <f aca="false">+$O374*AC374+$P374*BG374+$Q374*(0.9*BG374+$S374)+$R374</f>
        <v>-833.333333333333</v>
      </c>
      <c r="DA374" s="56" t="n">
        <f aca="false">+$O374*AD374+$P374*BH374+$Q374*(0.9*BH374+$S374)+$R374</f>
        <v>-833.333333333333</v>
      </c>
      <c r="DB374" s="56" t="n">
        <f aca="false">+$O374*AE374+$P374*BI374+$Q374*(0.9*BI374+$S374)+$R374</f>
        <v>-833.333333333333</v>
      </c>
      <c r="DC374" s="56" t="n">
        <f aca="false">+$O374*AF374+$P374*BJ374+$Q374*(0.9*BJ374+$S374)+$R374</f>
        <v>-833.333333333333</v>
      </c>
      <c r="DD374" s="56" t="n">
        <f aca="false">+$O374*AG374+$P374*BK374+$Q374*(0.9*BK374+$S374)+$R374</f>
        <v>-833.333333333333</v>
      </c>
      <c r="DE374" s="56" t="n">
        <f aca="false">+$O374*AH374+$P374*BL374+$Q374*(0.9*BL374+$S374)+$R374</f>
        <v>-833.333333333333</v>
      </c>
      <c r="DF374" s="56" t="n">
        <f aca="false">+$O374*AI374+$P374*BM374+$Q374*(0.9*BM374+$S374)+$R374</f>
        <v>-833.333333333333</v>
      </c>
      <c r="DG374" s="55" t="n">
        <f aca="false">+SUM(CU374:DF374)</f>
        <v>-5178.979</v>
      </c>
      <c r="DH374" s="53"/>
      <c r="DJ374" s="14" t="n">
        <f aca="false">+IF(X374=0,0,$T374)</f>
        <v>30</v>
      </c>
      <c r="DK374" s="14" t="n">
        <f aca="false">+IF(Y374=0,0,$T374)</f>
        <v>0</v>
      </c>
      <c r="DL374" s="14" t="n">
        <f aca="false">+IF(Z374=0,0,$T374)</f>
        <v>0</v>
      </c>
      <c r="DM374" s="14" t="n">
        <f aca="false">+IF(AA374=0,0,$T374)</f>
        <v>0</v>
      </c>
      <c r="DN374" s="14" t="n">
        <f aca="false">+IF(AB374=0,0,$T374)</f>
        <v>0</v>
      </c>
      <c r="DO374" s="14" t="n">
        <f aca="false">+IF(AC374=0,0,$T374)</f>
        <v>0</v>
      </c>
      <c r="DP374" s="14" t="n">
        <f aca="false">+IF(AD374=0,0,$T374)</f>
        <v>0</v>
      </c>
      <c r="DQ374" s="14" t="n">
        <f aca="false">+IF(AE374=0,0,$T374)</f>
        <v>0</v>
      </c>
      <c r="DR374" s="14" t="n">
        <f aca="false">+IF(AF374=0,0,$T374)</f>
        <v>0</v>
      </c>
      <c r="DS374" s="14" t="n">
        <f aca="false">+IF(AG374=0,0,$T374)</f>
        <v>0</v>
      </c>
      <c r="DT374" s="14" t="n">
        <f aca="false">+IF(AH374=0,0,$T374)</f>
        <v>0</v>
      </c>
      <c r="DU374" s="14" t="n">
        <f aca="false">+IF(AI374=0,0,$T374)</f>
        <v>0</v>
      </c>
      <c r="DV374" s="55" t="n">
        <f aca="false">+SUM(DJ374:DU374)</f>
        <v>30</v>
      </c>
      <c r="DY374" s="14" t="n">
        <v>0</v>
      </c>
      <c r="DZ374" s="14" t="n">
        <v>0</v>
      </c>
      <c r="EA374" s="14" t="n">
        <v>0</v>
      </c>
      <c r="EB374" s="14" t="n">
        <v>0</v>
      </c>
      <c r="EC374" s="14" t="n">
        <v>0</v>
      </c>
      <c r="ED374" s="14" t="n">
        <v>0</v>
      </c>
      <c r="EE374" s="14" t="n">
        <v>0</v>
      </c>
      <c r="EF374" s="14" t="n">
        <v>0</v>
      </c>
      <c r="EG374" s="14" t="n">
        <v>0</v>
      </c>
      <c r="EH374" s="14" t="n">
        <v>0</v>
      </c>
      <c r="EI374" s="14" t="n">
        <v>0</v>
      </c>
      <c r="EJ374" s="14" t="n">
        <v>0</v>
      </c>
      <c r="EK374" s="55" t="n">
        <f aca="false">+SUM(DY374:EJ374)</f>
        <v>0</v>
      </c>
      <c r="EO374" s="53" t="n">
        <f aca="false">+CU374+DJ374-DY374/2</f>
        <v>4017.68766666667</v>
      </c>
      <c r="EP374" s="53" t="n">
        <f aca="false">+CV374+DK374-DZ374/2</f>
        <v>-833.333333333333</v>
      </c>
      <c r="EQ374" s="53" t="n">
        <f aca="false">+CW374+DL374-EA374/2</f>
        <v>-833.333333333333</v>
      </c>
      <c r="ER374" s="53" t="n">
        <f aca="false">+CX374+DM374-EB374/2</f>
        <v>-833.333333333333</v>
      </c>
      <c r="ES374" s="53" t="n">
        <f aca="false">+CY374+DN374-EC374/2</f>
        <v>-833.333333333333</v>
      </c>
      <c r="ET374" s="53" t="n">
        <f aca="false">+CZ374+DO374-ED374/2</f>
        <v>-833.333333333333</v>
      </c>
      <c r="EU374" s="53" t="n">
        <f aca="false">+DA374+DP374-EE374/2</f>
        <v>-833.333333333333</v>
      </c>
      <c r="EV374" s="53" t="n">
        <f aca="false">+DB374+DQ374-EF374/2</f>
        <v>-833.333333333333</v>
      </c>
      <c r="EW374" s="53" t="n">
        <f aca="false">+DC374+DR374-EG374/2</f>
        <v>-833.333333333333</v>
      </c>
      <c r="EX374" s="53" t="n">
        <f aca="false">+DD374+DS374-EH374/2</f>
        <v>-833.333333333333</v>
      </c>
      <c r="EY374" s="53" t="n">
        <f aca="false">+DE374+DT374-EI374/2</f>
        <v>-833.333333333333</v>
      </c>
      <c r="EZ374" s="53" t="n">
        <f aca="false">+DF374+DU374-EJ374/2</f>
        <v>-833.333333333333</v>
      </c>
      <c r="FA374" s="55" t="n">
        <f aca="false">+SUM(EO374:EZ374)</f>
        <v>-5148.979</v>
      </c>
      <c r="FD374" s="53" t="n">
        <f aca="false">+AM374-EO374-DY374</f>
        <v>-70136.5676666667</v>
      </c>
      <c r="FE374" s="53" t="n">
        <f aca="false">+AN374-EP374-DZ374</f>
        <v>833.333333333333</v>
      </c>
      <c r="FF374" s="53" t="n">
        <f aca="false">+AO374-EQ374-EA374</f>
        <v>833.333333333333</v>
      </c>
      <c r="FG374" s="53" t="n">
        <f aca="false">+AP374-ER374-EB374</f>
        <v>833.333333333333</v>
      </c>
      <c r="FH374" s="53" t="n">
        <f aca="false">+AQ374-ES374-EC374</f>
        <v>833.333333333333</v>
      </c>
      <c r="FI374" s="53" t="n">
        <f aca="false">+AR374-ET374-ED374</f>
        <v>833.333333333333</v>
      </c>
      <c r="FJ374" s="53" t="n">
        <f aca="false">+AS374-EU374-EE374</f>
        <v>833.333333333333</v>
      </c>
      <c r="FK374" s="53" t="n">
        <f aca="false">+AT374-EV374-EF374</f>
        <v>833.333333333333</v>
      </c>
      <c r="FL374" s="53" t="n">
        <f aca="false">+AU374-EW374-EG374</f>
        <v>833.333333333333</v>
      </c>
      <c r="FM374" s="53" t="n">
        <f aca="false">+AV374-EX374-EH374</f>
        <v>833.333333333333</v>
      </c>
      <c r="FN374" s="53" t="n">
        <f aca="false">+AW374-EY374-EI374</f>
        <v>833.333333333333</v>
      </c>
      <c r="FO374" s="53" t="n">
        <f aca="false">+AX374-EZ374-EJ374</f>
        <v>833.333333333333</v>
      </c>
      <c r="FP374" s="53" t="n">
        <f aca="false">+AY374-FA374</f>
        <v>-60969.901</v>
      </c>
    </row>
    <row collapsed="false" customFormat="true" customHeight="true" hidden="false" ht="15" outlineLevel="1" r="375" s="63">
      <c r="A375" s="57"/>
      <c r="B375" s="57" t="s">
        <v>1083</v>
      </c>
      <c r="C375" s="57"/>
      <c r="D375" s="70"/>
      <c r="E375" s="73"/>
      <c r="F375" s="89"/>
      <c r="G375" s="57"/>
      <c r="H375" s="57"/>
      <c r="I375" s="89"/>
      <c r="J375" s="77"/>
      <c r="K375" s="77"/>
      <c r="L375" s="74"/>
      <c r="M375" s="60"/>
      <c r="N375" s="61"/>
      <c r="O375" s="61"/>
      <c r="P375" s="61"/>
      <c r="Q375" s="61"/>
      <c r="R375" s="60"/>
      <c r="S375" s="79"/>
      <c r="T375" s="60"/>
      <c r="U375" s="79"/>
      <c r="X375" s="64" t="n">
        <f aca="false">SUBTOTAL(9,X358:X374)</f>
        <v>825374.96</v>
      </c>
      <c r="Y375" s="64" t="n">
        <f aca="false">SUBTOTAL(9,Y358:Y374)</f>
        <v>0</v>
      </c>
      <c r="Z375" s="64" t="n">
        <f aca="false">SUBTOTAL(9,Z358:Z374)</f>
        <v>0</v>
      </c>
      <c r="AA375" s="64" t="n">
        <f aca="false">SUBTOTAL(9,AA358:AA374)</f>
        <v>0</v>
      </c>
      <c r="AB375" s="64" t="n">
        <f aca="false">SUBTOTAL(9,AB358:AB374)</f>
        <v>0</v>
      </c>
      <c r="AC375" s="64" t="n">
        <f aca="false">SUBTOTAL(9,AC358:AC374)</f>
        <v>0</v>
      </c>
      <c r="AD375" s="64" t="n">
        <f aca="false">SUBTOTAL(9,AD358:AD374)</f>
        <v>0</v>
      </c>
      <c r="AE375" s="64" t="n">
        <f aca="false">SUBTOTAL(9,AE358:AE374)</f>
        <v>0</v>
      </c>
      <c r="AF375" s="64" t="n">
        <f aca="false">SUBTOTAL(9,AF358:AF374)</f>
        <v>0</v>
      </c>
      <c r="AG375" s="64" t="n">
        <f aca="false">SUBTOTAL(9,AG358:AG374)</f>
        <v>0</v>
      </c>
      <c r="AH375" s="64" t="n">
        <f aca="false">SUBTOTAL(9,AH358:AH374)</f>
        <v>0</v>
      </c>
      <c r="AI375" s="64" t="n">
        <f aca="false">SUBTOTAL(9,AI358:AI374)</f>
        <v>0</v>
      </c>
      <c r="AJ375" s="64" t="n">
        <f aca="false">SUBTOTAL(9,AJ358:AJ374)</f>
        <v>825374.96</v>
      </c>
      <c r="AK375" s="54" t="n">
        <f aca="false">+BB375/X375</f>
        <v>0.0856167238221038</v>
      </c>
      <c r="AL375" s="64"/>
      <c r="AM375" s="64" t="n">
        <f aca="false">SUBTOTAL(9,AM358:AM374)</f>
        <v>-439815.18</v>
      </c>
      <c r="AN375" s="64" t="n">
        <f aca="false">SUBTOTAL(9,AN358:AN374)</f>
        <v>0</v>
      </c>
      <c r="AO375" s="64" t="n">
        <f aca="false">SUBTOTAL(9,AO358:AO374)</f>
        <v>0</v>
      </c>
      <c r="AP375" s="64" t="n">
        <f aca="false">SUBTOTAL(9,AP358:AP374)</f>
        <v>0</v>
      </c>
      <c r="AQ375" s="64" t="n">
        <f aca="false">SUBTOTAL(9,AQ358:AQ374)</f>
        <v>0</v>
      </c>
      <c r="AR375" s="64" t="n">
        <f aca="false">SUBTOTAL(9,AR358:AR374)</f>
        <v>0</v>
      </c>
      <c r="AS375" s="64" t="n">
        <f aca="false">SUBTOTAL(9,AS358:AS374)</f>
        <v>0</v>
      </c>
      <c r="AT375" s="64" t="n">
        <f aca="false">SUBTOTAL(9,AT358:AT374)</f>
        <v>0</v>
      </c>
      <c r="AU375" s="64" t="n">
        <f aca="false">SUBTOTAL(9,AU358:AU374)</f>
        <v>0</v>
      </c>
      <c r="AV375" s="64" t="n">
        <f aca="false">SUBTOTAL(9,AV358:AV374)</f>
        <v>0</v>
      </c>
      <c r="AW375" s="64" t="n">
        <f aca="false">SUBTOTAL(9,AW358:AW374)</f>
        <v>0</v>
      </c>
      <c r="AX375" s="64" t="n">
        <f aca="false">SUBTOTAL(9,AX358:AX374)</f>
        <v>0</v>
      </c>
      <c r="AY375" s="64" t="n">
        <f aca="false">SUBTOTAL(9,AY358:AY374)</f>
        <v>-439815.18</v>
      </c>
      <c r="AZ375" s="64"/>
      <c r="BA375" s="64"/>
      <c r="BB375" s="64" t="n">
        <f aca="false">SUBTOTAL(9,BB358:BB374)</f>
        <v>70665.9</v>
      </c>
      <c r="BC375" s="64" t="n">
        <f aca="false">SUBTOTAL(9,BC358:BC374)</f>
        <v>0</v>
      </c>
      <c r="BD375" s="64" t="n">
        <f aca="false">SUBTOTAL(9,BD358:BD374)</f>
        <v>0</v>
      </c>
      <c r="BE375" s="64" t="n">
        <f aca="false">SUBTOTAL(9,BE358:BE374)</f>
        <v>0</v>
      </c>
      <c r="BF375" s="64" t="n">
        <f aca="false">SUBTOTAL(9,BF358:BF374)</f>
        <v>0</v>
      </c>
      <c r="BG375" s="64" t="n">
        <f aca="false">SUBTOTAL(9,BG358:BG374)</f>
        <v>0</v>
      </c>
      <c r="BH375" s="64" t="n">
        <f aca="false">SUBTOTAL(9,BH358:BH374)</f>
        <v>0</v>
      </c>
      <c r="BI375" s="64" t="n">
        <f aca="false">SUBTOTAL(9,BI358:BI374)</f>
        <v>0</v>
      </c>
      <c r="BJ375" s="64" t="n">
        <f aca="false">SUBTOTAL(9,BJ358:BJ374)</f>
        <v>0</v>
      </c>
      <c r="BK375" s="64" t="n">
        <f aca="false">SUBTOTAL(9,BK358:BK374)</f>
        <v>0</v>
      </c>
      <c r="BL375" s="64" t="n">
        <f aca="false">SUBTOTAL(9,BL358:BL374)</f>
        <v>0</v>
      </c>
      <c r="BM375" s="64" t="n">
        <f aca="false">SUBTOTAL(9,BM358:BM374)</f>
        <v>0</v>
      </c>
      <c r="BN375" s="64" t="n">
        <f aca="false">SUBTOTAL(9,BN358:BN374)</f>
        <v>70665.9</v>
      </c>
      <c r="BO375" s="64"/>
      <c r="BP375" s="64"/>
      <c r="BQ375" s="65" t="n">
        <f aca="false">SUBTOTAL(9,BQ358:BQ374)</f>
        <v>0</v>
      </c>
      <c r="BR375" s="65" t="n">
        <f aca="false">SUBTOTAL(9,BR358:BR374)</f>
        <v>0</v>
      </c>
      <c r="BS375" s="65" t="n">
        <f aca="false">SUBTOTAL(9,BS358:BS374)</f>
        <v>0</v>
      </c>
      <c r="BT375" s="65" t="n">
        <f aca="false">SUBTOTAL(9,BT358:BT374)</f>
        <v>0</v>
      </c>
      <c r="BU375" s="65" t="n">
        <f aca="false">SUBTOTAL(9,BU358:BU374)</f>
        <v>0</v>
      </c>
      <c r="BV375" s="65" t="n">
        <f aca="false">SUBTOTAL(9,BV358:BV374)</f>
        <v>0</v>
      </c>
      <c r="BW375" s="65" t="n">
        <f aca="false">SUBTOTAL(9,BW358:BW374)</f>
        <v>0</v>
      </c>
      <c r="BX375" s="65" t="n">
        <f aca="false">SUBTOTAL(9,BX358:BX374)</f>
        <v>0</v>
      </c>
      <c r="BY375" s="65" t="n">
        <f aca="false">SUBTOTAL(9,BY358:BY374)</f>
        <v>0</v>
      </c>
      <c r="BZ375" s="65" t="n">
        <f aca="false">SUBTOTAL(9,BZ358:BZ374)</f>
        <v>0</v>
      </c>
      <c r="CA375" s="65" t="n">
        <f aca="false">SUBTOTAL(9,CA358:CA374)</f>
        <v>0</v>
      </c>
      <c r="CB375" s="65" t="n">
        <f aca="false">SUBTOTAL(9,CB358:CB374)</f>
        <v>0</v>
      </c>
      <c r="CC375" s="65" t="n">
        <f aca="false">SUBTOTAL(9,CC358:CC374)</f>
        <v>0</v>
      </c>
      <c r="CD375" s="64"/>
      <c r="CE375" s="65"/>
      <c r="CF375" s="65" t="n">
        <f aca="false">SUBTOTAL(9,CF358:CF374)</f>
        <v>0</v>
      </c>
      <c r="CG375" s="65" t="n">
        <f aca="false">SUBTOTAL(9,CG358:CG374)</f>
        <v>0</v>
      </c>
      <c r="CH375" s="65" t="n">
        <f aca="false">SUBTOTAL(9,CH358:CH374)</f>
        <v>0</v>
      </c>
      <c r="CI375" s="65" t="n">
        <f aca="false">SUBTOTAL(9,CI358:CI374)</f>
        <v>0</v>
      </c>
      <c r="CJ375" s="65" t="n">
        <f aca="false">SUBTOTAL(9,CJ358:CJ374)</f>
        <v>0</v>
      </c>
      <c r="CK375" s="65" t="n">
        <f aca="false">SUBTOTAL(9,CK358:CK374)</f>
        <v>0</v>
      </c>
      <c r="CL375" s="65" t="n">
        <f aca="false">SUBTOTAL(9,CL358:CL374)</f>
        <v>0</v>
      </c>
      <c r="CM375" s="65" t="n">
        <f aca="false">SUBTOTAL(9,CM358:CM374)</f>
        <v>0</v>
      </c>
      <c r="CN375" s="65" t="n">
        <f aca="false">SUBTOTAL(9,CN358:CN374)</f>
        <v>0</v>
      </c>
      <c r="CO375" s="65" t="n">
        <f aca="false">SUBTOTAL(9,CO358:CO374)</f>
        <v>0</v>
      </c>
      <c r="CP375" s="65" t="n">
        <f aca="false">SUBTOTAL(9,CP358:CP374)</f>
        <v>0</v>
      </c>
      <c r="CQ375" s="65" t="n">
        <f aca="false">SUBTOTAL(9,CQ358:CQ374)</f>
        <v>0</v>
      </c>
      <c r="CR375" s="65" t="n">
        <f aca="false">SUBTOTAL(9,CR358:CR374)</f>
        <v>0</v>
      </c>
      <c r="CS375" s="64"/>
      <c r="CT375" s="64"/>
      <c r="CU375" s="66" t="n">
        <f aca="false">SUBTOTAL(9,CU358:CU374)</f>
        <v>17632.9883333333</v>
      </c>
      <c r="CV375" s="66" t="n">
        <f aca="false">SUBTOTAL(9,CV358:CV374)</f>
        <v>-14166.6666666667</v>
      </c>
      <c r="CW375" s="66" t="n">
        <f aca="false">SUBTOTAL(9,CW358:CW374)</f>
        <v>-14166.6666666667</v>
      </c>
      <c r="CX375" s="66" t="n">
        <f aca="false">SUBTOTAL(9,CX358:CX374)</f>
        <v>-14166.6666666667</v>
      </c>
      <c r="CY375" s="66" t="n">
        <f aca="false">SUBTOTAL(9,CY358:CY374)</f>
        <v>-14166.6666666667</v>
      </c>
      <c r="CZ375" s="66" t="n">
        <f aca="false">SUBTOTAL(9,CZ358:CZ374)</f>
        <v>-14166.6666666667</v>
      </c>
      <c r="DA375" s="66" t="n">
        <f aca="false">SUBTOTAL(9,DA358:DA374)</f>
        <v>-14166.6666666667</v>
      </c>
      <c r="DB375" s="66" t="n">
        <f aca="false">SUBTOTAL(9,DB358:DB374)</f>
        <v>-14166.6666666667</v>
      </c>
      <c r="DC375" s="66" t="n">
        <f aca="false">SUBTOTAL(9,DC358:DC374)</f>
        <v>-14166.6666666667</v>
      </c>
      <c r="DD375" s="66" t="n">
        <f aca="false">SUBTOTAL(9,DD358:DD374)</f>
        <v>-14166.6666666667</v>
      </c>
      <c r="DE375" s="66" t="n">
        <f aca="false">SUBTOTAL(9,DE358:DE374)</f>
        <v>-14166.6666666667</v>
      </c>
      <c r="DF375" s="66" t="n">
        <f aca="false">SUBTOTAL(9,DF358:DF374)</f>
        <v>-14166.6666666667</v>
      </c>
      <c r="DG375" s="65" t="n">
        <f aca="false">SUBTOTAL(9,DG358:DG374)</f>
        <v>-138200.345</v>
      </c>
      <c r="DH375" s="64"/>
      <c r="DJ375" s="63" t="n">
        <f aca="false">SUBTOTAL(9,DJ358:DJ374)</f>
        <v>510</v>
      </c>
      <c r="DK375" s="63" t="n">
        <f aca="false">SUBTOTAL(9,DK358:DK374)</f>
        <v>0</v>
      </c>
      <c r="DL375" s="63" t="n">
        <f aca="false">SUBTOTAL(9,DL358:DL374)</f>
        <v>0</v>
      </c>
      <c r="DM375" s="63" t="n">
        <f aca="false">SUBTOTAL(9,DM358:DM374)</f>
        <v>0</v>
      </c>
      <c r="DN375" s="63" t="n">
        <f aca="false">SUBTOTAL(9,DN358:DN374)</f>
        <v>0</v>
      </c>
      <c r="DO375" s="63" t="n">
        <f aca="false">SUBTOTAL(9,DO358:DO374)</f>
        <v>0</v>
      </c>
      <c r="DP375" s="63" t="n">
        <f aca="false">SUBTOTAL(9,DP358:DP374)</f>
        <v>0</v>
      </c>
      <c r="DQ375" s="63" t="n">
        <f aca="false">SUBTOTAL(9,DQ358:DQ374)</f>
        <v>0</v>
      </c>
      <c r="DR375" s="63" t="n">
        <f aca="false">SUBTOTAL(9,DR358:DR374)</f>
        <v>0</v>
      </c>
      <c r="DS375" s="63" t="n">
        <f aca="false">SUBTOTAL(9,DS358:DS374)</f>
        <v>0</v>
      </c>
      <c r="DT375" s="63" t="n">
        <f aca="false">SUBTOTAL(9,DT358:DT374)</f>
        <v>0</v>
      </c>
      <c r="DU375" s="63" t="n">
        <f aca="false">SUBTOTAL(9,DU358:DU374)</f>
        <v>0</v>
      </c>
      <c r="DV375" s="65" t="n">
        <f aca="false">SUBTOTAL(9,DV358:DV374)</f>
        <v>510</v>
      </c>
      <c r="DY375" s="63" t="n">
        <f aca="false">SUBTOTAL(9,DY358:DY374)</f>
        <v>0</v>
      </c>
      <c r="DZ375" s="63" t="n">
        <f aca="false">SUBTOTAL(9,DZ358:DZ374)</f>
        <v>0</v>
      </c>
      <c r="EA375" s="63" t="n">
        <f aca="false">SUBTOTAL(9,EA358:EA374)</f>
        <v>0</v>
      </c>
      <c r="EB375" s="63" t="n">
        <f aca="false">SUBTOTAL(9,EB358:EB374)</f>
        <v>0</v>
      </c>
      <c r="EC375" s="63" t="n">
        <f aca="false">SUBTOTAL(9,EC358:EC374)</f>
        <v>0</v>
      </c>
      <c r="ED375" s="63" t="n">
        <f aca="false">SUBTOTAL(9,ED358:ED374)</f>
        <v>0</v>
      </c>
      <c r="EE375" s="63" t="n">
        <f aca="false">SUBTOTAL(9,EE358:EE374)</f>
        <v>0</v>
      </c>
      <c r="EF375" s="63" t="n">
        <f aca="false">SUBTOTAL(9,EF358:EF374)</f>
        <v>0</v>
      </c>
      <c r="EG375" s="63" t="n">
        <f aca="false">SUBTOTAL(9,EG358:EG374)</f>
        <v>0</v>
      </c>
      <c r="EH375" s="63" t="n">
        <f aca="false">SUBTOTAL(9,EH358:EH374)</f>
        <v>0</v>
      </c>
      <c r="EI375" s="63" t="n">
        <f aca="false">SUBTOTAL(9,EI358:EI374)</f>
        <v>0</v>
      </c>
      <c r="EJ375" s="63" t="n">
        <f aca="false">SUBTOTAL(9,EJ358:EJ374)</f>
        <v>0</v>
      </c>
      <c r="EK375" s="65" t="n">
        <f aca="false">SUBTOTAL(9,EK358:EK374)</f>
        <v>0</v>
      </c>
      <c r="EN375" s="63" t="n">
        <f aca="false">SUBTOTAL(9,EN358:EN374)</f>
        <v>0</v>
      </c>
      <c r="EO375" s="64" t="n">
        <f aca="false">SUBTOTAL(9,EO358:EO374)</f>
        <v>18142.9883333333</v>
      </c>
      <c r="EP375" s="64" t="n">
        <f aca="false">SUBTOTAL(9,EP358:EP374)</f>
        <v>-14166.6666666667</v>
      </c>
      <c r="EQ375" s="64" t="n">
        <f aca="false">SUBTOTAL(9,EQ358:EQ374)</f>
        <v>-14166.6666666667</v>
      </c>
      <c r="ER375" s="64" t="n">
        <f aca="false">SUBTOTAL(9,ER358:ER374)</f>
        <v>-14166.6666666667</v>
      </c>
      <c r="ES375" s="64" t="n">
        <f aca="false">SUBTOTAL(9,ES358:ES374)</f>
        <v>-14166.6666666667</v>
      </c>
      <c r="ET375" s="64" t="n">
        <f aca="false">SUBTOTAL(9,ET358:ET374)</f>
        <v>-14166.6666666667</v>
      </c>
      <c r="EU375" s="64" t="n">
        <f aca="false">SUBTOTAL(9,EU358:EU374)</f>
        <v>-14166.6666666667</v>
      </c>
      <c r="EV375" s="64" t="n">
        <f aca="false">SUBTOTAL(9,EV358:EV374)</f>
        <v>-14166.6666666667</v>
      </c>
      <c r="EW375" s="64" t="n">
        <f aca="false">SUBTOTAL(9,EW358:EW374)</f>
        <v>-14166.6666666667</v>
      </c>
      <c r="EX375" s="64" t="n">
        <f aca="false">SUBTOTAL(9,EX358:EX374)</f>
        <v>-14166.6666666667</v>
      </c>
      <c r="EY375" s="64" t="n">
        <f aca="false">SUBTOTAL(9,EY358:EY374)</f>
        <v>-14166.6666666667</v>
      </c>
      <c r="EZ375" s="64" t="n">
        <f aca="false">SUBTOTAL(9,EZ358:EZ374)</f>
        <v>-14166.6666666667</v>
      </c>
      <c r="FA375" s="65" t="n">
        <f aca="false">SUBTOTAL(9,FA358:FA374)</f>
        <v>-137690.345</v>
      </c>
      <c r="FD375" s="64" t="n">
        <f aca="false">SUBTOTAL(9,FD358:FD374)</f>
        <v>-457958.168333333</v>
      </c>
      <c r="FE375" s="64" t="n">
        <f aca="false">SUBTOTAL(9,FE358:FE374)</f>
        <v>14166.6666666667</v>
      </c>
      <c r="FF375" s="64" t="n">
        <f aca="false">SUBTOTAL(9,FF358:FF374)</f>
        <v>14166.6666666667</v>
      </c>
      <c r="FG375" s="64" t="n">
        <f aca="false">SUBTOTAL(9,FG358:FG374)</f>
        <v>14166.6666666667</v>
      </c>
      <c r="FH375" s="64" t="n">
        <f aca="false">SUBTOTAL(9,FH358:FH374)</f>
        <v>14166.6666666667</v>
      </c>
      <c r="FI375" s="64" t="n">
        <f aca="false">SUBTOTAL(9,FI358:FI374)</f>
        <v>14166.6666666667</v>
      </c>
      <c r="FJ375" s="64" t="n">
        <f aca="false">SUBTOTAL(9,FJ358:FJ374)</f>
        <v>14166.6666666667</v>
      </c>
      <c r="FK375" s="64" t="n">
        <f aca="false">SUBTOTAL(9,FK358:FK374)</f>
        <v>14166.6666666667</v>
      </c>
      <c r="FL375" s="64" t="n">
        <f aca="false">SUBTOTAL(9,FL358:FL374)</f>
        <v>14166.6666666667</v>
      </c>
      <c r="FM375" s="64" t="n">
        <f aca="false">SUBTOTAL(9,FM358:FM374)</f>
        <v>14166.6666666667</v>
      </c>
      <c r="FN375" s="64" t="n">
        <f aca="false">SUBTOTAL(9,FN358:FN374)</f>
        <v>14166.6666666667</v>
      </c>
      <c r="FO375" s="64" t="n">
        <f aca="false">SUBTOTAL(9,FO358:FO374)</f>
        <v>14166.6666666667</v>
      </c>
      <c r="FP375" s="64" t="n">
        <f aca="false">SUBTOTAL(9,FP358:FP374)</f>
        <v>-302124.835</v>
      </c>
    </row>
    <row collapsed="false" customFormat="false" customHeight="true" hidden="false" ht="15" outlineLevel="2" r="376">
      <c r="A376" s="21" t="n">
        <v>13</v>
      </c>
      <c r="B376" s="21" t="s">
        <v>71</v>
      </c>
      <c r="C376" s="21" t="s">
        <v>377</v>
      </c>
      <c r="D376" s="67" t="n">
        <v>15020</v>
      </c>
      <c r="E376" s="68" t="s">
        <v>1138</v>
      </c>
      <c r="F376" s="21" t="s">
        <v>1139</v>
      </c>
      <c r="G376" s="21" t="s">
        <v>71</v>
      </c>
      <c r="H376" s="21" t="s">
        <v>72</v>
      </c>
      <c r="I376" s="21" t="s">
        <v>73</v>
      </c>
      <c r="J376" s="21" t="s">
        <v>74</v>
      </c>
      <c r="K376" s="21" t="s">
        <v>75</v>
      </c>
      <c r="L376" s="23" t="s">
        <v>43</v>
      </c>
      <c r="M376" s="50" t="s">
        <v>20</v>
      </c>
      <c r="N376" s="51" t="n">
        <v>0</v>
      </c>
      <c r="O376" s="51" t="n">
        <v>0</v>
      </c>
      <c r="P376" s="51" t="n">
        <v>0</v>
      </c>
      <c r="Q376" s="51" t="n">
        <v>0.5</v>
      </c>
      <c r="R376" s="50" t="n">
        <v>0</v>
      </c>
      <c r="S376" s="78" t="n">
        <f aca="false">-20000/12</f>
        <v>-1666.66666666667</v>
      </c>
      <c r="T376" s="50" t="n">
        <v>0</v>
      </c>
      <c r="U376" s="78"/>
      <c r="X376" s="53" t="e">
        <f aca="false">+VLOOKUP($D376,['file:///home/lab/repositories/luckia.facturador/com.luckia.biller.deploy/src/main/resources/bootstrap/info_presencial_2014.xlsx']venta_neta_cons!$a$2:$n$1048576,3,0)</f>
        <v>#VALUE!</v>
      </c>
      <c r="Y376" s="53" t="e">
        <f aca="false">+VLOOKUP($D376,['file:///home/lab/repositories/luckia.facturador/com.luckia.biller.deploy/src/main/resources/bootstrap/info_presencial_2014.xlsx']venta_neta_cons!$a$2:$n$1048576,4,0)</f>
        <v>#VALUE!</v>
      </c>
      <c r="Z376" s="53" t="e">
        <f aca="false">+VLOOKUP($D376,['file:///home/lab/repositories/luckia.facturador/com.luckia.biller.deploy/src/main/resources/bootstrap/info_presencial_2014.xlsx']venta_neta_cons!$a$2:$n$1048576,5,0)</f>
        <v>#VALUE!</v>
      </c>
      <c r="AA376" s="53" t="e">
        <f aca="false">+VLOOKUP($D376,['file:///home/lab/repositories/luckia.facturador/com.luckia.biller.deploy/src/main/resources/bootstrap/info_presencial_2014.xlsx']venta_neta_cons!$a$2:$n$1048576,6,0)</f>
        <v>#VALUE!</v>
      </c>
      <c r="AB376" s="53" t="e">
        <f aca="false">+VLOOKUP($D376,['file:///home/lab/repositories/luckia.facturador/com.luckia.biller.deploy/src/main/resources/bootstrap/info_presencial_2014.xlsx']venta_neta_cons!$a$2:$n$1048576,7,0)</f>
        <v>#VALUE!</v>
      </c>
      <c r="AC376" s="53" t="e">
        <f aca="false">+VLOOKUP($D376,['file:///home/lab/repositories/luckia.facturador/com.luckia.biller.deploy/src/main/resources/bootstrap/info_presencial_2014.xlsx']venta_neta_cons!$a$2:$n$1048576,8,0)</f>
        <v>#VALUE!</v>
      </c>
      <c r="AD376" s="53" t="e">
        <f aca="false">+VLOOKUP($D376,['file:///home/lab/repositories/luckia.facturador/com.luckia.biller.deploy/src/main/resources/bootstrap/info_presencial_2014.xlsx']venta_neta_cons!$a$2:$n$1048576,9,0)</f>
        <v>#VALUE!</v>
      </c>
      <c r="AE376" s="53" t="e">
        <f aca="false">+VLOOKUP($D376,['file:///home/lab/repositories/luckia.facturador/com.luckia.biller.deploy/src/main/resources/bootstrap/info_presencial_2014.xlsx']venta_neta_cons!$a$2:$n$1048576,10,0)</f>
        <v>#VALUE!</v>
      </c>
      <c r="AF376" s="53" t="e">
        <f aca="false">+VLOOKUP($D376,['file:///home/lab/repositories/luckia.facturador/com.luckia.biller.deploy/src/main/resources/bootstrap/info_presencial_2014.xlsx']venta_neta_cons!$a$2:$n$1048576,11,0)</f>
        <v>#VALUE!</v>
      </c>
      <c r="AG376" s="53" t="e">
        <f aca="false">+VLOOKUP($D376,['file:///home/lab/repositories/luckia.facturador/com.luckia.biller.deploy/src/main/resources/bootstrap/info_presencial_2014.xlsx']venta_neta_cons!$a$2:$n$1048576,12,0)</f>
        <v>#VALUE!</v>
      </c>
      <c r="AH376" s="53" t="e">
        <f aca="false">+VLOOKUP($D376,['file:///home/lab/repositories/luckia.facturador/com.luckia.biller.deploy/src/main/resources/bootstrap/info_presencial_2014.xlsx']venta_neta_cons!$a$2:$n$1048576,13,0)</f>
        <v>#VALUE!</v>
      </c>
      <c r="AI376" s="53" t="e">
        <f aca="false">+VLOOKUP($D376,['file:///home/lab/repositories/luckia.facturador/com.luckia.biller.deploy/src/main/resources/bootstrap/info_presencial_2014.xlsx']venta_neta_cons!$a$2:$n$1048576,14,0)</f>
        <v>#VALUE!</v>
      </c>
      <c r="AJ376" s="53" t="n">
        <f aca="false">+SUM(X376:AI376)</f>
        <v>80794</v>
      </c>
      <c r="AK376" s="54" t="n">
        <f aca="false">+BB376/X376</f>
        <v>0.178088471916231</v>
      </c>
      <c r="AL376" s="53"/>
      <c r="AM376" s="53" t="e">
        <f aca="false">+VLOOKUP($D376,['file:///home/lab/repositories/luckia.facturador/com.luckia.biller.deploy/src/main/resources/bootstrap/info_presencial_2014.xlsx']saldo_cons!$a$2:$n$1048576,3,0)</f>
        <v>#VALUE!</v>
      </c>
      <c r="AN376" s="53" t="e">
        <f aca="false">+VLOOKUP($D376,['file:///home/lab/repositories/luckia.facturador/com.luckia.biller.deploy/src/main/resources/bootstrap/info_presencial_2014.xlsx']saldo_cons!$a$2:$n$1048576,4,0)</f>
        <v>#VALUE!</v>
      </c>
      <c r="AO376" s="53" t="e">
        <f aca="false">+VLOOKUP($D376,['file:///home/lab/repositories/luckia.facturador/com.luckia.biller.deploy/src/main/resources/bootstrap/info_presencial_2014.xlsx']saldo_cons!$a$2:$n$1048576,5,0)</f>
        <v>#VALUE!</v>
      </c>
      <c r="AP376" s="53" t="e">
        <f aca="false">+VLOOKUP($D376,['file:///home/lab/repositories/luckia.facturador/com.luckia.biller.deploy/src/main/resources/bootstrap/info_presencial_2014.xlsx']saldo_cons!$a$2:$n$1048576,6,0)</f>
        <v>#VALUE!</v>
      </c>
      <c r="AQ376" s="53" t="e">
        <f aca="false">+VLOOKUP($D376,['file:///home/lab/repositories/luckia.facturador/com.luckia.biller.deploy/src/main/resources/bootstrap/info_presencial_2014.xlsx']saldo_cons!$a$2:$n$1048576,7,0)</f>
        <v>#VALUE!</v>
      </c>
      <c r="AR376" s="53" t="e">
        <f aca="false">+VLOOKUP($D376,['file:///home/lab/repositories/luckia.facturador/com.luckia.biller.deploy/src/main/resources/bootstrap/info_presencial_2014.xlsx']saldo_cons!$a$2:$n$1048576,8,0)</f>
        <v>#VALUE!</v>
      </c>
      <c r="AS376" s="53" t="e">
        <f aca="false">+VLOOKUP($D376,['file:///home/lab/repositories/luckia.facturador/com.luckia.biller.deploy/src/main/resources/bootstrap/info_presencial_2014.xlsx']saldo_cons!$a$2:$n$1048576,9,0)</f>
        <v>#VALUE!</v>
      </c>
      <c r="AT376" s="53" t="e">
        <f aca="false">+VLOOKUP($D376,['file:///home/lab/repositories/luckia.facturador/com.luckia.biller.deploy/src/main/resources/bootstrap/info_presencial_2014.xlsx']saldo_cons!$a$2:$n$1048576,10,0)</f>
        <v>#VALUE!</v>
      </c>
      <c r="AU376" s="53" t="e">
        <f aca="false">+VLOOKUP($D376,['file:///home/lab/repositories/luckia.facturador/com.luckia.biller.deploy/src/main/resources/bootstrap/info_presencial_2014.xlsx']saldo_cons!$a$2:$n$1048576,11,0)</f>
        <v>#VALUE!</v>
      </c>
      <c r="AV376" s="53" t="e">
        <f aca="false">+VLOOKUP($D376,['file:///home/lab/repositories/luckia.facturador/com.luckia.biller.deploy/src/main/resources/bootstrap/info_presencial_2014.xlsx']saldo_cons!$a$2:$n$1048576,12,0)</f>
        <v>#VALUE!</v>
      </c>
      <c r="AW376" s="53" t="e">
        <f aca="false">+VLOOKUP($D376,['file:///home/lab/repositories/luckia.facturador/com.luckia.biller.deploy/src/main/resources/bootstrap/info_presencial_2014.xlsx']saldo_cons!$a$2:$n$1048576,13,0)</f>
        <v>#VALUE!</v>
      </c>
      <c r="AX376" s="53" t="e">
        <f aca="false">+VLOOKUP($D376,['file:///home/lab/repositories/luckia.facturador/com.luckia.biller.deploy/src/main/resources/bootstrap/info_presencial_2014.xlsx']saldo_cons!$a$2:$n$1048576,14,0)</f>
        <v>#VALUE!</v>
      </c>
      <c r="AY376" s="53" t="n">
        <f aca="false">+SUM(AM376:AX376)</f>
        <v>14550.6</v>
      </c>
      <c r="AZ376" s="53"/>
      <c r="BA376" s="53"/>
      <c r="BB376" s="53" t="e">
        <f aca="false">+VLOOKUP($D376,['file:///home/lab/repositories/luckia.facturador/com.luckia.biller.deploy/src/main/resources/bootstrap/info_presencial_2014.xlsx']ggr_cons!$a$2:$n$1048576,3,0)</f>
        <v>#VALUE!</v>
      </c>
      <c r="BC376" s="53" t="e">
        <f aca="false">+VLOOKUP($D376,['file:///home/lab/repositories/luckia.facturador/com.luckia.biller.deploy/src/main/resources/bootstrap/info_presencial_2014.xlsx']ggr_cons!$a$2:$n$1048576,4,0)</f>
        <v>#VALUE!</v>
      </c>
      <c r="BD376" s="53" t="e">
        <f aca="false">+VLOOKUP($D376,['file:///home/lab/repositories/luckia.facturador/com.luckia.biller.deploy/src/main/resources/bootstrap/info_presencial_2014.xlsx']ggr_cons!$a$2:$n$1048576,5,0)</f>
        <v>#VALUE!</v>
      </c>
      <c r="BE376" s="53" t="e">
        <f aca="false">+VLOOKUP($D376,['file:///home/lab/repositories/luckia.facturador/com.luckia.biller.deploy/src/main/resources/bootstrap/info_presencial_2014.xlsx']ggr_cons!$a$2:$n$1048576,6,0)</f>
        <v>#VALUE!</v>
      </c>
      <c r="BF376" s="53" t="e">
        <f aca="false">+VLOOKUP($D376,['file:///home/lab/repositories/luckia.facturador/com.luckia.biller.deploy/src/main/resources/bootstrap/info_presencial_2014.xlsx']ggr_cons!$a$2:$n$1048576,7,0)</f>
        <v>#VALUE!</v>
      </c>
      <c r="BG376" s="53" t="e">
        <f aca="false">+VLOOKUP($D376,['file:///home/lab/repositories/luckia.facturador/com.luckia.biller.deploy/src/main/resources/bootstrap/info_presencial_2014.xlsx']ggr_cons!$a$2:$n$1048576,8,0)</f>
        <v>#VALUE!</v>
      </c>
      <c r="BH376" s="53" t="e">
        <f aca="false">+VLOOKUP($D376,['file:///home/lab/repositories/luckia.facturador/com.luckia.biller.deploy/src/main/resources/bootstrap/info_presencial_2014.xlsx']ggr_cons!$a$2:$n$1048576,9,0)</f>
        <v>#VALUE!</v>
      </c>
      <c r="BI376" s="53" t="e">
        <f aca="false">+VLOOKUP($D376,['file:///home/lab/repositories/luckia.facturador/com.luckia.biller.deploy/src/main/resources/bootstrap/info_presencial_2014.xlsx']ggr_cons!$a$2:$n$1048576,10,0)</f>
        <v>#VALUE!</v>
      </c>
      <c r="BJ376" s="53" t="e">
        <f aca="false">+VLOOKUP($D376,['file:///home/lab/repositories/luckia.facturador/com.luckia.biller.deploy/src/main/resources/bootstrap/info_presencial_2014.xlsx']ggr_cons!$a$2:$n$1048576,11,0)</f>
        <v>#VALUE!</v>
      </c>
      <c r="BK376" s="53" t="e">
        <f aca="false">+VLOOKUP($D376,['file:///home/lab/repositories/luckia.facturador/com.luckia.biller.deploy/src/main/resources/bootstrap/info_presencial_2014.xlsx']ggr_cons!$a$2:$n$1048576,12,0)</f>
        <v>#VALUE!</v>
      </c>
      <c r="BL376" s="53" t="e">
        <f aca="false">+VLOOKUP($D376,['file:///home/lab/repositories/luckia.facturador/com.luckia.biller.deploy/src/main/resources/bootstrap/info_presencial_2014.xlsx']ggr_cons!$a$2:$n$1048576,13,0)</f>
        <v>#VALUE!</v>
      </c>
      <c r="BM376" s="53" t="e">
        <f aca="false">+VLOOKUP($D376,['file:///home/lab/repositories/luckia.facturador/com.luckia.biller.deploy/src/main/resources/bootstrap/info_presencial_2014.xlsx']ggr_cons!$a$2:$n$1048576,14,0)</f>
        <v>#VALUE!</v>
      </c>
      <c r="BN376" s="53" t="n">
        <f aca="false">+SUM(BB376:BM376)</f>
        <v>14388.48</v>
      </c>
      <c r="BO376" s="53"/>
      <c r="BP376" s="53"/>
      <c r="BQ376" s="55" t="n">
        <f aca="false">+$N376*X376</f>
        <v>0</v>
      </c>
      <c r="BR376" s="55" t="n">
        <f aca="false">+$N376*Y376</f>
        <v>0</v>
      </c>
      <c r="BS376" s="55" t="n">
        <f aca="false">+$N376*Z376</f>
        <v>0</v>
      </c>
      <c r="BT376" s="55" t="n">
        <f aca="false">+$N376*AA376</f>
        <v>0</v>
      </c>
      <c r="BU376" s="55" t="n">
        <f aca="false">+$N376*AB376</f>
        <v>0</v>
      </c>
      <c r="BV376" s="55" t="n">
        <f aca="false">+$N376*AC376</f>
        <v>0</v>
      </c>
      <c r="BW376" s="55" t="n">
        <f aca="false">+$N376*AD376</f>
        <v>0</v>
      </c>
      <c r="BX376" s="55" t="n">
        <f aca="false">+$N376*AE376</f>
        <v>0</v>
      </c>
      <c r="BY376" s="55" t="n">
        <f aca="false">+$N376*AF376</f>
        <v>0</v>
      </c>
      <c r="BZ376" s="55" t="n">
        <f aca="false">+$N376*AG376</f>
        <v>0</v>
      </c>
      <c r="CA376" s="55" t="n">
        <f aca="false">+$N376*AH376</f>
        <v>0</v>
      </c>
      <c r="CB376" s="55" t="n">
        <f aca="false">+$N376*AI376</f>
        <v>0</v>
      </c>
      <c r="CC376" s="55" t="n">
        <f aca="false">+SUM(BQ376:CB376)</f>
        <v>0</v>
      </c>
      <c r="CD376" s="53"/>
      <c r="CE376" s="55"/>
      <c r="CF376" s="55" t="n">
        <f aca="false">+BQ376/$CE$2</f>
        <v>0</v>
      </c>
      <c r="CG376" s="55" t="n">
        <f aca="false">+BR376/$CE$2</f>
        <v>0</v>
      </c>
      <c r="CH376" s="55" t="n">
        <f aca="false">+BS376/$CE$2</f>
        <v>0</v>
      </c>
      <c r="CI376" s="55" t="n">
        <f aca="false">+BT376/$CE$2</f>
        <v>0</v>
      </c>
      <c r="CJ376" s="55" t="n">
        <f aca="false">+BU376/$CE$2</f>
        <v>0</v>
      </c>
      <c r="CK376" s="55" t="n">
        <f aca="false">+BV376/$CE$2</f>
        <v>0</v>
      </c>
      <c r="CL376" s="55" t="n">
        <f aca="false">+BW376/$CE$2</f>
        <v>0</v>
      </c>
      <c r="CM376" s="55" t="n">
        <f aca="false">+BX376/$CE$2</f>
        <v>0</v>
      </c>
      <c r="CN376" s="55" t="n">
        <f aca="false">+BY376/$CE$2</f>
        <v>0</v>
      </c>
      <c r="CO376" s="55" t="n">
        <f aca="false">+BZ376/$CE$2</f>
        <v>0</v>
      </c>
      <c r="CP376" s="55" t="n">
        <f aca="false">+CA376/$CE$2</f>
        <v>0</v>
      </c>
      <c r="CQ376" s="55" t="n">
        <f aca="false">+CB376/$CE$2</f>
        <v>0</v>
      </c>
      <c r="CR376" s="55" t="n">
        <f aca="false">+CC376/$CE$2</f>
        <v>0</v>
      </c>
      <c r="CS376" s="53"/>
      <c r="CT376" s="53"/>
      <c r="CU376" s="56" t="n">
        <f aca="false">+$O376*X376+$P376*BB376+$Q376*(0.9*BB376+$S376)+$R376</f>
        <v>5641.48266666667</v>
      </c>
      <c r="CV376" s="56" t="n">
        <f aca="false">+$O376*Y376+$P376*BC376+$Q376*(0.9*BC376+$S376)+$R376</f>
        <v>-833.333333333333</v>
      </c>
      <c r="CW376" s="56" t="n">
        <f aca="false">+$O376*Z376+$P376*BD376+$Q376*(0.9*BD376+$S376)+$R376</f>
        <v>-833.333333333333</v>
      </c>
      <c r="CX376" s="56" t="n">
        <f aca="false">+$O376*AA376+$P376*BE376+$Q376*(0.9*BE376+$S376)+$R376</f>
        <v>-833.333333333333</v>
      </c>
      <c r="CY376" s="56" t="n">
        <f aca="false">+$O376*AB376+$P376*BF376+$Q376*(0.9*BF376+$S376)+$R376</f>
        <v>-833.333333333333</v>
      </c>
      <c r="CZ376" s="56" t="n">
        <f aca="false">+$O376*AC376+$P376*BG376+$Q376*(0.9*BG376+$S376)+$R376</f>
        <v>-833.333333333333</v>
      </c>
      <c r="DA376" s="56" t="n">
        <f aca="false">+$O376*AD376+$P376*BH376+$Q376*(0.9*BH376+$S376)+$R376</f>
        <v>-833.333333333333</v>
      </c>
      <c r="DB376" s="56" t="n">
        <f aca="false">+$O376*AE376+$P376*BI376+$Q376*(0.9*BI376+$S376)+$R376</f>
        <v>-833.333333333333</v>
      </c>
      <c r="DC376" s="56" t="n">
        <f aca="false">+$O376*AF376+$P376*BJ376+$Q376*(0.9*BJ376+$S376)+$R376</f>
        <v>-833.333333333333</v>
      </c>
      <c r="DD376" s="56" t="n">
        <f aca="false">+$O376*AG376+$P376*BK376+$Q376*(0.9*BK376+$S376)+$R376</f>
        <v>-833.333333333333</v>
      </c>
      <c r="DE376" s="56" t="n">
        <f aca="false">+$O376*AH376+$P376*BL376+$Q376*(0.9*BL376+$S376)+$R376</f>
        <v>-833.333333333333</v>
      </c>
      <c r="DF376" s="56" t="n">
        <f aca="false">+$O376*AI376+$P376*BM376+$Q376*(0.9*BM376+$S376)+$R376</f>
        <v>-833.333333333333</v>
      </c>
      <c r="DG376" s="55" t="n">
        <f aca="false">+SUM(CU376:DF376)</f>
        <v>-3525.184</v>
      </c>
      <c r="DH376" s="53"/>
      <c r="DJ376" s="14" t="n">
        <f aca="false">+IF(X376=0,0,$T376)</f>
        <v>0</v>
      </c>
      <c r="DK376" s="14" t="n">
        <f aca="false">+IF(Y376=0,0,$T376)</f>
        <v>0</v>
      </c>
      <c r="DL376" s="14" t="n">
        <f aca="false">+IF(Z376=0,0,$T376)</f>
        <v>0</v>
      </c>
      <c r="DM376" s="14" t="n">
        <f aca="false">+IF(AA376=0,0,$T376)</f>
        <v>0</v>
      </c>
      <c r="DN376" s="14" t="n">
        <f aca="false">+IF(AB376=0,0,$T376)</f>
        <v>0</v>
      </c>
      <c r="DO376" s="14" t="n">
        <f aca="false">+IF(AC376=0,0,$T376)</f>
        <v>0</v>
      </c>
      <c r="DP376" s="14" t="n">
        <f aca="false">+IF(AD376=0,0,$T376)</f>
        <v>0</v>
      </c>
      <c r="DQ376" s="14" t="n">
        <f aca="false">+IF(AE376=0,0,$T376)</f>
        <v>0</v>
      </c>
      <c r="DR376" s="14" t="n">
        <f aca="false">+IF(AF376=0,0,$T376)</f>
        <v>0</v>
      </c>
      <c r="DS376" s="14" t="n">
        <f aca="false">+IF(AG376=0,0,$T376)</f>
        <v>0</v>
      </c>
      <c r="DT376" s="14" t="n">
        <f aca="false">+IF(AH376=0,0,$T376)</f>
        <v>0</v>
      </c>
      <c r="DU376" s="14" t="n">
        <f aca="false">+IF(AI376=0,0,$T376)</f>
        <v>0</v>
      </c>
      <c r="DV376" s="55" t="n">
        <f aca="false">+SUM(DJ376:DU376)</f>
        <v>0</v>
      </c>
      <c r="DY376" s="14" t="n">
        <v>0</v>
      </c>
      <c r="DZ376" s="14" t="n">
        <v>0</v>
      </c>
      <c r="EA376" s="14" t="n">
        <v>0</v>
      </c>
      <c r="EB376" s="14" t="n">
        <v>0</v>
      </c>
      <c r="EC376" s="14" t="n">
        <v>0</v>
      </c>
      <c r="ED376" s="14" t="n">
        <v>0</v>
      </c>
      <c r="EE376" s="14" t="n">
        <v>0</v>
      </c>
      <c r="EF376" s="14" t="n">
        <v>0</v>
      </c>
      <c r="EG376" s="14" t="n">
        <v>0</v>
      </c>
      <c r="EH376" s="14" t="n">
        <v>0</v>
      </c>
      <c r="EI376" s="14" t="n">
        <v>0</v>
      </c>
      <c r="EJ376" s="14" t="n">
        <v>0</v>
      </c>
      <c r="EK376" s="55" t="n">
        <f aca="false">+SUM(DY376:EJ376)</f>
        <v>0</v>
      </c>
      <c r="EO376" s="53" t="n">
        <f aca="false">+CU376+DJ376-DY376/2</f>
        <v>5641.48266666667</v>
      </c>
      <c r="EP376" s="53" t="n">
        <f aca="false">+CV376+DK376-DZ376/2</f>
        <v>-833.333333333333</v>
      </c>
      <c r="EQ376" s="53" t="n">
        <f aca="false">+CW376+DL376-EA376/2</f>
        <v>-833.333333333333</v>
      </c>
      <c r="ER376" s="53" t="n">
        <f aca="false">+CX376+DM376-EB376/2</f>
        <v>-833.333333333333</v>
      </c>
      <c r="ES376" s="53" t="n">
        <f aca="false">+CY376+DN376-EC376/2</f>
        <v>-833.333333333333</v>
      </c>
      <c r="ET376" s="53" t="n">
        <f aca="false">+CZ376+DO376-ED376/2</f>
        <v>-833.333333333333</v>
      </c>
      <c r="EU376" s="53" t="n">
        <f aca="false">+DA376+DP376-EE376/2</f>
        <v>-833.333333333333</v>
      </c>
      <c r="EV376" s="53" t="n">
        <f aca="false">+DB376+DQ376-EF376/2</f>
        <v>-833.333333333333</v>
      </c>
      <c r="EW376" s="53" t="n">
        <f aca="false">+DC376+DR376-EG376/2</f>
        <v>-833.333333333333</v>
      </c>
      <c r="EX376" s="53" t="n">
        <f aca="false">+DD376+DS376-EH376/2</f>
        <v>-833.333333333333</v>
      </c>
      <c r="EY376" s="53" t="n">
        <f aca="false">+DE376+DT376-EI376/2</f>
        <v>-833.333333333333</v>
      </c>
      <c r="EZ376" s="53" t="n">
        <f aca="false">+DF376+DU376-EJ376/2</f>
        <v>-833.333333333333</v>
      </c>
      <c r="FA376" s="55" t="n">
        <f aca="false">+SUM(EO376:EZ376)</f>
        <v>-3525.184</v>
      </c>
      <c r="FD376" s="53" t="n">
        <f aca="false">+AM376-EO376-DY376</f>
        <v>8909.11733333334</v>
      </c>
      <c r="FE376" s="53" t="n">
        <f aca="false">+AN376-EP376-DZ376</f>
        <v>833.333333333333</v>
      </c>
      <c r="FF376" s="53" t="n">
        <f aca="false">+AO376-EQ376-EA376</f>
        <v>833.333333333333</v>
      </c>
      <c r="FG376" s="53" t="n">
        <f aca="false">+AP376-ER376-EB376</f>
        <v>833.333333333333</v>
      </c>
      <c r="FH376" s="53" t="n">
        <f aca="false">+AQ376-ES376-EC376</f>
        <v>833.333333333333</v>
      </c>
      <c r="FI376" s="53" t="n">
        <f aca="false">+AR376-ET376-ED376</f>
        <v>833.333333333333</v>
      </c>
      <c r="FJ376" s="53" t="n">
        <f aca="false">+AS376-EU376-EE376</f>
        <v>833.333333333333</v>
      </c>
      <c r="FK376" s="53" t="n">
        <f aca="false">+AT376-EV376-EF376</f>
        <v>833.333333333333</v>
      </c>
      <c r="FL376" s="53" t="n">
        <f aca="false">+AU376-EW376-EG376</f>
        <v>833.333333333333</v>
      </c>
      <c r="FM376" s="53" t="n">
        <f aca="false">+AV376-EX376-EH376</f>
        <v>833.333333333333</v>
      </c>
      <c r="FN376" s="53" t="n">
        <f aca="false">+AW376-EY376-EI376</f>
        <v>833.333333333333</v>
      </c>
      <c r="FO376" s="53" t="n">
        <f aca="false">+AX376-EZ376-EJ376</f>
        <v>833.333333333333</v>
      </c>
      <c r="FP376" s="53" t="n">
        <f aca="false">+AY376-FA376</f>
        <v>18075.784</v>
      </c>
    </row>
    <row collapsed="false" customFormat="true" customHeight="true" hidden="false" ht="15" outlineLevel="1" r="377" s="63">
      <c r="A377" s="57"/>
      <c r="B377" s="57" t="s">
        <v>1140</v>
      </c>
      <c r="C377" s="57"/>
      <c r="D377" s="70"/>
      <c r="E377" s="73"/>
      <c r="F377" s="57"/>
      <c r="G377" s="57"/>
      <c r="H377" s="57"/>
      <c r="I377" s="57"/>
      <c r="J377" s="57"/>
      <c r="K377" s="57"/>
      <c r="L377" s="74"/>
      <c r="M377" s="60"/>
      <c r="N377" s="61"/>
      <c r="O377" s="61"/>
      <c r="P377" s="61"/>
      <c r="Q377" s="61"/>
      <c r="R377" s="60"/>
      <c r="S377" s="79"/>
      <c r="T377" s="60"/>
      <c r="U377" s="79"/>
      <c r="X377" s="64" t="n">
        <f aca="false">SUBTOTAL(9,X376:X376)</f>
        <v>80794</v>
      </c>
      <c r="Y377" s="64" t="n">
        <f aca="false">SUBTOTAL(9,Y376:Y376)</f>
        <v>0</v>
      </c>
      <c r="Z377" s="64" t="n">
        <f aca="false">SUBTOTAL(9,Z376:Z376)</f>
        <v>0</v>
      </c>
      <c r="AA377" s="64" t="n">
        <f aca="false">SUBTOTAL(9,AA376:AA376)</f>
        <v>0</v>
      </c>
      <c r="AB377" s="64" t="n">
        <f aca="false">SUBTOTAL(9,AB376:AB376)</f>
        <v>0</v>
      </c>
      <c r="AC377" s="64" t="n">
        <f aca="false">SUBTOTAL(9,AC376:AC376)</f>
        <v>0</v>
      </c>
      <c r="AD377" s="64" t="n">
        <f aca="false">SUBTOTAL(9,AD376:AD376)</f>
        <v>0</v>
      </c>
      <c r="AE377" s="64" t="n">
        <f aca="false">SUBTOTAL(9,AE376:AE376)</f>
        <v>0</v>
      </c>
      <c r="AF377" s="64" t="n">
        <f aca="false">SUBTOTAL(9,AF376:AF376)</f>
        <v>0</v>
      </c>
      <c r="AG377" s="64" t="n">
        <f aca="false">SUBTOTAL(9,AG376:AG376)</f>
        <v>0</v>
      </c>
      <c r="AH377" s="64" t="n">
        <f aca="false">SUBTOTAL(9,AH376:AH376)</f>
        <v>0</v>
      </c>
      <c r="AI377" s="64" t="n">
        <f aca="false">SUBTOTAL(9,AI376:AI376)</f>
        <v>0</v>
      </c>
      <c r="AJ377" s="64" t="n">
        <f aca="false">SUBTOTAL(9,AJ376:AJ376)</f>
        <v>80794</v>
      </c>
      <c r="AK377" s="54" t="n">
        <f aca="false">+BB377/X377</f>
        <v>0.178088471916231</v>
      </c>
      <c r="AL377" s="64"/>
      <c r="AM377" s="64" t="n">
        <f aca="false">SUBTOTAL(9,AM376:AM376)</f>
        <v>14550.6</v>
      </c>
      <c r="AN377" s="64" t="n">
        <f aca="false">SUBTOTAL(9,AN376:AN376)</f>
        <v>0</v>
      </c>
      <c r="AO377" s="64" t="n">
        <f aca="false">SUBTOTAL(9,AO376:AO376)</f>
        <v>0</v>
      </c>
      <c r="AP377" s="64" t="n">
        <f aca="false">SUBTOTAL(9,AP376:AP376)</f>
        <v>0</v>
      </c>
      <c r="AQ377" s="64" t="n">
        <f aca="false">SUBTOTAL(9,AQ376:AQ376)</f>
        <v>0</v>
      </c>
      <c r="AR377" s="64" t="n">
        <f aca="false">SUBTOTAL(9,AR376:AR376)</f>
        <v>0</v>
      </c>
      <c r="AS377" s="64" t="n">
        <f aca="false">SUBTOTAL(9,AS376:AS376)</f>
        <v>0</v>
      </c>
      <c r="AT377" s="64" t="n">
        <f aca="false">SUBTOTAL(9,AT376:AT376)</f>
        <v>0</v>
      </c>
      <c r="AU377" s="64" t="n">
        <f aca="false">SUBTOTAL(9,AU376:AU376)</f>
        <v>0</v>
      </c>
      <c r="AV377" s="64" t="n">
        <f aca="false">SUBTOTAL(9,AV376:AV376)</f>
        <v>0</v>
      </c>
      <c r="AW377" s="64" t="n">
        <f aca="false">SUBTOTAL(9,AW376:AW376)</f>
        <v>0</v>
      </c>
      <c r="AX377" s="64" t="n">
        <f aca="false">SUBTOTAL(9,AX376:AX376)</f>
        <v>0</v>
      </c>
      <c r="AY377" s="64" t="n">
        <f aca="false">SUBTOTAL(9,AY376:AY376)</f>
        <v>14550.6</v>
      </c>
      <c r="AZ377" s="64"/>
      <c r="BA377" s="64"/>
      <c r="BB377" s="64" t="n">
        <f aca="false">SUBTOTAL(9,BB376:BB376)</f>
        <v>14388.48</v>
      </c>
      <c r="BC377" s="64" t="n">
        <f aca="false">SUBTOTAL(9,BC376:BC376)</f>
        <v>0</v>
      </c>
      <c r="BD377" s="64" t="n">
        <f aca="false">SUBTOTAL(9,BD376:BD376)</f>
        <v>0</v>
      </c>
      <c r="BE377" s="64" t="n">
        <f aca="false">SUBTOTAL(9,BE376:BE376)</f>
        <v>0</v>
      </c>
      <c r="BF377" s="64" t="n">
        <f aca="false">SUBTOTAL(9,BF376:BF376)</f>
        <v>0</v>
      </c>
      <c r="BG377" s="64" t="n">
        <f aca="false">SUBTOTAL(9,BG376:BG376)</f>
        <v>0</v>
      </c>
      <c r="BH377" s="64" t="n">
        <f aca="false">SUBTOTAL(9,BH376:BH376)</f>
        <v>0</v>
      </c>
      <c r="BI377" s="64" t="n">
        <f aca="false">SUBTOTAL(9,BI376:BI376)</f>
        <v>0</v>
      </c>
      <c r="BJ377" s="64" t="n">
        <f aca="false">SUBTOTAL(9,BJ376:BJ376)</f>
        <v>0</v>
      </c>
      <c r="BK377" s="64" t="n">
        <f aca="false">SUBTOTAL(9,BK376:BK376)</f>
        <v>0</v>
      </c>
      <c r="BL377" s="64" t="n">
        <f aca="false">SUBTOTAL(9,BL376:BL376)</f>
        <v>0</v>
      </c>
      <c r="BM377" s="64" t="n">
        <f aca="false">SUBTOTAL(9,BM376:BM376)</f>
        <v>0</v>
      </c>
      <c r="BN377" s="64" t="n">
        <f aca="false">SUBTOTAL(9,BN376:BN376)</f>
        <v>14388.48</v>
      </c>
      <c r="BO377" s="64"/>
      <c r="BP377" s="64"/>
      <c r="BQ377" s="65" t="n">
        <f aca="false">SUBTOTAL(9,BQ376:BQ376)</f>
        <v>0</v>
      </c>
      <c r="BR377" s="65" t="n">
        <f aca="false">SUBTOTAL(9,BR376:BR376)</f>
        <v>0</v>
      </c>
      <c r="BS377" s="65" t="n">
        <f aca="false">SUBTOTAL(9,BS376:BS376)</f>
        <v>0</v>
      </c>
      <c r="BT377" s="65" t="n">
        <f aca="false">SUBTOTAL(9,BT376:BT376)</f>
        <v>0</v>
      </c>
      <c r="BU377" s="65" t="n">
        <f aca="false">SUBTOTAL(9,BU376:BU376)</f>
        <v>0</v>
      </c>
      <c r="BV377" s="65" t="n">
        <f aca="false">SUBTOTAL(9,BV376:BV376)</f>
        <v>0</v>
      </c>
      <c r="BW377" s="65" t="n">
        <f aca="false">SUBTOTAL(9,BW376:BW376)</f>
        <v>0</v>
      </c>
      <c r="BX377" s="65" t="n">
        <f aca="false">SUBTOTAL(9,BX376:BX376)</f>
        <v>0</v>
      </c>
      <c r="BY377" s="65" t="n">
        <f aca="false">SUBTOTAL(9,BY376:BY376)</f>
        <v>0</v>
      </c>
      <c r="BZ377" s="65" t="n">
        <f aca="false">SUBTOTAL(9,BZ376:BZ376)</f>
        <v>0</v>
      </c>
      <c r="CA377" s="65" t="n">
        <f aca="false">SUBTOTAL(9,CA376:CA376)</f>
        <v>0</v>
      </c>
      <c r="CB377" s="65" t="n">
        <f aca="false">SUBTOTAL(9,CB376:CB376)</f>
        <v>0</v>
      </c>
      <c r="CC377" s="65" t="n">
        <f aca="false">SUBTOTAL(9,CC376:CC376)</f>
        <v>0</v>
      </c>
      <c r="CD377" s="64"/>
      <c r="CE377" s="65"/>
      <c r="CF377" s="65" t="n">
        <f aca="false">SUBTOTAL(9,CF376:CF376)</f>
        <v>0</v>
      </c>
      <c r="CG377" s="65" t="n">
        <f aca="false">SUBTOTAL(9,CG376:CG376)</f>
        <v>0</v>
      </c>
      <c r="CH377" s="65" t="n">
        <f aca="false">SUBTOTAL(9,CH376:CH376)</f>
        <v>0</v>
      </c>
      <c r="CI377" s="65" t="n">
        <f aca="false">SUBTOTAL(9,CI376:CI376)</f>
        <v>0</v>
      </c>
      <c r="CJ377" s="65" t="n">
        <f aca="false">SUBTOTAL(9,CJ376:CJ376)</f>
        <v>0</v>
      </c>
      <c r="CK377" s="65" t="n">
        <f aca="false">SUBTOTAL(9,CK376:CK376)</f>
        <v>0</v>
      </c>
      <c r="CL377" s="65" t="n">
        <f aca="false">SUBTOTAL(9,CL376:CL376)</f>
        <v>0</v>
      </c>
      <c r="CM377" s="65" t="n">
        <f aca="false">SUBTOTAL(9,CM376:CM376)</f>
        <v>0</v>
      </c>
      <c r="CN377" s="65" t="n">
        <f aca="false">SUBTOTAL(9,CN376:CN376)</f>
        <v>0</v>
      </c>
      <c r="CO377" s="65" t="n">
        <f aca="false">SUBTOTAL(9,CO376:CO376)</f>
        <v>0</v>
      </c>
      <c r="CP377" s="65" t="n">
        <f aca="false">SUBTOTAL(9,CP376:CP376)</f>
        <v>0</v>
      </c>
      <c r="CQ377" s="65" t="n">
        <f aca="false">SUBTOTAL(9,CQ376:CQ376)</f>
        <v>0</v>
      </c>
      <c r="CR377" s="65" t="n">
        <f aca="false">SUBTOTAL(9,CR376:CR376)</f>
        <v>0</v>
      </c>
      <c r="CS377" s="64"/>
      <c r="CT377" s="64"/>
      <c r="CU377" s="66" t="n">
        <f aca="false">SUBTOTAL(9,CU376:CU376)</f>
        <v>5641.48266666667</v>
      </c>
      <c r="CV377" s="66" t="n">
        <f aca="false">SUBTOTAL(9,CV376:CV376)</f>
        <v>-833.333333333333</v>
      </c>
      <c r="CW377" s="66" t="n">
        <f aca="false">SUBTOTAL(9,CW376:CW376)</f>
        <v>-833.333333333333</v>
      </c>
      <c r="CX377" s="66" t="n">
        <f aca="false">SUBTOTAL(9,CX376:CX376)</f>
        <v>-833.333333333333</v>
      </c>
      <c r="CY377" s="66" t="n">
        <f aca="false">SUBTOTAL(9,CY376:CY376)</f>
        <v>-833.333333333333</v>
      </c>
      <c r="CZ377" s="66" t="n">
        <f aca="false">SUBTOTAL(9,CZ376:CZ376)</f>
        <v>-833.333333333333</v>
      </c>
      <c r="DA377" s="66" t="n">
        <f aca="false">SUBTOTAL(9,DA376:DA376)</f>
        <v>-833.333333333333</v>
      </c>
      <c r="DB377" s="66" t="n">
        <f aca="false">SUBTOTAL(9,DB376:DB376)</f>
        <v>-833.333333333333</v>
      </c>
      <c r="DC377" s="66" t="n">
        <f aca="false">SUBTOTAL(9,DC376:DC376)</f>
        <v>-833.333333333333</v>
      </c>
      <c r="DD377" s="66" t="n">
        <f aca="false">SUBTOTAL(9,DD376:DD376)</f>
        <v>-833.333333333333</v>
      </c>
      <c r="DE377" s="66" t="n">
        <f aca="false">SUBTOTAL(9,DE376:DE376)</f>
        <v>-833.333333333333</v>
      </c>
      <c r="DF377" s="66" t="n">
        <f aca="false">SUBTOTAL(9,DF376:DF376)</f>
        <v>-833.333333333333</v>
      </c>
      <c r="DG377" s="65" t="n">
        <f aca="false">SUBTOTAL(9,DG376:DG376)</f>
        <v>-3525.184</v>
      </c>
      <c r="DH377" s="64"/>
      <c r="DJ377" s="63" t="n">
        <f aca="false">SUBTOTAL(9,DJ376:DJ376)</f>
        <v>0</v>
      </c>
      <c r="DK377" s="63" t="n">
        <f aca="false">SUBTOTAL(9,DK376:DK376)</f>
        <v>0</v>
      </c>
      <c r="DL377" s="63" t="n">
        <f aca="false">SUBTOTAL(9,DL376:DL376)</f>
        <v>0</v>
      </c>
      <c r="DM377" s="63" t="n">
        <f aca="false">SUBTOTAL(9,DM376:DM376)</f>
        <v>0</v>
      </c>
      <c r="DN377" s="63" t="n">
        <f aca="false">SUBTOTAL(9,DN376:DN376)</f>
        <v>0</v>
      </c>
      <c r="DO377" s="63" t="n">
        <f aca="false">SUBTOTAL(9,DO376:DO376)</f>
        <v>0</v>
      </c>
      <c r="DP377" s="63" t="n">
        <f aca="false">SUBTOTAL(9,DP376:DP376)</f>
        <v>0</v>
      </c>
      <c r="DQ377" s="63" t="n">
        <f aca="false">SUBTOTAL(9,DQ376:DQ376)</f>
        <v>0</v>
      </c>
      <c r="DR377" s="63" t="n">
        <f aca="false">SUBTOTAL(9,DR376:DR376)</f>
        <v>0</v>
      </c>
      <c r="DS377" s="63" t="n">
        <f aca="false">SUBTOTAL(9,DS376:DS376)</f>
        <v>0</v>
      </c>
      <c r="DT377" s="63" t="n">
        <f aca="false">SUBTOTAL(9,DT376:DT376)</f>
        <v>0</v>
      </c>
      <c r="DU377" s="63" t="n">
        <f aca="false">SUBTOTAL(9,DU376:DU376)</f>
        <v>0</v>
      </c>
      <c r="DV377" s="65" t="n">
        <f aca="false">SUBTOTAL(9,DV376:DV376)</f>
        <v>0</v>
      </c>
      <c r="DY377" s="63" t="n">
        <f aca="false">SUBTOTAL(9,DY376:DY376)</f>
        <v>0</v>
      </c>
      <c r="DZ377" s="63" t="n">
        <f aca="false">SUBTOTAL(9,DZ376:DZ376)</f>
        <v>0</v>
      </c>
      <c r="EA377" s="63" t="n">
        <f aca="false">SUBTOTAL(9,EA376:EA376)</f>
        <v>0</v>
      </c>
      <c r="EB377" s="63" t="n">
        <f aca="false">SUBTOTAL(9,EB376:EB376)</f>
        <v>0</v>
      </c>
      <c r="EC377" s="63" t="n">
        <f aca="false">SUBTOTAL(9,EC376:EC376)</f>
        <v>0</v>
      </c>
      <c r="ED377" s="63" t="n">
        <f aca="false">SUBTOTAL(9,ED376:ED376)</f>
        <v>0</v>
      </c>
      <c r="EE377" s="63" t="n">
        <f aca="false">SUBTOTAL(9,EE376:EE376)</f>
        <v>0</v>
      </c>
      <c r="EF377" s="63" t="n">
        <f aca="false">SUBTOTAL(9,EF376:EF376)</f>
        <v>0</v>
      </c>
      <c r="EG377" s="63" t="n">
        <f aca="false">SUBTOTAL(9,EG376:EG376)</f>
        <v>0</v>
      </c>
      <c r="EH377" s="63" t="n">
        <f aca="false">SUBTOTAL(9,EH376:EH376)</f>
        <v>0</v>
      </c>
      <c r="EI377" s="63" t="n">
        <f aca="false">SUBTOTAL(9,EI376:EI376)</f>
        <v>0</v>
      </c>
      <c r="EJ377" s="63" t="n">
        <f aca="false">SUBTOTAL(9,EJ376:EJ376)</f>
        <v>0</v>
      </c>
      <c r="EK377" s="65" t="n">
        <f aca="false">SUBTOTAL(9,EK376:EK376)</f>
        <v>0</v>
      </c>
      <c r="EN377" s="63" t="n">
        <f aca="false">SUBTOTAL(9,EN376:EN376)</f>
        <v>0</v>
      </c>
      <c r="EO377" s="64" t="n">
        <f aca="false">SUBTOTAL(9,EO376:EO376)</f>
        <v>5641.48266666667</v>
      </c>
      <c r="EP377" s="64" t="n">
        <f aca="false">SUBTOTAL(9,EP376:EP376)</f>
        <v>-833.333333333333</v>
      </c>
      <c r="EQ377" s="64" t="n">
        <f aca="false">SUBTOTAL(9,EQ376:EQ376)</f>
        <v>-833.333333333333</v>
      </c>
      <c r="ER377" s="64" t="n">
        <f aca="false">SUBTOTAL(9,ER376:ER376)</f>
        <v>-833.333333333333</v>
      </c>
      <c r="ES377" s="64" t="n">
        <f aca="false">SUBTOTAL(9,ES376:ES376)</f>
        <v>-833.333333333333</v>
      </c>
      <c r="ET377" s="64" t="n">
        <f aca="false">SUBTOTAL(9,ET376:ET376)</f>
        <v>-833.333333333333</v>
      </c>
      <c r="EU377" s="64" t="n">
        <f aca="false">SUBTOTAL(9,EU376:EU376)</f>
        <v>-833.333333333333</v>
      </c>
      <c r="EV377" s="64" t="n">
        <f aca="false">SUBTOTAL(9,EV376:EV376)</f>
        <v>-833.333333333333</v>
      </c>
      <c r="EW377" s="64" t="n">
        <f aca="false">SUBTOTAL(9,EW376:EW376)</f>
        <v>-833.333333333333</v>
      </c>
      <c r="EX377" s="64" t="n">
        <f aca="false">SUBTOTAL(9,EX376:EX376)</f>
        <v>-833.333333333333</v>
      </c>
      <c r="EY377" s="64" t="n">
        <f aca="false">SUBTOTAL(9,EY376:EY376)</f>
        <v>-833.333333333333</v>
      </c>
      <c r="EZ377" s="64" t="n">
        <f aca="false">SUBTOTAL(9,EZ376:EZ376)</f>
        <v>-833.333333333333</v>
      </c>
      <c r="FA377" s="65" t="n">
        <f aca="false">SUBTOTAL(9,FA376:FA376)</f>
        <v>-3525.184</v>
      </c>
      <c r="FD377" s="64" t="n">
        <f aca="false">SUBTOTAL(9,FD376:FD376)</f>
        <v>8909.11733333334</v>
      </c>
      <c r="FE377" s="64" t="n">
        <f aca="false">SUBTOTAL(9,FE376:FE376)</f>
        <v>833.333333333333</v>
      </c>
      <c r="FF377" s="64" t="n">
        <f aca="false">SUBTOTAL(9,FF376:FF376)</f>
        <v>833.333333333333</v>
      </c>
      <c r="FG377" s="64" t="n">
        <f aca="false">SUBTOTAL(9,FG376:FG376)</f>
        <v>833.333333333333</v>
      </c>
      <c r="FH377" s="64" t="n">
        <f aca="false">SUBTOTAL(9,FH376:FH376)</f>
        <v>833.333333333333</v>
      </c>
      <c r="FI377" s="64" t="n">
        <f aca="false">SUBTOTAL(9,FI376:FI376)</f>
        <v>833.333333333333</v>
      </c>
      <c r="FJ377" s="64" t="n">
        <f aca="false">SUBTOTAL(9,FJ376:FJ376)</f>
        <v>833.333333333333</v>
      </c>
      <c r="FK377" s="64" t="n">
        <f aca="false">SUBTOTAL(9,FK376:FK376)</f>
        <v>833.333333333333</v>
      </c>
      <c r="FL377" s="64" t="n">
        <f aca="false">SUBTOTAL(9,FL376:FL376)</f>
        <v>833.333333333333</v>
      </c>
      <c r="FM377" s="64" t="n">
        <f aca="false">SUBTOTAL(9,FM376:FM376)</f>
        <v>833.333333333333</v>
      </c>
      <c r="FN377" s="64" t="n">
        <f aca="false">SUBTOTAL(9,FN376:FN376)</f>
        <v>833.333333333333</v>
      </c>
      <c r="FO377" s="64" t="n">
        <f aca="false">SUBTOTAL(9,FO376:FO376)</f>
        <v>833.333333333333</v>
      </c>
      <c r="FP377" s="64" t="n">
        <f aca="false">SUBTOTAL(9,FP376:FP376)</f>
        <v>18075.784</v>
      </c>
    </row>
    <row collapsed="false" customFormat="false" customHeight="true" hidden="false" ht="15" outlineLevel="2" r="378">
      <c r="A378" s="21" t="n">
        <v>14</v>
      </c>
      <c r="B378" s="21" t="s">
        <v>76</v>
      </c>
      <c r="C378" s="21" t="s">
        <v>137</v>
      </c>
      <c r="D378" s="67" t="n">
        <f aca="false">+E378</f>
        <v>16311</v>
      </c>
      <c r="E378" s="69" t="n">
        <v>16311</v>
      </c>
      <c r="F378" s="21" t="s">
        <v>1141</v>
      </c>
      <c r="G378" s="21" t="s">
        <v>1142</v>
      </c>
      <c r="H378" s="21" t="s">
        <v>1143</v>
      </c>
      <c r="I378" s="21" t="s">
        <v>1144</v>
      </c>
      <c r="J378" s="21" t="s">
        <v>1025</v>
      </c>
      <c r="K378" s="21" t="s">
        <v>587</v>
      </c>
      <c r="L378" s="49" t="s">
        <v>487</v>
      </c>
      <c r="M378" s="50" t="s">
        <v>20</v>
      </c>
      <c r="N378" s="51" t="n">
        <v>0.01</v>
      </c>
      <c r="O378" s="51" t="n">
        <v>0.02</v>
      </c>
      <c r="P378" s="51" t="n">
        <v>0</v>
      </c>
      <c r="Q378" s="51" t="n">
        <v>0</v>
      </c>
      <c r="R378" s="50" t="n">
        <v>0</v>
      </c>
      <c r="S378" s="50" t="n">
        <v>0</v>
      </c>
      <c r="T378" s="50" t="n">
        <v>30</v>
      </c>
      <c r="U378" s="50"/>
      <c r="X378" s="53" t="e">
        <f aca="false">+VLOOKUP($D378,['file:///home/lab/repositories/luckia.facturador/com.luckia.biller.deploy/src/main/resources/bootstrap/info_presencial_2014.xlsx']venta_neta_cons!$a$2:$n$1048576,3,0)</f>
        <v>#VALUE!</v>
      </c>
      <c r="Y378" s="53" t="e">
        <f aca="false">+VLOOKUP($D378,['file:///home/lab/repositories/luckia.facturador/com.luckia.biller.deploy/src/main/resources/bootstrap/info_presencial_2014.xlsx']venta_neta_cons!$a$2:$n$1048576,4,0)</f>
        <v>#VALUE!</v>
      </c>
      <c r="Z378" s="53" t="e">
        <f aca="false">+VLOOKUP($D378,['file:///home/lab/repositories/luckia.facturador/com.luckia.biller.deploy/src/main/resources/bootstrap/info_presencial_2014.xlsx']venta_neta_cons!$a$2:$n$1048576,5,0)</f>
        <v>#VALUE!</v>
      </c>
      <c r="AA378" s="53" t="e">
        <f aca="false">+VLOOKUP($D378,['file:///home/lab/repositories/luckia.facturador/com.luckia.biller.deploy/src/main/resources/bootstrap/info_presencial_2014.xlsx']venta_neta_cons!$a$2:$n$1048576,6,0)</f>
        <v>#VALUE!</v>
      </c>
      <c r="AB378" s="53" t="e">
        <f aca="false">+VLOOKUP($D378,['file:///home/lab/repositories/luckia.facturador/com.luckia.biller.deploy/src/main/resources/bootstrap/info_presencial_2014.xlsx']venta_neta_cons!$a$2:$n$1048576,7,0)</f>
        <v>#VALUE!</v>
      </c>
      <c r="AC378" s="53" t="e">
        <f aca="false">+VLOOKUP($D378,['file:///home/lab/repositories/luckia.facturador/com.luckia.biller.deploy/src/main/resources/bootstrap/info_presencial_2014.xlsx']venta_neta_cons!$a$2:$n$1048576,8,0)</f>
        <v>#VALUE!</v>
      </c>
      <c r="AD378" s="53" t="e">
        <f aca="false">+VLOOKUP($D378,['file:///home/lab/repositories/luckia.facturador/com.luckia.biller.deploy/src/main/resources/bootstrap/info_presencial_2014.xlsx']venta_neta_cons!$a$2:$n$1048576,9,0)</f>
        <v>#VALUE!</v>
      </c>
      <c r="AE378" s="53" t="e">
        <f aca="false">+VLOOKUP($D378,['file:///home/lab/repositories/luckia.facturador/com.luckia.biller.deploy/src/main/resources/bootstrap/info_presencial_2014.xlsx']venta_neta_cons!$a$2:$n$1048576,10,0)</f>
        <v>#VALUE!</v>
      </c>
      <c r="AF378" s="53" t="e">
        <f aca="false">+VLOOKUP($D378,['file:///home/lab/repositories/luckia.facturador/com.luckia.biller.deploy/src/main/resources/bootstrap/info_presencial_2014.xlsx']venta_neta_cons!$a$2:$n$1048576,11,0)</f>
        <v>#VALUE!</v>
      </c>
      <c r="AG378" s="53" t="e">
        <f aca="false">+VLOOKUP($D378,['file:///home/lab/repositories/luckia.facturador/com.luckia.biller.deploy/src/main/resources/bootstrap/info_presencial_2014.xlsx']venta_neta_cons!$a$2:$n$1048576,12,0)</f>
        <v>#VALUE!</v>
      </c>
      <c r="AH378" s="53" t="e">
        <f aca="false">+VLOOKUP($D378,['file:///home/lab/repositories/luckia.facturador/com.luckia.biller.deploy/src/main/resources/bootstrap/info_presencial_2014.xlsx']venta_neta_cons!$a$2:$n$1048576,13,0)</f>
        <v>#VALUE!</v>
      </c>
      <c r="AI378" s="53" t="e">
        <f aca="false">+VLOOKUP($D378,['file:///home/lab/repositories/luckia.facturador/com.luckia.biller.deploy/src/main/resources/bootstrap/info_presencial_2014.xlsx']venta_neta_cons!$a$2:$n$1048576,14,0)</f>
        <v>#VALUE!</v>
      </c>
      <c r="AJ378" s="53" t="n">
        <f aca="false">+SUM(X378:AI378)</f>
        <v>156</v>
      </c>
      <c r="AK378" s="54" t="n">
        <f aca="false">+BB378/X378</f>
        <v>0.775384615384615</v>
      </c>
      <c r="AL378" s="53"/>
      <c r="AM378" s="53" t="e">
        <f aca="false">+VLOOKUP($D378,['file:///home/lab/repositories/luckia.facturador/com.luckia.biller.deploy/src/main/resources/bootstrap/info_presencial_2014.xlsx']saldo_cons!$a$2:$n$1048576,3,0)</f>
        <v>#VALUE!</v>
      </c>
      <c r="AN378" s="53" t="e">
        <f aca="false">+VLOOKUP($D378,['file:///home/lab/repositories/luckia.facturador/com.luckia.biller.deploy/src/main/resources/bootstrap/info_presencial_2014.xlsx']saldo_cons!$a$2:$n$1048576,4,0)</f>
        <v>#VALUE!</v>
      </c>
      <c r="AO378" s="53" t="e">
        <f aca="false">+VLOOKUP($D378,['file:///home/lab/repositories/luckia.facturador/com.luckia.biller.deploy/src/main/resources/bootstrap/info_presencial_2014.xlsx']saldo_cons!$a$2:$n$1048576,5,0)</f>
        <v>#VALUE!</v>
      </c>
      <c r="AP378" s="53" t="e">
        <f aca="false">+VLOOKUP($D378,['file:///home/lab/repositories/luckia.facturador/com.luckia.biller.deploy/src/main/resources/bootstrap/info_presencial_2014.xlsx']saldo_cons!$a$2:$n$1048576,6,0)</f>
        <v>#VALUE!</v>
      </c>
      <c r="AQ378" s="53" t="e">
        <f aca="false">+VLOOKUP($D378,['file:///home/lab/repositories/luckia.facturador/com.luckia.biller.deploy/src/main/resources/bootstrap/info_presencial_2014.xlsx']saldo_cons!$a$2:$n$1048576,7,0)</f>
        <v>#VALUE!</v>
      </c>
      <c r="AR378" s="53" t="e">
        <f aca="false">+VLOOKUP($D378,['file:///home/lab/repositories/luckia.facturador/com.luckia.biller.deploy/src/main/resources/bootstrap/info_presencial_2014.xlsx']saldo_cons!$a$2:$n$1048576,8,0)</f>
        <v>#VALUE!</v>
      </c>
      <c r="AS378" s="53" t="e">
        <f aca="false">+VLOOKUP($D378,['file:///home/lab/repositories/luckia.facturador/com.luckia.biller.deploy/src/main/resources/bootstrap/info_presencial_2014.xlsx']saldo_cons!$a$2:$n$1048576,9,0)</f>
        <v>#VALUE!</v>
      </c>
      <c r="AT378" s="53" t="e">
        <f aca="false">+VLOOKUP($D378,['file:///home/lab/repositories/luckia.facturador/com.luckia.biller.deploy/src/main/resources/bootstrap/info_presencial_2014.xlsx']saldo_cons!$a$2:$n$1048576,10,0)</f>
        <v>#VALUE!</v>
      </c>
      <c r="AU378" s="53" t="e">
        <f aca="false">+VLOOKUP($D378,['file:///home/lab/repositories/luckia.facturador/com.luckia.biller.deploy/src/main/resources/bootstrap/info_presencial_2014.xlsx']saldo_cons!$a$2:$n$1048576,11,0)</f>
        <v>#VALUE!</v>
      </c>
      <c r="AV378" s="53" t="e">
        <f aca="false">+VLOOKUP($D378,['file:///home/lab/repositories/luckia.facturador/com.luckia.biller.deploy/src/main/resources/bootstrap/info_presencial_2014.xlsx']saldo_cons!$a$2:$n$1048576,12,0)</f>
        <v>#VALUE!</v>
      </c>
      <c r="AW378" s="53" t="e">
        <f aca="false">+VLOOKUP($D378,['file:///home/lab/repositories/luckia.facturador/com.luckia.biller.deploy/src/main/resources/bootstrap/info_presencial_2014.xlsx']saldo_cons!$a$2:$n$1048576,13,0)</f>
        <v>#VALUE!</v>
      </c>
      <c r="AX378" s="53" t="e">
        <f aca="false">+VLOOKUP($D378,['file:///home/lab/repositories/luckia.facturador/com.luckia.biller.deploy/src/main/resources/bootstrap/info_presencial_2014.xlsx']saldo_cons!$a$2:$n$1048576,14,0)</f>
        <v>#VALUE!</v>
      </c>
      <c r="AY378" s="53" t="n">
        <f aca="false">+SUM(AM378:AX378)</f>
        <v>156</v>
      </c>
      <c r="AZ378" s="53"/>
      <c r="BA378" s="53"/>
      <c r="BB378" s="53" t="e">
        <f aca="false">+VLOOKUP($D378,['file:///home/lab/repositories/luckia.facturador/com.luckia.biller.deploy/src/main/resources/bootstrap/info_presencial_2014.xlsx']ggr_cons!$a$2:$n$1048576,3,0)</f>
        <v>#VALUE!</v>
      </c>
      <c r="BC378" s="53" t="e">
        <f aca="false">+VLOOKUP($D378,['file:///home/lab/repositories/luckia.facturador/com.luckia.biller.deploy/src/main/resources/bootstrap/info_presencial_2014.xlsx']ggr_cons!$a$2:$n$1048576,4,0)</f>
        <v>#VALUE!</v>
      </c>
      <c r="BD378" s="53" t="e">
        <f aca="false">+VLOOKUP($D378,['file:///home/lab/repositories/luckia.facturador/com.luckia.biller.deploy/src/main/resources/bootstrap/info_presencial_2014.xlsx']ggr_cons!$a$2:$n$1048576,5,0)</f>
        <v>#VALUE!</v>
      </c>
      <c r="BE378" s="53" t="e">
        <f aca="false">+VLOOKUP($D378,['file:///home/lab/repositories/luckia.facturador/com.luckia.biller.deploy/src/main/resources/bootstrap/info_presencial_2014.xlsx']ggr_cons!$a$2:$n$1048576,6,0)</f>
        <v>#VALUE!</v>
      </c>
      <c r="BF378" s="53" t="e">
        <f aca="false">+VLOOKUP($D378,['file:///home/lab/repositories/luckia.facturador/com.luckia.biller.deploy/src/main/resources/bootstrap/info_presencial_2014.xlsx']ggr_cons!$a$2:$n$1048576,7,0)</f>
        <v>#VALUE!</v>
      </c>
      <c r="BG378" s="53" t="e">
        <f aca="false">+VLOOKUP($D378,['file:///home/lab/repositories/luckia.facturador/com.luckia.biller.deploy/src/main/resources/bootstrap/info_presencial_2014.xlsx']ggr_cons!$a$2:$n$1048576,8,0)</f>
        <v>#VALUE!</v>
      </c>
      <c r="BH378" s="53" t="e">
        <f aca="false">+VLOOKUP($D378,['file:///home/lab/repositories/luckia.facturador/com.luckia.biller.deploy/src/main/resources/bootstrap/info_presencial_2014.xlsx']ggr_cons!$a$2:$n$1048576,9,0)</f>
        <v>#VALUE!</v>
      </c>
      <c r="BI378" s="53" t="e">
        <f aca="false">+VLOOKUP($D378,['file:///home/lab/repositories/luckia.facturador/com.luckia.biller.deploy/src/main/resources/bootstrap/info_presencial_2014.xlsx']ggr_cons!$a$2:$n$1048576,10,0)</f>
        <v>#VALUE!</v>
      </c>
      <c r="BJ378" s="53" t="e">
        <f aca="false">+VLOOKUP($D378,['file:///home/lab/repositories/luckia.facturador/com.luckia.biller.deploy/src/main/resources/bootstrap/info_presencial_2014.xlsx']ggr_cons!$a$2:$n$1048576,11,0)</f>
        <v>#VALUE!</v>
      </c>
      <c r="BK378" s="53" t="e">
        <f aca="false">+VLOOKUP($D378,['file:///home/lab/repositories/luckia.facturador/com.luckia.biller.deploy/src/main/resources/bootstrap/info_presencial_2014.xlsx']ggr_cons!$a$2:$n$1048576,12,0)</f>
        <v>#VALUE!</v>
      </c>
      <c r="BL378" s="53" t="e">
        <f aca="false">+VLOOKUP($D378,['file:///home/lab/repositories/luckia.facturador/com.luckia.biller.deploy/src/main/resources/bootstrap/info_presencial_2014.xlsx']ggr_cons!$a$2:$n$1048576,13,0)</f>
        <v>#VALUE!</v>
      </c>
      <c r="BM378" s="53" t="e">
        <f aca="false">+VLOOKUP($D378,['file:///home/lab/repositories/luckia.facturador/com.luckia.biller.deploy/src/main/resources/bootstrap/info_presencial_2014.xlsx']ggr_cons!$a$2:$n$1048576,14,0)</f>
        <v>#VALUE!</v>
      </c>
      <c r="BN378" s="53" t="n">
        <f aca="false">+SUM(BB378:BM378)</f>
        <v>120.96</v>
      </c>
      <c r="BO378" s="53"/>
      <c r="BP378" s="53"/>
      <c r="BQ378" s="55" t="n">
        <f aca="false">+$N378*X378</f>
        <v>1.56</v>
      </c>
      <c r="BR378" s="55" t="n">
        <f aca="false">+$N378*Y378</f>
        <v>0</v>
      </c>
      <c r="BS378" s="55" t="n">
        <f aca="false">+$N378*Z378</f>
        <v>0</v>
      </c>
      <c r="BT378" s="55" t="n">
        <f aca="false">+$N378*AA378</f>
        <v>0</v>
      </c>
      <c r="BU378" s="55" t="n">
        <f aca="false">+$N378*AB378</f>
        <v>0</v>
      </c>
      <c r="BV378" s="55" t="n">
        <f aca="false">+$N378*AC378</f>
        <v>0</v>
      </c>
      <c r="BW378" s="55" t="n">
        <f aca="false">+$N378*AD378</f>
        <v>0</v>
      </c>
      <c r="BX378" s="55" t="n">
        <f aca="false">+$N378*AE378</f>
        <v>0</v>
      </c>
      <c r="BY378" s="55" t="n">
        <f aca="false">+$N378*AF378</f>
        <v>0</v>
      </c>
      <c r="BZ378" s="55" t="n">
        <f aca="false">+$N378*AG378</f>
        <v>0</v>
      </c>
      <c r="CA378" s="55" t="n">
        <f aca="false">+$N378*AH378</f>
        <v>0</v>
      </c>
      <c r="CB378" s="55" t="n">
        <f aca="false">+$N378*AI378</f>
        <v>0</v>
      </c>
      <c r="CC378" s="55" t="n">
        <f aca="false">+SUM(BQ378:CB378)</f>
        <v>1.56</v>
      </c>
      <c r="CD378" s="53"/>
      <c r="CE378" s="55"/>
      <c r="CF378" s="55" t="n">
        <f aca="false">+BQ378/$CE$2</f>
        <v>1.28925619834711</v>
      </c>
      <c r="CG378" s="55" t="n">
        <f aca="false">+BR378/$CE$2</f>
        <v>0</v>
      </c>
      <c r="CH378" s="55" t="n">
        <f aca="false">+BS378/$CE$2</f>
        <v>0</v>
      </c>
      <c r="CI378" s="55" t="n">
        <f aca="false">+BT378/$CE$2</f>
        <v>0</v>
      </c>
      <c r="CJ378" s="55" t="n">
        <f aca="false">+BU378/$CE$2</f>
        <v>0</v>
      </c>
      <c r="CK378" s="55" t="n">
        <f aca="false">+BV378/$CE$2</f>
        <v>0</v>
      </c>
      <c r="CL378" s="55" t="n">
        <f aca="false">+BW378/$CE$2</f>
        <v>0</v>
      </c>
      <c r="CM378" s="55" t="n">
        <f aca="false">+BX378/$CE$2</f>
        <v>0</v>
      </c>
      <c r="CN378" s="55" t="n">
        <f aca="false">+BY378/$CE$2</f>
        <v>0</v>
      </c>
      <c r="CO378" s="55" t="n">
        <f aca="false">+BZ378/$CE$2</f>
        <v>0</v>
      </c>
      <c r="CP378" s="55" t="n">
        <f aca="false">+CA378/$CE$2</f>
        <v>0</v>
      </c>
      <c r="CQ378" s="55" t="n">
        <f aca="false">+CB378/$CE$2</f>
        <v>0</v>
      </c>
      <c r="CR378" s="55" t="n">
        <f aca="false">+CC378/$CE$2</f>
        <v>1.28925619834711</v>
      </c>
      <c r="CS378" s="53"/>
      <c r="CT378" s="53"/>
      <c r="CU378" s="56" t="n">
        <f aca="false">+$O378*X378+$P378*BB378+$Q378*(0.9*BB378+$S378)+$R378</f>
        <v>3.12</v>
      </c>
      <c r="CV378" s="56" t="n">
        <f aca="false">+$O378*Y378+$P378*BC378+$Q378*(0.9*BC378+$S378)+$R378</f>
        <v>0</v>
      </c>
      <c r="CW378" s="56" t="n">
        <f aca="false">+$O378*Z378+$P378*BD378+$Q378*(0.9*BD378+$S378)+$R378</f>
        <v>0</v>
      </c>
      <c r="CX378" s="56" t="n">
        <f aca="false">+$O378*AA378+$P378*BE378+$Q378*(0.9*BE378+$S378)+$R378</f>
        <v>0</v>
      </c>
      <c r="CY378" s="56" t="n">
        <f aca="false">+$O378*AB378+$P378*BF378+$Q378*(0.9*BF378+$S378)+$R378</f>
        <v>0</v>
      </c>
      <c r="CZ378" s="56" t="n">
        <f aca="false">+$O378*AC378+$P378*BG378+$Q378*(0.9*BG378+$S378)+$R378</f>
        <v>0</v>
      </c>
      <c r="DA378" s="56" t="n">
        <f aca="false">+$O378*AD378+$P378*BH378+$Q378*(0.9*BH378+$S378)+$R378</f>
        <v>0</v>
      </c>
      <c r="DB378" s="56" t="n">
        <f aca="false">+$O378*AE378+$P378*BI378+$Q378*(0.9*BI378+$S378)+$R378</f>
        <v>0</v>
      </c>
      <c r="DC378" s="56" t="n">
        <f aca="false">+$O378*AF378+$P378*BJ378+$Q378*(0.9*BJ378+$S378)+$R378</f>
        <v>0</v>
      </c>
      <c r="DD378" s="56" t="n">
        <f aca="false">+$O378*AG378+$P378*BK378+$Q378*(0.9*BK378+$S378)+$R378</f>
        <v>0</v>
      </c>
      <c r="DE378" s="56" t="n">
        <f aca="false">+$O378*AH378+$P378*BL378+$Q378*(0.9*BL378+$S378)+$R378</f>
        <v>0</v>
      </c>
      <c r="DF378" s="56" t="n">
        <f aca="false">+$O378*AI378+$P378*BM378+$Q378*(0.9*BM378+$S378)+$R378</f>
        <v>0</v>
      </c>
      <c r="DG378" s="55" t="n">
        <f aca="false">+SUM(CU378:DF378)</f>
        <v>3.12</v>
      </c>
      <c r="DH378" s="53"/>
      <c r="DJ378" s="14" t="n">
        <f aca="false">+IF(X378=0,0,$T378)</f>
        <v>30</v>
      </c>
      <c r="DK378" s="14" t="n">
        <f aca="false">+IF(Y378=0,0,$T378)</f>
        <v>0</v>
      </c>
      <c r="DL378" s="14" t="n">
        <f aca="false">+IF(Z378=0,0,$T378)</f>
        <v>0</v>
      </c>
      <c r="DM378" s="14" t="n">
        <f aca="false">+IF(AA378=0,0,$T378)</f>
        <v>0</v>
      </c>
      <c r="DN378" s="14" t="n">
        <f aca="false">+IF(AB378=0,0,$T378)</f>
        <v>0</v>
      </c>
      <c r="DO378" s="14" t="n">
        <f aca="false">+IF(AC378=0,0,$T378)</f>
        <v>0</v>
      </c>
      <c r="DP378" s="14" t="n">
        <f aca="false">+IF(AD378=0,0,$T378)</f>
        <v>0</v>
      </c>
      <c r="DQ378" s="14" t="n">
        <f aca="false">+IF(AE378=0,0,$T378)</f>
        <v>0</v>
      </c>
      <c r="DR378" s="14" t="n">
        <f aca="false">+IF(AF378=0,0,$T378)</f>
        <v>0</v>
      </c>
      <c r="DS378" s="14" t="n">
        <f aca="false">+IF(AG378=0,0,$T378)</f>
        <v>0</v>
      </c>
      <c r="DT378" s="14" t="n">
        <f aca="false">+IF(AH378=0,0,$T378)</f>
        <v>0</v>
      </c>
      <c r="DU378" s="14" t="n">
        <f aca="false">+IF(AI378=0,0,$T378)</f>
        <v>0</v>
      </c>
      <c r="DV378" s="55" t="n">
        <f aca="false">+SUM(DJ378:DU378)</f>
        <v>30</v>
      </c>
      <c r="DY378" s="14" t="n">
        <v>0</v>
      </c>
      <c r="DZ378" s="14" t="n">
        <v>0</v>
      </c>
      <c r="EA378" s="14" t="n">
        <v>0</v>
      </c>
      <c r="EB378" s="14" t="n">
        <v>0</v>
      </c>
      <c r="EC378" s="14" t="n">
        <v>0</v>
      </c>
      <c r="ED378" s="14" t="n">
        <v>0</v>
      </c>
      <c r="EE378" s="14" t="n">
        <v>0</v>
      </c>
      <c r="EF378" s="14" t="n">
        <v>0</v>
      </c>
      <c r="EG378" s="14" t="n">
        <v>0</v>
      </c>
      <c r="EH378" s="14" t="n">
        <v>0</v>
      </c>
      <c r="EI378" s="14" t="n">
        <v>0</v>
      </c>
      <c r="EJ378" s="14" t="n">
        <v>0</v>
      </c>
      <c r="EK378" s="55" t="n">
        <f aca="false">+SUM(DY378:EJ378)</f>
        <v>0</v>
      </c>
      <c r="EO378" s="53" t="n">
        <f aca="false">+CU378+DJ378-DY378/2</f>
        <v>33.12</v>
      </c>
      <c r="EP378" s="53" t="n">
        <f aca="false">+CV378+DK378-DZ378/2</f>
        <v>0</v>
      </c>
      <c r="EQ378" s="53" t="n">
        <f aca="false">+CW378+DL378-EA378/2</f>
        <v>0</v>
      </c>
      <c r="ER378" s="53" t="n">
        <f aca="false">+CX378+DM378-EB378/2</f>
        <v>0</v>
      </c>
      <c r="ES378" s="53" t="n">
        <f aca="false">+CY378+DN378-EC378/2</f>
        <v>0</v>
      </c>
      <c r="ET378" s="53" t="n">
        <f aca="false">+CZ378+DO378-ED378/2</f>
        <v>0</v>
      </c>
      <c r="EU378" s="53" t="n">
        <f aca="false">+DA378+DP378-EE378/2</f>
        <v>0</v>
      </c>
      <c r="EV378" s="53" t="n">
        <f aca="false">+DB378+DQ378-EF378/2</f>
        <v>0</v>
      </c>
      <c r="EW378" s="53" t="n">
        <f aca="false">+DC378+DR378-EG378/2</f>
        <v>0</v>
      </c>
      <c r="EX378" s="53" t="n">
        <f aca="false">+DD378+DS378-EH378/2</f>
        <v>0</v>
      </c>
      <c r="EY378" s="53" t="n">
        <f aca="false">+DE378+DT378-EI378/2</f>
        <v>0</v>
      </c>
      <c r="EZ378" s="53" t="n">
        <f aca="false">+DF378+DU378-EJ378/2</f>
        <v>0</v>
      </c>
      <c r="FA378" s="55" t="n">
        <f aca="false">+SUM(EO378:EZ378)</f>
        <v>33.12</v>
      </c>
      <c r="FD378" s="53" t="n">
        <f aca="false">+AM378-EO378-DY378</f>
        <v>122.88</v>
      </c>
      <c r="FE378" s="53" t="n">
        <f aca="false">+AN378-EP378-DZ378</f>
        <v>0</v>
      </c>
      <c r="FF378" s="53" t="n">
        <f aca="false">+AO378-EQ378-EA378</f>
        <v>0</v>
      </c>
      <c r="FG378" s="53" t="n">
        <f aca="false">+AP378-ER378-EB378</f>
        <v>0</v>
      </c>
      <c r="FH378" s="53" t="n">
        <f aca="false">+AQ378-ES378-EC378</f>
        <v>0</v>
      </c>
      <c r="FI378" s="53" t="n">
        <f aca="false">+AR378-ET378-ED378</f>
        <v>0</v>
      </c>
      <c r="FJ378" s="53" t="n">
        <f aca="false">+AS378-EU378-EE378</f>
        <v>0</v>
      </c>
      <c r="FK378" s="53" t="n">
        <f aca="false">+AT378-EV378-EF378</f>
        <v>0</v>
      </c>
      <c r="FL378" s="53" t="n">
        <f aca="false">+AU378-EW378-EG378</f>
        <v>0</v>
      </c>
      <c r="FM378" s="53" t="n">
        <f aca="false">+AV378-EX378-EH378</f>
        <v>0</v>
      </c>
      <c r="FN378" s="53" t="n">
        <f aca="false">+AW378-EY378-EI378</f>
        <v>0</v>
      </c>
      <c r="FO378" s="53" t="n">
        <f aca="false">+AX378-EZ378-EJ378</f>
        <v>0</v>
      </c>
      <c r="FP378" s="53" t="n">
        <f aca="false">+AY378-FA378</f>
        <v>122.88</v>
      </c>
    </row>
    <row collapsed="false" customFormat="false" customHeight="true" hidden="false" ht="15" outlineLevel="2" r="379">
      <c r="A379" s="21" t="n">
        <v>14</v>
      </c>
      <c r="B379" s="21" t="s">
        <v>76</v>
      </c>
      <c r="C379" s="21" t="s">
        <v>137</v>
      </c>
      <c r="D379" s="67" t="n">
        <f aca="false">+E379</f>
        <v>16312</v>
      </c>
      <c r="E379" s="69" t="n">
        <v>16312</v>
      </c>
      <c r="F379" s="21" t="s">
        <v>1145</v>
      </c>
      <c r="G379" s="21" t="s">
        <v>76</v>
      </c>
      <c r="H379" s="21" t="s">
        <v>1146</v>
      </c>
      <c r="I379" s="21" t="s">
        <v>1147</v>
      </c>
      <c r="J379" s="21" t="s">
        <v>79</v>
      </c>
      <c r="K379" s="21" t="s">
        <v>80</v>
      </c>
      <c r="L379" s="49" t="s">
        <v>487</v>
      </c>
      <c r="M379" s="50" t="s">
        <v>20</v>
      </c>
      <c r="N379" s="51" t="n">
        <v>0.01</v>
      </c>
      <c r="O379" s="51" t="n">
        <v>0.02</v>
      </c>
      <c r="P379" s="51" t="n">
        <v>0</v>
      </c>
      <c r="Q379" s="51" t="n">
        <v>0</v>
      </c>
      <c r="R379" s="50" t="n">
        <v>0</v>
      </c>
      <c r="S379" s="50" t="n">
        <v>0</v>
      </c>
      <c r="T379" s="50" t="n">
        <v>30</v>
      </c>
      <c r="U379" s="50"/>
      <c r="X379" s="53" t="e">
        <f aca="false">+VLOOKUP($D379,['file:///home/lab/repositories/luckia.facturador/com.luckia.biller.deploy/src/main/resources/bootstrap/info_presencial_2014.xlsx']venta_neta_cons!$a$2:$n$1048576,3,0)</f>
        <v>#VALUE!</v>
      </c>
      <c r="Y379" s="53" t="e">
        <f aca="false">+VLOOKUP($D379,['file:///home/lab/repositories/luckia.facturador/com.luckia.biller.deploy/src/main/resources/bootstrap/info_presencial_2014.xlsx']venta_neta_cons!$a$2:$n$1048576,4,0)</f>
        <v>#VALUE!</v>
      </c>
      <c r="Z379" s="53" t="e">
        <f aca="false">+VLOOKUP($D379,['file:///home/lab/repositories/luckia.facturador/com.luckia.biller.deploy/src/main/resources/bootstrap/info_presencial_2014.xlsx']venta_neta_cons!$a$2:$n$1048576,5,0)</f>
        <v>#VALUE!</v>
      </c>
      <c r="AA379" s="53" t="e">
        <f aca="false">+VLOOKUP($D379,['file:///home/lab/repositories/luckia.facturador/com.luckia.biller.deploy/src/main/resources/bootstrap/info_presencial_2014.xlsx']venta_neta_cons!$a$2:$n$1048576,6,0)</f>
        <v>#VALUE!</v>
      </c>
      <c r="AB379" s="53" t="e">
        <f aca="false">+VLOOKUP($D379,['file:///home/lab/repositories/luckia.facturador/com.luckia.biller.deploy/src/main/resources/bootstrap/info_presencial_2014.xlsx']venta_neta_cons!$a$2:$n$1048576,7,0)</f>
        <v>#VALUE!</v>
      </c>
      <c r="AC379" s="53" t="e">
        <f aca="false">+VLOOKUP($D379,['file:///home/lab/repositories/luckia.facturador/com.luckia.biller.deploy/src/main/resources/bootstrap/info_presencial_2014.xlsx']venta_neta_cons!$a$2:$n$1048576,8,0)</f>
        <v>#VALUE!</v>
      </c>
      <c r="AD379" s="53" t="e">
        <f aca="false">+VLOOKUP($D379,['file:///home/lab/repositories/luckia.facturador/com.luckia.biller.deploy/src/main/resources/bootstrap/info_presencial_2014.xlsx']venta_neta_cons!$a$2:$n$1048576,9,0)</f>
        <v>#VALUE!</v>
      </c>
      <c r="AE379" s="53" t="e">
        <f aca="false">+VLOOKUP($D379,['file:///home/lab/repositories/luckia.facturador/com.luckia.biller.deploy/src/main/resources/bootstrap/info_presencial_2014.xlsx']venta_neta_cons!$a$2:$n$1048576,10,0)</f>
        <v>#VALUE!</v>
      </c>
      <c r="AF379" s="53" t="e">
        <f aca="false">+VLOOKUP($D379,['file:///home/lab/repositories/luckia.facturador/com.luckia.biller.deploy/src/main/resources/bootstrap/info_presencial_2014.xlsx']venta_neta_cons!$a$2:$n$1048576,11,0)</f>
        <v>#VALUE!</v>
      </c>
      <c r="AG379" s="53" t="e">
        <f aca="false">+VLOOKUP($D379,['file:///home/lab/repositories/luckia.facturador/com.luckia.biller.deploy/src/main/resources/bootstrap/info_presencial_2014.xlsx']venta_neta_cons!$a$2:$n$1048576,12,0)</f>
        <v>#VALUE!</v>
      </c>
      <c r="AH379" s="53" t="e">
        <f aca="false">+VLOOKUP($D379,['file:///home/lab/repositories/luckia.facturador/com.luckia.biller.deploy/src/main/resources/bootstrap/info_presencial_2014.xlsx']venta_neta_cons!$a$2:$n$1048576,13,0)</f>
        <v>#VALUE!</v>
      </c>
      <c r="AI379" s="53" t="e">
        <f aca="false">+VLOOKUP($D379,['file:///home/lab/repositories/luckia.facturador/com.luckia.biller.deploy/src/main/resources/bootstrap/info_presencial_2014.xlsx']venta_neta_cons!$a$2:$n$1048576,14,0)</f>
        <v>#VALUE!</v>
      </c>
      <c r="AJ379" s="53" t="n">
        <f aca="false">+SUM(X379:AI379)</f>
        <v>973</v>
      </c>
      <c r="AK379" s="54" t="n">
        <f aca="false">+BB379/X379</f>
        <v>0.526793422404933</v>
      </c>
      <c r="AL379" s="53"/>
      <c r="AM379" s="53" t="e">
        <f aca="false">+VLOOKUP($D379,['file:///home/lab/repositories/luckia.facturador/com.luckia.biller.deploy/src/main/resources/bootstrap/info_presencial_2014.xlsx']saldo_cons!$a$2:$n$1048576,3,0)</f>
        <v>#VALUE!</v>
      </c>
      <c r="AN379" s="53" t="e">
        <f aca="false">+VLOOKUP($D379,['file:///home/lab/repositories/luckia.facturador/com.luckia.biller.deploy/src/main/resources/bootstrap/info_presencial_2014.xlsx']saldo_cons!$a$2:$n$1048576,4,0)</f>
        <v>#VALUE!</v>
      </c>
      <c r="AO379" s="53" t="e">
        <f aca="false">+VLOOKUP($D379,['file:///home/lab/repositories/luckia.facturador/com.luckia.biller.deploy/src/main/resources/bootstrap/info_presencial_2014.xlsx']saldo_cons!$a$2:$n$1048576,5,0)</f>
        <v>#VALUE!</v>
      </c>
      <c r="AP379" s="53" t="e">
        <f aca="false">+VLOOKUP($D379,['file:///home/lab/repositories/luckia.facturador/com.luckia.biller.deploy/src/main/resources/bootstrap/info_presencial_2014.xlsx']saldo_cons!$a$2:$n$1048576,6,0)</f>
        <v>#VALUE!</v>
      </c>
      <c r="AQ379" s="53" t="e">
        <f aca="false">+VLOOKUP($D379,['file:///home/lab/repositories/luckia.facturador/com.luckia.biller.deploy/src/main/resources/bootstrap/info_presencial_2014.xlsx']saldo_cons!$a$2:$n$1048576,7,0)</f>
        <v>#VALUE!</v>
      </c>
      <c r="AR379" s="53" t="e">
        <f aca="false">+VLOOKUP($D379,['file:///home/lab/repositories/luckia.facturador/com.luckia.biller.deploy/src/main/resources/bootstrap/info_presencial_2014.xlsx']saldo_cons!$a$2:$n$1048576,8,0)</f>
        <v>#VALUE!</v>
      </c>
      <c r="AS379" s="53" t="e">
        <f aca="false">+VLOOKUP($D379,['file:///home/lab/repositories/luckia.facturador/com.luckia.biller.deploy/src/main/resources/bootstrap/info_presencial_2014.xlsx']saldo_cons!$a$2:$n$1048576,9,0)</f>
        <v>#VALUE!</v>
      </c>
      <c r="AT379" s="53" t="e">
        <f aca="false">+VLOOKUP($D379,['file:///home/lab/repositories/luckia.facturador/com.luckia.biller.deploy/src/main/resources/bootstrap/info_presencial_2014.xlsx']saldo_cons!$a$2:$n$1048576,10,0)</f>
        <v>#VALUE!</v>
      </c>
      <c r="AU379" s="53" t="e">
        <f aca="false">+VLOOKUP($D379,['file:///home/lab/repositories/luckia.facturador/com.luckia.biller.deploy/src/main/resources/bootstrap/info_presencial_2014.xlsx']saldo_cons!$a$2:$n$1048576,11,0)</f>
        <v>#VALUE!</v>
      </c>
      <c r="AV379" s="53" t="e">
        <f aca="false">+VLOOKUP($D379,['file:///home/lab/repositories/luckia.facturador/com.luckia.biller.deploy/src/main/resources/bootstrap/info_presencial_2014.xlsx']saldo_cons!$a$2:$n$1048576,12,0)</f>
        <v>#VALUE!</v>
      </c>
      <c r="AW379" s="53" t="e">
        <f aca="false">+VLOOKUP($D379,['file:///home/lab/repositories/luckia.facturador/com.luckia.biller.deploy/src/main/resources/bootstrap/info_presencial_2014.xlsx']saldo_cons!$a$2:$n$1048576,13,0)</f>
        <v>#VALUE!</v>
      </c>
      <c r="AX379" s="53" t="e">
        <f aca="false">+VLOOKUP($D379,['file:///home/lab/repositories/luckia.facturador/com.luckia.biller.deploy/src/main/resources/bootstrap/info_presencial_2014.xlsx']saldo_cons!$a$2:$n$1048576,14,0)</f>
        <v>#VALUE!</v>
      </c>
      <c r="AY379" s="53" t="n">
        <f aca="false">+SUM(AM379:AX379)</f>
        <v>973</v>
      </c>
      <c r="AZ379" s="53"/>
      <c r="BA379" s="53"/>
      <c r="BB379" s="53" t="e">
        <f aca="false">+VLOOKUP($D379,['file:///home/lab/repositories/luckia.facturador/com.luckia.biller.deploy/src/main/resources/bootstrap/info_presencial_2014.xlsx']ggr_cons!$a$2:$n$1048576,3,0)</f>
        <v>#VALUE!</v>
      </c>
      <c r="BC379" s="53" t="e">
        <f aca="false">+VLOOKUP($D379,['file:///home/lab/repositories/luckia.facturador/com.luckia.biller.deploy/src/main/resources/bootstrap/info_presencial_2014.xlsx']ggr_cons!$a$2:$n$1048576,4,0)</f>
        <v>#VALUE!</v>
      </c>
      <c r="BD379" s="53" t="e">
        <f aca="false">+VLOOKUP($D379,['file:///home/lab/repositories/luckia.facturador/com.luckia.biller.deploy/src/main/resources/bootstrap/info_presencial_2014.xlsx']ggr_cons!$a$2:$n$1048576,5,0)</f>
        <v>#VALUE!</v>
      </c>
      <c r="BE379" s="53" t="e">
        <f aca="false">+VLOOKUP($D379,['file:///home/lab/repositories/luckia.facturador/com.luckia.biller.deploy/src/main/resources/bootstrap/info_presencial_2014.xlsx']ggr_cons!$a$2:$n$1048576,6,0)</f>
        <v>#VALUE!</v>
      </c>
      <c r="BF379" s="53" t="e">
        <f aca="false">+VLOOKUP($D379,['file:///home/lab/repositories/luckia.facturador/com.luckia.biller.deploy/src/main/resources/bootstrap/info_presencial_2014.xlsx']ggr_cons!$a$2:$n$1048576,7,0)</f>
        <v>#VALUE!</v>
      </c>
      <c r="BG379" s="53" t="e">
        <f aca="false">+VLOOKUP($D379,['file:///home/lab/repositories/luckia.facturador/com.luckia.biller.deploy/src/main/resources/bootstrap/info_presencial_2014.xlsx']ggr_cons!$a$2:$n$1048576,8,0)</f>
        <v>#VALUE!</v>
      </c>
      <c r="BH379" s="53" t="e">
        <f aca="false">+VLOOKUP($D379,['file:///home/lab/repositories/luckia.facturador/com.luckia.biller.deploy/src/main/resources/bootstrap/info_presencial_2014.xlsx']ggr_cons!$a$2:$n$1048576,9,0)</f>
        <v>#VALUE!</v>
      </c>
      <c r="BI379" s="53" t="e">
        <f aca="false">+VLOOKUP($D379,['file:///home/lab/repositories/luckia.facturador/com.luckia.biller.deploy/src/main/resources/bootstrap/info_presencial_2014.xlsx']ggr_cons!$a$2:$n$1048576,10,0)</f>
        <v>#VALUE!</v>
      </c>
      <c r="BJ379" s="53" t="e">
        <f aca="false">+VLOOKUP($D379,['file:///home/lab/repositories/luckia.facturador/com.luckia.biller.deploy/src/main/resources/bootstrap/info_presencial_2014.xlsx']ggr_cons!$a$2:$n$1048576,11,0)</f>
        <v>#VALUE!</v>
      </c>
      <c r="BK379" s="53" t="e">
        <f aca="false">+VLOOKUP($D379,['file:///home/lab/repositories/luckia.facturador/com.luckia.biller.deploy/src/main/resources/bootstrap/info_presencial_2014.xlsx']ggr_cons!$a$2:$n$1048576,12,0)</f>
        <v>#VALUE!</v>
      </c>
      <c r="BL379" s="53" t="e">
        <f aca="false">+VLOOKUP($D379,['file:///home/lab/repositories/luckia.facturador/com.luckia.biller.deploy/src/main/resources/bootstrap/info_presencial_2014.xlsx']ggr_cons!$a$2:$n$1048576,13,0)</f>
        <v>#VALUE!</v>
      </c>
      <c r="BM379" s="53" t="e">
        <f aca="false">+VLOOKUP($D379,['file:///home/lab/repositories/luckia.facturador/com.luckia.biller.deploy/src/main/resources/bootstrap/info_presencial_2014.xlsx']ggr_cons!$a$2:$n$1048576,14,0)</f>
        <v>#VALUE!</v>
      </c>
      <c r="BN379" s="53" t="n">
        <f aca="false">+SUM(BB379:BM379)</f>
        <v>512.57</v>
      </c>
      <c r="BO379" s="53"/>
      <c r="BP379" s="53"/>
      <c r="BQ379" s="55" t="n">
        <f aca="false">+$N379*X379</f>
        <v>9.73</v>
      </c>
      <c r="BR379" s="55" t="n">
        <f aca="false">+$N379*Y379</f>
        <v>0</v>
      </c>
      <c r="BS379" s="55" t="n">
        <f aca="false">+$N379*Z379</f>
        <v>0</v>
      </c>
      <c r="BT379" s="55" t="n">
        <f aca="false">+$N379*AA379</f>
        <v>0</v>
      </c>
      <c r="BU379" s="55" t="n">
        <f aca="false">+$N379*AB379</f>
        <v>0</v>
      </c>
      <c r="BV379" s="55" t="n">
        <f aca="false">+$N379*AC379</f>
        <v>0</v>
      </c>
      <c r="BW379" s="55" t="n">
        <f aca="false">+$N379*AD379</f>
        <v>0</v>
      </c>
      <c r="BX379" s="55" t="n">
        <f aca="false">+$N379*AE379</f>
        <v>0</v>
      </c>
      <c r="BY379" s="55" t="n">
        <f aca="false">+$N379*AF379</f>
        <v>0</v>
      </c>
      <c r="BZ379" s="55" t="n">
        <f aca="false">+$N379*AG379</f>
        <v>0</v>
      </c>
      <c r="CA379" s="55" t="n">
        <f aca="false">+$N379*AH379</f>
        <v>0</v>
      </c>
      <c r="CB379" s="55" t="n">
        <f aca="false">+$N379*AI379</f>
        <v>0</v>
      </c>
      <c r="CC379" s="55" t="n">
        <f aca="false">+SUM(BQ379:CB379)</f>
        <v>9.73</v>
      </c>
      <c r="CD379" s="53"/>
      <c r="CE379" s="55"/>
      <c r="CF379" s="55" t="n">
        <f aca="false">+BQ379/$CE$2</f>
        <v>8.04132231404959</v>
      </c>
      <c r="CG379" s="55" t="n">
        <f aca="false">+BR379/$CE$2</f>
        <v>0</v>
      </c>
      <c r="CH379" s="55" t="n">
        <f aca="false">+BS379/$CE$2</f>
        <v>0</v>
      </c>
      <c r="CI379" s="55" t="n">
        <f aca="false">+BT379/$CE$2</f>
        <v>0</v>
      </c>
      <c r="CJ379" s="55" t="n">
        <f aca="false">+BU379/$CE$2</f>
        <v>0</v>
      </c>
      <c r="CK379" s="55" t="n">
        <f aca="false">+BV379/$CE$2</f>
        <v>0</v>
      </c>
      <c r="CL379" s="55" t="n">
        <f aca="false">+BW379/$CE$2</f>
        <v>0</v>
      </c>
      <c r="CM379" s="55" t="n">
        <f aca="false">+BX379/$CE$2</f>
        <v>0</v>
      </c>
      <c r="CN379" s="55" t="n">
        <f aca="false">+BY379/$CE$2</f>
        <v>0</v>
      </c>
      <c r="CO379" s="55" t="n">
        <f aca="false">+BZ379/$CE$2</f>
        <v>0</v>
      </c>
      <c r="CP379" s="55" t="n">
        <f aca="false">+CA379/$CE$2</f>
        <v>0</v>
      </c>
      <c r="CQ379" s="55" t="n">
        <f aca="false">+CB379/$CE$2</f>
        <v>0</v>
      </c>
      <c r="CR379" s="55" t="n">
        <f aca="false">+CC379/$CE$2</f>
        <v>8.04132231404959</v>
      </c>
      <c r="CS379" s="53"/>
      <c r="CT379" s="53"/>
      <c r="CU379" s="56" t="n">
        <f aca="false">+$O379*X379+$P379*BB379+$Q379*(0.9*BB379+$S379)+$R379</f>
        <v>19.46</v>
      </c>
      <c r="CV379" s="56" t="n">
        <f aca="false">+$O379*Y379+$P379*BC379+$Q379*(0.9*BC379+$S379)+$R379</f>
        <v>0</v>
      </c>
      <c r="CW379" s="56" t="n">
        <f aca="false">+$O379*Z379+$P379*BD379+$Q379*(0.9*BD379+$S379)+$R379</f>
        <v>0</v>
      </c>
      <c r="CX379" s="56" t="n">
        <f aca="false">+$O379*AA379+$P379*BE379+$Q379*(0.9*BE379+$S379)+$R379</f>
        <v>0</v>
      </c>
      <c r="CY379" s="56" t="n">
        <f aca="false">+$O379*AB379+$P379*BF379+$Q379*(0.9*BF379+$S379)+$R379</f>
        <v>0</v>
      </c>
      <c r="CZ379" s="56" t="n">
        <f aca="false">+$O379*AC379+$P379*BG379+$Q379*(0.9*BG379+$S379)+$R379</f>
        <v>0</v>
      </c>
      <c r="DA379" s="56" t="n">
        <f aca="false">+$O379*AD379+$P379*BH379+$Q379*(0.9*BH379+$S379)+$R379</f>
        <v>0</v>
      </c>
      <c r="DB379" s="56" t="n">
        <f aca="false">+$O379*AE379+$P379*BI379+$Q379*(0.9*BI379+$S379)+$R379</f>
        <v>0</v>
      </c>
      <c r="DC379" s="56" t="n">
        <f aca="false">+$O379*AF379+$P379*BJ379+$Q379*(0.9*BJ379+$S379)+$R379</f>
        <v>0</v>
      </c>
      <c r="DD379" s="56" t="n">
        <f aca="false">+$O379*AG379+$P379*BK379+$Q379*(0.9*BK379+$S379)+$R379</f>
        <v>0</v>
      </c>
      <c r="DE379" s="56" t="n">
        <f aca="false">+$O379*AH379+$P379*BL379+$Q379*(0.9*BL379+$S379)+$R379</f>
        <v>0</v>
      </c>
      <c r="DF379" s="56" t="n">
        <f aca="false">+$O379*AI379+$P379*BM379+$Q379*(0.9*BM379+$S379)+$R379</f>
        <v>0</v>
      </c>
      <c r="DG379" s="55" t="n">
        <f aca="false">+SUM(CU379:DF379)</f>
        <v>19.46</v>
      </c>
      <c r="DH379" s="53"/>
      <c r="DJ379" s="14" t="n">
        <f aca="false">+IF(X379=0,0,$T379)</f>
        <v>30</v>
      </c>
      <c r="DK379" s="14" t="n">
        <f aca="false">+IF(Y379=0,0,$T379)</f>
        <v>0</v>
      </c>
      <c r="DL379" s="14" t="n">
        <f aca="false">+IF(Z379=0,0,$T379)</f>
        <v>0</v>
      </c>
      <c r="DM379" s="14" t="n">
        <f aca="false">+IF(AA379=0,0,$T379)</f>
        <v>0</v>
      </c>
      <c r="DN379" s="14" t="n">
        <f aca="false">+IF(AB379=0,0,$T379)</f>
        <v>0</v>
      </c>
      <c r="DO379" s="14" t="n">
        <f aca="false">+IF(AC379=0,0,$T379)</f>
        <v>0</v>
      </c>
      <c r="DP379" s="14" t="n">
        <f aca="false">+IF(AD379=0,0,$T379)</f>
        <v>0</v>
      </c>
      <c r="DQ379" s="14" t="n">
        <f aca="false">+IF(AE379=0,0,$T379)</f>
        <v>0</v>
      </c>
      <c r="DR379" s="14" t="n">
        <f aca="false">+IF(AF379=0,0,$T379)</f>
        <v>0</v>
      </c>
      <c r="DS379" s="14" t="n">
        <f aca="false">+IF(AG379=0,0,$T379)</f>
        <v>0</v>
      </c>
      <c r="DT379" s="14" t="n">
        <f aca="false">+IF(AH379=0,0,$T379)</f>
        <v>0</v>
      </c>
      <c r="DU379" s="14" t="n">
        <f aca="false">+IF(AI379=0,0,$T379)</f>
        <v>0</v>
      </c>
      <c r="DV379" s="55" t="n">
        <f aca="false">+SUM(DJ379:DU379)</f>
        <v>30</v>
      </c>
      <c r="DY379" s="14" t="n">
        <v>0</v>
      </c>
      <c r="DZ379" s="14" t="n">
        <v>0</v>
      </c>
      <c r="EA379" s="14" t="n">
        <v>0</v>
      </c>
      <c r="EB379" s="14" t="n">
        <v>0</v>
      </c>
      <c r="EC379" s="14" t="n">
        <v>0</v>
      </c>
      <c r="ED379" s="14" t="n">
        <v>0</v>
      </c>
      <c r="EE379" s="14" t="n">
        <v>0</v>
      </c>
      <c r="EF379" s="14" t="n">
        <v>0</v>
      </c>
      <c r="EG379" s="14" t="n">
        <v>0</v>
      </c>
      <c r="EH379" s="14" t="n">
        <v>0</v>
      </c>
      <c r="EI379" s="14" t="n">
        <v>0</v>
      </c>
      <c r="EJ379" s="14" t="n">
        <v>0</v>
      </c>
      <c r="EK379" s="55" t="n">
        <f aca="false">+SUM(DY379:EJ379)</f>
        <v>0</v>
      </c>
      <c r="EO379" s="53" t="n">
        <f aca="false">+CU379+DJ379-DY379/2</f>
        <v>49.46</v>
      </c>
      <c r="EP379" s="53" t="n">
        <f aca="false">+CV379+DK379-DZ379/2</f>
        <v>0</v>
      </c>
      <c r="EQ379" s="53" t="n">
        <f aca="false">+CW379+DL379-EA379/2</f>
        <v>0</v>
      </c>
      <c r="ER379" s="53" t="n">
        <f aca="false">+CX379+DM379-EB379/2</f>
        <v>0</v>
      </c>
      <c r="ES379" s="53" t="n">
        <f aca="false">+CY379+DN379-EC379/2</f>
        <v>0</v>
      </c>
      <c r="ET379" s="53" t="n">
        <f aca="false">+CZ379+DO379-ED379/2</f>
        <v>0</v>
      </c>
      <c r="EU379" s="53" t="n">
        <f aca="false">+DA379+DP379-EE379/2</f>
        <v>0</v>
      </c>
      <c r="EV379" s="53" t="n">
        <f aca="false">+DB379+DQ379-EF379/2</f>
        <v>0</v>
      </c>
      <c r="EW379" s="53" t="n">
        <f aca="false">+DC379+DR379-EG379/2</f>
        <v>0</v>
      </c>
      <c r="EX379" s="53" t="n">
        <f aca="false">+DD379+DS379-EH379/2</f>
        <v>0</v>
      </c>
      <c r="EY379" s="53" t="n">
        <f aca="false">+DE379+DT379-EI379/2</f>
        <v>0</v>
      </c>
      <c r="EZ379" s="53" t="n">
        <f aca="false">+DF379+DU379-EJ379/2</f>
        <v>0</v>
      </c>
      <c r="FA379" s="55" t="n">
        <f aca="false">+SUM(EO379:EZ379)</f>
        <v>49.46</v>
      </c>
      <c r="FD379" s="53" t="n">
        <f aca="false">+AM379-EO379-DY379</f>
        <v>923.54</v>
      </c>
      <c r="FE379" s="53" t="n">
        <f aca="false">+AN379-EP379-DZ379</f>
        <v>0</v>
      </c>
      <c r="FF379" s="53" t="n">
        <f aca="false">+AO379-EQ379-EA379</f>
        <v>0</v>
      </c>
      <c r="FG379" s="53" t="n">
        <f aca="false">+AP379-ER379-EB379</f>
        <v>0</v>
      </c>
      <c r="FH379" s="53" t="n">
        <f aca="false">+AQ379-ES379-EC379</f>
        <v>0</v>
      </c>
      <c r="FI379" s="53" t="n">
        <f aca="false">+AR379-ET379-ED379</f>
        <v>0</v>
      </c>
      <c r="FJ379" s="53" t="n">
        <f aca="false">+AS379-EU379-EE379</f>
        <v>0</v>
      </c>
      <c r="FK379" s="53" t="n">
        <f aca="false">+AT379-EV379-EF379</f>
        <v>0</v>
      </c>
      <c r="FL379" s="53" t="n">
        <f aca="false">+AU379-EW379-EG379</f>
        <v>0</v>
      </c>
      <c r="FM379" s="53" t="n">
        <f aca="false">+AV379-EX379-EH379</f>
        <v>0</v>
      </c>
      <c r="FN379" s="53" t="n">
        <f aca="false">+AW379-EY379-EI379</f>
        <v>0</v>
      </c>
      <c r="FO379" s="53" t="n">
        <f aca="false">+AX379-EZ379-EJ379</f>
        <v>0</v>
      </c>
      <c r="FP379" s="53" t="n">
        <f aca="false">+AY379-FA379</f>
        <v>923.54</v>
      </c>
    </row>
    <row collapsed="false" customFormat="true" customHeight="true" hidden="false" ht="15" outlineLevel="1" r="380" s="63">
      <c r="A380" s="57"/>
      <c r="B380" s="57" t="s">
        <v>1148</v>
      </c>
      <c r="C380" s="57"/>
      <c r="D380" s="70"/>
      <c r="E380" s="71"/>
      <c r="F380" s="57"/>
      <c r="G380" s="57"/>
      <c r="H380" s="57"/>
      <c r="I380" s="57"/>
      <c r="J380" s="57"/>
      <c r="K380" s="57"/>
      <c r="L380" s="59"/>
      <c r="M380" s="60"/>
      <c r="N380" s="61"/>
      <c r="O380" s="61"/>
      <c r="P380" s="61"/>
      <c r="Q380" s="61"/>
      <c r="R380" s="60"/>
      <c r="S380" s="60"/>
      <c r="T380" s="60"/>
      <c r="U380" s="60"/>
      <c r="X380" s="64" t="n">
        <f aca="false">SUBTOTAL(9,X378:X379)</f>
        <v>1129</v>
      </c>
      <c r="Y380" s="64" t="n">
        <f aca="false">SUBTOTAL(9,Y378:Y379)</f>
        <v>0</v>
      </c>
      <c r="Z380" s="64" t="n">
        <f aca="false">SUBTOTAL(9,Z378:Z379)</f>
        <v>0</v>
      </c>
      <c r="AA380" s="64" t="n">
        <f aca="false">SUBTOTAL(9,AA378:AA379)</f>
        <v>0</v>
      </c>
      <c r="AB380" s="64" t="n">
        <f aca="false">SUBTOTAL(9,AB378:AB379)</f>
        <v>0</v>
      </c>
      <c r="AC380" s="64" t="n">
        <f aca="false">SUBTOTAL(9,AC378:AC379)</f>
        <v>0</v>
      </c>
      <c r="AD380" s="64" t="n">
        <f aca="false">SUBTOTAL(9,AD378:AD379)</f>
        <v>0</v>
      </c>
      <c r="AE380" s="64" t="n">
        <f aca="false">SUBTOTAL(9,AE378:AE379)</f>
        <v>0</v>
      </c>
      <c r="AF380" s="64" t="n">
        <f aca="false">SUBTOTAL(9,AF378:AF379)</f>
        <v>0</v>
      </c>
      <c r="AG380" s="64" t="n">
        <f aca="false">SUBTOTAL(9,AG378:AG379)</f>
        <v>0</v>
      </c>
      <c r="AH380" s="64" t="n">
        <f aca="false">SUBTOTAL(9,AH378:AH379)</f>
        <v>0</v>
      </c>
      <c r="AI380" s="64" t="n">
        <f aca="false">SUBTOTAL(9,AI378:AI379)</f>
        <v>0</v>
      </c>
      <c r="AJ380" s="64" t="n">
        <f aca="false">SUBTOTAL(9,AJ378:AJ379)</f>
        <v>1129</v>
      </c>
      <c r="AK380" s="54" t="n">
        <f aca="false">+BB380/X380</f>
        <v>0.561142604074402</v>
      </c>
      <c r="AL380" s="64"/>
      <c r="AM380" s="64" t="n">
        <f aca="false">SUBTOTAL(9,AM378:AM379)</f>
        <v>1129</v>
      </c>
      <c r="AN380" s="64" t="n">
        <f aca="false">SUBTOTAL(9,AN378:AN379)</f>
        <v>0</v>
      </c>
      <c r="AO380" s="64" t="n">
        <f aca="false">SUBTOTAL(9,AO378:AO379)</f>
        <v>0</v>
      </c>
      <c r="AP380" s="64" t="n">
        <f aca="false">SUBTOTAL(9,AP378:AP379)</f>
        <v>0</v>
      </c>
      <c r="AQ380" s="64" t="n">
        <f aca="false">SUBTOTAL(9,AQ378:AQ379)</f>
        <v>0</v>
      </c>
      <c r="AR380" s="64" t="n">
        <f aca="false">SUBTOTAL(9,AR378:AR379)</f>
        <v>0</v>
      </c>
      <c r="AS380" s="64" t="n">
        <f aca="false">SUBTOTAL(9,AS378:AS379)</f>
        <v>0</v>
      </c>
      <c r="AT380" s="64" t="n">
        <f aca="false">SUBTOTAL(9,AT378:AT379)</f>
        <v>0</v>
      </c>
      <c r="AU380" s="64" t="n">
        <f aca="false">SUBTOTAL(9,AU378:AU379)</f>
        <v>0</v>
      </c>
      <c r="AV380" s="64" t="n">
        <f aca="false">SUBTOTAL(9,AV378:AV379)</f>
        <v>0</v>
      </c>
      <c r="AW380" s="64" t="n">
        <f aca="false">SUBTOTAL(9,AW378:AW379)</f>
        <v>0</v>
      </c>
      <c r="AX380" s="64" t="n">
        <f aca="false">SUBTOTAL(9,AX378:AX379)</f>
        <v>0</v>
      </c>
      <c r="AY380" s="64" t="n">
        <f aca="false">SUBTOTAL(9,AY378:AY379)</f>
        <v>1129</v>
      </c>
      <c r="AZ380" s="64"/>
      <c r="BA380" s="64"/>
      <c r="BB380" s="64" t="n">
        <f aca="false">SUBTOTAL(9,BB378:BB379)</f>
        <v>633.53</v>
      </c>
      <c r="BC380" s="64" t="n">
        <f aca="false">SUBTOTAL(9,BC378:BC379)</f>
        <v>0</v>
      </c>
      <c r="BD380" s="64" t="n">
        <f aca="false">SUBTOTAL(9,BD378:BD379)</f>
        <v>0</v>
      </c>
      <c r="BE380" s="64" t="n">
        <f aca="false">SUBTOTAL(9,BE378:BE379)</f>
        <v>0</v>
      </c>
      <c r="BF380" s="64" t="n">
        <f aca="false">SUBTOTAL(9,BF378:BF379)</f>
        <v>0</v>
      </c>
      <c r="BG380" s="64" t="n">
        <f aca="false">SUBTOTAL(9,BG378:BG379)</f>
        <v>0</v>
      </c>
      <c r="BH380" s="64" t="n">
        <f aca="false">SUBTOTAL(9,BH378:BH379)</f>
        <v>0</v>
      </c>
      <c r="BI380" s="64" t="n">
        <f aca="false">SUBTOTAL(9,BI378:BI379)</f>
        <v>0</v>
      </c>
      <c r="BJ380" s="64" t="n">
        <f aca="false">SUBTOTAL(9,BJ378:BJ379)</f>
        <v>0</v>
      </c>
      <c r="BK380" s="64" t="n">
        <f aca="false">SUBTOTAL(9,BK378:BK379)</f>
        <v>0</v>
      </c>
      <c r="BL380" s="64" t="n">
        <f aca="false">SUBTOTAL(9,BL378:BL379)</f>
        <v>0</v>
      </c>
      <c r="BM380" s="64" t="n">
        <f aca="false">SUBTOTAL(9,BM378:BM379)</f>
        <v>0</v>
      </c>
      <c r="BN380" s="64" t="n">
        <f aca="false">SUBTOTAL(9,BN378:BN379)</f>
        <v>633.53</v>
      </c>
      <c r="BO380" s="64"/>
      <c r="BP380" s="64"/>
      <c r="BQ380" s="65" t="n">
        <f aca="false">SUBTOTAL(9,BQ378:BQ379)</f>
        <v>11.29</v>
      </c>
      <c r="BR380" s="65" t="n">
        <f aca="false">SUBTOTAL(9,BR378:BR379)</f>
        <v>0</v>
      </c>
      <c r="BS380" s="65" t="n">
        <f aca="false">SUBTOTAL(9,BS378:BS379)</f>
        <v>0</v>
      </c>
      <c r="BT380" s="65" t="n">
        <f aca="false">SUBTOTAL(9,BT378:BT379)</f>
        <v>0</v>
      </c>
      <c r="BU380" s="65" t="n">
        <f aca="false">SUBTOTAL(9,BU378:BU379)</f>
        <v>0</v>
      </c>
      <c r="BV380" s="65" t="n">
        <f aca="false">SUBTOTAL(9,BV378:BV379)</f>
        <v>0</v>
      </c>
      <c r="BW380" s="65" t="n">
        <f aca="false">SUBTOTAL(9,BW378:BW379)</f>
        <v>0</v>
      </c>
      <c r="BX380" s="65" t="n">
        <f aca="false">SUBTOTAL(9,BX378:BX379)</f>
        <v>0</v>
      </c>
      <c r="BY380" s="65" t="n">
        <f aca="false">SUBTOTAL(9,BY378:BY379)</f>
        <v>0</v>
      </c>
      <c r="BZ380" s="65" t="n">
        <f aca="false">SUBTOTAL(9,BZ378:BZ379)</f>
        <v>0</v>
      </c>
      <c r="CA380" s="65" t="n">
        <f aca="false">SUBTOTAL(9,CA378:CA379)</f>
        <v>0</v>
      </c>
      <c r="CB380" s="65" t="n">
        <f aca="false">SUBTOTAL(9,CB378:CB379)</f>
        <v>0</v>
      </c>
      <c r="CC380" s="65" t="n">
        <f aca="false">SUBTOTAL(9,CC378:CC379)</f>
        <v>11.29</v>
      </c>
      <c r="CD380" s="64"/>
      <c r="CE380" s="65"/>
      <c r="CF380" s="65" t="n">
        <f aca="false">SUBTOTAL(9,CF378:CF379)</f>
        <v>9.3305785123967</v>
      </c>
      <c r="CG380" s="65" t="n">
        <f aca="false">SUBTOTAL(9,CG378:CG379)</f>
        <v>0</v>
      </c>
      <c r="CH380" s="65" t="n">
        <f aca="false">SUBTOTAL(9,CH378:CH379)</f>
        <v>0</v>
      </c>
      <c r="CI380" s="65" t="n">
        <f aca="false">SUBTOTAL(9,CI378:CI379)</f>
        <v>0</v>
      </c>
      <c r="CJ380" s="65" t="n">
        <f aca="false">SUBTOTAL(9,CJ378:CJ379)</f>
        <v>0</v>
      </c>
      <c r="CK380" s="65" t="n">
        <f aca="false">SUBTOTAL(9,CK378:CK379)</f>
        <v>0</v>
      </c>
      <c r="CL380" s="65" t="n">
        <f aca="false">SUBTOTAL(9,CL378:CL379)</f>
        <v>0</v>
      </c>
      <c r="CM380" s="65" t="n">
        <f aca="false">SUBTOTAL(9,CM378:CM379)</f>
        <v>0</v>
      </c>
      <c r="CN380" s="65" t="n">
        <f aca="false">SUBTOTAL(9,CN378:CN379)</f>
        <v>0</v>
      </c>
      <c r="CO380" s="65" t="n">
        <f aca="false">SUBTOTAL(9,CO378:CO379)</f>
        <v>0</v>
      </c>
      <c r="CP380" s="65" t="n">
        <f aca="false">SUBTOTAL(9,CP378:CP379)</f>
        <v>0</v>
      </c>
      <c r="CQ380" s="65" t="n">
        <f aca="false">SUBTOTAL(9,CQ378:CQ379)</f>
        <v>0</v>
      </c>
      <c r="CR380" s="65" t="n">
        <f aca="false">SUBTOTAL(9,CR378:CR379)</f>
        <v>9.3305785123967</v>
      </c>
      <c r="CS380" s="64"/>
      <c r="CT380" s="64"/>
      <c r="CU380" s="66" t="n">
        <f aca="false">SUBTOTAL(9,CU378:CU379)</f>
        <v>22.58</v>
      </c>
      <c r="CV380" s="66" t="n">
        <f aca="false">SUBTOTAL(9,CV378:CV379)</f>
        <v>0</v>
      </c>
      <c r="CW380" s="66" t="n">
        <f aca="false">SUBTOTAL(9,CW378:CW379)</f>
        <v>0</v>
      </c>
      <c r="CX380" s="66" t="n">
        <f aca="false">SUBTOTAL(9,CX378:CX379)</f>
        <v>0</v>
      </c>
      <c r="CY380" s="66" t="n">
        <f aca="false">SUBTOTAL(9,CY378:CY379)</f>
        <v>0</v>
      </c>
      <c r="CZ380" s="66" t="n">
        <f aca="false">SUBTOTAL(9,CZ378:CZ379)</f>
        <v>0</v>
      </c>
      <c r="DA380" s="66" t="n">
        <f aca="false">SUBTOTAL(9,DA378:DA379)</f>
        <v>0</v>
      </c>
      <c r="DB380" s="66" t="n">
        <f aca="false">SUBTOTAL(9,DB378:DB379)</f>
        <v>0</v>
      </c>
      <c r="DC380" s="66" t="n">
        <f aca="false">SUBTOTAL(9,DC378:DC379)</f>
        <v>0</v>
      </c>
      <c r="DD380" s="66" t="n">
        <f aca="false">SUBTOTAL(9,DD378:DD379)</f>
        <v>0</v>
      </c>
      <c r="DE380" s="66" t="n">
        <f aca="false">SUBTOTAL(9,DE378:DE379)</f>
        <v>0</v>
      </c>
      <c r="DF380" s="66" t="n">
        <f aca="false">SUBTOTAL(9,DF378:DF379)</f>
        <v>0</v>
      </c>
      <c r="DG380" s="65" t="n">
        <f aca="false">SUBTOTAL(9,DG378:DG379)</f>
        <v>22.58</v>
      </c>
      <c r="DH380" s="64"/>
      <c r="DJ380" s="63" t="n">
        <f aca="false">SUBTOTAL(9,DJ378:DJ379)</f>
        <v>60</v>
      </c>
      <c r="DK380" s="63" t="n">
        <f aca="false">SUBTOTAL(9,DK378:DK379)</f>
        <v>0</v>
      </c>
      <c r="DL380" s="63" t="n">
        <f aca="false">SUBTOTAL(9,DL378:DL379)</f>
        <v>0</v>
      </c>
      <c r="DM380" s="63" t="n">
        <f aca="false">SUBTOTAL(9,DM378:DM379)</f>
        <v>0</v>
      </c>
      <c r="DN380" s="63" t="n">
        <f aca="false">SUBTOTAL(9,DN378:DN379)</f>
        <v>0</v>
      </c>
      <c r="DO380" s="63" t="n">
        <f aca="false">SUBTOTAL(9,DO378:DO379)</f>
        <v>0</v>
      </c>
      <c r="DP380" s="63" t="n">
        <f aca="false">SUBTOTAL(9,DP378:DP379)</f>
        <v>0</v>
      </c>
      <c r="DQ380" s="63" t="n">
        <f aca="false">SUBTOTAL(9,DQ378:DQ379)</f>
        <v>0</v>
      </c>
      <c r="DR380" s="63" t="n">
        <f aca="false">SUBTOTAL(9,DR378:DR379)</f>
        <v>0</v>
      </c>
      <c r="DS380" s="63" t="n">
        <f aca="false">SUBTOTAL(9,DS378:DS379)</f>
        <v>0</v>
      </c>
      <c r="DT380" s="63" t="n">
        <f aca="false">SUBTOTAL(9,DT378:DT379)</f>
        <v>0</v>
      </c>
      <c r="DU380" s="63" t="n">
        <f aca="false">SUBTOTAL(9,DU378:DU379)</f>
        <v>0</v>
      </c>
      <c r="DV380" s="65" t="n">
        <f aca="false">SUBTOTAL(9,DV378:DV379)</f>
        <v>60</v>
      </c>
      <c r="DY380" s="63" t="n">
        <f aca="false">SUBTOTAL(9,DY378:DY379)</f>
        <v>0</v>
      </c>
      <c r="DZ380" s="63" t="n">
        <f aca="false">SUBTOTAL(9,DZ378:DZ379)</f>
        <v>0</v>
      </c>
      <c r="EA380" s="63" t="n">
        <f aca="false">SUBTOTAL(9,EA378:EA379)</f>
        <v>0</v>
      </c>
      <c r="EB380" s="63" t="n">
        <f aca="false">SUBTOTAL(9,EB378:EB379)</f>
        <v>0</v>
      </c>
      <c r="EC380" s="63" t="n">
        <f aca="false">SUBTOTAL(9,EC378:EC379)</f>
        <v>0</v>
      </c>
      <c r="ED380" s="63" t="n">
        <f aca="false">SUBTOTAL(9,ED378:ED379)</f>
        <v>0</v>
      </c>
      <c r="EE380" s="63" t="n">
        <f aca="false">SUBTOTAL(9,EE378:EE379)</f>
        <v>0</v>
      </c>
      <c r="EF380" s="63" t="n">
        <f aca="false">SUBTOTAL(9,EF378:EF379)</f>
        <v>0</v>
      </c>
      <c r="EG380" s="63" t="n">
        <f aca="false">SUBTOTAL(9,EG378:EG379)</f>
        <v>0</v>
      </c>
      <c r="EH380" s="63" t="n">
        <f aca="false">SUBTOTAL(9,EH378:EH379)</f>
        <v>0</v>
      </c>
      <c r="EI380" s="63" t="n">
        <f aca="false">SUBTOTAL(9,EI378:EI379)</f>
        <v>0</v>
      </c>
      <c r="EJ380" s="63" t="n">
        <f aca="false">SUBTOTAL(9,EJ378:EJ379)</f>
        <v>0</v>
      </c>
      <c r="EK380" s="65" t="n">
        <f aca="false">SUBTOTAL(9,EK378:EK379)</f>
        <v>0</v>
      </c>
      <c r="EN380" s="63" t="n">
        <f aca="false">SUBTOTAL(9,EN378:EN379)</f>
        <v>0</v>
      </c>
      <c r="EO380" s="64" t="n">
        <f aca="false">SUBTOTAL(9,EO378:EO379)</f>
        <v>82.58</v>
      </c>
      <c r="EP380" s="64" t="n">
        <f aca="false">SUBTOTAL(9,EP378:EP379)</f>
        <v>0</v>
      </c>
      <c r="EQ380" s="64" t="n">
        <f aca="false">SUBTOTAL(9,EQ378:EQ379)</f>
        <v>0</v>
      </c>
      <c r="ER380" s="64" t="n">
        <f aca="false">SUBTOTAL(9,ER378:ER379)</f>
        <v>0</v>
      </c>
      <c r="ES380" s="64" t="n">
        <f aca="false">SUBTOTAL(9,ES378:ES379)</f>
        <v>0</v>
      </c>
      <c r="ET380" s="64" t="n">
        <f aca="false">SUBTOTAL(9,ET378:ET379)</f>
        <v>0</v>
      </c>
      <c r="EU380" s="64" t="n">
        <f aca="false">SUBTOTAL(9,EU378:EU379)</f>
        <v>0</v>
      </c>
      <c r="EV380" s="64" t="n">
        <f aca="false">SUBTOTAL(9,EV378:EV379)</f>
        <v>0</v>
      </c>
      <c r="EW380" s="64" t="n">
        <f aca="false">SUBTOTAL(9,EW378:EW379)</f>
        <v>0</v>
      </c>
      <c r="EX380" s="64" t="n">
        <f aca="false">SUBTOTAL(9,EX378:EX379)</f>
        <v>0</v>
      </c>
      <c r="EY380" s="64" t="n">
        <f aca="false">SUBTOTAL(9,EY378:EY379)</f>
        <v>0</v>
      </c>
      <c r="EZ380" s="64" t="n">
        <f aca="false">SUBTOTAL(9,EZ378:EZ379)</f>
        <v>0</v>
      </c>
      <c r="FA380" s="65" t="n">
        <f aca="false">SUBTOTAL(9,FA378:FA379)</f>
        <v>82.58</v>
      </c>
      <c r="FD380" s="64" t="n">
        <f aca="false">SUBTOTAL(9,FD378:FD379)</f>
        <v>1046.42</v>
      </c>
      <c r="FE380" s="64" t="n">
        <f aca="false">SUBTOTAL(9,FE378:FE379)</f>
        <v>0</v>
      </c>
      <c r="FF380" s="64" t="n">
        <f aca="false">SUBTOTAL(9,FF378:FF379)</f>
        <v>0</v>
      </c>
      <c r="FG380" s="64" t="n">
        <f aca="false">SUBTOTAL(9,FG378:FG379)</f>
        <v>0</v>
      </c>
      <c r="FH380" s="64" t="n">
        <f aca="false">SUBTOTAL(9,FH378:FH379)</f>
        <v>0</v>
      </c>
      <c r="FI380" s="64" t="n">
        <f aca="false">SUBTOTAL(9,FI378:FI379)</f>
        <v>0</v>
      </c>
      <c r="FJ380" s="64" t="n">
        <f aca="false">SUBTOTAL(9,FJ378:FJ379)</f>
        <v>0</v>
      </c>
      <c r="FK380" s="64" t="n">
        <f aca="false">SUBTOTAL(9,FK378:FK379)</f>
        <v>0</v>
      </c>
      <c r="FL380" s="64" t="n">
        <f aca="false">SUBTOTAL(9,FL378:FL379)</f>
        <v>0</v>
      </c>
      <c r="FM380" s="64" t="n">
        <f aca="false">SUBTOTAL(9,FM378:FM379)</f>
        <v>0</v>
      </c>
      <c r="FN380" s="64" t="n">
        <f aca="false">SUBTOTAL(9,FN378:FN379)</f>
        <v>0</v>
      </c>
      <c r="FO380" s="64" t="n">
        <f aca="false">SUBTOTAL(9,FO378:FO379)</f>
        <v>0</v>
      </c>
      <c r="FP380" s="64" t="n">
        <f aca="false">SUBTOTAL(9,FP378:FP379)</f>
        <v>1046.42</v>
      </c>
    </row>
    <row collapsed="false" customFormat="false" customHeight="true" hidden="false" ht="15" outlineLevel="2" r="381">
      <c r="A381" s="21" t="n">
        <v>15</v>
      </c>
      <c r="B381" s="21" t="s">
        <v>81</v>
      </c>
      <c r="C381" s="21" t="s">
        <v>137</v>
      </c>
      <c r="D381" s="67" t="s">
        <v>247</v>
      </c>
      <c r="E381" s="69" t="s">
        <v>247</v>
      </c>
      <c r="F381" s="21" t="s">
        <v>1149</v>
      </c>
      <c r="G381" s="21" t="s">
        <v>1150</v>
      </c>
      <c r="H381" s="21" t="s">
        <v>1151</v>
      </c>
      <c r="I381" s="21" t="s">
        <v>1152</v>
      </c>
      <c r="J381" s="21" t="s">
        <v>64</v>
      </c>
      <c r="K381" s="21" t="s">
        <v>64</v>
      </c>
      <c r="L381" s="49" t="s">
        <v>487</v>
      </c>
      <c r="M381" s="50" t="s">
        <v>20</v>
      </c>
      <c r="N381" s="51" t="n">
        <v>0.01</v>
      </c>
      <c r="O381" s="51" t="n">
        <v>0.03</v>
      </c>
      <c r="P381" s="51" t="n">
        <v>0</v>
      </c>
      <c r="Q381" s="51" t="n">
        <v>0</v>
      </c>
      <c r="R381" s="50" t="n">
        <v>0</v>
      </c>
      <c r="S381" s="50" t="n">
        <v>0</v>
      </c>
      <c r="T381" s="50" t="n">
        <v>30</v>
      </c>
      <c r="U381" s="50"/>
      <c r="X381" s="53" t="n">
        <v>0</v>
      </c>
      <c r="Y381" s="53" t="e">
        <f aca="false">+VLOOKUP($D381,['file:///home/lab/repositories/luckia.facturador/com.luckia.biller.deploy/src/main/resources/bootstrap/info_presencial_2014.xlsx']venta_neta_cons!$a$2:$n$1048576,4,0)</f>
        <v>#VALUE!</v>
      </c>
      <c r="Z381" s="53" t="e">
        <f aca="false">+VLOOKUP($D381,['file:///home/lab/repositories/luckia.facturador/com.luckia.biller.deploy/src/main/resources/bootstrap/info_presencial_2014.xlsx']venta_neta_cons!$a$2:$n$1048576,5,0)</f>
        <v>#VALUE!</v>
      </c>
      <c r="AA381" s="53" t="e">
        <f aca="false">+VLOOKUP($D381,['file:///home/lab/repositories/luckia.facturador/com.luckia.biller.deploy/src/main/resources/bootstrap/info_presencial_2014.xlsx']venta_neta_cons!$a$2:$n$1048576,6,0)</f>
        <v>#VALUE!</v>
      </c>
      <c r="AB381" s="53" t="e">
        <f aca="false">+VLOOKUP($D381,['file:///home/lab/repositories/luckia.facturador/com.luckia.biller.deploy/src/main/resources/bootstrap/info_presencial_2014.xlsx']venta_neta_cons!$a$2:$n$1048576,7,0)</f>
        <v>#VALUE!</v>
      </c>
      <c r="AC381" s="53" t="e">
        <f aca="false">+VLOOKUP($D381,['file:///home/lab/repositories/luckia.facturador/com.luckia.biller.deploy/src/main/resources/bootstrap/info_presencial_2014.xlsx']venta_neta_cons!$a$2:$n$1048576,8,0)</f>
        <v>#VALUE!</v>
      </c>
      <c r="AD381" s="53" t="e">
        <f aca="false">+VLOOKUP($D381,['file:///home/lab/repositories/luckia.facturador/com.luckia.biller.deploy/src/main/resources/bootstrap/info_presencial_2014.xlsx']venta_neta_cons!$a$2:$n$1048576,9,0)</f>
        <v>#VALUE!</v>
      </c>
      <c r="AE381" s="53" t="e">
        <f aca="false">+VLOOKUP($D381,['file:///home/lab/repositories/luckia.facturador/com.luckia.biller.deploy/src/main/resources/bootstrap/info_presencial_2014.xlsx']venta_neta_cons!$a$2:$n$1048576,10,0)</f>
        <v>#VALUE!</v>
      </c>
      <c r="AF381" s="53" t="e">
        <f aca="false">+VLOOKUP($D381,['file:///home/lab/repositories/luckia.facturador/com.luckia.biller.deploy/src/main/resources/bootstrap/info_presencial_2014.xlsx']venta_neta_cons!$a$2:$n$1048576,11,0)</f>
        <v>#VALUE!</v>
      </c>
      <c r="AG381" s="53" t="e">
        <f aca="false">+VLOOKUP($D381,['file:///home/lab/repositories/luckia.facturador/com.luckia.biller.deploy/src/main/resources/bootstrap/info_presencial_2014.xlsx']venta_neta_cons!$a$2:$n$1048576,12,0)</f>
        <v>#VALUE!</v>
      </c>
      <c r="AH381" s="53" t="e">
        <f aca="false">+VLOOKUP($D381,['file:///home/lab/repositories/luckia.facturador/com.luckia.biller.deploy/src/main/resources/bootstrap/info_presencial_2014.xlsx']venta_neta_cons!$a$2:$n$1048576,13,0)</f>
        <v>#VALUE!</v>
      </c>
      <c r="AI381" s="53" t="e">
        <f aca="false">+VLOOKUP($D381,['file:///home/lab/repositories/luckia.facturador/com.luckia.biller.deploy/src/main/resources/bootstrap/info_presencial_2014.xlsx']venta_neta_cons!$a$2:$n$1048576,14,0)</f>
        <v>#VALUE!</v>
      </c>
      <c r="AJ381" s="53" t="e">
        <f aca="false">+SUM(X381:AI381)</f>
        <v>#VALUE!</v>
      </c>
      <c r="AK381" s="54" t="e">
        <f aca="false">+BB381/X381</f>
        <v>#DIV/0!</v>
      </c>
      <c r="AL381" s="53"/>
      <c r="AM381" s="53" t="n">
        <v>0</v>
      </c>
      <c r="AN381" s="53" t="e">
        <f aca="false">+VLOOKUP($D381,['file:///home/lab/repositories/luckia.facturador/com.luckia.biller.deploy/src/main/resources/bootstrap/info_presencial_2014.xlsx']saldo_cons!$a$2:$n$1048576,4,0)</f>
        <v>#VALUE!</v>
      </c>
      <c r="AO381" s="53" t="e">
        <f aca="false">+VLOOKUP($D381,['file:///home/lab/repositories/luckia.facturador/com.luckia.biller.deploy/src/main/resources/bootstrap/info_presencial_2014.xlsx']saldo_cons!$a$2:$n$1048576,5,0)</f>
        <v>#VALUE!</v>
      </c>
      <c r="AP381" s="53" t="e">
        <f aca="false">+VLOOKUP($D381,['file:///home/lab/repositories/luckia.facturador/com.luckia.biller.deploy/src/main/resources/bootstrap/info_presencial_2014.xlsx']saldo_cons!$a$2:$n$1048576,6,0)</f>
        <v>#VALUE!</v>
      </c>
      <c r="AQ381" s="53" t="e">
        <f aca="false">+VLOOKUP($D381,['file:///home/lab/repositories/luckia.facturador/com.luckia.biller.deploy/src/main/resources/bootstrap/info_presencial_2014.xlsx']saldo_cons!$a$2:$n$1048576,7,0)</f>
        <v>#VALUE!</v>
      </c>
      <c r="AR381" s="53" t="e">
        <f aca="false">+VLOOKUP($D381,['file:///home/lab/repositories/luckia.facturador/com.luckia.biller.deploy/src/main/resources/bootstrap/info_presencial_2014.xlsx']saldo_cons!$a$2:$n$1048576,8,0)</f>
        <v>#VALUE!</v>
      </c>
      <c r="AS381" s="53" t="e">
        <f aca="false">+VLOOKUP($D381,['file:///home/lab/repositories/luckia.facturador/com.luckia.biller.deploy/src/main/resources/bootstrap/info_presencial_2014.xlsx']saldo_cons!$a$2:$n$1048576,9,0)</f>
        <v>#VALUE!</v>
      </c>
      <c r="AT381" s="53" t="e">
        <f aca="false">+VLOOKUP($D381,['file:///home/lab/repositories/luckia.facturador/com.luckia.biller.deploy/src/main/resources/bootstrap/info_presencial_2014.xlsx']saldo_cons!$a$2:$n$1048576,10,0)</f>
        <v>#VALUE!</v>
      </c>
      <c r="AU381" s="53" t="e">
        <f aca="false">+VLOOKUP($D381,['file:///home/lab/repositories/luckia.facturador/com.luckia.biller.deploy/src/main/resources/bootstrap/info_presencial_2014.xlsx']saldo_cons!$a$2:$n$1048576,11,0)</f>
        <v>#VALUE!</v>
      </c>
      <c r="AV381" s="53" t="e">
        <f aca="false">+VLOOKUP($D381,['file:///home/lab/repositories/luckia.facturador/com.luckia.biller.deploy/src/main/resources/bootstrap/info_presencial_2014.xlsx']saldo_cons!$a$2:$n$1048576,12,0)</f>
        <v>#VALUE!</v>
      </c>
      <c r="AW381" s="53" t="e">
        <f aca="false">+VLOOKUP($D381,['file:///home/lab/repositories/luckia.facturador/com.luckia.biller.deploy/src/main/resources/bootstrap/info_presencial_2014.xlsx']saldo_cons!$a$2:$n$1048576,13,0)</f>
        <v>#VALUE!</v>
      </c>
      <c r="AX381" s="53" t="e">
        <f aca="false">+VLOOKUP($D381,['file:///home/lab/repositories/luckia.facturador/com.luckia.biller.deploy/src/main/resources/bootstrap/info_presencial_2014.xlsx']saldo_cons!$a$2:$n$1048576,14,0)</f>
        <v>#VALUE!</v>
      </c>
      <c r="AY381" s="53"/>
      <c r="AZ381" s="53"/>
      <c r="BA381" s="53"/>
      <c r="BB381" s="53" t="n">
        <v>0</v>
      </c>
      <c r="BC381" s="53" t="e">
        <f aca="false">+VLOOKUP($D381,['file:///home/lab/repositories/luckia.facturador/com.luckia.biller.deploy/src/main/resources/bootstrap/info_presencial_2014.xlsx']ggr_cons!$a$2:$n$1048576,4,0)</f>
        <v>#VALUE!</v>
      </c>
      <c r="BD381" s="53" t="e">
        <f aca="false">+VLOOKUP($D381,['file:///home/lab/repositories/luckia.facturador/com.luckia.biller.deploy/src/main/resources/bootstrap/info_presencial_2014.xlsx']ggr_cons!$a$2:$n$1048576,5,0)</f>
        <v>#VALUE!</v>
      </c>
      <c r="BE381" s="53" t="e">
        <f aca="false">+VLOOKUP($D381,['file:///home/lab/repositories/luckia.facturador/com.luckia.biller.deploy/src/main/resources/bootstrap/info_presencial_2014.xlsx']ggr_cons!$a$2:$n$1048576,6,0)</f>
        <v>#VALUE!</v>
      </c>
      <c r="BF381" s="53" t="e">
        <f aca="false">+VLOOKUP($D381,['file:///home/lab/repositories/luckia.facturador/com.luckia.biller.deploy/src/main/resources/bootstrap/info_presencial_2014.xlsx']ggr_cons!$a$2:$n$1048576,7,0)</f>
        <v>#VALUE!</v>
      </c>
      <c r="BG381" s="53" t="e">
        <f aca="false">+VLOOKUP($D381,['file:///home/lab/repositories/luckia.facturador/com.luckia.biller.deploy/src/main/resources/bootstrap/info_presencial_2014.xlsx']ggr_cons!$a$2:$n$1048576,8,0)</f>
        <v>#VALUE!</v>
      </c>
      <c r="BH381" s="53" t="e">
        <f aca="false">+VLOOKUP($D381,['file:///home/lab/repositories/luckia.facturador/com.luckia.biller.deploy/src/main/resources/bootstrap/info_presencial_2014.xlsx']ggr_cons!$a$2:$n$1048576,9,0)</f>
        <v>#VALUE!</v>
      </c>
      <c r="BI381" s="53" t="e">
        <f aca="false">+VLOOKUP($D381,['file:///home/lab/repositories/luckia.facturador/com.luckia.biller.deploy/src/main/resources/bootstrap/info_presencial_2014.xlsx']ggr_cons!$a$2:$n$1048576,10,0)</f>
        <v>#VALUE!</v>
      </c>
      <c r="BJ381" s="53" t="e">
        <f aca="false">+VLOOKUP($D381,['file:///home/lab/repositories/luckia.facturador/com.luckia.biller.deploy/src/main/resources/bootstrap/info_presencial_2014.xlsx']ggr_cons!$a$2:$n$1048576,11,0)</f>
        <v>#VALUE!</v>
      </c>
      <c r="BK381" s="53" t="e">
        <f aca="false">+VLOOKUP($D381,['file:///home/lab/repositories/luckia.facturador/com.luckia.biller.deploy/src/main/resources/bootstrap/info_presencial_2014.xlsx']ggr_cons!$a$2:$n$1048576,12,0)</f>
        <v>#VALUE!</v>
      </c>
      <c r="BL381" s="53" t="e">
        <f aca="false">+VLOOKUP($D381,['file:///home/lab/repositories/luckia.facturador/com.luckia.biller.deploy/src/main/resources/bootstrap/info_presencial_2014.xlsx']ggr_cons!$a$2:$n$1048576,13,0)</f>
        <v>#VALUE!</v>
      </c>
      <c r="BM381" s="53" t="e">
        <f aca="false">+VLOOKUP($D381,['file:///home/lab/repositories/luckia.facturador/com.luckia.biller.deploy/src/main/resources/bootstrap/info_presencial_2014.xlsx']ggr_cons!$a$2:$n$1048576,14,0)</f>
        <v>#VALUE!</v>
      </c>
      <c r="BN381" s="53"/>
      <c r="BO381" s="53"/>
      <c r="BP381" s="53"/>
      <c r="BQ381" s="55" t="n">
        <f aca="false">+$N381*X381</f>
        <v>0</v>
      </c>
      <c r="BR381" s="55" t="e">
        <f aca="false">+$N381*Y381</f>
        <v>#VALUE!</v>
      </c>
      <c r="BS381" s="55" t="e">
        <f aca="false">+$N381*Z381</f>
        <v>#VALUE!</v>
      </c>
      <c r="BT381" s="55" t="e">
        <f aca="false">+$N381*AA381</f>
        <v>#VALUE!</v>
      </c>
      <c r="BU381" s="55" t="e">
        <f aca="false">+$N381*AB381</f>
        <v>#VALUE!</v>
      </c>
      <c r="BV381" s="55" t="e">
        <f aca="false">+$N381*AC381</f>
        <v>#VALUE!</v>
      </c>
      <c r="BW381" s="55" t="e">
        <f aca="false">+$N381*AD381</f>
        <v>#VALUE!</v>
      </c>
      <c r="BX381" s="55" t="e">
        <f aca="false">+$N381*AE381</f>
        <v>#VALUE!</v>
      </c>
      <c r="BY381" s="55" t="e">
        <f aca="false">+$N381*AF381</f>
        <v>#VALUE!</v>
      </c>
      <c r="BZ381" s="55" t="e">
        <f aca="false">+$N381*AG381</f>
        <v>#VALUE!</v>
      </c>
      <c r="CA381" s="55" t="e">
        <f aca="false">+$N381*AH381</f>
        <v>#VALUE!</v>
      </c>
      <c r="CB381" s="55" t="e">
        <f aca="false">+$N381*AI381</f>
        <v>#VALUE!</v>
      </c>
      <c r="CC381" s="55" t="e">
        <f aca="false">+SUM(BQ381:CB381)</f>
        <v>#VALUE!</v>
      </c>
      <c r="CD381" s="53"/>
      <c r="CE381" s="55"/>
      <c r="CF381" s="55" t="n">
        <f aca="false">+BQ381/$CE$2</f>
        <v>0</v>
      </c>
      <c r="CG381" s="55" t="e">
        <f aca="false">+BR381/$CE$2</f>
        <v>#VALUE!</v>
      </c>
      <c r="CH381" s="55" t="e">
        <f aca="false">+BS381/$CE$2</f>
        <v>#VALUE!</v>
      </c>
      <c r="CI381" s="55" t="e">
        <f aca="false">+BT381/$CE$2</f>
        <v>#VALUE!</v>
      </c>
      <c r="CJ381" s="55" t="e">
        <f aca="false">+BU381/$CE$2</f>
        <v>#VALUE!</v>
      </c>
      <c r="CK381" s="55" t="e">
        <f aca="false">+BV381/$CE$2</f>
        <v>#VALUE!</v>
      </c>
      <c r="CL381" s="55" t="e">
        <f aca="false">+BW381/$CE$2</f>
        <v>#VALUE!</v>
      </c>
      <c r="CM381" s="55" t="e">
        <f aca="false">+BX381/$CE$2</f>
        <v>#VALUE!</v>
      </c>
      <c r="CN381" s="55" t="e">
        <f aca="false">+BY381/$CE$2</f>
        <v>#VALUE!</v>
      </c>
      <c r="CO381" s="55" t="e">
        <f aca="false">+BZ381/$CE$2</f>
        <v>#VALUE!</v>
      </c>
      <c r="CP381" s="55" t="e">
        <f aca="false">+CA381/$CE$2</f>
        <v>#VALUE!</v>
      </c>
      <c r="CQ381" s="55" t="e">
        <f aca="false">+CB381/$CE$2</f>
        <v>#VALUE!</v>
      </c>
      <c r="CR381" s="55" t="e">
        <f aca="false">+CC381/$CE$2</f>
        <v>#VALUE!</v>
      </c>
      <c r="CS381" s="53"/>
      <c r="CT381" s="53"/>
      <c r="CU381" s="56" t="n">
        <f aca="false">+$O381*X381+$P381*BB381+$Q381*(0.9*BB381+$S381)+$R381</f>
        <v>0</v>
      </c>
      <c r="CV381" s="56" t="e">
        <f aca="false">+$O381*Y381+$P381*BC381+$Q381*(0.9*BC381+$S381)+$R381</f>
        <v>#VALUE!</v>
      </c>
      <c r="CW381" s="56" t="e">
        <f aca="false">+$O381*Z381+$P381*BD381+$Q381*(0.9*BD381+$S381)+$R381</f>
        <v>#VALUE!</v>
      </c>
      <c r="CX381" s="56" t="e">
        <f aca="false">+$O381*AA381+$P381*BE381+$Q381*(0.9*BE381+$S381)+$R381</f>
        <v>#VALUE!</v>
      </c>
      <c r="CY381" s="56" t="e">
        <f aca="false">+$O381*AB381+$P381*BF381+$Q381*(0.9*BF381+$S381)+$R381</f>
        <v>#VALUE!</v>
      </c>
      <c r="CZ381" s="56" t="e">
        <f aca="false">+$O381*AC381+$P381*BG381+$Q381*(0.9*BG381+$S381)+$R381</f>
        <v>#VALUE!</v>
      </c>
      <c r="DA381" s="56" t="e">
        <f aca="false">+$O381*AD381+$P381*BH381+$Q381*(0.9*BH381+$S381)+$R381</f>
        <v>#VALUE!</v>
      </c>
      <c r="DB381" s="56" t="e">
        <f aca="false">+$O381*AE381+$P381*BI381+$Q381*(0.9*BI381+$S381)+$R381</f>
        <v>#VALUE!</v>
      </c>
      <c r="DC381" s="56" t="e">
        <f aca="false">+$O381*AF381+$P381*BJ381+$Q381*(0.9*BJ381+$S381)+$R381</f>
        <v>#VALUE!</v>
      </c>
      <c r="DD381" s="56" t="e">
        <f aca="false">+$O381*AG381+$P381*BK381+$Q381*(0.9*BK381+$S381)+$R381</f>
        <v>#VALUE!</v>
      </c>
      <c r="DE381" s="56" t="e">
        <f aca="false">+$O381*AH381+$P381*BL381+$Q381*(0.9*BL381+$S381)+$R381</f>
        <v>#VALUE!</v>
      </c>
      <c r="DF381" s="56" t="e">
        <f aca="false">+$O381*AI381+$P381*BM381+$Q381*(0.9*BM381+$S381)+$R381</f>
        <v>#VALUE!</v>
      </c>
      <c r="DG381" s="55" t="e">
        <f aca="false">+SUM(CU381:DF381)</f>
        <v>#VALUE!</v>
      </c>
      <c r="DH381" s="53"/>
      <c r="DJ381" s="14" t="n">
        <f aca="false">+IF(X381=0,0,$T381)</f>
        <v>0</v>
      </c>
      <c r="DK381" s="14" t="e">
        <f aca="false">+IF(Y381=0,0,$T381)</f>
        <v>#VALUE!</v>
      </c>
      <c r="DL381" s="14" t="e">
        <f aca="false">+IF(Z381=0,0,$T381)</f>
        <v>#VALUE!</v>
      </c>
      <c r="DM381" s="14" t="e">
        <f aca="false">+IF(AA381=0,0,$T381)</f>
        <v>#VALUE!</v>
      </c>
      <c r="DN381" s="14" t="e">
        <f aca="false">+IF(AB381=0,0,$T381)</f>
        <v>#VALUE!</v>
      </c>
      <c r="DO381" s="14" t="e">
        <f aca="false">+IF(AC381=0,0,$T381)</f>
        <v>#VALUE!</v>
      </c>
      <c r="DP381" s="14" t="e">
        <f aca="false">+IF(AD381=0,0,$T381)</f>
        <v>#VALUE!</v>
      </c>
      <c r="DQ381" s="14" t="e">
        <f aca="false">+IF(AE381=0,0,$T381)</f>
        <v>#VALUE!</v>
      </c>
      <c r="DR381" s="14" t="e">
        <f aca="false">+IF(AF381=0,0,$T381)</f>
        <v>#VALUE!</v>
      </c>
      <c r="DS381" s="14" t="e">
        <f aca="false">+IF(AG381=0,0,$T381)</f>
        <v>#VALUE!</v>
      </c>
      <c r="DT381" s="14" t="e">
        <f aca="false">+IF(AH381=0,0,$T381)</f>
        <v>#VALUE!</v>
      </c>
      <c r="DU381" s="14" t="e">
        <f aca="false">+IF(AI381=0,0,$T381)</f>
        <v>#VALUE!</v>
      </c>
      <c r="DV381" s="55"/>
      <c r="DY381" s="14" t="n">
        <v>0</v>
      </c>
      <c r="DZ381" s="14" t="n">
        <v>0</v>
      </c>
      <c r="EA381" s="14" t="n">
        <v>0</v>
      </c>
      <c r="EB381" s="14" t="n">
        <v>0</v>
      </c>
      <c r="EC381" s="14" t="n">
        <v>0</v>
      </c>
      <c r="ED381" s="14" t="n">
        <v>0</v>
      </c>
      <c r="EE381" s="14" t="n">
        <v>0</v>
      </c>
      <c r="EF381" s="14" t="n">
        <v>0</v>
      </c>
      <c r="EG381" s="14" t="n">
        <v>0</v>
      </c>
      <c r="EH381" s="14" t="n">
        <v>0</v>
      </c>
      <c r="EI381" s="14" t="n">
        <v>0</v>
      </c>
      <c r="EJ381" s="14" t="n">
        <v>0</v>
      </c>
      <c r="EK381" s="55"/>
      <c r="EO381" s="53" t="n">
        <f aca="false">+CU381+DJ381-DY381/2</f>
        <v>0</v>
      </c>
      <c r="EP381" s="53" t="e">
        <f aca="false">+CV381+DK381-DZ381/2</f>
        <v>#VALUE!</v>
      </c>
      <c r="EQ381" s="53" t="e">
        <f aca="false">+CW381+DL381-EA381/2</f>
        <v>#VALUE!</v>
      </c>
      <c r="ER381" s="53" t="e">
        <f aca="false">+CX381+DM381-EB381/2</f>
        <v>#VALUE!</v>
      </c>
      <c r="ES381" s="53" t="e">
        <f aca="false">+CY381+DN381-EC381/2</f>
        <v>#VALUE!</v>
      </c>
      <c r="ET381" s="53" t="e">
        <f aca="false">+CZ381+DO381-ED381/2</f>
        <v>#VALUE!</v>
      </c>
      <c r="EU381" s="53" t="e">
        <f aca="false">+DA381+DP381-EE381/2</f>
        <v>#VALUE!</v>
      </c>
      <c r="EV381" s="53" t="e">
        <f aca="false">+DB381+DQ381-EF381/2</f>
        <v>#VALUE!</v>
      </c>
      <c r="EW381" s="53" t="e">
        <f aca="false">+DC381+DR381-EG381/2</f>
        <v>#VALUE!</v>
      </c>
      <c r="EX381" s="53" t="e">
        <f aca="false">+DD381+DS381-EH381/2</f>
        <v>#VALUE!</v>
      </c>
      <c r="EY381" s="53" t="e">
        <f aca="false">+DE381+DT381-EI381/2</f>
        <v>#VALUE!</v>
      </c>
      <c r="EZ381" s="53" t="e">
        <f aca="false">+DF381+DU381-EJ381/2</f>
        <v>#VALUE!</v>
      </c>
      <c r="FA381" s="55" t="e">
        <f aca="false">+SUM(EO381:EZ381)</f>
        <v>#VALUE!</v>
      </c>
      <c r="FD381" s="53" t="n">
        <f aca="false">+AM381-EO381-DY381</f>
        <v>0</v>
      </c>
      <c r="FE381" s="53" t="e">
        <f aca="false">+AN381-EP381-DZ381</f>
        <v>#VALUE!</v>
      </c>
      <c r="FF381" s="53" t="e">
        <f aca="false">+AO381-EQ381-EA381</f>
        <v>#VALUE!</v>
      </c>
      <c r="FG381" s="53" t="e">
        <f aca="false">+AP381-ER381-EB381</f>
        <v>#VALUE!</v>
      </c>
      <c r="FH381" s="53" t="e">
        <f aca="false">+AQ381-ES381-EC381</f>
        <v>#VALUE!</v>
      </c>
      <c r="FI381" s="53" t="e">
        <f aca="false">+AR381-ET381-ED381</f>
        <v>#VALUE!</v>
      </c>
      <c r="FJ381" s="53" t="e">
        <f aca="false">+AS381-EU381-EE381</f>
        <v>#VALUE!</v>
      </c>
      <c r="FK381" s="53" t="e">
        <f aca="false">+AT381-EV381-EF381</f>
        <v>#VALUE!</v>
      </c>
      <c r="FL381" s="53" t="e">
        <f aca="false">+AU381-EW381-EG381</f>
        <v>#VALUE!</v>
      </c>
      <c r="FM381" s="53" t="e">
        <f aca="false">+AV381-EX381-EH381</f>
        <v>#VALUE!</v>
      </c>
      <c r="FN381" s="53" t="e">
        <f aca="false">+AW381-EY381-EI381</f>
        <v>#VALUE!</v>
      </c>
      <c r="FO381" s="53" t="e">
        <f aca="false">+AX381-EZ381-EJ381</f>
        <v>#VALUE!</v>
      </c>
      <c r="FP381" s="53" t="e">
        <f aca="false">+AY381-FA381</f>
        <v>#VALUE!</v>
      </c>
    </row>
    <row collapsed="false" customFormat="false" customHeight="true" hidden="false" ht="15" outlineLevel="2" r="382">
      <c r="A382" s="21" t="n">
        <v>15</v>
      </c>
      <c r="B382" s="21" t="s">
        <v>81</v>
      </c>
      <c r="C382" s="21" t="s">
        <v>137</v>
      </c>
      <c r="D382" s="67" t="s">
        <v>247</v>
      </c>
      <c r="E382" s="69" t="s">
        <v>247</v>
      </c>
      <c r="F382" s="21" t="s">
        <v>1153</v>
      </c>
      <c r="G382" s="21" t="s">
        <v>1154</v>
      </c>
      <c r="H382" s="21" t="s">
        <v>1155</v>
      </c>
      <c r="I382" s="21" t="s">
        <v>1156</v>
      </c>
      <c r="J382" s="21" t="s">
        <v>1157</v>
      </c>
      <c r="K382" s="21" t="s">
        <v>64</v>
      </c>
      <c r="L382" s="49" t="s">
        <v>487</v>
      </c>
      <c r="M382" s="50" t="s">
        <v>20</v>
      </c>
      <c r="N382" s="51" t="n">
        <v>0.01</v>
      </c>
      <c r="O382" s="51" t="n">
        <v>0.03</v>
      </c>
      <c r="P382" s="51" t="n">
        <v>0</v>
      </c>
      <c r="Q382" s="51" t="n">
        <v>0</v>
      </c>
      <c r="R382" s="50" t="n">
        <v>0</v>
      </c>
      <c r="S382" s="50" t="n">
        <v>0</v>
      </c>
      <c r="T382" s="50" t="n">
        <v>30</v>
      </c>
      <c r="U382" s="50"/>
      <c r="X382" s="53" t="n">
        <v>0</v>
      </c>
      <c r="Y382" s="53" t="e">
        <f aca="false">+VLOOKUP($D382,['file:///home/lab/repositories/luckia.facturador/com.luckia.biller.deploy/src/main/resources/bootstrap/info_presencial_2014.xlsx']venta_neta_cons!$a$2:$n$1048576,4,0)</f>
        <v>#VALUE!</v>
      </c>
      <c r="Z382" s="53" t="e">
        <f aca="false">+VLOOKUP($D382,['file:///home/lab/repositories/luckia.facturador/com.luckia.biller.deploy/src/main/resources/bootstrap/info_presencial_2014.xlsx']venta_neta_cons!$a$2:$n$1048576,5,0)</f>
        <v>#VALUE!</v>
      </c>
      <c r="AA382" s="53" t="e">
        <f aca="false">+VLOOKUP($D382,['file:///home/lab/repositories/luckia.facturador/com.luckia.biller.deploy/src/main/resources/bootstrap/info_presencial_2014.xlsx']venta_neta_cons!$a$2:$n$1048576,6,0)</f>
        <v>#VALUE!</v>
      </c>
      <c r="AB382" s="53" t="e">
        <f aca="false">+VLOOKUP($D382,['file:///home/lab/repositories/luckia.facturador/com.luckia.biller.deploy/src/main/resources/bootstrap/info_presencial_2014.xlsx']venta_neta_cons!$a$2:$n$1048576,7,0)</f>
        <v>#VALUE!</v>
      </c>
      <c r="AC382" s="53" t="e">
        <f aca="false">+VLOOKUP($D382,['file:///home/lab/repositories/luckia.facturador/com.luckia.biller.deploy/src/main/resources/bootstrap/info_presencial_2014.xlsx']venta_neta_cons!$a$2:$n$1048576,8,0)</f>
        <v>#VALUE!</v>
      </c>
      <c r="AD382" s="53" t="e">
        <f aca="false">+VLOOKUP($D382,['file:///home/lab/repositories/luckia.facturador/com.luckia.biller.deploy/src/main/resources/bootstrap/info_presencial_2014.xlsx']venta_neta_cons!$a$2:$n$1048576,9,0)</f>
        <v>#VALUE!</v>
      </c>
      <c r="AE382" s="53" t="e">
        <f aca="false">+VLOOKUP($D382,['file:///home/lab/repositories/luckia.facturador/com.luckia.biller.deploy/src/main/resources/bootstrap/info_presencial_2014.xlsx']venta_neta_cons!$a$2:$n$1048576,10,0)</f>
        <v>#VALUE!</v>
      </c>
      <c r="AF382" s="53" t="e">
        <f aca="false">+VLOOKUP($D382,['file:///home/lab/repositories/luckia.facturador/com.luckia.biller.deploy/src/main/resources/bootstrap/info_presencial_2014.xlsx']venta_neta_cons!$a$2:$n$1048576,11,0)</f>
        <v>#VALUE!</v>
      </c>
      <c r="AG382" s="53" t="e">
        <f aca="false">+VLOOKUP($D382,['file:///home/lab/repositories/luckia.facturador/com.luckia.biller.deploy/src/main/resources/bootstrap/info_presencial_2014.xlsx']venta_neta_cons!$a$2:$n$1048576,12,0)</f>
        <v>#VALUE!</v>
      </c>
      <c r="AH382" s="53" t="e">
        <f aca="false">+VLOOKUP($D382,['file:///home/lab/repositories/luckia.facturador/com.luckia.biller.deploy/src/main/resources/bootstrap/info_presencial_2014.xlsx']venta_neta_cons!$a$2:$n$1048576,13,0)</f>
        <v>#VALUE!</v>
      </c>
      <c r="AI382" s="53" t="e">
        <f aca="false">+VLOOKUP($D382,['file:///home/lab/repositories/luckia.facturador/com.luckia.biller.deploy/src/main/resources/bootstrap/info_presencial_2014.xlsx']venta_neta_cons!$a$2:$n$1048576,14,0)</f>
        <v>#VALUE!</v>
      </c>
      <c r="AJ382" s="53" t="e">
        <f aca="false">+SUM(X382:AI382)</f>
        <v>#VALUE!</v>
      </c>
      <c r="AK382" s="54" t="e">
        <f aca="false">+BB382/X382</f>
        <v>#DIV/0!</v>
      </c>
      <c r="AL382" s="53"/>
      <c r="AM382" s="53" t="n">
        <v>0</v>
      </c>
      <c r="AN382" s="53" t="e">
        <f aca="false">+VLOOKUP($D382,['file:///home/lab/repositories/luckia.facturador/com.luckia.biller.deploy/src/main/resources/bootstrap/info_presencial_2014.xlsx']saldo_cons!$a$2:$n$1048576,4,0)</f>
        <v>#VALUE!</v>
      </c>
      <c r="AO382" s="53" t="e">
        <f aca="false">+VLOOKUP($D382,['file:///home/lab/repositories/luckia.facturador/com.luckia.biller.deploy/src/main/resources/bootstrap/info_presencial_2014.xlsx']saldo_cons!$a$2:$n$1048576,5,0)</f>
        <v>#VALUE!</v>
      </c>
      <c r="AP382" s="53" t="e">
        <f aca="false">+VLOOKUP($D382,['file:///home/lab/repositories/luckia.facturador/com.luckia.biller.deploy/src/main/resources/bootstrap/info_presencial_2014.xlsx']saldo_cons!$a$2:$n$1048576,6,0)</f>
        <v>#VALUE!</v>
      </c>
      <c r="AQ382" s="53" t="e">
        <f aca="false">+VLOOKUP($D382,['file:///home/lab/repositories/luckia.facturador/com.luckia.biller.deploy/src/main/resources/bootstrap/info_presencial_2014.xlsx']saldo_cons!$a$2:$n$1048576,7,0)</f>
        <v>#VALUE!</v>
      </c>
      <c r="AR382" s="53" t="e">
        <f aca="false">+VLOOKUP($D382,['file:///home/lab/repositories/luckia.facturador/com.luckia.biller.deploy/src/main/resources/bootstrap/info_presencial_2014.xlsx']saldo_cons!$a$2:$n$1048576,8,0)</f>
        <v>#VALUE!</v>
      </c>
      <c r="AS382" s="53" t="e">
        <f aca="false">+VLOOKUP($D382,['file:///home/lab/repositories/luckia.facturador/com.luckia.biller.deploy/src/main/resources/bootstrap/info_presencial_2014.xlsx']saldo_cons!$a$2:$n$1048576,9,0)</f>
        <v>#VALUE!</v>
      </c>
      <c r="AT382" s="53" t="e">
        <f aca="false">+VLOOKUP($D382,['file:///home/lab/repositories/luckia.facturador/com.luckia.biller.deploy/src/main/resources/bootstrap/info_presencial_2014.xlsx']saldo_cons!$a$2:$n$1048576,10,0)</f>
        <v>#VALUE!</v>
      </c>
      <c r="AU382" s="53" t="e">
        <f aca="false">+VLOOKUP($D382,['file:///home/lab/repositories/luckia.facturador/com.luckia.biller.deploy/src/main/resources/bootstrap/info_presencial_2014.xlsx']saldo_cons!$a$2:$n$1048576,11,0)</f>
        <v>#VALUE!</v>
      </c>
      <c r="AV382" s="53" t="e">
        <f aca="false">+VLOOKUP($D382,['file:///home/lab/repositories/luckia.facturador/com.luckia.biller.deploy/src/main/resources/bootstrap/info_presencial_2014.xlsx']saldo_cons!$a$2:$n$1048576,12,0)</f>
        <v>#VALUE!</v>
      </c>
      <c r="AW382" s="53" t="e">
        <f aca="false">+VLOOKUP($D382,['file:///home/lab/repositories/luckia.facturador/com.luckia.biller.deploy/src/main/resources/bootstrap/info_presencial_2014.xlsx']saldo_cons!$a$2:$n$1048576,13,0)</f>
        <v>#VALUE!</v>
      </c>
      <c r="AX382" s="53" t="e">
        <f aca="false">+VLOOKUP($D382,['file:///home/lab/repositories/luckia.facturador/com.luckia.biller.deploy/src/main/resources/bootstrap/info_presencial_2014.xlsx']saldo_cons!$a$2:$n$1048576,14,0)</f>
        <v>#VALUE!</v>
      </c>
      <c r="AY382" s="53"/>
      <c r="AZ382" s="53"/>
      <c r="BA382" s="53"/>
      <c r="BB382" s="53" t="n">
        <v>0</v>
      </c>
      <c r="BC382" s="53" t="e">
        <f aca="false">+VLOOKUP($D382,['file:///home/lab/repositories/luckia.facturador/com.luckia.biller.deploy/src/main/resources/bootstrap/info_presencial_2014.xlsx']ggr_cons!$a$2:$n$1048576,4,0)</f>
        <v>#VALUE!</v>
      </c>
      <c r="BD382" s="53" t="e">
        <f aca="false">+VLOOKUP($D382,['file:///home/lab/repositories/luckia.facturador/com.luckia.biller.deploy/src/main/resources/bootstrap/info_presencial_2014.xlsx']ggr_cons!$a$2:$n$1048576,5,0)</f>
        <v>#VALUE!</v>
      </c>
      <c r="BE382" s="53" t="e">
        <f aca="false">+VLOOKUP($D382,['file:///home/lab/repositories/luckia.facturador/com.luckia.biller.deploy/src/main/resources/bootstrap/info_presencial_2014.xlsx']ggr_cons!$a$2:$n$1048576,6,0)</f>
        <v>#VALUE!</v>
      </c>
      <c r="BF382" s="53" t="e">
        <f aca="false">+VLOOKUP($D382,['file:///home/lab/repositories/luckia.facturador/com.luckia.biller.deploy/src/main/resources/bootstrap/info_presencial_2014.xlsx']ggr_cons!$a$2:$n$1048576,7,0)</f>
        <v>#VALUE!</v>
      </c>
      <c r="BG382" s="53" t="e">
        <f aca="false">+VLOOKUP($D382,['file:///home/lab/repositories/luckia.facturador/com.luckia.biller.deploy/src/main/resources/bootstrap/info_presencial_2014.xlsx']ggr_cons!$a$2:$n$1048576,8,0)</f>
        <v>#VALUE!</v>
      </c>
      <c r="BH382" s="53" t="e">
        <f aca="false">+VLOOKUP($D382,['file:///home/lab/repositories/luckia.facturador/com.luckia.biller.deploy/src/main/resources/bootstrap/info_presencial_2014.xlsx']ggr_cons!$a$2:$n$1048576,9,0)</f>
        <v>#VALUE!</v>
      </c>
      <c r="BI382" s="53" t="e">
        <f aca="false">+VLOOKUP($D382,['file:///home/lab/repositories/luckia.facturador/com.luckia.biller.deploy/src/main/resources/bootstrap/info_presencial_2014.xlsx']ggr_cons!$a$2:$n$1048576,10,0)</f>
        <v>#VALUE!</v>
      </c>
      <c r="BJ382" s="53" t="e">
        <f aca="false">+VLOOKUP($D382,['file:///home/lab/repositories/luckia.facturador/com.luckia.biller.deploy/src/main/resources/bootstrap/info_presencial_2014.xlsx']ggr_cons!$a$2:$n$1048576,11,0)</f>
        <v>#VALUE!</v>
      </c>
      <c r="BK382" s="53" t="e">
        <f aca="false">+VLOOKUP($D382,['file:///home/lab/repositories/luckia.facturador/com.luckia.biller.deploy/src/main/resources/bootstrap/info_presencial_2014.xlsx']ggr_cons!$a$2:$n$1048576,12,0)</f>
        <v>#VALUE!</v>
      </c>
      <c r="BL382" s="53" t="e">
        <f aca="false">+VLOOKUP($D382,['file:///home/lab/repositories/luckia.facturador/com.luckia.biller.deploy/src/main/resources/bootstrap/info_presencial_2014.xlsx']ggr_cons!$a$2:$n$1048576,13,0)</f>
        <v>#VALUE!</v>
      </c>
      <c r="BM382" s="53" t="e">
        <f aca="false">+VLOOKUP($D382,['file:///home/lab/repositories/luckia.facturador/com.luckia.biller.deploy/src/main/resources/bootstrap/info_presencial_2014.xlsx']ggr_cons!$a$2:$n$1048576,14,0)</f>
        <v>#VALUE!</v>
      </c>
      <c r="BN382" s="53"/>
      <c r="BO382" s="53"/>
      <c r="BP382" s="53"/>
      <c r="BQ382" s="55" t="n">
        <f aca="false">+$N382*X382</f>
        <v>0</v>
      </c>
      <c r="BR382" s="55" t="e">
        <f aca="false">+$N382*Y382</f>
        <v>#VALUE!</v>
      </c>
      <c r="BS382" s="55" t="e">
        <f aca="false">+$N382*Z382</f>
        <v>#VALUE!</v>
      </c>
      <c r="BT382" s="55" t="e">
        <f aca="false">+$N382*AA382</f>
        <v>#VALUE!</v>
      </c>
      <c r="BU382" s="55" t="e">
        <f aca="false">+$N382*AB382</f>
        <v>#VALUE!</v>
      </c>
      <c r="BV382" s="55" t="e">
        <f aca="false">+$N382*AC382</f>
        <v>#VALUE!</v>
      </c>
      <c r="BW382" s="55" t="e">
        <f aca="false">+$N382*AD382</f>
        <v>#VALUE!</v>
      </c>
      <c r="BX382" s="55" t="e">
        <f aca="false">+$N382*AE382</f>
        <v>#VALUE!</v>
      </c>
      <c r="BY382" s="55" t="e">
        <f aca="false">+$N382*AF382</f>
        <v>#VALUE!</v>
      </c>
      <c r="BZ382" s="55" t="e">
        <f aca="false">+$N382*AG382</f>
        <v>#VALUE!</v>
      </c>
      <c r="CA382" s="55" t="e">
        <f aca="false">+$N382*AH382</f>
        <v>#VALUE!</v>
      </c>
      <c r="CB382" s="55" t="e">
        <f aca="false">+$N382*AI382</f>
        <v>#VALUE!</v>
      </c>
      <c r="CC382" s="55" t="e">
        <f aca="false">+SUM(BQ382:CB382)</f>
        <v>#VALUE!</v>
      </c>
      <c r="CD382" s="53"/>
      <c r="CE382" s="55"/>
      <c r="CF382" s="55" t="n">
        <f aca="false">+BQ382/$CE$2</f>
        <v>0</v>
      </c>
      <c r="CG382" s="55" t="e">
        <f aca="false">+BR382/$CE$2</f>
        <v>#VALUE!</v>
      </c>
      <c r="CH382" s="55" t="e">
        <f aca="false">+BS382/$CE$2</f>
        <v>#VALUE!</v>
      </c>
      <c r="CI382" s="55" t="e">
        <f aca="false">+BT382/$CE$2</f>
        <v>#VALUE!</v>
      </c>
      <c r="CJ382" s="55" t="e">
        <f aca="false">+BU382/$CE$2</f>
        <v>#VALUE!</v>
      </c>
      <c r="CK382" s="55" t="e">
        <f aca="false">+BV382/$CE$2</f>
        <v>#VALUE!</v>
      </c>
      <c r="CL382" s="55" t="e">
        <f aca="false">+BW382/$CE$2</f>
        <v>#VALUE!</v>
      </c>
      <c r="CM382" s="55" t="e">
        <f aca="false">+BX382/$CE$2</f>
        <v>#VALUE!</v>
      </c>
      <c r="CN382" s="55" t="e">
        <f aca="false">+BY382/$CE$2</f>
        <v>#VALUE!</v>
      </c>
      <c r="CO382" s="55" t="e">
        <f aca="false">+BZ382/$CE$2</f>
        <v>#VALUE!</v>
      </c>
      <c r="CP382" s="55" t="e">
        <f aca="false">+CA382/$CE$2</f>
        <v>#VALUE!</v>
      </c>
      <c r="CQ382" s="55" t="e">
        <f aca="false">+CB382/$CE$2</f>
        <v>#VALUE!</v>
      </c>
      <c r="CR382" s="55" t="e">
        <f aca="false">+CC382/$CE$2</f>
        <v>#VALUE!</v>
      </c>
      <c r="CS382" s="53"/>
      <c r="CT382" s="53"/>
      <c r="CU382" s="56" t="n">
        <f aca="false">+$O382*X382+$P382*BB382+$Q382*(0.9*BB382+$S382)+$R382</f>
        <v>0</v>
      </c>
      <c r="CV382" s="56" t="e">
        <f aca="false">+$O382*Y382+$P382*BC382+$Q382*(0.9*BC382+$S382)+$R382</f>
        <v>#VALUE!</v>
      </c>
      <c r="CW382" s="56" t="e">
        <f aca="false">+$O382*Z382+$P382*BD382+$Q382*(0.9*BD382+$S382)+$R382</f>
        <v>#VALUE!</v>
      </c>
      <c r="CX382" s="56" t="e">
        <f aca="false">+$O382*AA382+$P382*BE382+$Q382*(0.9*BE382+$S382)+$R382</f>
        <v>#VALUE!</v>
      </c>
      <c r="CY382" s="56" t="e">
        <f aca="false">+$O382*AB382+$P382*BF382+$Q382*(0.9*BF382+$S382)+$R382</f>
        <v>#VALUE!</v>
      </c>
      <c r="CZ382" s="56" t="e">
        <f aca="false">+$O382*AC382+$P382*BG382+$Q382*(0.9*BG382+$S382)+$R382</f>
        <v>#VALUE!</v>
      </c>
      <c r="DA382" s="56" t="e">
        <f aca="false">+$O382*AD382+$P382*BH382+$Q382*(0.9*BH382+$S382)+$R382</f>
        <v>#VALUE!</v>
      </c>
      <c r="DB382" s="56" t="e">
        <f aca="false">+$O382*AE382+$P382*BI382+$Q382*(0.9*BI382+$S382)+$R382</f>
        <v>#VALUE!</v>
      </c>
      <c r="DC382" s="56" t="e">
        <f aca="false">+$O382*AF382+$P382*BJ382+$Q382*(0.9*BJ382+$S382)+$R382</f>
        <v>#VALUE!</v>
      </c>
      <c r="DD382" s="56" t="e">
        <f aca="false">+$O382*AG382+$P382*BK382+$Q382*(0.9*BK382+$S382)+$R382</f>
        <v>#VALUE!</v>
      </c>
      <c r="DE382" s="56" t="e">
        <f aca="false">+$O382*AH382+$P382*BL382+$Q382*(0.9*BL382+$S382)+$R382</f>
        <v>#VALUE!</v>
      </c>
      <c r="DF382" s="56" t="e">
        <f aca="false">+$O382*AI382+$P382*BM382+$Q382*(0.9*BM382+$S382)+$R382</f>
        <v>#VALUE!</v>
      </c>
      <c r="DG382" s="55" t="e">
        <f aca="false">+SUM(CU382:DF382)</f>
        <v>#VALUE!</v>
      </c>
      <c r="DH382" s="53"/>
      <c r="DJ382" s="14" t="n">
        <f aca="false">+IF(X382=0,0,$T382)</f>
        <v>0</v>
      </c>
      <c r="DK382" s="14" t="e">
        <f aca="false">+IF(Y382=0,0,$T382)</f>
        <v>#VALUE!</v>
      </c>
      <c r="DL382" s="14" t="e">
        <f aca="false">+IF(Z382=0,0,$T382)</f>
        <v>#VALUE!</v>
      </c>
      <c r="DM382" s="14" t="e">
        <f aca="false">+IF(AA382=0,0,$T382)</f>
        <v>#VALUE!</v>
      </c>
      <c r="DN382" s="14" t="e">
        <f aca="false">+IF(AB382=0,0,$T382)</f>
        <v>#VALUE!</v>
      </c>
      <c r="DO382" s="14" t="e">
        <f aca="false">+IF(AC382=0,0,$T382)</f>
        <v>#VALUE!</v>
      </c>
      <c r="DP382" s="14" t="e">
        <f aca="false">+IF(AD382=0,0,$T382)</f>
        <v>#VALUE!</v>
      </c>
      <c r="DQ382" s="14" t="e">
        <f aca="false">+IF(AE382=0,0,$T382)</f>
        <v>#VALUE!</v>
      </c>
      <c r="DR382" s="14" t="e">
        <f aca="false">+IF(AF382=0,0,$T382)</f>
        <v>#VALUE!</v>
      </c>
      <c r="DS382" s="14" t="e">
        <f aca="false">+IF(AG382=0,0,$T382)</f>
        <v>#VALUE!</v>
      </c>
      <c r="DT382" s="14" t="e">
        <f aca="false">+IF(AH382=0,0,$T382)</f>
        <v>#VALUE!</v>
      </c>
      <c r="DU382" s="14" t="e">
        <f aca="false">+IF(AI382=0,0,$T382)</f>
        <v>#VALUE!</v>
      </c>
      <c r="DV382" s="55"/>
      <c r="DY382" s="14" t="n">
        <v>0</v>
      </c>
      <c r="DZ382" s="14" t="n">
        <v>0</v>
      </c>
      <c r="EA382" s="14" t="n">
        <v>0</v>
      </c>
      <c r="EB382" s="14" t="n">
        <v>0</v>
      </c>
      <c r="EC382" s="14" t="n">
        <v>0</v>
      </c>
      <c r="ED382" s="14" t="n">
        <v>0</v>
      </c>
      <c r="EE382" s="14" t="n">
        <v>0</v>
      </c>
      <c r="EF382" s="14" t="n">
        <v>0</v>
      </c>
      <c r="EG382" s="14" t="n">
        <v>0</v>
      </c>
      <c r="EH382" s="14" t="n">
        <v>0</v>
      </c>
      <c r="EI382" s="14" t="n">
        <v>0</v>
      </c>
      <c r="EJ382" s="14" t="n">
        <v>0</v>
      </c>
      <c r="EK382" s="55"/>
      <c r="EO382" s="53" t="n">
        <f aca="false">+CU382+DJ382-DY382/2</f>
        <v>0</v>
      </c>
      <c r="EP382" s="53" t="e">
        <f aca="false">+CV382+DK382-DZ382/2</f>
        <v>#VALUE!</v>
      </c>
      <c r="EQ382" s="53" t="e">
        <f aca="false">+CW382+DL382-EA382/2</f>
        <v>#VALUE!</v>
      </c>
      <c r="ER382" s="53" t="e">
        <f aca="false">+CX382+DM382-EB382/2</f>
        <v>#VALUE!</v>
      </c>
      <c r="ES382" s="53" t="e">
        <f aca="false">+CY382+DN382-EC382/2</f>
        <v>#VALUE!</v>
      </c>
      <c r="ET382" s="53" t="e">
        <f aca="false">+CZ382+DO382-ED382/2</f>
        <v>#VALUE!</v>
      </c>
      <c r="EU382" s="53" t="e">
        <f aca="false">+DA382+DP382-EE382/2</f>
        <v>#VALUE!</v>
      </c>
      <c r="EV382" s="53" t="e">
        <f aca="false">+DB382+DQ382-EF382/2</f>
        <v>#VALUE!</v>
      </c>
      <c r="EW382" s="53" t="e">
        <f aca="false">+DC382+DR382-EG382/2</f>
        <v>#VALUE!</v>
      </c>
      <c r="EX382" s="53" t="e">
        <f aca="false">+DD382+DS382-EH382/2</f>
        <v>#VALUE!</v>
      </c>
      <c r="EY382" s="53" t="e">
        <f aca="false">+DE382+DT382-EI382/2</f>
        <v>#VALUE!</v>
      </c>
      <c r="EZ382" s="53" t="e">
        <f aca="false">+DF382+DU382-EJ382/2</f>
        <v>#VALUE!</v>
      </c>
      <c r="FA382" s="55" t="e">
        <f aca="false">+SUM(EO382:EZ382)</f>
        <v>#VALUE!</v>
      </c>
      <c r="FD382" s="53" t="n">
        <f aca="false">+AM382-EO382-DY382</f>
        <v>0</v>
      </c>
      <c r="FE382" s="53" t="e">
        <f aca="false">+AN382-EP382-DZ382</f>
        <v>#VALUE!</v>
      </c>
      <c r="FF382" s="53" t="e">
        <f aca="false">+AO382-EQ382-EA382</f>
        <v>#VALUE!</v>
      </c>
      <c r="FG382" s="53" t="e">
        <f aca="false">+AP382-ER382-EB382</f>
        <v>#VALUE!</v>
      </c>
      <c r="FH382" s="53" t="e">
        <f aca="false">+AQ382-ES382-EC382</f>
        <v>#VALUE!</v>
      </c>
      <c r="FI382" s="53" t="e">
        <f aca="false">+AR382-ET382-ED382</f>
        <v>#VALUE!</v>
      </c>
      <c r="FJ382" s="53" t="e">
        <f aca="false">+AS382-EU382-EE382</f>
        <v>#VALUE!</v>
      </c>
      <c r="FK382" s="53" t="e">
        <f aca="false">+AT382-EV382-EF382</f>
        <v>#VALUE!</v>
      </c>
      <c r="FL382" s="53" t="e">
        <f aca="false">+AU382-EW382-EG382</f>
        <v>#VALUE!</v>
      </c>
      <c r="FM382" s="53" t="e">
        <f aca="false">+AV382-EX382-EH382</f>
        <v>#VALUE!</v>
      </c>
      <c r="FN382" s="53" t="e">
        <f aca="false">+AW382-EY382-EI382</f>
        <v>#VALUE!</v>
      </c>
      <c r="FO382" s="53" t="e">
        <f aca="false">+AX382-EZ382-EJ382</f>
        <v>#VALUE!</v>
      </c>
      <c r="FP382" s="53" t="e">
        <f aca="false">+AY382-FA382</f>
        <v>#VALUE!</v>
      </c>
    </row>
    <row collapsed="false" customFormat="true" customHeight="true" hidden="false" ht="15" outlineLevel="1" r="383" s="63">
      <c r="A383" s="57"/>
      <c r="B383" s="57" t="s">
        <v>1158</v>
      </c>
      <c r="C383" s="57"/>
      <c r="D383" s="70"/>
      <c r="E383" s="71"/>
      <c r="F383" s="57"/>
      <c r="G383" s="57"/>
      <c r="H383" s="57"/>
      <c r="I383" s="57"/>
      <c r="J383" s="57"/>
      <c r="K383" s="57"/>
      <c r="L383" s="59"/>
      <c r="M383" s="60"/>
      <c r="N383" s="61"/>
      <c r="O383" s="61"/>
      <c r="P383" s="61"/>
      <c r="Q383" s="61"/>
      <c r="R383" s="60"/>
      <c r="S383" s="60"/>
      <c r="T383" s="60"/>
      <c r="U383" s="60"/>
      <c r="X383" s="64" t="n">
        <f aca="false">SUBTOTAL(9,X381:X382)</f>
        <v>0</v>
      </c>
      <c r="Y383" s="64" t="e">
        <f aca="false">SUBTOTAL(9,Y381:Y382)</f>
        <v>#VALUE!</v>
      </c>
      <c r="Z383" s="64" t="e">
        <f aca="false">SUBTOTAL(9,Z381:Z382)</f>
        <v>#VALUE!</v>
      </c>
      <c r="AA383" s="64" t="e">
        <f aca="false">SUBTOTAL(9,AA381:AA382)</f>
        <v>#VALUE!</v>
      </c>
      <c r="AB383" s="64" t="e">
        <f aca="false">SUBTOTAL(9,AB381:AB382)</f>
        <v>#VALUE!</v>
      </c>
      <c r="AC383" s="64" t="e">
        <f aca="false">SUBTOTAL(9,AC381:AC382)</f>
        <v>#VALUE!</v>
      </c>
      <c r="AD383" s="64" t="e">
        <f aca="false">SUBTOTAL(9,AD381:AD382)</f>
        <v>#VALUE!</v>
      </c>
      <c r="AE383" s="64" t="e">
        <f aca="false">SUBTOTAL(9,AE381:AE382)</f>
        <v>#VALUE!</v>
      </c>
      <c r="AF383" s="64" t="e">
        <f aca="false">SUBTOTAL(9,AF381:AF382)</f>
        <v>#VALUE!</v>
      </c>
      <c r="AG383" s="64" t="e">
        <f aca="false">SUBTOTAL(9,AG381:AG382)</f>
        <v>#VALUE!</v>
      </c>
      <c r="AH383" s="64" t="e">
        <f aca="false">SUBTOTAL(9,AH381:AH382)</f>
        <v>#VALUE!</v>
      </c>
      <c r="AI383" s="64" t="e">
        <f aca="false">SUBTOTAL(9,AI381:AI382)</f>
        <v>#VALUE!</v>
      </c>
      <c r="AJ383" s="64" t="e">
        <f aca="false">SUBTOTAL(9,AJ381:AJ382)</f>
        <v>#VALUE!</v>
      </c>
      <c r="AK383" s="54" t="e">
        <f aca="false">+BB383/X383</f>
        <v>#DIV/0!</v>
      </c>
      <c r="AL383" s="64"/>
      <c r="AM383" s="64" t="n">
        <f aca="false">SUBTOTAL(9,AM381:AM382)</f>
        <v>0</v>
      </c>
      <c r="AN383" s="64" t="e">
        <f aca="false">SUBTOTAL(9,AN381:AN382)</f>
        <v>#VALUE!</v>
      </c>
      <c r="AO383" s="64" t="e">
        <f aca="false">SUBTOTAL(9,AO381:AO382)</f>
        <v>#VALUE!</v>
      </c>
      <c r="AP383" s="64" t="e">
        <f aca="false">SUBTOTAL(9,AP381:AP382)</f>
        <v>#VALUE!</v>
      </c>
      <c r="AQ383" s="64" t="e">
        <f aca="false">SUBTOTAL(9,AQ381:AQ382)</f>
        <v>#VALUE!</v>
      </c>
      <c r="AR383" s="64" t="e">
        <f aca="false">SUBTOTAL(9,AR381:AR382)</f>
        <v>#VALUE!</v>
      </c>
      <c r="AS383" s="64" t="e">
        <f aca="false">SUBTOTAL(9,AS381:AS382)</f>
        <v>#VALUE!</v>
      </c>
      <c r="AT383" s="64" t="e">
        <f aca="false">SUBTOTAL(9,AT381:AT382)</f>
        <v>#VALUE!</v>
      </c>
      <c r="AU383" s="64" t="e">
        <f aca="false">SUBTOTAL(9,AU381:AU382)</f>
        <v>#VALUE!</v>
      </c>
      <c r="AV383" s="64" t="e">
        <f aca="false">SUBTOTAL(9,AV381:AV382)</f>
        <v>#VALUE!</v>
      </c>
      <c r="AW383" s="64" t="e">
        <f aca="false">SUBTOTAL(9,AW381:AW382)</f>
        <v>#VALUE!</v>
      </c>
      <c r="AX383" s="64" t="e">
        <f aca="false">SUBTOTAL(9,AX381:AX382)</f>
        <v>#VALUE!</v>
      </c>
      <c r="AY383" s="64" t="n">
        <f aca="false">SUBTOTAL(9,AY381:AY382)</f>
        <v>0</v>
      </c>
      <c r="AZ383" s="64"/>
      <c r="BA383" s="64"/>
      <c r="BB383" s="64" t="n">
        <f aca="false">SUBTOTAL(9,BB381:BB382)</f>
        <v>0</v>
      </c>
      <c r="BC383" s="64" t="e">
        <f aca="false">SUBTOTAL(9,BC381:BC382)</f>
        <v>#VALUE!</v>
      </c>
      <c r="BD383" s="64" t="e">
        <f aca="false">SUBTOTAL(9,BD381:BD382)</f>
        <v>#VALUE!</v>
      </c>
      <c r="BE383" s="64" t="e">
        <f aca="false">SUBTOTAL(9,BE381:BE382)</f>
        <v>#VALUE!</v>
      </c>
      <c r="BF383" s="64" t="e">
        <f aca="false">SUBTOTAL(9,BF381:BF382)</f>
        <v>#VALUE!</v>
      </c>
      <c r="BG383" s="64" t="e">
        <f aca="false">SUBTOTAL(9,BG381:BG382)</f>
        <v>#VALUE!</v>
      </c>
      <c r="BH383" s="64" t="e">
        <f aca="false">SUBTOTAL(9,BH381:BH382)</f>
        <v>#VALUE!</v>
      </c>
      <c r="BI383" s="64" t="e">
        <f aca="false">SUBTOTAL(9,BI381:BI382)</f>
        <v>#VALUE!</v>
      </c>
      <c r="BJ383" s="64" t="e">
        <f aca="false">SUBTOTAL(9,BJ381:BJ382)</f>
        <v>#VALUE!</v>
      </c>
      <c r="BK383" s="64" t="e">
        <f aca="false">SUBTOTAL(9,BK381:BK382)</f>
        <v>#VALUE!</v>
      </c>
      <c r="BL383" s="64" t="e">
        <f aca="false">SUBTOTAL(9,BL381:BL382)</f>
        <v>#VALUE!</v>
      </c>
      <c r="BM383" s="64" t="e">
        <f aca="false">SUBTOTAL(9,BM381:BM382)</f>
        <v>#VALUE!</v>
      </c>
      <c r="BN383" s="64" t="n">
        <f aca="false">SUBTOTAL(9,BN381:BN382)</f>
        <v>0</v>
      </c>
      <c r="BO383" s="64"/>
      <c r="BP383" s="64"/>
      <c r="BQ383" s="65" t="n">
        <f aca="false">SUBTOTAL(9,BQ381:BQ382)</f>
        <v>0</v>
      </c>
      <c r="BR383" s="65" t="e">
        <f aca="false">SUBTOTAL(9,BR381:BR382)</f>
        <v>#VALUE!</v>
      </c>
      <c r="BS383" s="65" t="e">
        <f aca="false">SUBTOTAL(9,BS381:BS382)</f>
        <v>#VALUE!</v>
      </c>
      <c r="BT383" s="65" t="e">
        <f aca="false">SUBTOTAL(9,BT381:BT382)</f>
        <v>#VALUE!</v>
      </c>
      <c r="BU383" s="65" t="e">
        <f aca="false">SUBTOTAL(9,BU381:BU382)</f>
        <v>#VALUE!</v>
      </c>
      <c r="BV383" s="65" t="e">
        <f aca="false">SUBTOTAL(9,BV381:BV382)</f>
        <v>#VALUE!</v>
      </c>
      <c r="BW383" s="65" t="e">
        <f aca="false">SUBTOTAL(9,BW381:BW382)</f>
        <v>#VALUE!</v>
      </c>
      <c r="BX383" s="65" t="e">
        <f aca="false">SUBTOTAL(9,BX381:BX382)</f>
        <v>#VALUE!</v>
      </c>
      <c r="BY383" s="65" t="e">
        <f aca="false">SUBTOTAL(9,BY381:BY382)</f>
        <v>#VALUE!</v>
      </c>
      <c r="BZ383" s="65" t="e">
        <f aca="false">SUBTOTAL(9,BZ381:BZ382)</f>
        <v>#VALUE!</v>
      </c>
      <c r="CA383" s="65" t="e">
        <f aca="false">SUBTOTAL(9,CA381:CA382)</f>
        <v>#VALUE!</v>
      </c>
      <c r="CB383" s="65" t="e">
        <f aca="false">SUBTOTAL(9,CB381:CB382)</f>
        <v>#VALUE!</v>
      </c>
      <c r="CC383" s="65" t="e">
        <f aca="false">SUBTOTAL(9,CC381:CC382)</f>
        <v>#VALUE!</v>
      </c>
      <c r="CD383" s="64"/>
      <c r="CE383" s="65"/>
      <c r="CF383" s="65" t="n">
        <f aca="false">SUBTOTAL(9,CF381:CF382)</f>
        <v>0</v>
      </c>
      <c r="CG383" s="65" t="e">
        <f aca="false">SUBTOTAL(9,CG381:CG382)</f>
        <v>#VALUE!</v>
      </c>
      <c r="CH383" s="65" t="e">
        <f aca="false">SUBTOTAL(9,CH381:CH382)</f>
        <v>#VALUE!</v>
      </c>
      <c r="CI383" s="65" t="e">
        <f aca="false">SUBTOTAL(9,CI381:CI382)</f>
        <v>#VALUE!</v>
      </c>
      <c r="CJ383" s="65" t="e">
        <f aca="false">SUBTOTAL(9,CJ381:CJ382)</f>
        <v>#VALUE!</v>
      </c>
      <c r="CK383" s="65" t="e">
        <f aca="false">SUBTOTAL(9,CK381:CK382)</f>
        <v>#VALUE!</v>
      </c>
      <c r="CL383" s="65" t="e">
        <f aca="false">SUBTOTAL(9,CL381:CL382)</f>
        <v>#VALUE!</v>
      </c>
      <c r="CM383" s="65" t="e">
        <f aca="false">SUBTOTAL(9,CM381:CM382)</f>
        <v>#VALUE!</v>
      </c>
      <c r="CN383" s="65" t="e">
        <f aca="false">SUBTOTAL(9,CN381:CN382)</f>
        <v>#VALUE!</v>
      </c>
      <c r="CO383" s="65" t="e">
        <f aca="false">SUBTOTAL(9,CO381:CO382)</f>
        <v>#VALUE!</v>
      </c>
      <c r="CP383" s="65" t="e">
        <f aca="false">SUBTOTAL(9,CP381:CP382)</f>
        <v>#VALUE!</v>
      </c>
      <c r="CQ383" s="65" t="e">
        <f aca="false">SUBTOTAL(9,CQ381:CQ382)</f>
        <v>#VALUE!</v>
      </c>
      <c r="CR383" s="65" t="e">
        <f aca="false">SUBTOTAL(9,CR381:CR382)</f>
        <v>#VALUE!</v>
      </c>
      <c r="CS383" s="64"/>
      <c r="CT383" s="64"/>
      <c r="CU383" s="66" t="n">
        <f aca="false">SUBTOTAL(9,CU381:CU382)</f>
        <v>0</v>
      </c>
      <c r="CV383" s="66" t="e">
        <f aca="false">SUBTOTAL(9,CV381:CV382)</f>
        <v>#VALUE!</v>
      </c>
      <c r="CW383" s="66" t="e">
        <f aca="false">SUBTOTAL(9,CW381:CW382)</f>
        <v>#VALUE!</v>
      </c>
      <c r="CX383" s="66" t="e">
        <f aca="false">SUBTOTAL(9,CX381:CX382)</f>
        <v>#VALUE!</v>
      </c>
      <c r="CY383" s="66" t="e">
        <f aca="false">SUBTOTAL(9,CY381:CY382)</f>
        <v>#VALUE!</v>
      </c>
      <c r="CZ383" s="66" t="e">
        <f aca="false">SUBTOTAL(9,CZ381:CZ382)</f>
        <v>#VALUE!</v>
      </c>
      <c r="DA383" s="66" t="e">
        <f aca="false">SUBTOTAL(9,DA381:DA382)</f>
        <v>#VALUE!</v>
      </c>
      <c r="DB383" s="66" t="e">
        <f aca="false">SUBTOTAL(9,DB381:DB382)</f>
        <v>#VALUE!</v>
      </c>
      <c r="DC383" s="66" t="e">
        <f aca="false">SUBTOTAL(9,DC381:DC382)</f>
        <v>#VALUE!</v>
      </c>
      <c r="DD383" s="66" t="e">
        <f aca="false">SUBTOTAL(9,DD381:DD382)</f>
        <v>#VALUE!</v>
      </c>
      <c r="DE383" s="66" t="e">
        <f aca="false">SUBTOTAL(9,DE381:DE382)</f>
        <v>#VALUE!</v>
      </c>
      <c r="DF383" s="66" t="e">
        <f aca="false">SUBTOTAL(9,DF381:DF382)</f>
        <v>#VALUE!</v>
      </c>
      <c r="DG383" s="65" t="e">
        <f aca="false">SUBTOTAL(9,DG381:DG382)</f>
        <v>#VALUE!</v>
      </c>
      <c r="DH383" s="64"/>
      <c r="DJ383" s="63" t="n">
        <f aca="false">SUBTOTAL(9,DJ381:DJ382)</f>
        <v>0</v>
      </c>
      <c r="DK383" s="63" t="e">
        <f aca="false">SUBTOTAL(9,DK381:DK382)</f>
        <v>#VALUE!</v>
      </c>
      <c r="DL383" s="63" t="e">
        <f aca="false">SUBTOTAL(9,DL381:DL382)</f>
        <v>#VALUE!</v>
      </c>
      <c r="DM383" s="63" t="e">
        <f aca="false">SUBTOTAL(9,DM381:DM382)</f>
        <v>#VALUE!</v>
      </c>
      <c r="DN383" s="63" t="e">
        <f aca="false">SUBTOTAL(9,DN381:DN382)</f>
        <v>#VALUE!</v>
      </c>
      <c r="DO383" s="63" t="e">
        <f aca="false">SUBTOTAL(9,DO381:DO382)</f>
        <v>#VALUE!</v>
      </c>
      <c r="DP383" s="63" t="e">
        <f aca="false">SUBTOTAL(9,DP381:DP382)</f>
        <v>#VALUE!</v>
      </c>
      <c r="DQ383" s="63" t="e">
        <f aca="false">SUBTOTAL(9,DQ381:DQ382)</f>
        <v>#VALUE!</v>
      </c>
      <c r="DR383" s="63" t="e">
        <f aca="false">SUBTOTAL(9,DR381:DR382)</f>
        <v>#VALUE!</v>
      </c>
      <c r="DS383" s="63" t="e">
        <f aca="false">SUBTOTAL(9,DS381:DS382)</f>
        <v>#VALUE!</v>
      </c>
      <c r="DT383" s="63" t="e">
        <f aca="false">SUBTOTAL(9,DT381:DT382)</f>
        <v>#VALUE!</v>
      </c>
      <c r="DU383" s="63" t="e">
        <f aca="false">SUBTOTAL(9,DU381:DU382)</f>
        <v>#VALUE!</v>
      </c>
      <c r="DV383" s="65" t="n">
        <f aca="false">SUBTOTAL(9,DV381:DV382)</f>
        <v>0</v>
      </c>
      <c r="DY383" s="63" t="n">
        <f aca="false">SUBTOTAL(9,DY381:DY382)</f>
        <v>0</v>
      </c>
      <c r="DZ383" s="63" t="n">
        <f aca="false">SUBTOTAL(9,DZ381:DZ382)</f>
        <v>0</v>
      </c>
      <c r="EA383" s="63" t="n">
        <f aca="false">SUBTOTAL(9,EA381:EA382)</f>
        <v>0</v>
      </c>
      <c r="EB383" s="63" t="n">
        <f aca="false">SUBTOTAL(9,EB381:EB382)</f>
        <v>0</v>
      </c>
      <c r="EC383" s="63" t="n">
        <f aca="false">SUBTOTAL(9,EC381:EC382)</f>
        <v>0</v>
      </c>
      <c r="ED383" s="63" t="n">
        <f aca="false">SUBTOTAL(9,ED381:ED382)</f>
        <v>0</v>
      </c>
      <c r="EE383" s="63" t="n">
        <f aca="false">SUBTOTAL(9,EE381:EE382)</f>
        <v>0</v>
      </c>
      <c r="EF383" s="63" t="n">
        <f aca="false">SUBTOTAL(9,EF381:EF382)</f>
        <v>0</v>
      </c>
      <c r="EG383" s="63" t="n">
        <f aca="false">SUBTOTAL(9,EG381:EG382)</f>
        <v>0</v>
      </c>
      <c r="EH383" s="63" t="n">
        <f aca="false">SUBTOTAL(9,EH381:EH382)</f>
        <v>0</v>
      </c>
      <c r="EI383" s="63" t="n">
        <f aca="false">SUBTOTAL(9,EI381:EI382)</f>
        <v>0</v>
      </c>
      <c r="EJ383" s="63" t="n">
        <f aca="false">SUBTOTAL(9,EJ381:EJ382)</f>
        <v>0</v>
      </c>
      <c r="EK383" s="65" t="n">
        <f aca="false">SUBTOTAL(9,EK381:EK382)</f>
        <v>0</v>
      </c>
      <c r="EN383" s="63" t="n">
        <f aca="false">SUBTOTAL(9,EN381:EN382)</f>
        <v>0</v>
      </c>
      <c r="EO383" s="64" t="n">
        <f aca="false">SUBTOTAL(9,EO381:EO382)</f>
        <v>0</v>
      </c>
      <c r="EP383" s="64" t="e">
        <f aca="false">SUBTOTAL(9,EP381:EP382)</f>
        <v>#VALUE!</v>
      </c>
      <c r="EQ383" s="64" t="e">
        <f aca="false">SUBTOTAL(9,EQ381:EQ382)</f>
        <v>#VALUE!</v>
      </c>
      <c r="ER383" s="64" t="e">
        <f aca="false">SUBTOTAL(9,ER381:ER382)</f>
        <v>#VALUE!</v>
      </c>
      <c r="ES383" s="64" t="e">
        <f aca="false">SUBTOTAL(9,ES381:ES382)</f>
        <v>#VALUE!</v>
      </c>
      <c r="ET383" s="64" t="e">
        <f aca="false">SUBTOTAL(9,ET381:ET382)</f>
        <v>#VALUE!</v>
      </c>
      <c r="EU383" s="64" t="e">
        <f aca="false">SUBTOTAL(9,EU381:EU382)</f>
        <v>#VALUE!</v>
      </c>
      <c r="EV383" s="64" t="e">
        <f aca="false">SUBTOTAL(9,EV381:EV382)</f>
        <v>#VALUE!</v>
      </c>
      <c r="EW383" s="64" t="e">
        <f aca="false">SUBTOTAL(9,EW381:EW382)</f>
        <v>#VALUE!</v>
      </c>
      <c r="EX383" s="64" t="e">
        <f aca="false">SUBTOTAL(9,EX381:EX382)</f>
        <v>#VALUE!</v>
      </c>
      <c r="EY383" s="64" t="e">
        <f aca="false">SUBTOTAL(9,EY381:EY382)</f>
        <v>#VALUE!</v>
      </c>
      <c r="EZ383" s="64" t="e">
        <f aca="false">SUBTOTAL(9,EZ381:EZ382)</f>
        <v>#VALUE!</v>
      </c>
      <c r="FA383" s="65" t="e">
        <f aca="false">SUBTOTAL(9,FA381:FA382)</f>
        <v>#VALUE!</v>
      </c>
      <c r="FD383" s="64" t="n">
        <f aca="false">SUBTOTAL(9,FD381:FD382)</f>
        <v>0</v>
      </c>
      <c r="FE383" s="64" t="e">
        <f aca="false">SUBTOTAL(9,FE381:FE382)</f>
        <v>#VALUE!</v>
      </c>
      <c r="FF383" s="64" t="e">
        <f aca="false">SUBTOTAL(9,FF381:FF382)</f>
        <v>#VALUE!</v>
      </c>
      <c r="FG383" s="64" t="e">
        <f aca="false">SUBTOTAL(9,FG381:FG382)</f>
        <v>#VALUE!</v>
      </c>
      <c r="FH383" s="64" t="e">
        <f aca="false">SUBTOTAL(9,FH381:FH382)</f>
        <v>#VALUE!</v>
      </c>
      <c r="FI383" s="64" t="e">
        <f aca="false">SUBTOTAL(9,FI381:FI382)</f>
        <v>#VALUE!</v>
      </c>
      <c r="FJ383" s="64" t="e">
        <f aca="false">SUBTOTAL(9,FJ381:FJ382)</f>
        <v>#VALUE!</v>
      </c>
      <c r="FK383" s="64" t="e">
        <f aca="false">SUBTOTAL(9,FK381:FK382)</f>
        <v>#VALUE!</v>
      </c>
      <c r="FL383" s="64" t="e">
        <f aca="false">SUBTOTAL(9,FL381:FL382)</f>
        <v>#VALUE!</v>
      </c>
      <c r="FM383" s="64" t="e">
        <f aca="false">SUBTOTAL(9,FM381:FM382)</f>
        <v>#VALUE!</v>
      </c>
      <c r="FN383" s="64" t="e">
        <f aca="false">SUBTOTAL(9,FN381:FN382)</f>
        <v>#VALUE!</v>
      </c>
      <c r="FO383" s="64" t="e">
        <f aca="false">SUBTOTAL(9,FO381:FO382)</f>
        <v>#VALUE!</v>
      </c>
      <c r="FP383" s="64" t="e">
        <f aca="false">SUBTOTAL(9,FP381:FP382)</f>
        <v>#VALUE!</v>
      </c>
    </row>
    <row collapsed="false" customFormat="false" customHeight="true" hidden="false" ht="15" outlineLevel="2" r="384">
      <c r="A384" s="90" t="s">
        <v>1159</v>
      </c>
      <c r="B384" s="90" t="s">
        <v>1159</v>
      </c>
      <c r="C384" s="90" t="s">
        <v>1159</v>
      </c>
      <c r="D384" s="67" t="n">
        <v>10113</v>
      </c>
      <c r="E384" s="69"/>
      <c r="F384" s="72" t="s">
        <v>1160</v>
      </c>
      <c r="G384" s="21" t="s">
        <v>69</v>
      </c>
      <c r="H384" s="21" t="s">
        <v>69</v>
      </c>
      <c r="I384" s="72"/>
      <c r="J384" s="76"/>
      <c r="K384" s="76"/>
      <c r="L384" s="49"/>
      <c r="M384" s="50" t="s">
        <v>70</v>
      </c>
      <c r="N384" s="51"/>
      <c r="O384" s="51"/>
      <c r="P384" s="51"/>
      <c r="Q384" s="51"/>
      <c r="R384" s="50"/>
      <c r="S384" s="50"/>
      <c r="T384" s="50" t="n">
        <v>30</v>
      </c>
      <c r="U384" s="50"/>
      <c r="X384" s="53" t="e">
        <f aca="false">+VLOOKUP($D384,['file:///home/lab/repositories/luckia.facturador/com.luckia.biller.deploy/src/main/resources/bootstrap/info_presencial_2014.xlsx']venta_neta_cons!$a$2:$n$1048576,3,0)</f>
        <v>#VALUE!</v>
      </c>
      <c r="Y384" s="53" t="e">
        <f aca="false">+VLOOKUP($D384,['file:///home/lab/repositories/luckia.facturador/com.luckia.biller.deploy/src/main/resources/bootstrap/info_presencial_2014.xlsx']venta_neta_cons!$a$2:$n$1048576,4,0)</f>
        <v>#VALUE!</v>
      </c>
      <c r="Z384" s="53" t="e">
        <f aca="false">+VLOOKUP($D384,['file:///home/lab/repositories/luckia.facturador/com.luckia.biller.deploy/src/main/resources/bootstrap/info_presencial_2014.xlsx']venta_neta_cons!$a$2:$n$1048576,5,0)</f>
        <v>#VALUE!</v>
      </c>
      <c r="AA384" s="53" t="e">
        <f aca="false">+VLOOKUP($D384,['file:///home/lab/repositories/luckia.facturador/com.luckia.biller.deploy/src/main/resources/bootstrap/info_presencial_2014.xlsx']venta_neta_cons!$a$2:$n$1048576,6,0)</f>
        <v>#VALUE!</v>
      </c>
      <c r="AB384" s="53" t="e">
        <f aca="false">+VLOOKUP($D384,['file:///home/lab/repositories/luckia.facturador/com.luckia.biller.deploy/src/main/resources/bootstrap/info_presencial_2014.xlsx']venta_neta_cons!$a$2:$n$1048576,7,0)</f>
        <v>#VALUE!</v>
      </c>
      <c r="AC384" s="53" t="e">
        <f aca="false">+VLOOKUP($D384,['file:///home/lab/repositories/luckia.facturador/com.luckia.biller.deploy/src/main/resources/bootstrap/info_presencial_2014.xlsx']venta_neta_cons!$a$2:$n$1048576,8,0)</f>
        <v>#VALUE!</v>
      </c>
      <c r="AD384" s="53" t="e">
        <f aca="false">+VLOOKUP($D384,['file:///home/lab/repositories/luckia.facturador/com.luckia.biller.deploy/src/main/resources/bootstrap/info_presencial_2014.xlsx']venta_neta_cons!$a$2:$n$1048576,9,0)</f>
        <v>#VALUE!</v>
      </c>
      <c r="AE384" s="53" t="e">
        <f aca="false">+VLOOKUP($D384,['file:///home/lab/repositories/luckia.facturador/com.luckia.biller.deploy/src/main/resources/bootstrap/info_presencial_2014.xlsx']venta_neta_cons!$a$2:$n$1048576,10,0)</f>
        <v>#VALUE!</v>
      </c>
      <c r="AF384" s="53" t="e">
        <f aca="false">+VLOOKUP($D384,['file:///home/lab/repositories/luckia.facturador/com.luckia.biller.deploy/src/main/resources/bootstrap/info_presencial_2014.xlsx']venta_neta_cons!$a$2:$n$1048576,11,0)</f>
        <v>#VALUE!</v>
      </c>
      <c r="AG384" s="53" t="e">
        <f aca="false">+VLOOKUP($D384,['file:///home/lab/repositories/luckia.facturador/com.luckia.biller.deploy/src/main/resources/bootstrap/info_presencial_2014.xlsx']venta_neta_cons!$a$2:$n$1048576,12,0)</f>
        <v>#VALUE!</v>
      </c>
      <c r="AH384" s="53" t="e">
        <f aca="false">+VLOOKUP($D384,['file:///home/lab/repositories/luckia.facturador/com.luckia.biller.deploy/src/main/resources/bootstrap/info_presencial_2014.xlsx']venta_neta_cons!$a$2:$n$1048576,13,0)</f>
        <v>#VALUE!</v>
      </c>
      <c r="AI384" s="53" t="e">
        <f aca="false">+VLOOKUP($D384,['file:///home/lab/repositories/luckia.facturador/com.luckia.biller.deploy/src/main/resources/bootstrap/info_presencial_2014.xlsx']venta_neta_cons!$a$2:$n$1048576,14,0)</f>
        <v>#VALUE!</v>
      </c>
      <c r="AJ384" s="53" t="n">
        <f aca="false">+SUM(X384:AI384)</f>
        <v>1808</v>
      </c>
      <c r="AK384" s="54" t="n">
        <f aca="false">+BB384/X384</f>
        <v>0.608241150442478</v>
      </c>
      <c r="AL384" s="53"/>
      <c r="AM384" s="53" t="e">
        <f aca="false">+VLOOKUP($D384,['file:///home/lab/repositories/luckia.facturador/com.luckia.biller.deploy/src/main/resources/bootstrap/info_presencial_2014.xlsx']saldo_cons!$a$2:$n$1048576,3,0)</f>
        <v>#VALUE!</v>
      </c>
      <c r="AN384" s="53" t="e">
        <f aca="false">+VLOOKUP($D384,['file:///home/lab/repositories/luckia.facturador/com.luckia.biller.deploy/src/main/resources/bootstrap/info_presencial_2014.xlsx']saldo_cons!$a$2:$n$1048576,4,0)</f>
        <v>#VALUE!</v>
      </c>
      <c r="AO384" s="53" t="e">
        <f aca="false">+VLOOKUP($D384,['file:///home/lab/repositories/luckia.facturador/com.luckia.biller.deploy/src/main/resources/bootstrap/info_presencial_2014.xlsx']saldo_cons!$a$2:$n$1048576,5,0)</f>
        <v>#VALUE!</v>
      </c>
      <c r="AP384" s="53" t="e">
        <f aca="false">+VLOOKUP($D384,['file:///home/lab/repositories/luckia.facturador/com.luckia.biller.deploy/src/main/resources/bootstrap/info_presencial_2014.xlsx']saldo_cons!$a$2:$n$1048576,6,0)</f>
        <v>#VALUE!</v>
      </c>
      <c r="AQ384" s="53" t="e">
        <f aca="false">+VLOOKUP($D384,['file:///home/lab/repositories/luckia.facturador/com.luckia.biller.deploy/src/main/resources/bootstrap/info_presencial_2014.xlsx']saldo_cons!$a$2:$n$1048576,7,0)</f>
        <v>#VALUE!</v>
      </c>
      <c r="AR384" s="53" t="e">
        <f aca="false">+VLOOKUP($D384,['file:///home/lab/repositories/luckia.facturador/com.luckia.biller.deploy/src/main/resources/bootstrap/info_presencial_2014.xlsx']saldo_cons!$a$2:$n$1048576,8,0)</f>
        <v>#VALUE!</v>
      </c>
      <c r="AS384" s="53" t="e">
        <f aca="false">+VLOOKUP($D384,['file:///home/lab/repositories/luckia.facturador/com.luckia.biller.deploy/src/main/resources/bootstrap/info_presencial_2014.xlsx']saldo_cons!$a$2:$n$1048576,9,0)</f>
        <v>#VALUE!</v>
      </c>
      <c r="AT384" s="53" t="e">
        <f aca="false">+VLOOKUP($D384,['file:///home/lab/repositories/luckia.facturador/com.luckia.biller.deploy/src/main/resources/bootstrap/info_presencial_2014.xlsx']saldo_cons!$a$2:$n$1048576,10,0)</f>
        <v>#VALUE!</v>
      </c>
      <c r="AU384" s="53" t="e">
        <f aca="false">+VLOOKUP($D384,['file:///home/lab/repositories/luckia.facturador/com.luckia.biller.deploy/src/main/resources/bootstrap/info_presencial_2014.xlsx']saldo_cons!$a$2:$n$1048576,11,0)</f>
        <v>#VALUE!</v>
      </c>
      <c r="AV384" s="53" t="e">
        <f aca="false">+VLOOKUP($D384,['file:///home/lab/repositories/luckia.facturador/com.luckia.biller.deploy/src/main/resources/bootstrap/info_presencial_2014.xlsx']saldo_cons!$a$2:$n$1048576,12,0)</f>
        <v>#VALUE!</v>
      </c>
      <c r="AW384" s="53" t="e">
        <f aca="false">+VLOOKUP($D384,['file:///home/lab/repositories/luckia.facturador/com.luckia.biller.deploy/src/main/resources/bootstrap/info_presencial_2014.xlsx']saldo_cons!$a$2:$n$1048576,13,0)</f>
        <v>#VALUE!</v>
      </c>
      <c r="AX384" s="53" t="e">
        <f aca="false">+VLOOKUP($D384,['file:///home/lab/repositories/luckia.facturador/com.luckia.biller.deploy/src/main/resources/bootstrap/info_presencial_2014.xlsx']saldo_cons!$a$2:$n$1048576,14,0)</f>
        <v>#VALUE!</v>
      </c>
      <c r="AY384" s="53" t="n">
        <f aca="false">+SUM(AM384:AX384)</f>
        <v>1099.7</v>
      </c>
      <c r="AZ384" s="53"/>
      <c r="BA384" s="53"/>
      <c r="BB384" s="53" t="e">
        <f aca="false">+VLOOKUP($D384,['file:///home/lab/repositories/luckia.facturador/com.luckia.biller.deploy/src/main/resources/bootstrap/info_presencial_2014.xlsx']ggr_cons!$a$2:$n$1048576,3,0)</f>
        <v>#VALUE!</v>
      </c>
      <c r="BC384" s="53" t="e">
        <f aca="false">+VLOOKUP($D384,['file:///home/lab/repositories/luckia.facturador/com.luckia.biller.deploy/src/main/resources/bootstrap/info_presencial_2014.xlsx']ggr_cons!$a$2:$n$1048576,4,0)</f>
        <v>#VALUE!</v>
      </c>
      <c r="BD384" s="53" t="e">
        <f aca="false">+VLOOKUP($D384,['file:///home/lab/repositories/luckia.facturador/com.luckia.biller.deploy/src/main/resources/bootstrap/info_presencial_2014.xlsx']ggr_cons!$a$2:$n$1048576,5,0)</f>
        <v>#VALUE!</v>
      </c>
      <c r="BE384" s="53" t="e">
        <f aca="false">+VLOOKUP($D384,['file:///home/lab/repositories/luckia.facturador/com.luckia.biller.deploy/src/main/resources/bootstrap/info_presencial_2014.xlsx']ggr_cons!$a$2:$n$1048576,6,0)</f>
        <v>#VALUE!</v>
      </c>
      <c r="BF384" s="53" t="e">
        <f aca="false">+VLOOKUP($D384,['file:///home/lab/repositories/luckia.facturador/com.luckia.biller.deploy/src/main/resources/bootstrap/info_presencial_2014.xlsx']ggr_cons!$a$2:$n$1048576,7,0)</f>
        <v>#VALUE!</v>
      </c>
      <c r="BG384" s="53" t="e">
        <f aca="false">+VLOOKUP($D384,['file:///home/lab/repositories/luckia.facturador/com.luckia.biller.deploy/src/main/resources/bootstrap/info_presencial_2014.xlsx']ggr_cons!$a$2:$n$1048576,8,0)</f>
        <v>#VALUE!</v>
      </c>
      <c r="BH384" s="53" t="e">
        <f aca="false">+VLOOKUP($D384,['file:///home/lab/repositories/luckia.facturador/com.luckia.biller.deploy/src/main/resources/bootstrap/info_presencial_2014.xlsx']ggr_cons!$a$2:$n$1048576,9,0)</f>
        <v>#VALUE!</v>
      </c>
      <c r="BI384" s="53" t="e">
        <f aca="false">+VLOOKUP($D384,['file:///home/lab/repositories/luckia.facturador/com.luckia.biller.deploy/src/main/resources/bootstrap/info_presencial_2014.xlsx']ggr_cons!$a$2:$n$1048576,10,0)</f>
        <v>#VALUE!</v>
      </c>
      <c r="BJ384" s="53" t="e">
        <f aca="false">+VLOOKUP($D384,['file:///home/lab/repositories/luckia.facturador/com.luckia.biller.deploy/src/main/resources/bootstrap/info_presencial_2014.xlsx']ggr_cons!$a$2:$n$1048576,11,0)</f>
        <v>#VALUE!</v>
      </c>
      <c r="BK384" s="53" t="e">
        <f aca="false">+VLOOKUP($D384,['file:///home/lab/repositories/luckia.facturador/com.luckia.biller.deploy/src/main/resources/bootstrap/info_presencial_2014.xlsx']ggr_cons!$a$2:$n$1048576,12,0)</f>
        <v>#VALUE!</v>
      </c>
      <c r="BL384" s="53" t="e">
        <f aca="false">+VLOOKUP($D384,['file:///home/lab/repositories/luckia.facturador/com.luckia.biller.deploy/src/main/resources/bootstrap/info_presencial_2014.xlsx']ggr_cons!$a$2:$n$1048576,13,0)</f>
        <v>#VALUE!</v>
      </c>
      <c r="BM384" s="53" t="e">
        <f aca="false">+VLOOKUP($D384,['file:///home/lab/repositories/luckia.facturador/com.luckia.biller.deploy/src/main/resources/bootstrap/info_presencial_2014.xlsx']ggr_cons!$a$2:$n$1048576,14,0)</f>
        <v>#VALUE!</v>
      </c>
      <c r="BN384" s="53" t="n">
        <f aca="false">+SUM(BB384:BM384)</f>
        <v>1099.7</v>
      </c>
      <c r="BO384" s="53"/>
      <c r="BP384" s="53"/>
      <c r="BQ384" s="55" t="n">
        <f aca="false">+$N384*X384</f>
        <v>0</v>
      </c>
      <c r="BR384" s="55" t="n">
        <f aca="false">+$N384*Y384</f>
        <v>0</v>
      </c>
      <c r="BS384" s="55" t="n">
        <f aca="false">+$N384*Z384</f>
        <v>0</v>
      </c>
      <c r="BT384" s="55" t="n">
        <f aca="false">+$N384*AA384</f>
        <v>0</v>
      </c>
      <c r="BU384" s="55" t="n">
        <f aca="false">+$N384*AB384</f>
        <v>0</v>
      </c>
      <c r="BV384" s="55" t="n">
        <f aca="false">+$N384*AC384</f>
        <v>0</v>
      </c>
      <c r="BW384" s="55" t="n">
        <f aca="false">+$N384*AD384</f>
        <v>0</v>
      </c>
      <c r="BX384" s="55" t="n">
        <f aca="false">+$N384*AE384</f>
        <v>0</v>
      </c>
      <c r="BY384" s="55" t="n">
        <f aca="false">+$N384*AF384</f>
        <v>0</v>
      </c>
      <c r="BZ384" s="55" t="n">
        <f aca="false">+$N384*AG384</f>
        <v>0</v>
      </c>
      <c r="CA384" s="55" t="n">
        <f aca="false">+$N384*AH384</f>
        <v>0</v>
      </c>
      <c r="CB384" s="55" t="n">
        <f aca="false">+$N384*AI384</f>
        <v>0</v>
      </c>
      <c r="CC384" s="55" t="n">
        <f aca="false">+SUM(BQ384:CB384)</f>
        <v>0</v>
      </c>
      <c r="CD384" s="53"/>
      <c r="CE384" s="55"/>
      <c r="CF384" s="55" t="n">
        <f aca="false">+BQ384/$CE$2</f>
        <v>0</v>
      </c>
      <c r="CG384" s="55" t="n">
        <f aca="false">+BR384/$CE$2</f>
        <v>0</v>
      </c>
      <c r="CH384" s="55" t="n">
        <f aca="false">+BS384/$CE$2</f>
        <v>0</v>
      </c>
      <c r="CI384" s="55" t="n">
        <f aca="false">+BT384/$CE$2</f>
        <v>0</v>
      </c>
      <c r="CJ384" s="55" t="n">
        <f aca="false">+BU384/$CE$2</f>
        <v>0</v>
      </c>
      <c r="CK384" s="55" t="n">
        <f aca="false">+BV384/$CE$2</f>
        <v>0</v>
      </c>
      <c r="CL384" s="55" t="n">
        <f aca="false">+BW384/$CE$2</f>
        <v>0</v>
      </c>
      <c r="CM384" s="55" t="n">
        <f aca="false">+BX384/$CE$2</f>
        <v>0</v>
      </c>
      <c r="CN384" s="55" t="n">
        <f aca="false">+BY384/$CE$2</f>
        <v>0</v>
      </c>
      <c r="CO384" s="55" t="n">
        <f aca="false">+BZ384/$CE$2</f>
        <v>0</v>
      </c>
      <c r="CP384" s="55" t="n">
        <f aca="false">+CA384/$CE$2</f>
        <v>0</v>
      </c>
      <c r="CQ384" s="55" t="n">
        <f aca="false">+CB384/$CE$2</f>
        <v>0</v>
      </c>
      <c r="CR384" s="55" t="n">
        <f aca="false">+CC384/$CE$2</f>
        <v>0</v>
      </c>
      <c r="CS384" s="53"/>
      <c r="CT384" s="53"/>
      <c r="CU384" s="56" t="n">
        <f aca="false">+$O384*X384+$P384*BB384+$Q384*(0.9*BB384+$S384)+$R384</f>
        <v>0</v>
      </c>
      <c r="CV384" s="56" t="n">
        <f aca="false">+$O384*Y384+$P384*BC384+$Q384*(0.9*BC384+$S384)+$R384</f>
        <v>0</v>
      </c>
      <c r="CW384" s="56" t="n">
        <f aca="false">+$O384*Z384+$P384*BD384+$Q384*(0.9*BD384+$S384)+$R384</f>
        <v>0</v>
      </c>
      <c r="CX384" s="56" t="n">
        <f aca="false">+$O384*AA384+$P384*BE384+$Q384*(0.9*BE384+$S384)+$R384</f>
        <v>0</v>
      </c>
      <c r="CY384" s="56" t="n">
        <f aca="false">+$O384*AB384+$P384*BF384+$Q384*(0.9*BF384+$S384)+$R384</f>
        <v>0</v>
      </c>
      <c r="CZ384" s="56" t="n">
        <f aca="false">+$O384*AC384+$P384*BG384+$Q384*(0.9*BG384+$S384)+$R384</f>
        <v>0</v>
      </c>
      <c r="DA384" s="56" t="n">
        <f aca="false">+$O384*AD384+$P384*BH384+$Q384*(0.9*BH384+$S384)+$R384</f>
        <v>0</v>
      </c>
      <c r="DB384" s="56" t="n">
        <f aca="false">+$O384*AE384+$P384*BI384+$Q384*(0.9*BI384+$S384)+$R384</f>
        <v>0</v>
      </c>
      <c r="DC384" s="56" t="n">
        <f aca="false">+$O384*AF384+$P384*BJ384+$Q384*(0.9*BJ384+$S384)+$R384</f>
        <v>0</v>
      </c>
      <c r="DD384" s="56" t="n">
        <f aca="false">+$O384*AG384+$P384*BK384+$Q384*(0.9*BK384+$S384)+$R384</f>
        <v>0</v>
      </c>
      <c r="DE384" s="56" t="n">
        <f aca="false">+$O384*AH384+$P384*BL384+$Q384*(0.9*BL384+$S384)+$R384</f>
        <v>0</v>
      </c>
      <c r="DF384" s="56" t="n">
        <f aca="false">+$O384*AI384+$P384*BM384+$Q384*(0.9*BM384+$S384)+$R384</f>
        <v>0</v>
      </c>
      <c r="DG384" s="55" t="n">
        <f aca="false">+SUM(CU384:DF384)</f>
        <v>0</v>
      </c>
      <c r="DH384" s="53"/>
      <c r="DJ384" s="14" t="n">
        <f aca="false">+IF(X384=0,0,$T384)</f>
        <v>30</v>
      </c>
      <c r="DK384" s="14" t="n">
        <f aca="false">+IF(Y384=0,0,$T384)</f>
        <v>0</v>
      </c>
      <c r="DL384" s="14" t="n">
        <f aca="false">+IF(Z384=0,0,$T384)</f>
        <v>0</v>
      </c>
      <c r="DM384" s="14" t="n">
        <f aca="false">+IF(AA384=0,0,$T384)</f>
        <v>0</v>
      </c>
      <c r="DN384" s="14" t="n">
        <f aca="false">+IF(AB384=0,0,$T384)</f>
        <v>0</v>
      </c>
      <c r="DO384" s="14" t="n">
        <f aca="false">+IF(AC384=0,0,$T384)</f>
        <v>0</v>
      </c>
      <c r="DP384" s="14" t="n">
        <f aca="false">+IF(AD384=0,0,$T384)</f>
        <v>0</v>
      </c>
      <c r="DQ384" s="14" t="n">
        <f aca="false">+IF(AE384=0,0,$T384)</f>
        <v>0</v>
      </c>
      <c r="DR384" s="14" t="n">
        <f aca="false">+IF(AF384=0,0,$T384)</f>
        <v>0</v>
      </c>
      <c r="DS384" s="14" t="n">
        <f aca="false">+IF(AG384=0,0,$T384)</f>
        <v>0</v>
      </c>
      <c r="DT384" s="14" t="n">
        <f aca="false">+IF(AH384=0,0,$T384)</f>
        <v>0</v>
      </c>
      <c r="DU384" s="14" t="n">
        <f aca="false">+IF(AI384=0,0,$T384)</f>
        <v>0</v>
      </c>
      <c r="DV384" s="55" t="n">
        <f aca="false">+SUM(DJ384:DU384)</f>
        <v>30</v>
      </c>
      <c r="DY384" s="14" t="n">
        <v>0</v>
      </c>
      <c r="DZ384" s="14" t="n">
        <v>0</v>
      </c>
      <c r="EA384" s="14" t="n">
        <v>0</v>
      </c>
      <c r="EB384" s="14" t="n">
        <v>0</v>
      </c>
      <c r="EC384" s="14" t="n">
        <v>0</v>
      </c>
      <c r="ED384" s="14" t="n">
        <v>0</v>
      </c>
      <c r="EE384" s="14" t="n">
        <v>0</v>
      </c>
      <c r="EF384" s="14" t="n">
        <v>0</v>
      </c>
      <c r="EG384" s="14" t="n">
        <v>0</v>
      </c>
      <c r="EH384" s="14" t="n">
        <v>0</v>
      </c>
      <c r="EI384" s="14" t="n">
        <v>0</v>
      </c>
      <c r="EJ384" s="14" t="n">
        <v>0</v>
      </c>
      <c r="EK384" s="55" t="n">
        <f aca="false">+SUM(DY384:EJ384)</f>
        <v>0</v>
      </c>
      <c r="EO384" s="53" t="n">
        <f aca="false">+CU384+DJ384-DY384/2</f>
        <v>30</v>
      </c>
      <c r="EP384" s="53" t="n">
        <f aca="false">+CV384+DK384-DZ384/2</f>
        <v>0</v>
      </c>
      <c r="EQ384" s="53" t="n">
        <f aca="false">+CW384+DL384-EA384/2</f>
        <v>0</v>
      </c>
      <c r="ER384" s="53" t="n">
        <f aca="false">+CX384+DM384-EB384/2</f>
        <v>0</v>
      </c>
      <c r="ES384" s="53" t="n">
        <f aca="false">+CY384+DN384-EC384/2</f>
        <v>0</v>
      </c>
      <c r="ET384" s="53" t="n">
        <f aca="false">+CZ384+DO384-ED384/2</f>
        <v>0</v>
      </c>
      <c r="EU384" s="53" t="n">
        <f aca="false">+DA384+DP384-EE384/2</f>
        <v>0</v>
      </c>
      <c r="EV384" s="53" t="n">
        <f aca="false">+DB384+DQ384-EF384/2</f>
        <v>0</v>
      </c>
      <c r="EW384" s="53" t="n">
        <f aca="false">+DC384+DR384-EG384/2</f>
        <v>0</v>
      </c>
      <c r="EX384" s="53" t="n">
        <f aca="false">+DD384+DS384-EH384/2</f>
        <v>0</v>
      </c>
      <c r="EY384" s="53" t="n">
        <f aca="false">+DE384+DT384-EI384/2</f>
        <v>0</v>
      </c>
      <c r="EZ384" s="53" t="n">
        <f aca="false">+DF384+DU384-EJ384/2</f>
        <v>0</v>
      </c>
      <c r="FA384" s="55" t="n">
        <f aca="false">+SUM(EO384:EZ384)</f>
        <v>30</v>
      </c>
      <c r="FD384" s="53" t="n">
        <f aca="false">+AM384-EO384-DY384</f>
        <v>1069.7</v>
      </c>
      <c r="FE384" s="53" t="n">
        <f aca="false">+AN384-EP384-DZ384</f>
        <v>0</v>
      </c>
      <c r="FF384" s="53" t="n">
        <f aca="false">+AO384-EQ384-EA384</f>
        <v>0</v>
      </c>
      <c r="FG384" s="53" t="n">
        <f aca="false">+AP384-ER384-EB384</f>
        <v>0</v>
      </c>
      <c r="FH384" s="53" t="n">
        <f aca="false">+AQ384-ES384-EC384</f>
        <v>0</v>
      </c>
      <c r="FI384" s="53" t="n">
        <f aca="false">+AR384-ET384-ED384</f>
        <v>0</v>
      </c>
      <c r="FJ384" s="53" t="n">
        <f aca="false">+AS384-EU384-EE384</f>
        <v>0</v>
      </c>
      <c r="FK384" s="53" t="n">
        <f aca="false">+AT384-EV384-EF384</f>
        <v>0</v>
      </c>
      <c r="FL384" s="53" t="n">
        <f aca="false">+AU384-EW384-EG384</f>
        <v>0</v>
      </c>
      <c r="FM384" s="53" t="n">
        <f aca="false">+AV384-EX384-EH384</f>
        <v>0</v>
      </c>
      <c r="FN384" s="53" t="n">
        <f aca="false">+AW384-EY384-EI384</f>
        <v>0</v>
      </c>
      <c r="FO384" s="53" t="n">
        <f aca="false">+AX384-EZ384-EJ384</f>
        <v>0</v>
      </c>
      <c r="FP384" s="53" t="n">
        <f aca="false">+AY384-FA384</f>
        <v>1069.7</v>
      </c>
    </row>
    <row collapsed="false" customFormat="false" customHeight="true" hidden="false" ht="15" outlineLevel="2" r="385">
      <c r="A385" s="90" t="s">
        <v>1159</v>
      </c>
      <c r="B385" s="90" t="s">
        <v>1159</v>
      </c>
      <c r="C385" s="90" t="s">
        <v>1159</v>
      </c>
      <c r="D385" s="67" t="n">
        <v>10023</v>
      </c>
      <c r="E385" s="69"/>
      <c r="F385" s="72" t="s">
        <v>1161</v>
      </c>
      <c r="G385" s="21" t="s">
        <v>69</v>
      </c>
      <c r="H385" s="21" t="s">
        <v>69</v>
      </c>
      <c r="I385" s="72"/>
      <c r="J385" s="76"/>
      <c r="K385" s="76"/>
      <c r="L385" s="49"/>
      <c r="M385" s="50" t="s">
        <v>70</v>
      </c>
      <c r="N385" s="51"/>
      <c r="O385" s="51"/>
      <c r="P385" s="51"/>
      <c r="Q385" s="51"/>
      <c r="R385" s="50"/>
      <c r="S385" s="50"/>
      <c r="T385" s="50" t="n">
        <v>30</v>
      </c>
      <c r="U385" s="50"/>
      <c r="X385" s="53" t="e">
        <f aca="false">+VLOOKUP($D385,['file:///home/lab/repositories/luckia.facturador/com.luckia.biller.deploy/src/main/resources/bootstrap/info_presencial_2014.xlsx']venta_neta_cons!$a$2:$n$1048576,3,0)</f>
        <v>#VALUE!</v>
      </c>
      <c r="Y385" s="53" t="e">
        <f aca="false">+VLOOKUP($D385,['file:///home/lab/repositories/luckia.facturador/com.luckia.biller.deploy/src/main/resources/bootstrap/info_presencial_2014.xlsx']venta_neta_cons!$a$2:$n$1048576,4,0)</f>
        <v>#VALUE!</v>
      </c>
      <c r="Z385" s="53" t="e">
        <f aca="false">+VLOOKUP($D385,['file:///home/lab/repositories/luckia.facturador/com.luckia.biller.deploy/src/main/resources/bootstrap/info_presencial_2014.xlsx']venta_neta_cons!$a$2:$n$1048576,5,0)</f>
        <v>#VALUE!</v>
      </c>
      <c r="AA385" s="53" t="e">
        <f aca="false">+VLOOKUP($D385,['file:///home/lab/repositories/luckia.facturador/com.luckia.biller.deploy/src/main/resources/bootstrap/info_presencial_2014.xlsx']venta_neta_cons!$a$2:$n$1048576,6,0)</f>
        <v>#VALUE!</v>
      </c>
      <c r="AB385" s="53" t="e">
        <f aca="false">+VLOOKUP($D385,['file:///home/lab/repositories/luckia.facturador/com.luckia.biller.deploy/src/main/resources/bootstrap/info_presencial_2014.xlsx']venta_neta_cons!$a$2:$n$1048576,7,0)</f>
        <v>#VALUE!</v>
      </c>
      <c r="AC385" s="53" t="e">
        <f aca="false">+VLOOKUP($D385,['file:///home/lab/repositories/luckia.facturador/com.luckia.biller.deploy/src/main/resources/bootstrap/info_presencial_2014.xlsx']venta_neta_cons!$a$2:$n$1048576,8,0)</f>
        <v>#VALUE!</v>
      </c>
      <c r="AD385" s="53" t="e">
        <f aca="false">+VLOOKUP($D385,['file:///home/lab/repositories/luckia.facturador/com.luckia.biller.deploy/src/main/resources/bootstrap/info_presencial_2014.xlsx']venta_neta_cons!$a$2:$n$1048576,9,0)</f>
        <v>#VALUE!</v>
      </c>
      <c r="AE385" s="53" t="e">
        <f aca="false">+VLOOKUP($D385,['file:///home/lab/repositories/luckia.facturador/com.luckia.biller.deploy/src/main/resources/bootstrap/info_presencial_2014.xlsx']venta_neta_cons!$a$2:$n$1048576,10,0)</f>
        <v>#VALUE!</v>
      </c>
      <c r="AF385" s="53" t="e">
        <f aca="false">+VLOOKUP($D385,['file:///home/lab/repositories/luckia.facturador/com.luckia.biller.deploy/src/main/resources/bootstrap/info_presencial_2014.xlsx']venta_neta_cons!$a$2:$n$1048576,11,0)</f>
        <v>#VALUE!</v>
      </c>
      <c r="AG385" s="53" t="e">
        <f aca="false">+VLOOKUP($D385,['file:///home/lab/repositories/luckia.facturador/com.luckia.biller.deploy/src/main/resources/bootstrap/info_presencial_2014.xlsx']venta_neta_cons!$a$2:$n$1048576,12,0)</f>
        <v>#VALUE!</v>
      </c>
      <c r="AH385" s="53" t="e">
        <f aca="false">+VLOOKUP($D385,['file:///home/lab/repositories/luckia.facturador/com.luckia.biller.deploy/src/main/resources/bootstrap/info_presencial_2014.xlsx']venta_neta_cons!$a$2:$n$1048576,13,0)</f>
        <v>#VALUE!</v>
      </c>
      <c r="AI385" s="53" t="e">
        <f aca="false">+VLOOKUP($D385,['file:///home/lab/repositories/luckia.facturador/com.luckia.biller.deploy/src/main/resources/bootstrap/info_presencial_2014.xlsx']venta_neta_cons!$a$2:$n$1048576,14,0)</f>
        <v>#VALUE!</v>
      </c>
      <c r="AJ385" s="53" t="n">
        <f aca="false">+SUM(X385:AI385)</f>
        <v>0</v>
      </c>
      <c r="AK385" s="54" t="e">
        <f aca="false">+BB385/X385</f>
        <v>#VALUE!</v>
      </c>
      <c r="AL385" s="53"/>
      <c r="AM385" s="53" t="e">
        <f aca="false">+VLOOKUP($D385,['file:///home/lab/repositories/luckia.facturador/com.luckia.biller.deploy/src/main/resources/bootstrap/info_presencial_2014.xlsx']saldo_cons!$a$2:$n$1048576,3,0)</f>
        <v>#VALUE!</v>
      </c>
      <c r="AN385" s="53" t="e">
        <f aca="false">+VLOOKUP($D385,['file:///home/lab/repositories/luckia.facturador/com.luckia.biller.deploy/src/main/resources/bootstrap/info_presencial_2014.xlsx']saldo_cons!$a$2:$n$1048576,4,0)</f>
        <v>#VALUE!</v>
      </c>
      <c r="AO385" s="53" t="e">
        <f aca="false">+VLOOKUP($D385,['file:///home/lab/repositories/luckia.facturador/com.luckia.biller.deploy/src/main/resources/bootstrap/info_presencial_2014.xlsx']saldo_cons!$a$2:$n$1048576,5,0)</f>
        <v>#VALUE!</v>
      </c>
      <c r="AP385" s="53" t="e">
        <f aca="false">+VLOOKUP($D385,['file:///home/lab/repositories/luckia.facturador/com.luckia.biller.deploy/src/main/resources/bootstrap/info_presencial_2014.xlsx']saldo_cons!$a$2:$n$1048576,6,0)</f>
        <v>#VALUE!</v>
      </c>
      <c r="AQ385" s="53" t="e">
        <f aca="false">+VLOOKUP($D385,['file:///home/lab/repositories/luckia.facturador/com.luckia.biller.deploy/src/main/resources/bootstrap/info_presencial_2014.xlsx']saldo_cons!$a$2:$n$1048576,7,0)</f>
        <v>#VALUE!</v>
      </c>
      <c r="AR385" s="53" t="e">
        <f aca="false">+VLOOKUP($D385,['file:///home/lab/repositories/luckia.facturador/com.luckia.biller.deploy/src/main/resources/bootstrap/info_presencial_2014.xlsx']saldo_cons!$a$2:$n$1048576,8,0)</f>
        <v>#VALUE!</v>
      </c>
      <c r="AS385" s="53" t="e">
        <f aca="false">+VLOOKUP($D385,['file:///home/lab/repositories/luckia.facturador/com.luckia.biller.deploy/src/main/resources/bootstrap/info_presencial_2014.xlsx']saldo_cons!$a$2:$n$1048576,9,0)</f>
        <v>#VALUE!</v>
      </c>
      <c r="AT385" s="53" t="e">
        <f aca="false">+VLOOKUP($D385,['file:///home/lab/repositories/luckia.facturador/com.luckia.biller.deploy/src/main/resources/bootstrap/info_presencial_2014.xlsx']saldo_cons!$a$2:$n$1048576,10,0)</f>
        <v>#VALUE!</v>
      </c>
      <c r="AU385" s="53" t="e">
        <f aca="false">+VLOOKUP($D385,['file:///home/lab/repositories/luckia.facturador/com.luckia.biller.deploy/src/main/resources/bootstrap/info_presencial_2014.xlsx']saldo_cons!$a$2:$n$1048576,11,0)</f>
        <v>#VALUE!</v>
      </c>
      <c r="AV385" s="53" t="e">
        <f aca="false">+VLOOKUP($D385,['file:///home/lab/repositories/luckia.facturador/com.luckia.biller.deploy/src/main/resources/bootstrap/info_presencial_2014.xlsx']saldo_cons!$a$2:$n$1048576,12,0)</f>
        <v>#VALUE!</v>
      </c>
      <c r="AW385" s="53" t="e">
        <f aca="false">+VLOOKUP($D385,['file:///home/lab/repositories/luckia.facturador/com.luckia.biller.deploy/src/main/resources/bootstrap/info_presencial_2014.xlsx']saldo_cons!$a$2:$n$1048576,13,0)</f>
        <v>#VALUE!</v>
      </c>
      <c r="AX385" s="53" t="e">
        <f aca="false">+VLOOKUP($D385,['file:///home/lab/repositories/luckia.facturador/com.luckia.biller.deploy/src/main/resources/bootstrap/info_presencial_2014.xlsx']saldo_cons!$a$2:$n$1048576,14,0)</f>
        <v>#VALUE!</v>
      </c>
      <c r="AY385" s="53" t="n">
        <f aca="false">+SUM(AM385:AX385)</f>
        <v>0</v>
      </c>
      <c r="AZ385" s="53"/>
      <c r="BA385" s="53"/>
      <c r="BB385" s="53" t="e">
        <f aca="false">+VLOOKUP($D385,['file:///home/lab/repositories/luckia.facturador/com.luckia.biller.deploy/src/main/resources/bootstrap/info_presencial_2014.xlsx']ggr_cons!$a$2:$n$1048576,3,0)</f>
        <v>#VALUE!</v>
      </c>
      <c r="BC385" s="53" t="e">
        <f aca="false">+VLOOKUP($D385,['file:///home/lab/repositories/luckia.facturador/com.luckia.biller.deploy/src/main/resources/bootstrap/info_presencial_2014.xlsx']ggr_cons!$a$2:$n$1048576,4,0)</f>
        <v>#VALUE!</v>
      </c>
      <c r="BD385" s="53" t="e">
        <f aca="false">+VLOOKUP($D385,['file:///home/lab/repositories/luckia.facturador/com.luckia.biller.deploy/src/main/resources/bootstrap/info_presencial_2014.xlsx']ggr_cons!$a$2:$n$1048576,5,0)</f>
        <v>#VALUE!</v>
      </c>
      <c r="BE385" s="53" t="e">
        <f aca="false">+VLOOKUP($D385,['file:///home/lab/repositories/luckia.facturador/com.luckia.biller.deploy/src/main/resources/bootstrap/info_presencial_2014.xlsx']ggr_cons!$a$2:$n$1048576,6,0)</f>
        <v>#VALUE!</v>
      </c>
      <c r="BF385" s="53" t="e">
        <f aca="false">+VLOOKUP($D385,['file:///home/lab/repositories/luckia.facturador/com.luckia.biller.deploy/src/main/resources/bootstrap/info_presencial_2014.xlsx']ggr_cons!$a$2:$n$1048576,7,0)</f>
        <v>#VALUE!</v>
      </c>
      <c r="BG385" s="53" t="e">
        <f aca="false">+VLOOKUP($D385,['file:///home/lab/repositories/luckia.facturador/com.luckia.biller.deploy/src/main/resources/bootstrap/info_presencial_2014.xlsx']ggr_cons!$a$2:$n$1048576,8,0)</f>
        <v>#VALUE!</v>
      </c>
      <c r="BH385" s="53" t="e">
        <f aca="false">+VLOOKUP($D385,['file:///home/lab/repositories/luckia.facturador/com.luckia.biller.deploy/src/main/resources/bootstrap/info_presencial_2014.xlsx']ggr_cons!$a$2:$n$1048576,9,0)</f>
        <v>#VALUE!</v>
      </c>
      <c r="BI385" s="53" t="e">
        <f aca="false">+VLOOKUP($D385,['file:///home/lab/repositories/luckia.facturador/com.luckia.biller.deploy/src/main/resources/bootstrap/info_presencial_2014.xlsx']ggr_cons!$a$2:$n$1048576,10,0)</f>
        <v>#VALUE!</v>
      </c>
      <c r="BJ385" s="53" t="e">
        <f aca="false">+VLOOKUP($D385,['file:///home/lab/repositories/luckia.facturador/com.luckia.biller.deploy/src/main/resources/bootstrap/info_presencial_2014.xlsx']ggr_cons!$a$2:$n$1048576,11,0)</f>
        <v>#VALUE!</v>
      </c>
      <c r="BK385" s="53" t="e">
        <f aca="false">+VLOOKUP($D385,['file:///home/lab/repositories/luckia.facturador/com.luckia.biller.deploy/src/main/resources/bootstrap/info_presencial_2014.xlsx']ggr_cons!$a$2:$n$1048576,12,0)</f>
        <v>#VALUE!</v>
      </c>
      <c r="BL385" s="53" t="e">
        <f aca="false">+VLOOKUP($D385,['file:///home/lab/repositories/luckia.facturador/com.luckia.biller.deploy/src/main/resources/bootstrap/info_presencial_2014.xlsx']ggr_cons!$a$2:$n$1048576,13,0)</f>
        <v>#VALUE!</v>
      </c>
      <c r="BM385" s="53" t="e">
        <f aca="false">+VLOOKUP($D385,['file:///home/lab/repositories/luckia.facturador/com.luckia.biller.deploy/src/main/resources/bootstrap/info_presencial_2014.xlsx']ggr_cons!$a$2:$n$1048576,14,0)</f>
        <v>#VALUE!</v>
      </c>
      <c r="BN385" s="53" t="n">
        <f aca="false">+SUM(BB385:BM385)</f>
        <v>0</v>
      </c>
      <c r="BO385" s="53"/>
      <c r="BP385" s="53"/>
      <c r="BQ385" s="55" t="n">
        <f aca="false">+$N385*X385</f>
        <v>0</v>
      </c>
      <c r="BR385" s="55" t="n">
        <f aca="false">+$N385*Y385</f>
        <v>0</v>
      </c>
      <c r="BS385" s="55" t="n">
        <f aca="false">+$N385*Z385</f>
        <v>0</v>
      </c>
      <c r="BT385" s="55" t="n">
        <f aca="false">+$N385*AA385</f>
        <v>0</v>
      </c>
      <c r="BU385" s="55" t="n">
        <f aca="false">+$N385*AB385</f>
        <v>0</v>
      </c>
      <c r="BV385" s="55" t="n">
        <f aca="false">+$N385*AC385</f>
        <v>0</v>
      </c>
      <c r="BW385" s="55" t="n">
        <f aca="false">+$N385*AD385</f>
        <v>0</v>
      </c>
      <c r="BX385" s="55" t="n">
        <f aca="false">+$N385*AE385</f>
        <v>0</v>
      </c>
      <c r="BY385" s="55" t="n">
        <f aca="false">+$N385*AF385</f>
        <v>0</v>
      </c>
      <c r="BZ385" s="55" t="n">
        <f aca="false">+$N385*AG385</f>
        <v>0</v>
      </c>
      <c r="CA385" s="55" t="n">
        <f aca="false">+$N385*AH385</f>
        <v>0</v>
      </c>
      <c r="CB385" s="55" t="n">
        <f aca="false">+$N385*AI385</f>
        <v>0</v>
      </c>
      <c r="CC385" s="55" t="n">
        <f aca="false">+SUM(BQ385:CB385)</f>
        <v>0</v>
      </c>
      <c r="CD385" s="53"/>
      <c r="CE385" s="55"/>
      <c r="CF385" s="55" t="n">
        <f aca="false">+BQ385/$CE$2</f>
        <v>0</v>
      </c>
      <c r="CG385" s="55" t="n">
        <f aca="false">+BR385/$CE$2</f>
        <v>0</v>
      </c>
      <c r="CH385" s="55" t="n">
        <f aca="false">+BS385/$CE$2</f>
        <v>0</v>
      </c>
      <c r="CI385" s="55" t="n">
        <f aca="false">+BT385/$CE$2</f>
        <v>0</v>
      </c>
      <c r="CJ385" s="55" t="n">
        <f aca="false">+BU385/$CE$2</f>
        <v>0</v>
      </c>
      <c r="CK385" s="55" t="n">
        <f aca="false">+BV385/$CE$2</f>
        <v>0</v>
      </c>
      <c r="CL385" s="55" t="n">
        <f aca="false">+BW385/$CE$2</f>
        <v>0</v>
      </c>
      <c r="CM385" s="55" t="n">
        <f aca="false">+BX385/$CE$2</f>
        <v>0</v>
      </c>
      <c r="CN385" s="55" t="n">
        <f aca="false">+BY385/$CE$2</f>
        <v>0</v>
      </c>
      <c r="CO385" s="55" t="n">
        <f aca="false">+BZ385/$CE$2</f>
        <v>0</v>
      </c>
      <c r="CP385" s="55" t="n">
        <f aca="false">+CA385/$CE$2</f>
        <v>0</v>
      </c>
      <c r="CQ385" s="55" t="n">
        <f aca="false">+CB385/$CE$2</f>
        <v>0</v>
      </c>
      <c r="CR385" s="55" t="n">
        <f aca="false">+CC385/$CE$2</f>
        <v>0</v>
      </c>
      <c r="CS385" s="53"/>
      <c r="CT385" s="53"/>
      <c r="CU385" s="56" t="n">
        <f aca="false">+$O385*X385+$P385*BB385+$Q385*(0.9*BB385+$S385)+$R385</f>
        <v>0</v>
      </c>
      <c r="CV385" s="56" t="n">
        <f aca="false">+$O385*Y385+$P385*BC385+$Q385*(0.9*BC385+$S385)+$R385</f>
        <v>0</v>
      </c>
      <c r="CW385" s="56" t="n">
        <f aca="false">+$O385*Z385+$P385*BD385+$Q385*(0.9*BD385+$S385)+$R385</f>
        <v>0</v>
      </c>
      <c r="CX385" s="56" t="n">
        <f aca="false">+$O385*AA385+$P385*BE385+$Q385*(0.9*BE385+$S385)+$R385</f>
        <v>0</v>
      </c>
      <c r="CY385" s="56" t="n">
        <f aca="false">+$O385*AB385+$P385*BF385+$Q385*(0.9*BF385+$S385)+$R385</f>
        <v>0</v>
      </c>
      <c r="CZ385" s="56" t="n">
        <f aca="false">+$O385*AC385+$P385*BG385+$Q385*(0.9*BG385+$S385)+$R385</f>
        <v>0</v>
      </c>
      <c r="DA385" s="56" t="n">
        <f aca="false">+$O385*AD385+$P385*BH385+$Q385*(0.9*BH385+$S385)+$R385</f>
        <v>0</v>
      </c>
      <c r="DB385" s="56" t="n">
        <f aca="false">+$O385*AE385+$P385*BI385+$Q385*(0.9*BI385+$S385)+$R385</f>
        <v>0</v>
      </c>
      <c r="DC385" s="56" t="n">
        <f aca="false">+$O385*AF385+$P385*BJ385+$Q385*(0.9*BJ385+$S385)+$R385</f>
        <v>0</v>
      </c>
      <c r="DD385" s="56" t="n">
        <f aca="false">+$O385*AG385+$P385*BK385+$Q385*(0.9*BK385+$S385)+$R385</f>
        <v>0</v>
      </c>
      <c r="DE385" s="56" t="n">
        <f aca="false">+$O385*AH385+$P385*BL385+$Q385*(0.9*BL385+$S385)+$R385</f>
        <v>0</v>
      </c>
      <c r="DF385" s="56" t="n">
        <f aca="false">+$O385*AI385+$P385*BM385+$Q385*(0.9*BM385+$S385)+$R385</f>
        <v>0</v>
      </c>
      <c r="DG385" s="55" t="n">
        <f aca="false">+SUM(CU385:DF385)</f>
        <v>0</v>
      </c>
      <c r="DH385" s="53"/>
      <c r="DJ385" s="14" t="n">
        <f aca="false">+IF(X385=0,0,$T385)</f>
        <v>0</v>
      </c>
      <c r="DK385" s="14" t="n">
        <f aca="false">+IF(Y385=0,0,$T385)</f>
        <v>0</v>
      </c>
      <c r="DL385" s="14" t="n">
        <f aca="false">+IF(Z385=0,0,$T385)</f>
        <v>0</v>
      </c>
      <c r="DM385" s="14" t="n">
        <f aca="false">+IF(AA385=0,0,$T385)</f>
        <v>0</v>
      </c>
      <c r="DN385" s="14" t="n">
        <f aca="false">+IF(AB385=0,0,$T385)</f>
        <v>0</v>
      </c>
      <c r="DO385" s="14" t="n">
        <f aca="false">+IF(AC385=0,0,$T385)</f>
        <v>0</v>
      </c>
      <c r="DP385" s="14" t="n">
        <f aca="false">+IF(AD385=0,0,$T385)</f>
        <v>0</v>
      </c>
      <c r="DQ385" s="14" t="n">
        <f aca="false">+IF(AE385=0,0,$T385)</f>
        <v>0</v>
      </c>
      <c r="DR385" s="14" t="n">
        <f aca="false">+IF(AF385=0,0,$T385)</f>
        <v>0</v>
      </c>
      <c r="DS385" s="14" t="n">
        <f aca="false">+IF(AG385=0,0,$T385)</f>
        <v>0</v>
      </c>
      <c r="DT385" s="14" t="n">
        <f aca="false">+IF(AH385=0,0,$T385)</f>
        <v>0</v>
      </c>
      <c r="DU385" s="14" t="n">
        <f aca="false">+IF(AI385=0,0,$T385)</f>
        <v>0</v>
      </c>
      <c r="DV385" s="55" t="n">
        <f aca="false">+SUM(DJ385:DU385)</f>
        <v>0</v>
      </c>
      <c r="DY385" s="14" t="n">
        <v>0</v>
      </c>
      <c r="DZ385" s="14" t="n">
        <v>0</v>
      </c>
      <c r="EA385" s="14" t="n">
        <v>0</v>
      </c>
      <c r="EB385" s="14" t="n">
        <v>0</v>
      </c>
      <c r="EC385" s="14" t="n">
        <v>0</v>
      </c>
      <c r="ED385" s="14" t="n">
        <v>0</v>
      </c>
      <c r="EE385" s="14" t="n">
        <v>0</v>
      </c>
      <c r="EF385" s="14" t="n">
        <v>0</v>
      </c>
      <c r="EG385" s="14" t="n">
        <v>0</v>
      </c>
      <c r="EH385" s="14" t="n">
        <v>0</v>
      </c>
      <c r="EI385" s="14" t="n">
        <v>0</v>
      </c>
      <c r="EJ385" s="14" t="n">
        <v>0</v>
      </c>
      <c r="EK385" s="55" t="n">
        <f aca="false">+SUM(DY385:EJ385)</f>
        <v>0</v>
      </c>
      <c r="EO385" s="53" t="n">
        <f aca="false">+CU385+DJ385-DY385/2</f>
        <v>0</v>
      </c>
      <c r="EP385" s="53" t="n">
        <f aca="false">+CV385+DK385-DZ385/2</f>
        <v>0</v>
      </c>
      <c r="EQ385" s="53" t="n">
        <f aca="false">+CW385+DL385-EA385/2</f>
        <v>0</v>
      </c>
      <c r="ER385" s="53" t="n">
        <f aca="false">+CX385+DM385-EB385/2</f>
        <v>0</v>
      </c>
      <c r="ES385" s="53" t="n">
        <f aca="false">+CY385+DN385-EC385/2</f>
        <v>0</v>
      </c>
      <c r="ET385" s="53" t="n">
        <f aca="false">+CZ385+DO385-ED385/2</f>
        <v>0</v>
      </c>
      <c r="EU385" s="53" t="n">
        <f aca="false">+DA385+DP385-EE385/2</f>
        <v>0</v>
      </c>
      <c r="EV385" s="53" t="n">
        <f aca="false">+DB385+DQ385-EF385/2</f>
        <v>0</v>
      </c>
      <c r="EW385" s="53" t="n">
        <f aca="false">+DC385+DR385-EG385/2</f>
        <v>0</v>
      </c>
      <c r="EX385" s="53" t="n">
        <f aca="false">+DD385+DS385-EH385/2</f>
        <v>0</v>
      </c>
      <c r="EY385" s="53" t="n">
        <f aca="false">+DE385+DT385-EI385/2</f>
        <v>0</v>
      </c>
      <c r="EZ385" s="53" t="n">
        <f aca="false">+DF385+DU385-EJ385/2</f>
        <v>0</v>
      </c>
      <c r="FA385" s="55" t="n">
        <f aca="false">+SUM(EO385:EZ385)</f>
        <v>0</v>
      </c>
      <c r="FD385" s="53" t="n">
        <f aca="false">+AM385-EO385-DY385</f>
        <v>0</v>
      </c>
      <c r="FE385" s="53" t="n">
        <f aca="false">+AN385-EP385-DZ385</f>
        <v>0</v>
      </c>
      <c r="FF385" s="53" t="n">
        <f aca="false">+AO385-EQ385-EA385</f>
        <v>0</v>
      </c>
      <c r="FG385" s="53" t="n">
        <f aca="false">+AP385-ER385-EB385</f>
        <v>0</v>
      </c>
      <c r="FH385" s="53" t="n">
        <f aca="false">+AQ385-ES385-EC385</f>
        <v>0</v>
      </c>
      <c r="FI385" s="53" t="n">
        <f aca="false">+AR385-ET385-ED385</f>
        <v>0</v>
      </c>
      <c r="FJ385" s="53" t="n">
        <f aca="false">+AS385-EU385-EE385</f>
        <v>0</v>
      </c>
      <c r="FK385" s="53" t="n">
        <f aca="false">+AT385-EV385-EF385</f>
        <v>0</v>
      </c>
      <c r="FL385" s="53" t="n">
        <f aca="false">+AU385-EW385-EG385</f>
        <v>0</v>
      </c>
      <c r="FM385" s="53" t="n">
        <f aca="false">+AV385-EX385-EH385</f>
        <v>0</v>
      </c>
      <c r="FN385" s="53" t="n">
        <f aca="false">+AW385-EY385-EI385</f>
        <v>0</v>
      </c>
      <c r="FO385" s="53" t="n">
        <f aca="false">+AX385-EZ385-EJ385</f>
        <v>0</v>
      </c>
      <c r="FP385" s="53" t="n">
        <f aca="false">+AY385-FA385</f>
        <v>0</v>
      </c>
    </row>
    <row collapsed="false" customFormat="false" customHeight="true" hidden="false" ht="15" outlineLevel="2" r="386">
      <c r="A386" s="90" t="s">
        <v>1159</v>
      </c>
      <c r="B386" s="90" t="s">
        <v>1159</v>
      </c>
      <c r="C386" s="90" t="s">
        <v>1159</v>
      </c>
      <c r="D386" s="67" t="n">
        <v>10014</v>
      </c>
      <c r="E386" s="69"/>
      <c r="F386" s="72" t="s">
        <v>1162</v>
      </c>
      <c r="G386" s="21" t="s">
        <v>69</v>
      </c>
      <c r="H386" s="21" t="s">
        <v>69</v>
      </c>
      <c r="I386" s="72"/>
      <c r="J386" s="76"/>
      <c r="K386" s="76"/>
      <c r="L386" s="49"/>
      <c r="M386" s="50" t="s">
        <v>70</v>
      </c>
      <c r="N386" s="51"/>
      <c r="O386" s="51"/>
      <c r="P386" s="51"/>
      <c r="Q386" s="51"/>
      <c r="R386" s="50"/>
      <c r="S386" s="50"/>
      <c r="T386" s="50" t="n">
        <v>30</v>
      </c>
      <c r="U386" s="50"/>
      <c r="X386" s="53" t="e">
        <f aca="false">+VLOOKUP($D386,['file:///home/lab/repositories/luckia.facturador/com.luckia.biller.deploy/src/main/resources/bootstrap/info_presencial_2014.xlsx']venta_neta_cons!$a$2:$n$1048576,3,0)</f>
        <v>#VALUE!</v>
      </c>
      <c r="Y386" s="53" t="e">
        <f aca="false">+VLOOKUP($D386,['file:///home/lab/repositories/luckia.facturador/com.luckia.biller.deploy/src/main/resources/bootstrap/info_presencial_2014.xlsx']venta_neta_cons!$a$2:$n$1048576,4,0)</f>
        <v>#VALUE!</v>
      </c>
      <c r="Z386" s="53" t="e">
        <f aca="false">+VLOOKUP($D386,['file:///home/lab/repositories/luckia.facturador/com.luckia.biller.deploy/src/main/resources/bootstrap/info_presencial_2014.xlsx']venta_neta_cons!$a$2:$n$1048576,5,0)</f>
        <v>#VALUE!</v>
      </c>
      <c r="AA386" s="53" t="e">
        <f aca="false">+VLOOKUP($D386,['file:///home/lab/repositories/luckia.facturador/com.luckia.biller.deploy/src/main/resources/bootstrap/info_presencial_2014.xlsx']venta_neta_cons!$a$2:$n$1048576,6,0)</f>
        <v>#VALUE!</v>
      </c>
      <c r="AB386" s="53" t="e">
        <f aca="false">+VLOOKUP($D386,['file:///home/lab/repositories/luckia.facturador/com.luckia.biller.deploy/src/main/resources/bootstrap/info_presencial_2014.xlsx']venta_neta_cons!$a$2:$n$1048576,7,0)</f>
        <v>#VALUE!</v>
      </c>
      <c r="AC386" s="53" t="e">
        <f aca="false">+VLOOKUP($D386,['file:///home/lab/repositories/luckia.facturador/com.luckia.biller.deploy/src/main/resources/bootstrap/info_presencial_2014.xlsx']venta_neta_cons!$a$2:$n$1048576,8,0)</f>
        <v>#VALUE!</v>
      </c>
      <c r="AD386" s="53" t="e">
        <f aca="false">+VLOOKUP($D386,['file:///home/lab/repositories/luckia.facturador/com.luckia.biller.deploy/src/main/resources/bootstrap/info_presencial_2014.xlsx']venta_neta_cons!$a$2:$n$1048576,9,0)</f>
        <v>#VALUE!</v>
      </c>
      <c r="AE386" s="53" t="e">
        <f aca="false">+VLOOKUP($D386,['file:///home/lab/repositories/luckia.facturador/com.luckia.biller.deploy/src/main/resources/bootstrap/info_presencial_2014.xlsx']venta_neta_cons!$a$2:$n$1048576,10,0)</f>
        <v>#VALUE!</v>
      </c>
      <c r="AF386" s="53" t="e">
        <f aca="false">+VLOOKUP($D386,['file:///home/lab/repositories/luckia.facturador/com.luckia.biller.deploy/src/main/resources/bootstrap/info_presencial_2014.xlsx']venta_neta_cons!$a$2:$n$1048576,11,0)</f>
        <v>#VALUE!</v>
      </c>
      <c r="AG386" s="53" t="e">
        <f aca="false">+VLOOKUP($D386,['file:///home/lab/repositories/luckia.facturador/com.luckia.biller.deploy/src/main/resources/bootstrap/info_presencial_2014.xlsx']venta_neta_cons!$a$2:$n$1048576,12,0)</f>
        <v>#VALUE!</v>
      </c>
      <c r="AH386" s="53" t="e">
        <f aca="false">+VLOOKUP($D386,['file:///home/lab/repositories/luckia.facturador/com.luckia.biller.deploy/src/main/resources/bootstrap/info_presencial_2014.xlsx']venta_neta_cons!$a$2:$n$1048576,13,0)</f>
        <v>#VALUE!</v>
      </c>
      <c r="AI386" s="53" t="e">
        <f aca="false">+VLOOKUP($D386,['file:///home/lab/repositories/luckia.facturador/com.luckia.biller.deploy/src/main/resources/bootstrap/info_presencial_2014.xlsx']venta_neta_cons!$a$2:$n$1048576,14,0)</f>
        <v>#VALUE!</v>
      </c>
      <c r="AJ386" s="53" t="n">
        <f aca="false">+SUM(X386:AI386)</f>
        <v>0</v>
      </c>
      <c r="AK386" s="54" t="e">
        <f aca="false">+BB386/X386</f>
        <v>#VALUE!</v>
      </c>
      <c r="AL386" s="53"/>
      <c r="AM386" s="53" t="e">
        <f aca="false">+VLOOKUP($D386,['file:///home/lab/repositories/luckia.facturador/com.luckia.biller.deploy/src/main/resources/bootstrap/info_presencial_2014.xlsx']saldo_cons!$a$2:$n$1048576,3,0)</f>
        <v>#VALUE!</v>
      </c>
      <c r="AN386" s="53" t="e">
        <f aca="false">+VLOOKUP($D386,['file:///home/lab/repositories/luckia.facturador/com.luckia.biller.deploy/src/main/resources/bootstrap/info_presencial_2014.xlsx']saldo_cons!$a$2:$n$1048576,4,0)</f>
        <v>#VALUE!</v>
      </c>
      <c r="AO386" s="53" t="e">
        <f aca="false">+VLOOKUP($D386,['file:///home/lab/repositories/luckia.facturador/com.luckia.biller.deploy/src/main/resources/bootstrap/info_presencial_2014.xlsx']saldo_cons!$a$2:$n$1048576,5,0)</f>
        <v>#VALUE!</v>
      </c>
      <c r="AP386" s="53" t="e">
        <f aca="false">+VLOOKUP($D386,['file:///home/lab/repositories/luckia.facturador/com.luckia.biller.deploy/src/main/resources/bootstrap/info_presencial_2014.xlsx']saldo_cons!$a$2:$n$1048576,6,0)</f>
        <v>#VALUE!</v>
      </c>
      <c r="AQ386" s="53" t="e">
        <f aca="false">+VLOOKUP($D386,['file:///home/lab/repositories/luckia.facturador/com.luckia.biller.deploy/src/main/resources/bootstrap/info_presencial_2014.xlsx']saldo_cons!$a$2:$n$1048576,7,0)</f>
        <v>#VALUE!</v>
      </c>
      <c r="AR386" s="53" t="e">
        <f aca="false">+VLOOKUP($D386,['file:///home/lab/repositories/luckia.facturador/com.luckia.biller.deploy/src/main/resources/bootstrap/info_presencial_2014.xlsx']saldo_cons!$a$2:$n$1048576,8,0)</f>
        <v>#VALUE!</v>
      </c>
      <c r="AS386" s="53" t="e">
        <f aca="false">+VLOOKUP($D386,['file:///home/lab/repositories/luckia.facturador/com.luckia.biller.deploy/src/main/resources/bootstrap/info_presencial_2014.xlsx']saldo_cons!$a$2:$n$1048576,9,0)</f>
        <v>#VALUE!</v>
      </c>
      <c r="AT386" s="53" t="e">
        <f aca="false">+VLOOKUP($D386,['file:///home/lab/repositories/luckia.facturador/com.luckia.biller.deploy/src/main/resources/bootstrap/info_presencial_2014.xlsx']saldo_cons!$a$2:$n$1048576,10,0)</f>
        <v>#VALUE!</v>
      </c>
      <c r="AU386" s="53" t="e">
        <f aca="false">+VLOOKUP($D386,['file:///home/lab/repositories/luckia.facturador/com.luckia.biller.deploy/src/main/resources/bootstrap/info_presencial_2014.xlsx']saldo_cons!$a$2:$n$1048576,11,0)</f>
        <v>#VALUE!</v>
      </c>
      <c r="AV386" s="53" t="e">
        <f aca="false">+VLOOKUP($D386,['file:///home/lab/repositories/luckia.facturador/com.luckia.biller.deploy/src/main/resources/bootstrap/info_presencial_2014.xlsx']saldo_cons!$a$2:$n$1048576,12,0)</f>
        <v>#VALUE!</v>
      </c>
      <c r="AW386" s="53" t="e">
        <f aca="false">+VLOOKUP($D386,['file:///home/lab/repositories/luckia.facturador/com.luckia.biller.deploy/src/main/resources/bootstrap/info_presencial_2014.xlsx']saldo_cons!$a$2:$n$1048576,13,0)</f>
        <v>#VALUE!</v>
      </c>
      <c r="AX386" s="53" t="e">
        <f aca="false">+VLOOKUP($D386,['file:///home/lab/repositories/luckia.facturador/com.luckia.biller.deploy/src/main/resources/bootstrap/info_presencial_2014.xlsx']saldo_cons!$a$2:$n$1048576,14,0)</f>
        <v>#VALUE!</v>
      </c>
      <c r="AY386" s="53" t="n">
        <f aca="false">+SUM(AM386:AX386)</f>
        <v>0</v>
      </c>
      <c r="AZ386" s="53"/>
      <c r="BA386" s="53"/>
      <c r="BB386" s="53" t="e">
        <f aca="false">+VLOOKUP($D386,['file:///home/lab/repositories/luckia.facturador/com.luckia.biller.deploy/src/main/resources/bootstrap/info_presencial_2014.xlsx']ggr_cons!$a$2:$n$1048576,3,0)</f>
        <v>#VALUE!</v>
      </c>
      <c r="BC386" s="53" t="e">
        <f aca="false">+VLOOKUP($D386,['file:///home/lab/repositories/luckia.facturador/com.luckia.biller.deploy/src/main/resources/bootstrap/info_presencial_2014.xlsx']ggr_cons!$a$2:$n$1048576,4,0)</f>
        <v>#VALUE!</v>
      </c>
      <c r="BD386" s="53" t="e">
        <f aca="false">+VLOOKUP($D386,['file:///home/lab/repositories/luckia.facturador/com.luckia.biller.deploy/src/main/resources/bootstrap/info_presencial_2014.xlsx']ggr_cons!$a$2:$n$1048576,5,0)</f>
        <v>#VALUE!</v>
      </c>
      <c r="BE386" s="53" t="e">
        <f aca="false">+VLOOKUP($D386,['file:///home/lab/repositories/luckia.facturador/com.luckia.biller.deploy/src/main/resources/bootstrap/info_presencial_2014.xlsx']ggr_cons!$a$2:$n$1048576,6,0)</f>
        <v>#VALUE!</v>
      </c>
      <c r="BF386" s="53" t="e">
        <f aca="false">+VLOOKUP($D386,['file:///home/lab/repositories/luckia.facturador/com.luckia.biller.deploy/src/main/resources/bootstrap/info_presencial_2014.xlsx']ggr_cons!$a$2:$n$1048576,7,0)</f>
        <v>#VALUE!</v>
      </c>
      <c r="BG386" s="53" t="e">
        <f aca="false">+VLOOKUP($D386,['file:///home/lab/repositories/luckia.facturador/com.luckia.biller.deploy/src/main/resources/bootstrap/info_presencial_2014.xlsx']ggr_cons!$a$2:$n$1048576,8,0)</f>
        <v>#VALUE!</v>
      </c>
      <c r="BH386" s="53" t="e">
        <f aca="false">+VLOOKUP($D386,['file:///home/lab/repositories/luckia.facturador/com.luckia.biller.deploy/src/main/resources/bootstrap/info_presencial_2014.xlsx']ggr_cons!$a$2:$n$1048576,9,0)</f>
        <v>#VALUE!</v>
      </c>
      <c r="BI386" s="53" t="e">
        <f aca="false">+VLOOKUP($D386,['file:///home/lab/repositories/luckia.facturador/com.luckia.biller.deploy/src/main/resources/bootstrap/info_presencial_2014.xlsx']ggr_cons!$a$2:$n$1048576,10,0)</f>
        <v>#VALUE!</v>
      </c>
      <c r="BJ386" s="53" t="e">
        <f aca="false">+VLOOKUP($D386,['file:///home/lab/repositories/luckia.facturador/com.luckia.biller.deploy/src/main/resources/bootstrap/info_presencial_2014.xlsx']ggr_cons!$a$2:$n$1048576,11,0)</f>
        <v>#VALUE!</v>
      </c>
      <c r="BK386" s="53" t="e">
        <f aca="false">+VLOOKUP($D386,['file:///home/lab/repositories/luckia.facturador/com.luckia.biller.deploy/src/main/resources/bootstrap/info_presencial_2014.xlsx']ggr_cons!$a$2:$n$1048576,12,0)</f>
        <v>#VALUE!</v>
      </c>
      <c r="BL386" s="53" t="e">
        <f aca="false">+VLOOKUP($D386,['file:///home/lab/repositories/luckia.facturador/com.luckia.biller.deploy/src/main/resources/bootstrap/info_presencial_2014.xlsx']ggr_cons!$a$2:$n$1048576,13,0)</f>
        <v>#VALUE!</v>
      </c>
      <c r="BM386" s="53" t="e">
        <f aca="false">+VLOOKUP($D386,['file:///home/lab/repositories/luckia.facturador/com.luckia.biller.deploy/src/main/resources/bootstrap/info_presencial_2014.xlsx']ggr_cons!$a$2:$n$1048576,14,0)</f>
        <v>#VALUE!</v>
      </c>
      <c r="BN386" s="53" t="n">
        <f aca="false">+SUM(BB386:BM386)</f>
        <v>0</v>
      </c>
      <c r="BO386" s="53"/>
      <c r="BP386" s="53"/>
      <c r="BQ386" s="55" t="n">
        <f aca="false">+$N386*X386</f>
        <v>0</v>
      </c>
      <c r="BR386" s="55" t="n">
        <f aca="false">+$N386*Y386</f>
        <v>0</v>
      </c>
      <c r="BS386" s="55" t="n">
        <f aca="false">+$N386*Z386</f>
        <v>0</v>
      </c>
      <c r="BT386" s="55" t="n">
        <f aca="false">+$N386*AA386</f>
        <v>0</v>
      </c>
      <c r="BU386" s="55" t="n">
        <f aca="false">+$N386*AB386</f>
        <v>0</v>
      </c>
      <c r="BV386" s="55" t="n">
        <f aca="false">+$N386*AC386</f>
        <v>0</v>
      </c>
      <c r="BW386" s="55" t="n">
        <f aca="false">+$N386*AD386</f>
        <v>0</v>
      </c>
      <c r="BX386" s="55" t="n">
        <f aca="false">+$N386*AE386</f>
        <v>0</v>
      </c>
      <c r="BY386" s="55" t="n">
        <f aca="false">+$N386*AF386</f>
        <v>0</v>
      </c>
      <c r="BZ386" s="55" t="n">
        <f aca="false">+$N386*AG386</f>
        <v>0</v>
      </c>
      <c r="CA386" s="55" t="n">
        <f aca="false">+$N386*AH386</f>
        <v>0</v>
      </c>
      <c r="CB386" s="55" t="n">
        <f aca="false">+$N386*AI386</f>
        <v>0</v>
      </c>
      <c r="CC386" s="55" t="n">
        <f aca="false">+SUM(BQ386:CB386)</f>
        <v>0</v>
      </c>
      <c r="CD386" s="53"/>
      <c r="CE386" s="55"/>
      <c r="CF386" s="55" t="n">
        <f aca="false">+BQ386/$CE$2</f>
        <v>0</v>
      </c>
      <c r="CG386" s="55" t="n">
        <f aca="false">+BR386/$CE$2</f>
        <v>0</v>
      </c>
      <c r="CH386" s="55" t="n">
        <f aca="false">+BS386/$CE$2</f>
        <v>0</v>
      </c>
      <c r="CI386" s="55" t="n">
        <f aca="false">+BT386/$CE$2</f>
        <v>0</v>
      </c>
      <c r="CJ386" s="55" t="n">
        <f aca="false">+BU386/$CE$2</f>
        <v>0</v>
      </c>
      <c r="CK386" s="55" t="n">
        <f aca="false">+BV386/$CE$2</f>
        <v>0</v>
      </c>
      <c r="CL386" s="55" t="n">
        <f aca="false">+BW386/$CE$2</f>
        <v>0</v>
      </c>
      <c r="CM386" s="55" t="n">
        <f aca="false">+BX386/$CE$2</f>
        <v>0</v>
      </c>
      <c r="CN386" s="55" t="n">
        <f aca="false">+BY386/$CE$2</f>
        <v>0</v>
      </c>
      <c r="CO386" s="55" t="n">
        <f aca="false">+BZ386/$CE$2</f>
        <v>0</v>
      </c>
      <c r="CP386" s="55" t="n">
        <f aca="false">+CA386/$CE$2</f>
        <v>0</v>
      </c>
      <c r="CQ386" s="55" t="n">
        <f aca="false">+CB386/$CE$2</f>
        <v>0</v>
      </c>
      <c r="CR386" s="55" t="n">
        <f aca="false">+CC386/$CE$2</f>
        <v>0</v>
      </c>
      <c r="CS386" s="53"/>
      <c r="CT386" s="53"/>
      <c r="CU386" s="56" t="n">
        <f aca="false">+$O386*X386+$P386*BB386+$Q386*(0.9*BB386+$S386)+$R386</f>
        <v>0</v>
      </c>
      <c r="CV386" s="56" t="n">
        <f aca="false">+$O386*Y386+$P386*BC386+$Q386*(0.9*BC386+$S386)+$R386</f>
        <v>0</v>
      </c>
      <c r="CW386" s="56" t="n">
        <f aca="false">+$O386*Z386+$P386*BD386+$Q386*(0.9*BD386+$S386)+$R386</f>
        <v>0</v>
      </c>
      <c r="CX386" s="56" t="n">
        <f aca="false">+$O386*AA386+$P386*BE386+$Q386*(0.9*BE386+$S386)+$R386</f>
        <v>0</v>
      </c>
      <c r="CY386" s="56" t="n">
        <f aca="false">+$O386*AB386+$P386*BF386+$Q386*(0.9*BF386+$S386)+$R386</f>
        <v>0</v>
      </c>
      <c r="CZ386" s="56" t="n">
        <f aca="false">+$O386*AC386+$P386*BG386+$Q386*(0.9*BG386+$S386)+$R386</f>
        <v>0</v>
      </c>
      <c r="DA386" s="56" t="n">
        <f aca="false">+$O386*AD386+$P386*BH386+$Q386*(0.9*BH386+$S386)+$R386</f>
        <v>0</v>
      </c>
      <c r="DB386" s="56" t="n">
        <f aca="false">+$O386*AE386+$P386*BI386+$Q386*(0.9*BI386+$S386)+$R386</f>
        <v>0</v>
      </c>
      <c r="DC386" s="56" t="n">
        <f aca="false">+$O386*AF386+$P386*BJ386+$Q386*(0.9*BJ386+$S386)+$R386</f>
        <v>0</v>
      </c>
      <c r="DD386" s="56" t="n">
        <f aca="false">+$O386*AG386+$P386*BK386+$Q386*(0.9*BK386+$S386)+$R386</f>
        <v>0</v>
      </c>
      <c r="DE386" s="56" t="n">
        <f aca="false">+$O386*AH386+$P386*BL386+$Q386*(0.9*BL386+$S386)+$R386</f>
        <v>0</v>
      </c>
      <c r="DF386" s="56" t="n">
        <f aca="false">+$O386*AI386+$P386*BM386+$Q386*(0.9*BM386+$S386)+$R386</f>
        <v>0</v>
      </c>
      <c r="DG386" s="55" t="n">
        <f aca="false">+SUM(CU386:DF386)</f>
        <v>0</v>
      </c>
      <c r="DH386" s="53"/>
      <c r="DJ386" s="14" t="n">
        <f aca="false">+IF(X386=0,0,$T386)</f>
        <v>0</v>
      </c>
      <c r="DK386" s="14" t="n">
        <f aca="false">+IF(Y386=0,0,$T386)</f>
        <v>0</v>
      </c>
      <c r="DL386" s="14" t="n">
        <f aca="false">+IF(Z386=0,0,$T386)</f>
        <v>0</v>
      </c>
      <c r="DM386" s="14" t="n">
        <f aca="false">+IF(AA386=0,0,$T386)</f>
        <v>0</v>
      </c>
      <c r="DN386" s="14" t="n">
        <f aca="false">+IF(AB386=0,0,$T386)</f>
        <v>0</v>
      </c>
      <c r="DO386" s="14" t="n">
        <f aca="false">+IF(AC386=0,0,$T386)</f>
        <v>0</v>
      </c>
      <c r="DP386" s="14" t="n">
        <f aca="false">+IF(AD386=0,0,$T386)</f>
        <v>0</v>
      </c>
      <c r="DQ386" s="14" t="n">
        <f aca="false">+IF(AE386=0,0,$T386)</f>
        <v>0</v>
      </c>
      <c r="DR386" s="14" t="n">
        <f aca="false">+IF(AF386=0,0,$T386)</f>
        <v>0</v>
      </c>
      <c r="DS386" s="14" t="n">
        <f aca="false">+IF(AG386=0,0,$T386)</f>
        <v>0</v>
      </c>
      <c r="DT386" s="14" t="n">
        <f aca="false">+IF(AH386=0,0,$T386)</f>
        <v>0</v>
      </c>
      <c r="DU386" s="14" t="n">
        <f aca="false">+IF(AI386=0,0,$T386)</f>
        <v>0</v>
      </c>
      <c r="DV386" s="55" t="n">
        <f aca="false">+SUM(DJ386:DU386)</f>
        <v>0</v>
      </c>
      <c r="DY386" s="14" t="n">
        <v>0</v>
      </c>
      <c r="DZ386" s="14" t="n">
        <v>0</v>
      </c>
      <c r="EA386" s="14" t="n">
        <v>0</v>
      </c>
      <c r="EB386" s="14" t="n">
        <v>0</v>
      </c>
      <c r="EC386" s="14" t="n">
        <v>0</v>
      </c>
      <c r="ED386" s="14" t="n">
        <v>0</v>
      </c>
      <c r="EE386" s="14" t="n">
        <v>0</v>
      </c>
      <c r="EF386" s="14" t="n">
        <v>0</v>
      </c>
      <c r="EG386" s="14" t="n">
        <v>0</v>
      </c>
      <c r="EH386" s="14" t="n">
        <v>0</v>
      </c>
      <c r="EI386" s="14" t="n">
        <v>0</v>
      </c>
      <c r="EJ386" s="14" t="n">
        <v>0</v>
      </c>
      <c r="EK386" s="55" t="n">
        <f aca="false">+SUM(DY386:EJ386)</f>
        <v>0</v>
      </c>
      <c r="EO386" s="53" t="n">
        <f aca="false">+CU386+DJ386-DY386/2</f>
        <v>0</v>
      </c>
      <c r="EP386" s="53" t="n">
        <f aca="false">+CV386+DK386-DZ386/2</f>
        <v>0</v>
      </c>
      <c r="EQ386" s="53" t="n">
        <f aca="false">+CW386+DL386-EA386/2</f>
        <v>0</v>
      </c>
      <c r="ER386" s="53" t="n">
        <f aca="false">+CX386+DM386-EB386/2</f>
        <v>0</v>
      </c>
      <c r="ES386" s="53" t="n">
        <f aca="false">+CY386+DN386-EC386/2</f>
        <v>0</v>
      </c>
      <c r="ET386" s="53" t="n">
        <f aca="false">+CZ386+DO386-ED386/2</f>
        <v>0</v>
      </c>
      <c r="EU386" s="53" t="n">
        <f aca="false">+DA386+DP386-EE386/2</f>
        <v>0</v>
      </c>
      <c r="EV386" s="53" t="n">
        <f aca="false">+DB386+DQ386-EF386/2</f>
        <v>0</v>
      </c>
      <c r="EW386" s="53" t="n">
        <f aca="false">+DC386+DR386-EG386/2</f>
        <v>0</v>
      </c>
      <c r="EX386" s="53" t="n">
        <f aca="false">+DD386+DS386-EH386/2</f>
        <v>0</v>
      </c>
      <c r="EY386" s="53" t="n">
        <f aca="false">+DE386+DT386-EI386/2</f>
        <v>0</v>
      </c>
      <c r="EZ386" s="53" t="n">
        <f aca="false">+DF386+DU386-EJ386/2</f>
        <v>0</v>
      </c>
      <c r="FA386" s="55" t="n">
        <f aca="false">+SUM(EO386:EZ386)</f>
        <v>0</v>
      </c>
      <c r="FD386" s="53" t="n">
        <f aca="false">+AM386-EO386-DY386</f>
        <v>0</v>
      </c>
      <c r="FE386" s="53" t="n">
        <f aca="false">+AN386-EP386-DZ386</f>
        <v>0</v>
      </c>
      <c r="FF386" s="53" t="n">
        <f aca="false">+AO386-EQ386-EA386</f>
        <v>0</v>
      </c>
      <c r="FG386" s="53" t="n">
        <f aca="false">+AP386-ER386-EB386</f>
        <v>0</v>
      </c>
      <c r="FH386" s="53" t="n">
        <f aca="false">+AQ386-ES386-EC386</f>
        <v>0</v>
      </c>
      <c r="FI386" s="53" t="n">
        <f aca="false">+AR386-ET386-ED386</f>
        <v>0</v>
      </c>
      <c r="FJ386" s="53" t="n">
        <f aca="false">+AS386-EU386-EE386</f>
        <v>0</v>
      </c>
      <c r="FK386" s="53" t="n">
        <f aca="false">+AT386-EV386-EF386</f>
        <v>0</v>
      </c>
      <c r="FL386" s="53" t="n">
        <f aca="false">+AU386-EW386-EG386</f>
        <v>0</v>
      </c>
      <c r="FM386" s="53" t="n">
        <f aca="false">+AV386-EX386-EH386</f>
        <v>0</v>
      </c>
      <c r="FN386" s="53" t="n">
        <f aca="false">+AW386-EY386-EI386</f>
        <v>0</v>
      </c>
      <c r="FO386" s="53" t="n">
        <f aca="false">+AX386-EZ386-EJ386</f>
        <v>0</v>
      </c>
      <c r="FP386" s="53" t="n">
        <f aca="false">+AY386-FA386</f>
        <v>0</v>
      </c>
    </row>
    <row collapsed="false" customFormat="false" customHeight="true" hidden="false" ht="15" outlineLevel="2" r="387">
      <c r="A387" s="90" t="s">
        <v>1159</v>
      </c>
      <c r="B387" s="90" t="s">
        <v>1159</v>
      </c>
      <c r="C387" s="90" t="s">
        <v>1159</v>
      </c>
      <c r="D387" s="67" t="n">
        <v>10065</v>
      </c>
      <c r="E387" s="69"/>
      <c r="F387" s="72" t="s">
        <v>1163</v>
      </c>
      <c r="G387" s="21" t="s">
        <v>69</v>
      </c>
      <c r="H387" s="21" t="s">
        <v>69</v>
      </c>
      <c r="I387" s="72"/>
      <c r="J387" s="76"/>
      <c r="K387" s="76"/>
      <c r="L387" s="49"/>
      <c r="M387" s="50" t="s">
        <v>70</v>
      </c>
      <c r="N387" s="51"/>
      <c r="O387" s="51"/>
      <c r="P387" s="51"/>
      <c r="Q387" s="51"/>
      <c r="R387" s="50"/>
      <c r="S387" s="50"/>
      <c r="T387" s="50" t="n">
        <v>30</v>
      </c>
      <c r="U387" s="50"/>
      <c r="X387" s="53" t="e">
        <f aca="false">+VLOOKUP($D387,['file:///home/lab/repositories/luckia.facturador/com.luckia.biller.deploy/src/main/resources/bootstrap/info_presencial_2014.xlsx']venta_neta_cons!$a$2:$n$1048576,3,0)</f>
        <v>#VALUE!</v>
      </c>
      <c r="Y387" s="53" t="e">
        <f aca="false">+VLOOKUP($D387,['file:///home/lab/repositories/luckia.facturador/com.luckia.biller.deploy/src/main/resources/bootstrap/info_presencial_2014.xlsx']venta_neta_cons!$a$2:$n$1048576,4,0)</f>
        <v>#VALUE!</v>
      </c>
      <c r="Z387" s="53" t="e">
        <f aca="false">+VLOOKUP($D387,['file:///home/lab/repositories/luckia.facturador/com.luckia.biller.deploy/src/main/resources/bootstrap/info_presencial_2014.xlsx']venta_neta_cons!$a$2:$n$1048576,5,0)</f>
        <v>#VALUE!</v>
      </c>
      <c r="AA387" s="53" t="e">
        <f aca="false">+VLOOKUP($D387,['file:///home/lab/repositories/luckia.facturador/com.luckia.biller.deploy/src/main/resources/bootstrap/info_presencial_2014.xlsx']venta_neta_cons!$a$2:$n$1048576,6,0)</f>
        <v>#VALUE!</v>
      </c>
      <c r="AB387" s="53" t="e">
        <f aca="false">+VLOOKUP($D387,['file:///home/lab/repositories/luckia.facturador/com.luckia.biller.deploy/src/main/resources/bootstrap/info_presencial_2014.xlsx']venta_neta_cons!$a$2:$n$1048576,7,0)</f>
        <v>#VALUE!</v>
      </c>
      <c r="AC387" s="53" t="e">
        <f aca="false">+VLOOKUP($D387,['file:///home/lab/repositories/luckia.facturador/com.luckia.biller.deploy/src/main/resources/bootstrap/info_presencial_2014.xlsx']venta_neta_cons!$a$2:$n$1048576,8,0)</f>
        <v>#VALUE!</v>
      </c>
      <c r="AD387" s="53" t="e">
        <f aca="false">+VLOOKUP($D387,['file:///home/lab/repositories/luckia.facturador/com.luckia.biller.deploy/src/main/resources/bootstrap/info_presencial_2014.xlsx']venta_neta_cons!$a$2:$n$1048576,9,0)</f>
        <v>#VALUE!</v>
      </c>
      <c r="AE387" s="53" t="e">
        <f aca="false">+VLOOKUP($D387,['file:///home/lab/repositories/luckia.facturador/com.luckia.biller.deploy/src/main/resources/bootstrap/info_presencial_2014.xlsx']venta_neta_cons!$a$2:$n$1048576,10,0)</f>
        <v>#VALUE!</v>
      </c>
      <c r="AF387" s="53" t="e">
        <f aca="false">+VLOOKUP($D387,['file:///home/lab/repositories/luckia.facturador/com.luckia.biller.deploy/src/main/resources/bootstrap/info_presencial_2014.xlsx']venta_neta_cons!$a$2:$n$1048576,11,0)</f>
        <v>#VALUE!</v>
      </c>
      <c r="AG387" s="53" t="e">
        <f aca="false">+VLOOKUP($D387,['file:///home/lab/repositories/luckia.facturador/com.luckia.biller.deploy/src/main/resources/bootstrap/info_presencial_2014.xlsx']venta_neta_cons!$a$2:$n$1048576,12,0)</f>
        <v>#VALUE!</v>
      </c>
      <c r="AH387" s="53" t="e">
        <f aca="false">+VLOOKUP($D387,['file:///home/lab/repositories/luckia.facturador/com.luckia.biller.deploy/src/main/resources/bootstrap/info_presencial_2014.xlsx']venta_neta_cons!$a$2:$n$1048576,13,0)</f>
        <v>#VALUE!</v>
      </c>
      <c r="AI387" s="53" t="e">
        <f aca="false">+VLOOKUP($D387,['file:///home/lab/repositories/luckia.facturador/com.luckia.biller.deploy/src/main/resources/bootstrap/info_presencial_2014.xlsx']venta_neta_cons!$a$2:$n$1048576,14,0)</f>
        <v>#VALUE!</v>
      </c>
      <c r="AJ387" s="53" t="n">
        <f aca="false">+SUM(X387:AI387)</f>
        <v>0</v>
      </c>
      <c r="AK387" s="54" t="e">
        <f aca="false">+BB387/X387</f>
        <v>#VALUE!</v>
      </c>
      <c r="AL387" s="53"/>
      <c r="AM387" s="53" t="e">
        <f aca="false">+VLOOKUP($D387,['file:///home/lab/repositories/luckia.facturador/com.luckia.biller.deploy/src/main/resources/bootstrap/info_presencial_2014.xlsx']saldo_cons!$a$2:$n$1048576,3,0)</f>
        <v>#VALUE!</v>
      </c>
      <c r="AN387" s="53" t="e">
        <f aca="false">+VLOOKUP($D387,['file:///home/lab/repositories/luckia.facturador/com.luckia.biller.deploy/src/main/resources/bootstrap/info_presencial_2014.xlsx']saldo_cons!$a$2:$n$1048576,4,0)</f>
        <v>#VALUE!</v>
      </c>
      <c r="AO387" s="53" t="e">
        <f aca="false">+VLOOKUP($D387,['file:///home/lab/repositories/luckia.facturador/com.luckia.biller.deploy/src/main/resources/bootstrap/info_presencial_2014.xlsx']saldo_cons!$a$2:$n$1048576,5,0)</f>
        <v>#VALUE!</v>
      </c>
      <c r="AP387" s="53" t="e">
        <f aca="false">+VLOOKUP($D387,['file:///home/lab/repositories/luckia.facturador/com.luckia.biller.deploy/src/main/resources/bootstrap/info_presencial_2014.xlsx']saldo_cons!$a$2:$n$1048576,6,0)</f>
        <v>#VALUE!</v>
      </c>
      <c r="AQ387" s="53" t="e">
        <f aca="false">+VLOOKUP($D387,['file:///home/lab/repositories/luckia.facturador/com.luckia.biller.deploy/src/main/resources/bootstrap/info_presencial_2014.xlsx']saldo_cons!$a$2:$n$1048576,7,0)</f>
        <v>#VALUE!</v>
      </c>
      <c r="AR387" s="53" t="e">
        <f aca="false">+VLOOKUP($D387,['file:///home/lab/repositories/luckia.facturador/com.luckia.biller.deploy/src/main/resources/bootstrap/info_presencial_2014.xlsx']saldo_cons!$a$2:$n$1048576,8,0)</f>
        <v>#VALUE!</v>
      </c>
      <c r="AS387" s="53" t="e">
        <f aca="false">+VLOOKUP($D387,['file:///home/lab/repositories/luckia.facturador/com.luckia.biller.deploy/src/main/resources/bootstrap/info_presencial_2014.xlsx']saldo_cons!$a$2:$n$1048576,9,0)</f>
        <v>#VALUE!</v>
      </c>
      <c r="AT387" s="53" t="e">
        <f aca="false">+VLOOKUP($D387,['file:///home/lab/repositories/luckia.facturador/com.luckia.biller.deploy/src/main/resources/bootstrap/info_presencial_2014.xlsx']saldo_cons!$a$2:$n$1048576,10,0)</f>
        <v>#VALUE!</v>
      </c>
      <c r="AU387" s="53" t="e">
        <f aca="false">+VLOOKUP($D387,['file:///home/lab/repositories/luckia.facturador/com.luckia.biller.deploy/src/main/resources/bootstrap/info_presencial_2014.xlsx']saldo_cons!$a$2:$n$1048576,11,0)</f>
        <v>#VALUE!</v>
      </c>
      <c r="AV387" s="53" t="e">
        <f aca="false">+VLOOKUP($D387,['file:///home/lab/repositories/luckia.facturador/com.luckia.biller.deploy/src/main/resources/bootstrap/info_presencial_2014.xlsx']saldo_cons!$a$2:$n$1048576,12,0)</f>
        <v>#VALUE!</v>
      </c>
      <c r="AW387" s="53" t="e">
        <f aca="false">+VLOOKUP($D387,['file:///home/lab/repositories/luckia.facturador/com.luckia.biller.deploy/src/main/resources/bootstrap/info_presencial_2014.xlsx']saldo_cons!$a$2:$n$1048576,13,0)</f>
        <v>#VALUE!</v>
      </c>
      <c r="AX387" s="53" t="e">
        <f aca="false">+VLOOKUP($D387,['file:///home/lab/repositories/luckia.facturador/com.luckia.biller.deploy/src/main/resources/bootstrap/info_presencial_2014.xlsx']saldo_cons!$a$2:$n$1048576,14,0)</f>
        <v>#VALUE!</v>
      </c>
      <c r="AY387" s="53" t="n">
        <f aca="false">+SUM(AM387:AX387)</f>
        <v>0</v>
      </c>
      <c r="AZ387" s="53"/>
      <c r="BA387" s="53"/>
      <c r="BB387" s="53" t="e">
        <f aca="false">+VLOOKUP($D387,['file:///home/lab/repositories/luckia.facturador/com.luckia.biller.deploy/src/main/resources/bootstrap/info_presencial_2014.xlsx']ggr_cons!$a$2:$n$1048576,3,0)</f>
        <v>#VALUE!</v>
      </c>
      <c r="BC387" s="53" t="e">
        <f aca="false">+VLOOKUP($D387,['file:///home/lab/repositories/luckia.facturador/com.luckia.biller.deploy/src/main/resources/bootstrap/info_presencial_2014.xlsx']ggr_cons!$a$2:$n$1048576,4,0)</f>
        <v>#VALUE!</v>
      </c>
      <c r="BD387" s="53" t="e">
        <f aca="false">+VLOOKUP($D387,['file:///home/lab/repositories/luckia.facturador/com.luckia.biller.deploy/src/main/resources/bootstrap/info_presencial_2014.xlsx']ggr_cons!$a$2:$n$1048576,5,0)</f>
        <v>#VALUE!</v>
      </c>
      <c r="BE387" s="53" t="e">
        <f aca="false">+VLOOKUP($D387,['file:///home/lab/repositories/luckia.facturador/com.luckia.biller.deploy/src/main/resources/bootstrap/info_presencial_2014.xlsx']ggr_cons!$a$2:$n$1048576,6,0)</f>
        <v>#VALUE!</v>
      </c>
      <c r="BF387" s="53" t="e">
        <f aca="false">+VLOOKUP($D387,['file:///home/lab/repositories/luckia.facturador/com.luckia.biller.deploy/src/main/resources/bootstrap/info_presencial_2014.xlsx']ggr_cons!$a$2:$n$1048576,7,0)</f>
        <v>#VALUE!</v>
      </c>
      <c r="BG387" s="53" t="e">
        <f aca="false">+VLOOKUP($D387,['file:///home/lab/repositories/luckia.facturador/com.luckia.biller.deploy/src/main/resources/bootstrap/info_presencial_2014.xlsx']ggr_cons!$a$2:$n$1048576,8,0)</f>
        <v>#VALUE!</v>
      </c>
      <c r="BH387" s="53" t="e">
        <f aca="false">+VLOOKUP($D387,['file:///home/lab/repositories/luckia.facturador/com.luckia.biller.deploy/src/main/resources/bootstrap/info_presencial_2014.xlsx']ggr_cons!$a$2:$n$1048576,9,0)</f>
        <v>#VALUE!</v>
      </c>
      <c r="BI387" s="53" t="e">
        <f aca="false">+VLOOKUP($D387,['file:///home/lab/repositories/luckia.facturador/com.luckia.biller.deploy/src/main/resources/bootstrap/info_presencial_2014.xlsx']ggr_cons!$a$2:$n$1048576,10,0)</f>
        <v>#VALUE!</v>
      </c>
      <c r="BJ387" s="53" t="e">
        <f aca="false">+VLOOKUP($D387,['file:///home/lab/repositories/luckia.facturador/com.luckia.biller.deploy/src/main/resources/bootstrap/info_presencial_2014.xlsx']ggr_cons!$a$2:$n$1048576,11,0)</f>
        <v>#VALUE!</v>
      </c>
      <c r="BK387" s="53" t="e">
        <f aca="false">+VLOOKUP($D387,['file:///home/lab/repositories/luckia.facturador/com.luckia.biller.deploy/src/main/resources/bootstrap/info_presencial_2014.xlsx']ggr_cons!$a$2:$n$1048576,12,0)</f>
        <v>#VALUE!</v>
      </c>
      <c r="BL387" s="53" t="e">
        <f aca="false">+VLOOKUP($D387,['file:///home/lab/repositories/luckia.facturador/com.luckia.biller.deploy/src/main/resources/bootstrap/info_presencial_2014.xlsx']ggr_cons!$a$2:$n$1048576,13,0)</f>
        <v>#VALUE!</v>
      </c>
      <c r="BM387" s="53" t="e">
        <f aca="false">+VLOOKUP($D387,['file:///home/lab/repositories/luckia.facturador/com.luckia.biller.deploy/src/main/resources/bootstrap/info_presencial_2014.xlsx']ggr_cons!$a$2:$n$1048576,14,0)</f>
        <v>#VALUE!</v>
      </c>
      <c r="BN387" s="53" t="n">
        <f aca="false">+SUM(BB387:BM387)</f>
        <v>0</v>
      </c>
      <c r="BO387" s="53"/>
      <c r="BP387" s="53"/>
      <c r="BQ387" s="55" t="n">
        <f aca="false">+$N387*X387</f>
        <v>0</v>
      </c>
      <c r="BR387" s="55" t="n">
        <f aca="false">+$N387*Y387</f>
        <v>0</v>
      </c>
      <c r="BS387" s="55" t="n">
        <f aca="false">+$N387*Z387</f>
        <v>0</v>
      </c>
      <c r="BT387" s="55" t="n">
        <f aca="false">+$N387*AA387</f>
        <v>0</v>
      </c>
      <c r="BU387" s="55" t="n">
        <f aca="false">+$N387*AB387</f>
        <v>0</v>
      </c>
      <c r="BV387" s="55" t="n">
        <f aca="false">+$N387*AC387</f>
        <v>0</v>
      </c>
      <c r="BW387" s="55" t="n">
        <f aca="false">+$N387*AD387</f>
        <v>0</v>
      </c>
      <c r="BX387" s="55" t="n">
        <f aca="false">+$N387*AE387</f>
        <v>0</v>
      </c>
      <c r="BY387" s="55" t="n">
        <f aca="false">+$N387*AF387</f>
        <v>0</v>
      </c>
      <c r="BZ387" s="55" t="n">
        <f aca="false">+$N387*AG387</f>
        <v>0</v>
      </c>
      <c r="CA387" s="55" t="n">
        <f aca="false">+$N387*AH387</f>
        <v>0</v>
      </c>
      <c r="CB387" s="55" t="n">
        <f aca="false">+$N387*AI387</f>
        <v>0</v>
      </c>
      <c r="CC387" s="55" t="n">
        <f aca="false">+SUM(BQ387:CB387)</f>
        <v>0</v>
      </c>
      <c r="CD387" s="53"/>
      <c r="CE387" s="55"/>
      <c r="CF387" s="55" t="n">
        <f aca="false">+BQ387/$CE$2</f>
        <v>0</v>
      </c>
      <c r="CG387" s="55" t="n">
        <f aca="false">+BR387/$CE$2</f>
        <v>0</v>
      </c>
      <c r="CH387" s="55" t="n">
        <f aca="false">+BS387/$CE$2</f>
        <v>0</v>
      </c>
      <c r="CI387" s="55" t="n">
        <f aca="false">+BT387/$CE$2</f>
        <v>0</v>
      </c>
      <c r="CJ387" s="55" t="n">
        <f aca="false">+BU387/$CE$2</f>
        <v>0</v>
      </c>
      <c r="CK387" s="55" t="n">
        <f aca="false">+BV387/$CE$2</f>
        <v>0</v>
      </c>
      <c r="CL387" s="55" t="n">
        <f aca="false">+BW387/$CE$2</f>
        <v>0</v>
      </c>
      <c r="CM387" s="55" t="n">
        <f aca="false">+BX387/$CE$2</f>
        <v>0</v>
      </c>
      <c r="CN387" s="55" t="n">
        <f aca="false">+BY387/$CE$2</f>
        <v>0</v>
      </c>
      <c r="CO387" s="55" t="n">
        <f aca="false">+BZ387/$CE$2</f>
        <v>0</v>
      </c>
      <c r="CP387" s="55" t="n">
        <f aca="false">+CA387/$CE$2</f>
        <v>0</v>
      </c>
      <c r="CQ387" s="55" t="n">
        <f aca="false">+CB387/$CE$2</f>
        <v>0</v>
      </c>
      <c r="CR387" s="55" t="n">
        <f aca="false">+CC387/$CE$2</f>
        <v>0</v>
      </c>
      <c r="CS387" s="53"/>
      <c r="CT387" s="53"/>
      <c r="CU387" s="56" t="n">
        <f aca="false">+$O387*X387+$P387*BB387+$Q387*(0.9*BB387+$S387)+$R387</f>
        <v>0</v>
      </c>
      <c r="CV387" s="56" t="n">
        <f aca="false">+$O387*Y387+$P387*BC387+$Q387*(0.9*BC387+$S387)+$R387</f>
        <v>0</v>
      </c>
      <c r="CW387" s="56" t="n">
        <f aca="false">+$O387*Z387+$P387*BD387+$Q387*(0.9*BD387+$S387)+$R387</f>
        <v>0</v>
      </c>
      <c r="CX387" s="56" t="n">
        <f aca="false">+$O387*AA387+$P387*BE387+$Q387*(0.9*BE387+$S387)+$R387</f>
        <v>0</v>
      </c>
      <c r="CY387" s="56" t="n">
        <f aca="false">+$O387*AB387+$P387*BF387+$Q387*(0.9*BF387+$S387)+$R387</f>
        <v>0</v>
      </c>
      <c r="CZ387" s="56" t="n">
        <f aca="false">+$O387*AC387+$P387*BG387+$Q387*(0.9*BG387+$S387)+$R387</f>
        <v>0</v>
      </c>
      <c r="DA387" s="56" t="n">
        <f aca="false">+$O387*AD387+$P387*BH387+$Q387*(0.9*BH387+$S387)+$R387</f>
        <v>0</v>
      </c>
      <c r="DB387" s="56" t="n">
        <f aca="false">+$O387*AE387+$P387*BI387+$Q387*(0.9*BI387+$S387)+$R387</f>
        <v>0</v>
      </c>
      <c r="DC387" s="56" t="n">
        <f aca="false">+$O387*AF387+$P387*BJ387+$Q387*(0.9*BJ387+$S387)+$R387</f>
        <v>0</v>
      </c>
      <c r="DD387" s="56" t="n">
        <f aca="false">+$O387*AG387+$P387*BK387+$Q387*(0.9*BK387+$S387)+$R387</f>
        <v>0</v>
      </c>
      <c r="DE387" s="56" t="n">
        <f aca="false">+$O387*AH387+$P387*BL387+$Q387*(0.9*BL387+$S387)+$R387</f>
        <v>0</v>
      </c>
      <c r="DF387" s="56" t="n">
        <f aca="false">+$O387*AI387+$P387*BM387+$Q387*(0.9*BM387+$S387)+$R387</f>
        <v>0</v>
      </c>
      <c r="DG387" s="55" t="n">
        <f aca="false">+SUM(CU387:DF387)</f>
        <v>0</v>
      </c>
      <c r="DH387" s="53"/>
      <c r="DJ387" s="14" t="n">
        <f aca="false">+IF(X387=0,0,$T387)</f>
        <v>0</v>
      </c>
      <c r="DK387" s="14" t="n">
        <f aca="false">+IF(Y387=0,0,$T387)</f>
        <v>0</v>
      </c>
      <c r="DL387" s="14" t="n">
        <f aca="false">+IF(Z387=0,0,$T387)</f>
        <v>0</v>
      </c>
      <c r="DM387" s="14" t="n">
        <f aca="false">+IF(AA387=0,0,$T387)</f>
        <v>0</v>
      </c>
      <c r="DN387" s="14" t="n">
        <f aca="false">+IF(AB387=0,0,$T387)</f>
        <v>0</v>
      </c>
      <c r="DO387" s="14" t="n">
        <f aca="false">+IF(AC387=0,0,$T387)</f>
        <v>0</v>
      </c>
      <c r="DP387" s="14" t="n">
        <f aca="false">+IF(AD387=0,0,$T387)</f>
        <v>0</v>
      </c>
      <c r="DQ387" s="14" t="n">
        <f aca="false">+IF(AE387=0,0,$T387)</f>
        <v>0</v>
      </c>
      <c r="DR387" s="14" t="n">
        <f aca="false">+IF(AF387=0,0,$T387)</f>
        <v>0</v>
      </c>
      <c r="DS387" s="14" t="n">
        <f aca="false">+IF(AG387=0,0,$T387)</f>
        <v>0</v>
      </c>
      <c r="DT387" s="14" t="n">
        <f aca="false">+IF(AH387=0,0,$T387)</f>
        <v>0</v>
      </c>
      <c r="DU387" s="14" t="n">
        <f aca="false">+IF(AI387=0,0,$T387)</f>
        <v>0</v>
      </c>
      <c r="DV387" s="55" t="n">
        <f aca="false">+SUM(DJ387:DU387)</f>
        <v>0</v>
      </c>
      <c r="DY387" s="14" t="n">
        <v>0</v>
      </c>
      <c r="DZ387" s="14" t="n">
        <v>0</v>
      </c>
      <c r="EA387" s="14" t="n">
        <v>0</v>
      </c>
      <c r="EB387" s="14" t="n">
        <v>0</v>
      </c>
      <c r="EC387" s="14" t="n">
        <v>0</v>
      </c>
      <c r="ED387" s="14" t="n">
        <v>0</v>
      </c>
      <c r="EE387" s="14" t="n">
        <v>0</v>
      </c>
      <c r="EF387" s="14" t="n">
        <v>0</v>
      </c>
      <c r="EG387" s="14" t="n">
        <v>0</v>
      </c>
      <c r="EH387" s="14" t="n">
        <v>0</v>
      </c>
      <c r="EI387" s="14" t="n">
        <v>0</v>
      </c>
      <c r="EJ387" s="14" t="n">
        <v>0</v>
      </c>
      <c r="EK387" s="55" t="n">
        <f aca="false">+SUM(DY387:EJ387)</f>
        <v>0</v>
      </c>
      <c r="EO387" s="53" t="n">
        <f aca="false">+CU387+DJ387-DY387/2</f>
        <v>0</v>
      </c>
      <c r="EP387" s="53" t="n">
        <f aca="false">+CV387+DK387-DZ387/2</f>
        <v>0</v>
      </c>
      <c r="EQ387" s="53" t="n">
        <f aca="false">+CW387+DL387-EA387/2</f>
        <v>0</v>
      </c>
      <c r="ER387" s="53" t="n">
        <f aca="false">+CX387+DM387-EB387/2</f>
        <v>0</v>
      </c>
      <c r="ES387" s="53" t="n">
        <f aca="false">+CY387+DN387-EC387/2</f>
        <v>0</v>
      </c>
      <c r="ET387" s="53" t="n">
        <f aca="false">+CZ387+DO387-ED387/2</f>
        <v>0</v>
      </c>
      <c r="EU387" s="53" t="n">
        <f aca="false">+DA387+DP387-EE387/2</f>
        <v>0</v>
      </c>
      <c r="EV387" s="53" t="n">
        <f aca="false">+DB387+DQ387-EF387/2</f>
        <v>0</v>
      </c>
      <c r="EW387" s="53" t="n">
        <f aca="false">+DC387+DR387-EG387/2</f>
        <v>0</v>
      </c>
      <c r="EX387" s="53" t="n">
        <f aca="false">+DD387+DS387-EH387/2</f>
        <v>0</v>
      </c>
      <c r="EY387" s="53" t="n">
        <f aca="false">+DE387+DT387-EI387/2</f>
        <v>0</v>
      </c>
      <c r="EZ387" s="53" t="n">
        <f aca="false">+DF387+DU387-EJ387/2</f>
        <v>0</v>
      </c>
      <c r="FA387" s="55" t="n">
        <f aca="false">+SUM(EO387:EZ387)</f>
        <v>0</v>
      </c>
      <c r="FD387" s="53" t="n">
        <f aca="false">+AM387-EO387-DY387</f>
        <v>0</v>
      </c>
      <c r="FE387" s="53" t="n">
        <f aca="false">+AN387-EP387-DZ387</f>
        <v>0</v>
      </c>
      <c r="FF387" s="53" t="n">
        <f aca="false">+AO387-EQ387-EA387</f>
        <v>0</v>
      </c>
      <c r="FG387" s="53" t="n">
        <f aca="false">+AP387-ER387-EB387</f>
        <v>0</v>
      </c>
      <c r="FH387" s="53" t="n">
        <f aca="false">+AQ387-ES387-EC387</f>
        <v>0</v>
      </c>
      <c r="FI387" s="53" t="n">
        <f aca="false">+AR387-ET387-ED387</f>
        <v>0</v>
      </c>
      <c r="FJ387" s="53" t="n">
        <f aca="false">+AS387-EU387-EE387</f>
        <v>0</v>
      </c>
      <c r="FK387" s="53" t="n">
        <f aca="false">+AT387-EV387-EF387</f>
        <v>0</v>
      </c>
      <c r="FL387" s="53" t="n">
        <f aca="false">+AU387-EW387-EG387</f>
        <v>0</v>
      </c>
      <c r="FM387" s="53" t="n">
        <f aca="false">+AV387-EX387-EH387</f>
        <v>0</v>
      </c>
      <c r="FN387" s="53" t="n">
        <f aca="false">+AW387-EY387-EI387</f>
        <v>0</v>
      </c>
      <c r="FO387" s="53" t="n">
        <f aca="false">+AX387-EZ387-EJ387</f>
        <v>0</v>
      </c>
      <c r="FP387" s="53" t="n">
        <f aca="false">+AY387-FA387</f>
        <v>0</v>
      </c>
    </row>
    <row collapsed="false" customFormat="false" customHeight="true" hidden="false" ht="15" outlineLevel="2" r="388">
      <c r="A388" s="90" t="s">
        <v>1159</v>
      </c>
      <c r="B388" s="90" t="s">
        <v>1159</v>
      </c>
      <c r="C388" s="90" t="s">
        <v>1159</v>
      </c>
      <c r="D388" s="67" t="n">
        <v>10021</v>
      </c>
      <c r="E388" s="69"/>
      <c r="F388" s="72" t="s">
        <v>1164</v>
      </c>
      <c r="G388" s="21" t="s">
        <v>69</v>
      </c>
      <c r="H388" s="21" t="s">
        <v>69</v>
      </c>
      <c r="I388" s="72"/>
      <c r="J388" s="76"/>
      <c r="K388" s="76"/>
      <c r="L388" s="49"/>
      <c r="M388" s="50" t="s">
        <v>70</v>
      </c>
      <c r="N388" s="51"/>
      <c r="O388" s="51"/>
      <c r="P388" s="51"/>
      <c r="Q388" s="51"/>
      <c r="R388" s="50"/>
      <c r="S388" s="50"/>
      <c r="T388" s="50" t="n">
        <v>30</v>
      </c>
      <c r="U388" s="50"/>
      <c r="X388" s="53" t="e">
        <f aca="false">+VLOOKUP($D388,['file:///home/lab/repositories/luckia.facturador/com.luckia.biller.deploy/src/main/resources/bootstrap/info_presencial_2014.xlsx']venta_neta_cons!$a$2:$n$1048576,3,0)</f>
        <v>#VALUE!</v>
      </c>
      <c r="Y388" s="53" t="e">
        <f aca="false">+VLOOKUP($D388,['file:///home/lab/repositories/luckia.facturador/com.luckia.biller.deploy/src/main/resources/bootstrap/info_presencial_2014.xlsx']venta_neta_cons!$a$2:$n$1048576,4,0)</f>
        <v>#VALUE!</v>
      </c>
      <c r="Z388" s="53" t="e">
        <f aca="false">+VLOOKUP($D388,['file:///home/lab/repositories/luckia.facturador/com.luckia.biller.deploy/src/main/resources/bootstrap/info_presencial_2014.xlsx']venta_neta_cons!$a$2:$n$1048576,5,0)</f>
        <v>#VALUE!</v>
      </c>
      <c r="AA388" s="53" t="e">
        <f aca="false">+VLOOKUP($D388,['file:///home/lab/repositories/luckia.facturador/com.luckia.biller.deploy/src/main/resources/bootstrap/info_presencial_2014.xlsx']venta_neta_cons!$a$2:$n$1048576,6,0)</f>
        <v>#VALUE!</v>
      </c>
      <c r="AB388" s="53" t="e">
        <f aca="false">+VLOOKUP($D388,['file:///home/lab/repositories/luckia.facturador/com.luckia.biller.deploy/src/main/resources/bootstrap/info_presencial_2014.xlsx']venta_neta_cons!$a$2:$n$1048576,7,0)</f>
        <v>#VALUE!</v>
      </c>
      <c r="AC388" s="53" t="e">
        <f aca="false">+VLOOKUP($D388,['file:///home/lab/repositories/luckia.facturador/com.luckia.biller.deploy/src/main/resources/bootstrap/info_presencial_2014.xlsx']venta_neta_cons!$a$2:$n$1048576,8,0)</f>
        <v>#VALUE!</v>
      </c>
      <c r="AD388" s="53" t="e">
        <f aca="false">+VLOOKUP($D388,['file:///home/lab/repositories/luckia.facturador/com.luckia.biller.deploy/src/main/resources/bootstrap/info_presencial_2014.xlsx']venta_neta_cons!$a$2:$n$1048576,9,0)</f>
        <v>#VALUE!</v>
      </c>
      <c r="AE388" s="53" t="e">
        <f aca="false">+VLOOKUP($D388,['file:///home/lab/repositories/luckia.facturador/com.luckia.biller.deploy/src/main/resources/bootstrap/info_presencial_2014.xlsx']venta_neta_cons!$a$2:$n$1048576,10,0)</f>
        <v>#VALUE!</v>
      </c>
      <c r="AF388" s="53" t="e">
        <f aca="false">+VLOOKUP($D388,['file:///home/lab/repositories/luckia.facturador/com.luckia.biller.deploy/src/main/resources/bootstrap/info_presencial_2014.xlsx']venta_neta_cons!$a$2:$n$1048576,11,0)</f>
        <v>#VALUE!</v>
      </c>
      <c r="AG388" s="53" t="e">
        <f aca="false">+VLOOKUP($D388,['file:///home/lab/repositories/luckia.facturador/com.luckia.biller.deploy/src/main/resources/bootstrap/info_presencial_2014.xlsx']venta_neta_cons!$a$2:$n$1048576,12,0)</f>
        <v>#VALUE!</v>
      </c>
      <c r="AH388" s="53" t="e">
        <f aca="false">+VLOOKUP($D388,['file:///home/lab/repositories/luckia.facturador/com.luckia.biller.deploy/src/main/resources/bootstrap/info_presencial_2014.xlsx']venta_neta_cons!$a$2:$n$1048576,13,0)</f>
        <v>#VALUE!</v>
      </c>
      <c r="AI388" s="53" t="e">
        <f aca="false">+VLOOKUP($D388,['file:///home/lab/repositories/luckia.facturador/com.luckia.biller.deploy/src/main/resources/bootstrap/info_presencial_2014.xlsx']venta_neta_cons!$a$2:$n$1048576,14,0)</f>
        <v>#VALUE!</v>
      </c>
      <c r="AJ388" s="53" t="n">
        <f aca="false">+SUM(X388:AI388)</f>
        <v>0</v>
      </c>
      <c r="AK388" s="54" t="e">
        <f aca="false">+BB388/X388</f>
        <v>#VALUE!</v>
      </c>
      <c r="AL388" s="53"/>
      <c r="AM388" s="53" t="e">
        <f aca="false">+VLOOKUP($D388,['file:///home/lab/repositories/luckia.facturador/com.luckia.biller.deploy/src/main/resources/bootstrap/info_presencial_2014.xlsx']saldo_cons!$a$2:$n$1048576,3,0)</f>
        <v>#VALUE!</v>
      </c>
      <c r="AN388" s="53" t="e">
        <f aca="false">+VLOOKUP($D388,['file:///home/lab/repositories/luckia.facturador/com.luckia.biller.deploy/src/main/resources/bootstrap/info_presencial_2014.xlsx']saldo_cons!$a$2:$n$1048576,4,0)</f>
        <v>#VALUE!</v>
      </c>
      <c r="AO388" s="53" t="e">
        <f aca="false">+VLOOKUP($D388,['file:///home/lab/repositories/luckia.facturador/com.luckia.biller.deploy/src/main/resources/bootstrap/info_presencial_2014.xlsx']saldo_cons!$a$2:$n$1048576,5,0)</f>
        <v>#VALUE!</v>
      </c>
      <c r="AP388" s="53" t="e">
        <f aca="false">+VLOOKUP($D388,['file:///home/lab/repositories/luckia.facturador/com.luckia.biller.deploy/src/main/resources/bootstrap/info_presencial_2014.xlsx']saldo_cons!$a$2:$n$1048576,6,0)</f>
        <v>#VALUE!</v>
      </c>
      <c r="AQ388" s="53" t="e">
        <f aca="false">+VLOOKUP($D388,['file:///home/lab/repositories/luckia.facturador/com.luckia.biller.deploy/src/main/resources/bootstrap/info_presencial_2014.xlsx']saldo_cons!$a$2:$n$1048576,7,0)</f>
        <v>#VALUE!</v>
      </c>
      <c r="AR388" s="53" t="e">
        <f aca="false">+VLOOKUP($D388,['file:///home/lab/repositories/luckia.facturador/com.luckia.biller.deploy/src/main/resources/bootstrap/info_presencial_2014.xlsx']saldo_cons!$a$2:$n$1048576,8,0)</f>
        <v>#VALUE!</v>
      </c>
      <c r="AS388" s="53" t="e">
        <f aca="false">+VLOOKUP($D388,['file:///home/lab/repositories/luckia.facturador/com.luckia.biller.deploy/src/main/resources/bootstrap/info_presencial_2014.xlsx']saldo_cons!$a$2:$n$1048576,9,0)</f>
        <v>#VALUE!</v>
      </c>
      <c r="AT388" s="53" t="e">
        <f aca="false">+VLOOKUP($D388,['file:///home/lab/repositories/luckia.facturador/com.luckia.biller.deploy/src/main/resources/bootstrap/info_presencial_2014.xlsx']saldo_cons!$a$2:$n$1048576,10,0)</f>
        <v>#VALUE!</v>
      </c>
      <c r="AU388" s="53" t="e">
        <f aca="false">+VLOOKUP($D388,['file:///home/lab/repositories/luckia.facturador/com.luckia.biller.deploy/src/main/resources/bootstrap/info_presencial_2014.xlsx']saldo_cons!$a$2:$n$1048576,11,0)</f>
        <v>#VALUE!</v>
      </c>
      <c r="AV388" s="53" t="e">
        <f aca="false">+VLOOKUP($D388,['file:///home/lab/repositories/luckia.facturador/com.luckia.biller.deploy/src/main/resources/bootstrap/info_presencial_2014.xlsx']saldo_cons!$a$2:$n$1048576,12,0)</f>
        <v>#VALUE!</v>
      </c>
      <c r="AW388" s="53" t="e">
        <f aca="false">+VLOOKUP($D388,['file:///home/lab/repositories/luckia.facturador/com.luckia.biller.deploy/src/main/resources/bootstrap/info_presencial_2014.xlsx']saldo_cons!$a$2:$n$1048576,13,0)</f>
        <v>#VALUE!</v>
      </c>
      <c r="AX388" s="53" t="e">
        <f aca="false">+VLOOKUP($D388,['file:///home/lab/repositories/luckia.facturador/com.luckia.biller.deploy/src/main/resources/bootstrap/info_presencial_2014.xlsx']saldo_cons!$a$2:$n$1048576,14,0)</f>
        <v>#VALUE!</v>
      </c>
      <c r="AY388" s="53" t="n">
        <f aca="false">+SUM(AM388:AX388)</f>
        <v>0</v>
      </c>
      <c r="AZ388" s="53"/>
      <c r="BA388" s="53"/>
      <c r="BB388" s="53" t="e">
        <f aca="false">+VLOOKUP($D388,['file:///home/lab/repositories/luckia.facturador/com.luckia.biller.deploy/src/main/resources/bootstrap/info_presencial_2014.xlsx']ggr_cons!$a$2:$n$1048576,3,0)</f>
        <v>#VALUE!</v>
      </c>
      <c r="BC388" s="53" t="e">
        <f aca="false">+VLOOKUP($D388,['file:///home/lab/repositories/luckia.facturador/com.luckia.biller.deploy/src/main/resources/bootstrap/info_presencial_2014.xlsx']ggr_cons!$a$2:$n$1048576,4,0)</f>
        <v>#VALUE!</v>
      </c>
      <c r="BD388" s="53" t="e">
        <f aca="false">+VLOOKUP($D388,['file:///home/lab/repositories/luckia.facturador/com.luckia.biller.deploy/src/main/resources/bootstrap/info_presencial_2014.xlsx']ggr_cons!$a$2:$n$1048576,5,0)</f>
        <v>#VALUE!</v>
      </c>
      <c r="BE388" s="53" t="e">
        <f aca="false">+VLOOKUP($D388,['file:///home/lab/repositories/luckia.facturador/com.luckia.biller.deploy/src/main/resources/bootstrap/info_presencial_2014.xlsx']ggr_cons!$a$2:$n$1048576,6,0)</f>
        <v>#VALUE!</v>
      </c>
      <c r="BF388" s="53" t="e">
        <f aca="false">+VLOOKUP($D388,['file:///home/lab/repositories/luckia.facturador/com.luckia.biller.deploy/src/main/resources/bootstrap/info_presencial_2014.xlsx']ggr_cons!$a$2:$n$1048576,7,0)</f>
        <v>#VALUE!</v>
      </c>
      <c r="BG388" s="53" t="e">
        <f aca="false">+VLOOKUP($D388,['file:///home/lab/repositories/luckia.facturador/com.luckia.biller.deploy/src/main/resources/bootstrap/info_presencial_2014.xlsx']ggr_cons!$a$2:$n$1048576,8,0)</f>
        <v>#VALUE!</v>
      </c>
      <c r="BH388" s="53" t="e">
        <f aca="false">+VLOOKUP($D388,['file:///home/lab/repositories/luckia.facturador/com.luckia.biller.deploy/src/main/resources/bootstrap/info_presencial_2014.xlsx']ggr_cons!$a$2:$n$1048576,9,0)</f>
        <v>#VALUE!</v>
      </c>
      <c r="BI388" s="53" t="e">
        <f aca="false">+VLOOKUP($D388,['file:///home/lab/repositories/luckia.facturador/com.luckia.biller.deploy/src/main/resources/bootstrap/info_presencial_2014.xlsx']ggr_cons!$a$2:$n$1048576,10,0)</f>
        <v>#VALUE!</v>
      </c>
      <c r="BJ388" s="53" t="e">
        <f aca="false">+VLOOKUP($D388,['file:///home/lab/repositories/luckia.facturador/com.luckia.biller.deploy/src/main/resources/bootstrap/info_presencial_2014.xlsx']ggr_cons!$a$2:$n$1048576,11,0)</f>
        <v>#VALUE!</v>
      </c>
      <c r="BK388" s="53" t="e">
        <f aca="false">+VLOOKUP($D388,['file:///home/lab/repositories/luckia.facturador/com.luckia.biller.deploy/src/main/resources/bootstrap/info_presencial_2014.xlsx']ggr_cons!$a$2:$n$1048576,12,0)</f>
        <v>#VALUE!</v>
      </c>
      <c r="BL388" s="53" t="e">
        <f aca="false">+VLOOKUP($D388,['file:///home/lab/repositories/luckia.facturador/com.luckia.biller.deploy/src/main/resources/bootstrap/info_presencial_2014.xlsx']ggr_cons!$a$2:$n$1048576,13,0)</f>
        <v>#VALUE!</v>
      </c>
      <c r="BM388" s="53" t="e">
        <f aca="false">+VLOOKUP($D388,['file:///home/lab/repositories/luckia.facturador/com.luckia.biller.deploy/src/main/resources/bootstrap/info_presencial_2014.xlsx']ggr_cons!$a$2:$n$1048576,14,0)</f>
        <v>#VALUE!</v>
      </c>
      <c r="BN388" s="53" t="n">
        <f aca="false">+SUM(BB388:BM388)</f>
        <v>0</v>
      </c>
      <c r="BO388" s="53"/>
      <c r="BP388" s="53"/>
      <c r="BQ388" s="55" t="n">
        <f aca="false">+$N388*X388</f>
        <v>0</v>
      </c>
      <c r="BR388" s="55" t="n">
        <f aca="false">+$N388*Y388</f>
        <v>0</v>
      </c>
      <c r="BS388" s="55" t="n">
        <f aca="false">+$N388*Z388</f>
        <v>0</v>
      </c>
      <c r="BT388" s="55" t="n">
        <f aca="false">+$N388*AA388</f>
        <v>0</v>
      </c>
      <c r="BU388" s="55" t="n">
        <f aca="false">+$N388*AB388</f>
        <v>0</v>
      </c>
      <c r="BV388" s="55" t="n">
        <f aca="false">+$N388*AC388</f>
        <v>0</v>
      </c>
      <c r="BW388" s="55" t="n">
        <f aca="false">+$N388*AD388</f>
        <v>0</v>
      </c>
      <c r="BX388" s="55" t="n">
        <f aca="false">+$N388*AE388</f>
        <v>0</v>
      </c>
      <c r="BY388" s="55" t="n">
        <f aca="false">+$N388*AF388</f>
        <v>0</v>
      </c>
      <c r="BZ388" s="55" t="n">
        <f aca="false">+$N388*AG388</f>
        <v>0</v>
      </c>
      <c r="CA388" s="55" t="n">
        <f aca="false">+$N388*AH388</f>
        <v>0</v>
      </c>
      <c r="CB388" s="55" t="n">
        <f aca="false">+$N388*AI388</f>
        <v>0</v>
      </c>
      <c r="CC388" s="55" t="n">
        <f aca="false">+SUM(BQ388:CB388)</f>
        <v>0</v>
      </c>
      <c r="CD388" s="53"/>
      <c r="CE388" s="55"/>
      <c r="CF388" s="55" t="n">
        <f aca="false">+BQ388/$CE$2</f>
        <v>0</v>
      </c>
      <c r="CG388" s="55" t="n">
        <f aca="false">+BR388/$CE$2</f>
        <v>0</v>
      </c>
      <c r="CH388" s="55" t="n">
        <f aca="false">+BS388/$CE$2</f>
        <v>0</v>
      </c>
      <c r="CI388" s="55" t="n">
        <f aca="false">+BT388/$CE$2</f>
        <v>0</v>
      </c>
      <c r="CJ388" s="55" t="n">
        <f aca="false">+BU388/$CE$2</f>
        <v>0</v>
      </c>
      <c r="CK388" s="55" t="n">
        <f aca="false">+BV388/$CE$2</f>
        <v>0</v>
      </c>
      <c r="CL388" s="55" t="n">
        <f aca="false">+BW388/$CE$2</f>
        <v>0</v>
      </c>
      <c r="CM388" s="55" t="n">
        <f aca="false">+BX388/$CE$2</f>
        <v>0</v>
      </c>
      <c r="CN388" s="55" t="n">
        <f aca="false">+BY388/$CE$2</f>
        <v>0</v>
      </c>
      <c r="CO388" s="55" t="n">
        <f aca="false">+BZ388/$CE$2</f>
        <v>0</v>
      </c>
      <c r="CP388" s="55" t="n">
        <f aca="false">+CA388/$CE$2</f>
        <v>0</v>
      </c>
      <c r="CQ388" s="55" t="n">
        <f aca="false">+CB388/$CE$2</f>
        <v>0</v>
      </c>
      <c r="CR388" s="55" t="n">
        <f aca="false">+CC388/$CE$2</f>
        <v>0</v>
      </c>
      <c r="CS388" s="53"/>
      <c r="CT388" s="53"/>
      <c r="CU388" s="56" t="n">
        <f aca="false">+$O388*X388+$P388*BB388+$Q388*(0.9*BB388+$S388)+$R388</f>
        <v>0</v>
      </c>
      <c r="CV388" s="56" t="n">
        <f aca="false">+$O388*Y388+$P388*BC388+$Q388*(0.9*BC388+$S388)+$R388</f>
        <v>0</v>
      </c>
      <c r="CW388" s="56" t="n">
        <f aca="false">+$O388*Z388+$P388*BD388+$Q388*(0.9*BD388+$S388)+$R388</f>
        <v>0</v>
      </c>
      <c r="CX388" s="56" t="n">
        <f aca="false">+$O388*AA388+$P388*BE388+$Q388*(0.9*BE388+$S388)+$R388</f>
        <v>0</v>
      </c>
      <c r="CY388" s="56" t="n">
        <f aca="false">+$O388*AB388+$P388*BF388+$Q388*(0.9*BF388+$S388)+$R388</f>
        <v>0</v>
      </c>
      <c r="CZ388" s="56" t="n">
        <f aca="false">+$O388*AC388+$P388*BG388+$Q388*(0.9*BG388+$S388)+$R388</f>
        <v>0</v>
      </c>
      <c r="DA388" s="56" t="n">
        <f aca="false">+$O388*AD388+$P388*BH388+$Q388*(0.9*BH388+$S388)+$R388</f>
        <v>0</v>
      </c>
      <c r="DB388" s="56" t="n">
        <f aca="false">+$O388*AE388+$P388*BI388+$Q388*(0.9*BI388+$S388)+$R388</f>
        <v>0</v>
      </c>
      <c r="DC388" s="56" t="n">
        <f aca="false">+$O388*AF388+$P388*BJ388+$Q388*(0.9*BJ388+$S388)+$R388</f>
        <v>0</v>
      </c>
      <c r="DD388" s="56" t="n">
        <f aca="false">+$O388*AG388+$P388*BK388+$Q388*(0.9*BK388+$S388)+$R388</f>
        <v>0</v>
      </c>
      <c r="DE388" s="56" t="n">
        <f aca="false">+$O388*AH388+$P388*BL388+$Q388*(0.9*BL388+$S388)+$R388</f>
        <v>0</v>
      </c>
      <c r="DF388" s="56" t="n">
        <f aca="false">+$O388*AI388+$P388*BM388+$Q388*(0.9*BM388+$S388)+$R388</f>
        <v>0</v>
      </c>
      <c r="DG388" s="55" t="n">
        <f aca="false">+SUM(CU388:DF388)</f>
        <v>0</v>
      </c>
      <c r="DH388" s="53"/>
      <c r="DJ388" s="14" t="n">
        <f aca="false">+IF(X388=0,0,$T388)</f>
        <v>0</v>
      </c>
      <c r="DK388" s="14" t="n">
        <f aca="false">+IF(Y388=0,0,$T388)</f>
        <v>0</v>
      </c>
      <c r="DL388" s="14" t="n">
        <f aca="false">+IF(Z388=0,0,$T388)</f>
        <v>0</v>
      </c>
      <c r="DM388" s="14" t="n">
        <f aca="false">+IF(AA388=0,0,$T388)</f>
        <v>0</v>
      </c>
      <c r="DN388" s="14" t="n">
        <f aca="false">+IF(AB388=0,0,$T388)</f>
        <v>0</v>
      </c>
      <c r="DO388" s="14" t="n">
        <f aca="false">+IF(AC388=0,0,$T388)</f>
        <v>0</v>
      </c>
      <c r="DP388" s="14" t="n">
        <f aca="false">+IF(AD388=0,0,$T388)</f>
        <v>0</v>
      </c>
      <c r="DQ388" s="14" t="n">
        <f aca="false">+IF(AE388=0,0,$T388)</f>
        <v>0</v>
      </c>
      <c r="DR388" s="14" t="n">
        <f aca="false">+IF(AF388=0,0,$T388)</f>
        <v>0</v>
      </c>
      <c r="DS388" s="14" t="n">
        <f aca="false">+IF(AG388=0,0,$T388)</f>
        <v>0</v>
      </c>
      <c r="DT388" s="14" t="n">
        <f aca="false">+IF(AH388=0,0,$T388)</f>
        <v>0</v>
      </c>
      <c r="DU388" s="14" t="n">
        <f aca="false">+IF(AI388=0,0,$T388)</f>
        <v>0</v>
      </c>
      <c r="DV388" s="55" t="n">
        <f aca="false">+SUM(DJ388:DU388)</f>
        <v>0</v>
      </c>
      <c r="DY388" s="14" t="n">
        <v>0</v>
      </c>
      <c r="DZ388" s="14" t="n">
        <v>0</v>
      </c>
      <c r="EA388" s="14" t="n">
        <v>0</v>
      </c>
      <c r="EB388" s="14" t="n">
        <v>0</v>
      </c>
      <c r="EC388" s="14" t="n">
        <v>0</v>
      </c>
      <c r="ED388" s="14" t="n">
        <v>0</v>
      </c>
      <c r="EE388" s="14" t="n">
        <v>0</v>
      </c>
      <c r="EF388" s="14" t="n">
        <v>0</v>
      </c>
      <c r="EG388" s="14" t="n">
        <v>0</v>
      </c>
      <c r="EH388" s="14" t="n">
        <v>0</v>
      </c>
      <c r="EI388" s="14" t="n">
        <v>0</v>
      </c>
      <c r="EJ388" s="14" t="n">
        <v>0</v>
      </c>
      <c r="EK388" s="55" t="n">
        <f aca="false">+SUM(DY388:EJ388)</f>
        <v>0</v>
      </c>
      <c r="EO388" s="53" t="n">
        <f aca="false">+CU388+DJ388-DY388/2</f>
        <v>0</v>
      </c>
      <c r="EP388" s="53" t="n">
        <f aca="false">+CV388+DK388-DZ388/2</f>
        <v>0</v>
      </c>
      <c r="EQ388" s="53" t="n">
        <f aca="false">+CW388+DL388-EA388/2</f>
        <v>0</v>
      </c>
      <c r="ER388" s="53" t="n">
        <f aca="false">+CX388+DM388-EB388/2</f>
        <v>0</v>
      </c>
      <c r="ES388" s="53" t="n">
        <f aca="false">+CY388+DN388-EC388/2</f>
        <v>0</v>
      </c>
      <c r="ET388" s="53" t="n">
        <f aca="false">+CZ388+DO388-ED388/2</f>
        <v>0</v>
      </c>
      <c r="EU388" s="53" t="n">
        <f aca="false">+DA388+DP388-EE388/2</f>
        <v>0</v>
      </c>
      <c r="EV388" s="53" t="n">
        <f aca="false">+DB388+DQ388-EF388/2</f>
        <v>0</v>
      </c>
      <c r="EW388" s="53" t="n">
        <f aca="false">+DC388+DR388-EG388/2</f>
        <v>0</v>
      </c>
      <c r="EX388" s="53" t="n">
        <f aca="false">+DD388+DS388-EH388/2</f>
        <v>0</v>
      </c>
      <c r="EY388" s="53" t="n">
        <f aca="false">+DE388+DT388-EI388/2</f>
        <v>0</v>
      </c>
      <c r="EZ388" s="53" t="n">
        <f aca="false">+DF388+DU388-EJ388/2</f>
        <v>0</v>
      </c>
      <c r="FA388" s="55" t="n">
        <f aca="false">+SUM(EO388:EZ388)</f>
        <v>0</v>
      </c>
      <c r="FD388" s="53" t="n">
        <f aca="false">+AM388-EO388-DY388</f>
        <v>0</v>
      </c>
      <c r="FE388" s="53" t="n">
        <f aca="false">+AN388-EP388-DZ388</f>
        <v>0</v>
      </c>
      <c r="FF388" s="53" t="n">
        <f aca="false">+AO388-EQ388-EA388</f>
        <v>0</v>
      </c>
      <c r="FG388" s="53" t="n">
        <f aca="false">+AP388-ER388-EB388</f>
        <v>0</v>
      </c>
      <c r="FH388" s="53" t="n">
        <f aca="false">+AQ388-ES388-EC388</f>
        <v>0</v>
      </c>
      <c r="FI388" s="53" t="n">
        <f aca="false">+AR388-ET388-ED388</f>
        <v>0</v>
      </c>
      <c r="FJ388" s="53" t="n">
        <f aca="false">+AS388-EU388-EE388</f>
        <v>0</v>
      </c>
      <c r="FK388" s="53" t="n">
        <f aca="false">+AT388-EV388-EF388</f>
        <v>0</v>
      </c>
      <c r="FL388" s="53" t="n">
        <f aca="false">+AU388-EW388-EG388</f>
        <v>0</v>
      </c>
      <c r="FM388" s="53" t="n">
        <f aca="false">+AV388-EX388-EH388</f>
        <v>0</v>
      </c>
      <c r="FN388" s="53" t="n">
        <f aca="false">+AW388-EY388-EI388</f>
        <v>0</v>
      </c>
      <c r="FO388" s="53" t="n">
        <f aca="false">+AX388-EZ388-EJ388</f>
        <v>0</v>
      </c>
      <c r="FP388" s="53" t="n">
        <f aca="false">+AY388-FA388</f>
        <v>0</v>
      </c>
    </row>
    <row collapsed="false" customFormat="false" customHeight="true" hidden="false" ht="15" outlineLevel="2" r="389">
      <c r="A389" s="90" t="s">
        <v>1159</v>
      </c>
      <c r="B389" s="90" t="s">
        <v>1159</v>
      </c>
      <c r="C389" s="90" t="s">
        <v>1159</v>
      </c>
      <c r="D389" s="67" t="n">
        <v>10030</v>
      </c>
      <c r="E389" s="69"/>
      <c r="F389" s="72" t="s">
        <v>1165</v>
      </c>
      <c r="G389" s="21" t="s">
        <v>69</v>
      </c>
      <c r="H389" s="21" t="s">
        <v>69</v>
      </c>
      <c r="I389" s="72"/>
      <c r="J389" s="76"/>
      <c r="K389" s="76"/>
      <c r="L389" s="49"/>
      <c r="M389" s="50" t="s">
        <v>70</v>
      </c>
      <c r="N389" s="51"/>
      <c r="O389" s="51"/>
      <c r="P389" s="51"/>
      <c r="Q389" s="51"/>
      <c r="R389" s="50"/>
      <c r="S389" s="50"/>
      <c r="T389" s="50" t="n">
        <v>30</v>
      </c>
      <c r="U389" s="50"/>
      <c r="X389" s="53" t="e">
        <f aca="false">+VLOOKUP($D389,['file:///home/lab/repositories/luckia.facturador/com.luckia.biller.deploy/src/main/resources/bootstrap/info_presencial_2014.xlsx']venta_neta_cons!$a$2:$n$1048576,3,0)</f>
        <v>#VALUE!</v>
      </c>
      <c r="Y389" s="53" t="e">
        <f aca="false">+VLOOKUP($D389,['file:///home/lab/repositories/luckia.facturador/com.luckia.biller.deploy/src/main/resources/bootstrap/info_presencial_2014.xlsx']venta_neta_cons!$a$2:$n$1048576,4,0)</f>
        <v>#VALUE!</v>
      </c>
      <c r="Z389" s="53" t="e">
        <f aca="false">+VLOOKUP($D389,['file:///home/lab/repositories/luckia.facturador/com.luckia.biller.deploy/src/main/resources/bootstrap/info_presencial_2014.xlsx']venta_neta_cons!$a$2:$n$1048576,5,0)</f>
        <v>#VALUE!</v>
      </c>
      <c r="AA389" s="53" t="e">
        <f aca="false">+VLOOKUP($D389,['file:///home/lab/repositories/luckia.facturador/com.luckia.biller.deploy/src/main/resources/bootstrap/info_presencial_2014.xlsx']venta_neta_cons!$a$2:$n$1048576,6,0)</f>
        <v>#VALUE!</v>
      </c>
      <c r="AB389" s="53" t="e">
        <f aca="false">+VLOOKUP($D389,['file:///home/lab/repositories/luckia.facturador/com.luckia.biller.deploy/src/main/resources/bootstrap/info_presencial_2014.xlsx']venta_neta_cons!$a$2:$n$1048576,7,0)</f>
        <v>#VALUE!</v>
      </c>
      <c r="AC389" s="53" t="e">
        <f aca="false">+VLOOKUP($D389,['file:///home/lab/repositories/luckia.facturador/com.luckia.biller.deploy/src/main/resources/bootstrap/info_presencial_2014.xlsx']venta_neta_cons!$a$2:$n$1048576,8,0)</f>
        <v>#VALUE!</v>
      </c>
      <c r="AD389" s="53" t="e">
        <f aca="false">+VLOOKUP($D389,['file:///home/lab/repositories/luckia.facturador/com.luckia.biller.deploy/src/main/resources/bootstrap/info_presencial_2014.xlsx']venta_neta_cons!$a$2:$n$1048576,9,0)</f>
        <v>#VALUE!</v>
      </c>
      <c r="AE389" s="53" t="e">
        <f aca="false">+VLOOKUP($D389,['file:///home/lab/repositories/luckia.facturador/com.luckia.biller.deploy/src/main/resources/bootstrap/info_presencial_2014.xlsx']venta_neta_cons!$a$2:$n$1048576,10,0)</f>
        <v>#VALUE!</v>
      </c>
      <c r="AF389" s="53" t="e">
        <f aca="false">+VLOOKUP($D389,['file:///home/lab/repositories/luckia.facturador/com.luckia.biller.deploy/src/main/resources/bootstrap/info_presencial_2014.xlsx']venta_neta_cons!$a$2:$n$1048576,11,0)</f>
        <v>#VALUE!</v>
      </c>
      <c r="AG389" s="53" t="e">
        <f aca="false">+VLOOKUP($D389,['file:///home/lab/repositories/luckia.facturador/com.luckia.biller.deploy/src/main/resources/bootstrap/info_presencial_2014.xlsx']venta_neta_cons!$a$2:$n$1048576,12,0)</f>
        <v>#VALUE!</v>
      </c>
      <c r="AH389" s="53" t="e">
        <f aca="false">+VLOOKUP($D389,['file:///home/lab/repositories/luckia.facturador/com.luckia.biller.deploy/src/main/resources/bootstrap/info_presencial_2014.xlsx']venta_neta_cons!$a$2:$n$1048576,13,0)</f>
        <v>#VALUE!</v>
      </c>
      <c r="AI389" s="53" t="e">
        <f aca="false">+VLOOKUP($D389,['file:///home/lab/repositories/luckia.facturador/com.luckia.biller.deploy/src/main/resources/bootstrap/info_presencial_2014.xlsx']venta_neta_cons!$a$2:$n$1048576,14,0)</f>
        <v>#VALUE!</v>
      </c>
      <c r="AJ389" s="53" t="n">
        <f aca="false">+SUM(X389:AI389)</f>
        <v>0</v>
      </c>
      <c r="AK389" s="54" t="e">
        <f aca="false">+BB389/X389</f>
        <v>#VALUE!</v>
      </c>
      <c r="AL389" s="53"/>
      <c r="AM389" s="53" t="e">
        <f aca="false">+VLOOKUP($D389,['file:///home/lab/repositories/luckia.facturador/com.luckia.biller.deploy/src/main/resources/bootstrap/info_presencial_2014.xlsx']saldo_cons!$a$2:$n$1048576,3,0)</f>
        <v>#VALUE!</v>
      </c>
      <c r="AN389" s="53" t="e">
        <f aca="false">+VLOOKUP($D389,['file:///home/lab/repositories/luckia.facturador/com.luckia.biller.deploy/src/main/resources/bootstrap/info_presencial_2014.xlsx']saldo_cons!$a$2:$n$1048576,4,0)</f>
        <v>#VALUE!</v>
      </c>
      <c r="AO389" s="53" t="e">
        <f aca="false">+VLOOKUP($D389,['file:///home/lab/repositories/luckia.facturador/com.luckia.biller.deploy/src/main/resources/bootstrap/info_presencial_2014.xlsx']saldo_cons!$a$2:$n$1048576,5,0)</f>
        <v>#VALUE!</v>
      </c>
      <c r="AP389" s="53" t="e">
        <f aca="false">+VLOOKUP($D389,['file:///home/lab/repositories/luckia.facturador/com.luckia.biller.deploy/src/main/resources/bootstrap/info_presencial_2014.xlsx']saldo_cons!$a$2:$n$1048576,6,0)</f>
        <v>#VALUE!</v>
      </c>
      <c r="AQ389" s="53" t="e">
        <f aca="false">+VLOOKUP($D389,['file:///home/lab/repositories/luckia.facturador/com.luckia.biller.deploy/src/main/resources/bootstrap/info_presencial_2014.xlsx']saldo_cons!$a$2:$n$1048576,7,0)</f>
        <v>#VALUE!</v>
      </c>
      <c r="AR389" s="53" t="e">
        <f aca="false">+VLOOKUP($D389,['file:///home/lab/repositories/luckia.facturador/com.luckia.biller.deploy/src/main/resources/bootstrap/info_presencial_2014.xlsx']saldo_cons!$a$2:$n$1048576,8,0)</f>
        <v>#VALUE!</v>
      </c>
      <c r="AS389" s="53" t="e">
        <f aca="false">+VLOOKUP($D389,['file:///home/lab/repositories/luckia.facturador/com.luckia.biller.deploy/src/main/resources/bootstrap/info_presencial_2014.xlsx']saldo_cons!$a$2:$n$1048576,9,0)</f>
        <v>#VALUE!</v>
      </c>
      <c r="AT389" s="53" t="e">
        <f aca="false">+VLOOKUP($D389,['file:///home/lab/repositories/luckia.facturador/com.luckia.biller.deploy/src/main/resources/bootstrap/info_presencial_2014.xlsx']saldo_cons!$a$2:$n$1048576,10,0)</f>
        <v>#VALUE!</v>
      </c>
      <c r="AU389" s="53" t="e">
        <f aca="false">+VLOOKUP($D389,['file:///home/lab/repositories/luckia.facturador/com.luckia.biller.deploy/src/main/resources/bootstrap/info_presencial_2014.xlsx']saldo_cons!$a$2:$n$1048576,11,0)</f>
        <v>#VALUE!</v>
      </c>
      <c r="AV389" s="53" t="e">
        <f aca="false">+VLOOKUP($D389,['file:///home/lab/repositories/luckia.facturador/com.luckia.biller.deploy/src/main/resources/bootstrap/info_presencial_2014.xlsx']saldo_cons!$a$2:$n$1048576,12,0)</f>
        <v>#VALUE!</v>
      </c>
      <c r="AW389" s="53" t="e">
        <f aca="false">+VLOOKUP($D389,['file:///home/lab/repositories/luckia.facturador/com.luckia.biller.deploy/src/main/resources/bootstrap/info_presencial_2014.xlsx']saldo_cons!$a$2:$n$1048576,13,0)</f>
        <v>#VALUE!</v>
      </c>
      <c r="AX389" s="53" t="e">
        <f aca="false">+VLOOKUP($D389,['file:///home/lab/repositories/luckia.facturador/com.luckia.biller.deploy/src/main/resources/bootstrap/info_presencial_2014.xlsx']saldo_cons!$a$2:$n$1048576,14,0)</f>
        <v>#VALUE!</v>
      </c>
      <c r="AY389" s="53" t="n">
        <f aca="false">+SUM(AM389:AX389)</f>
        <v>0</v>
      </c>
      <c r="AZ389" s="53"/>
      <c r="BA389" s="53"/>
      <c r="BB389" s="53" t="e">
        <f aca="false">+VLOOKUP($D389,['file:///home/lab/repositories/luckia.facturador/com.luckia.biller.deploy/src/main/resources/bootstrap/info_presencial_2014.xlsx']ggr_cons!$a$2:$n$1048576,3,0)</f>
        <v>#VALUE!</v>
      </c>
      <c r="BC389" s="53" t="e">
        <f aca="false">+VLOOKUP($D389,['file:///home/lab/repositories/luckia.facturador/com.luckia.biller.deploy/src/main/resources/bootstrap/info_presencial_2014.xlsx']ggr_cons!$a$2:$n$1048576,4,0)</f>
        <v>#VALUE!</v>
      </c>
      <c r="BD389" s="53" t="e">
        <f aca="false">+VLOOKUP($D389,['file:///home/lab/repositories/luckia.facturador/com.luckia.biller.deploy/src/main/resources/bootstrap/info_presencial_2014.xlsx']ggr_cons!$a$2:$n$1048576,5,0)</f>
        <v>#VALUE!</v>
      </c>
      <c r="BE389" s="53" t="e">
        <f aca="false">+VLOOKUP($D389,['file:///home/lab/repositories/luckia.facturador/com.luckia.biller.deploy/src/main/resources/bootstrap/info_presencial_2014.xlsx']ggr_cons!$a$2:$n$1048576,6,0)</f>
        <v>#VALUE!</v>
      </c>
      <c r="BF389" s="53" t="e">
        <f aca="false">+VLOOKUP($D389,['file:///home/lab/repositories/luckia.facturador/com.luckia.biller.deploy/src/main/resources/bootstrap/info_presencial_2014.xlsx']ggr_cons!$a$2:$n$1048576,7,0)</f>
        <v>#VALUE!</v>
      </c>
      <c r="BG389" s="53" t="e">
        <f aca="false">+VLOOKUP($D389,['file:///home/lab/repositories/luckia.facturador/com.luckia.biller.deploy/src/main/resources/bootstrap/info_presencial_2014.xlsx']ggr_cons!$a$2:$n$1048576,8,0)</f>
        <v>#VALUE!</v>
      </c>
      <c r="BH389" s="53" t="e">
        <f aca="false">+VLOOKUP($D389,['file:///home/lab/repositories/luckia.facturador/com.luckia.biller.deploy/src/main/resources/bootstrap/info_presencial_2014.xlsx']ggr_cons!$a$2:$n$1048576,9,0)</f>
        <v>#VALUE!</v>
      </c>
      <c r="BI389" s="53" t="e">
        <f aca="false">+VLOOKUP($D389,['file:///home/lab/repositories/luckia.facturador/com.luckia.biller.deploy/src/main/resources/bootstrap/info_presencial_2014.xlsx']ggr_cons!$a$2:$n$1048576,10,0)</f>
        <v>#VALUE!</v>
      </c>
      <c r="BJ389" s="53" t="e">
        <f aca="false">+VLOOKUP($D389,['file:///home/lab/repositories/luckia.facturador/com.luckia.biller.deploy/src/main/resources/bootstrap/info_presencial_2014.xlsx']ggr_cons!$a$2:$n$1048576,11,0)</f>
        <v>#VALUE!</v>
      </c>
      <c r="BK389" s="53" t="e">
        <f aca="false">+VLOOKUP($D389,['file:///home/lab/repositories/luckia.facturador/com.luckia.biller.deploy/src/main/resources/bootstrap/info_presencial_2014.xlsx']ggr_cons!$a$2:$n$1048576,12,0)</f>
        <v>#VALUE!</v>
      </c>
      <c r="BL389" s="53" t="e">
        <f aca="false">+VLOOKUP($D389,['file:///home/lab/repositories/luckia.facturador/com.luckia.biller.deploy/src/main/resources/bootstrap/info_presencial_2014.xlsx']ggr_cons!$a$2:$n$1048576,13,0)</f>
        <v>#VALUE!</v>
      </c>
      <c r="BM389" s="53" t="e">
        <f aca="false">+VLOOKUP($D389,['file:///home/lab/repositories/luckia.facturador/com.luckia.biller.deploy/src/main/resources/bootstrap/info_presencial_2014.xlsx']ggr_cons!$a$2:$n$1048576,14,0)</f>
        <v>#VALUE!</v>
      </c>
      <c r="BN389" s="53" t="n">
        <f aca="false">+SUM(BB389:BM389)</f>
        <v>0</v>
      </c>
      <c r="BO389" s="53"/>
      <c r="BP389" s="53"/>
      <c r="BQ389" s="55" t="n">
        <f aca="false">+$N389*X389</f>
        <v>0</v>
      </c>
      <c r="BR389" s="55" t="n">
        <f aca="false">+$N389*Y389</f>
        <v>0</v>
      </c>
      <c r="BS389" s="55" t="n">
        <f aca="false">+$N389*Z389</f>
        <v>0</v>
      </c>
      <c r="BT389" s="55" t="n">
        <f aca="false">+$N389*AA389</f>
        <v>0</v>
      </c>
      <c r="BU389" s="55" t="n">
        <f aca="false">+$N389*AB389</f>
        <v>0</v>
      </c>
      <c r="BV389" s="55" t="n">
        <f aca="false">+$N389*AC389</f>
        <v>0</v>
      </c>
      <c r="BW389" s="55" t="n">
        <f aca="false">+$N389*AD389</f>
        <v>0</v>
      </c>
      <c r="BX389" s="55" t="n">
        <f aca="false">+$N389*AE389</f>
        <v>0</v>
      </c>
      <c r="BY389" s="55" t="n">
        <f aca="false">+$N389*AF389</f>
        <v>0</v>
      </c>
      <c r="BZ389" s="55" t="n">
        <f aca="false">+$N389*AG389</f>
        <v>0</v>
      </c>
      <c r="CA389" s="55" t="n">
        <f aca="false">+$N389*AH389</f>
        <v>0</v>
      </c>
      <c r="CB389" s="55" t="n">
        <f aca="false">+$N389*AI389</f>
        <v>0</v>
      </c>
      <c r="CC389" s="55" t="n">
        <f aca="false">+SUM(BQ389:CB389)</f>
        <v>0</v>
      </c>
      <c r="CD389" s="53"/>
      <c r="CE389" s="55"/>
      <c r="CF389" s="55" t="n">
        <f aca="false">+BQ389/$CE$2</f>
        <v>0</v>
      </c>
      <c r="CG389" s="55" t="n">
        <f aca="false">+BR389/$CE$2</f>
        <v>0</v>
      </c>
      <c r="CH389" s="55" t="n">
        <f aca="false">+BS389/$CE$2</f>
        <v>0</v>
      </c>
      <c r="CI389" s="55" t="n">
        <f aca="false">+BT389/$CE$2</f>
        <v>0</v>
      </c>
      <c r="CJ389" s="55" t="n">
        <f aca="false">+BU389/$CE$2</f>
        <v>0</v>
      </c>
      <c r="CK389" s="55" t="n">
        <f aca="false">+BV389/$CE$2</f>
        <v>0</v>
      </c>
      <c r="CL389" s="55" t="n">
        <f aca="false">+BW389/$CE$2</f>
        <v>0</v>
      </c>
      <c r="CM389" s="55" t="n">
        <f aca="false">+BX389/$CE$2</f>
        <v>0</v>
      </c>
      <c r="CN389" s="55" t="n">
        <f aca="false">+BY389/$CE$2</f>
        <v>0</v>
      </c>
      <c r="CO389" s="55" t="n">
        <f aca="false">+BZ389/$CE$2</f>
        <v>0</v>
      </c>
      <c r="CP389" s="55" t="n">
        <f aca="false">+CA389/$CE$2</f>
        <v>0</v>
      </c>
      <c r="CQ389" s="55" t="n">
        <f aca="false">+CB389/$CE$2</f>
        <v>0</v>
      </c>
      <c r="CR389" s="55" t="n">
        <f aca="false">+CC389/$CE$2</f>
        <v>0</v>
      </c>
      <c r="CS389" s="53"/>
      <c r="CT389" s="53"/>
      <c r="CU389" s="56" t="n">
        <f aca="false">+$O389*X389+$P389*BB389+$Q389*(0.9*BB389+$S389)+$R389</f>
        <v>0</v>
      </c>
      <c r="CV389" s="56" t="n">
        <f aca="false">+$O389*Y389+$P389*BC389+$Q389*(0.9*BC389+$S389)+$R389</f>
        <v>0</v>
      </c>
      <c r="CW389" s="56" t="n">
        <f aca="false">+$O389*Z389+$P389*BD389+$Q389*(0.9*BD389+$S389)+$R389</f>
        <v>0</v>
      </c>
      <c r="CX389" s="56" t="n">
        <f aca="false">+$O389*AA389+$P389*BE389+$Q389*(0.9*BE389+$S389)+$R389</f>
        <v>0</v>
      </c>
      <c r="CY389" s="56" t="n">
        <f aca="false">+$O389*AB389+$P389*BF389+$Q389*(0.9*BF389+$S389)+$R389</f>
        <v>0</v>
      </c>
      <c r="CZ389" s="56" t="n">
        <f aca="false">+$O389*AC389+$P389*BG389+$Q389*(0.9*BG389+$S389)+$R389</f>
        <v>0</v>
      </c>
      <c r="DA389" s="56" t="n">
        <f aca="false">+$O389*AD389+$P389*BH389+$Q389*(0.9*BH389+$S389)+$R389</f>
        <v>0</v>
      </c>
      <c r="DB389" s="56" t="n">
        <f aca="false">+$O389*AE389+$P389*BI389+$Q389*(0.9*BI389+$S389)+$R389</f>
        <v>0</v>
      </c>
      <c r="DC389" s="56" t="n">
        <f aca="false">+$O389*AF389+$P389*BJ389+$Q389*(0.9*BJ389+$S389)+$R389</f>
        <v>0</v>
      </c>
      <c r="DD389" s="56" t="n">
        <f aca="false">+$O389*AG389+$P389*BK389+$Q389*(0.9*BK389+$S389)+$R389</f>
        <v>0</v>
      </c>
      <c r="DE389" s="56" t="n">
        <f aca="false">+$O389*AH389+$P389*BL389+$Q389*(0.9*BL389+$S389)+$R389</f>
        <v>0</v>
      </c>
      <c r="DF389" s="56" t="n">
        <f aca="false">+$O389*AI389+$P389*BM389+$Q389*(0.9*BM389+$S389)+$R389</f>
        <v>0</v>
      </c>
      <c r="DG389" s="55" t="n">
        <f aca="false">+SUM(CU389:DF389)</f>
        <v>0</v>
      </c>
      <c r="DH389" s="53"/>
      <c r="DJ389" s="14" t="n">
        <f aca="false">+IF(X389=0,0,$T389)</f>
        <v>0</v>
      </c>
      <c r="DK389" s="14" t="n">
        <f aca="false">+IF(Y389=0,0,$T389)</f>
        <v>0</v>
      </c>
      <c r="DL389" s="14" t="n">
        <f aca="false">+IF(Z389=0,0,$T389)</f>
        <v>0</v>
      </c>
      <c r="DM389" s="14" t="n">
        <f aca="false">+IF(AA389=0,0,$T389)</f>
        <v>0</v>
      </c>
      <c r="DN389" s="14" t="n">
        <f aca="false">+IF(AB389=0,0,$T389)</f>
        <v>0</v>
      </c>
      <c r="DO389" s="14" t="n">
        <f aca="false">+IF(AC389=0,0,$T389)</f>
        <v>0</v>
      </c>
      <c r="DP389" s="14" t="n">
        <f aca="false">+IF(AD389=0,0,$T389)</f>
        <v>0</v>
      </c>
      <c r="DQ389" s="14" t="n">
        <f aca="false">+IF(AE389=0,0,$T389)</f>
        <v>0</v>
      </c>
      <c r="DR389" s="14" t="n">
        <f aca="false">+IF(AF389=0,0,$T389)</f>
        <v>0</v>
      </c>
      <c r="DS389" s="14" t="n">
        <f aca="false">+IF(AG389=0,0,$T389)</f>
        <v>0</v>
      </c>
      <c r="DT389" s="14" t="n">
        <f aca="false">+IF(AH389=0,0,$T389)</f>
        <v>0</v>
      </c>
      <c r="DU389" s="14" t="n">
        <f aca="false">+IF(AI389=0,0,$T389)</f>
        <v>0</v>
      </c>
      <c r="DV389" s="55" t="n">
        <f aca="false">+SUM(DJ389:DU389)</f>
        <v>0</v>
      </c>
      <c r="DY389" s="14" t="n">
        <v>0</v>
      </c>
      <c r="DZ389" s="14" t="n">
        <v>0</v>
      </c>
      <c r="EA389" s="14" t="n">
        <v>0</v>
      </c>
      <c r="EB389" s="14" t="n">
        <v>0</v>
      </c>
      <c r="EC389" s="14" t="n">
        <v>0</v>
      </c>
      <c r="ED389" s="14" t="n">
        <v>0</v>
      </c>
      <c r="EE389" s="14" t="n">
        <v>0</v>
      </c>
      <c r="EF389" s="14" t="n">
        <v>0</v>
      </c>
      <c r="EG389" s="14" t="n">
        <v>0</v>
      </c>
      <c r="EH389" s="14" t="n">
        <v>0</v>
      </c>
      <c r="EI389" s="14" t="n">
        <v>0</v>
      </c>
      <c r="EJ389" s="14" t="n">
        <v>0</v>
      </c>
      <c r="EK389" s="55" t="n">
        <f aca="false">+SUM(DY389:EJ389)</f>
        <v>0</v>
      </c>
      <c r="EO389" s="53" t="n">
        <f aca="false">+CU389+DJ389-DY389/2</f>
        <v>0</v>
      </c>
      <c r="EP389" s="53" t="n">
        <f aca="false">+CV389+DK389-DZ389/2</f>
        <v>0</v>
      </c>
      <c r="EQ389" s="53" t="n">
        <f aca="false">+CW389+DL389-EA389/2</f>
        <v>0</v>
      </c>
      <c r="ER389" s="53" t="n">
        <f aca="false">+CX389+DM389-EB389/2</f>
        <v>0</v>
      </c>
      <c r="ES389" s="53" t="n">
        <f aca="false">+CY389+DN389-EC389/2</f>
        <v>0</v>
      </c>
      <c r="ET389" s="53" t="n">
        <f aca="false">+CZ389+DO389-ED389/2</f>
        <v>0</v>
      </c>
      <c r="EU389" s="53" t="n">
        <f aca="false">+DA389+DP389-EE389/2</f>
        <v>0</v>
      </c>
      <c r="EV389" s="53" t="n">
        <f aca="false">+DB389+DQ389-EF389/2</f>
        <v>0</v>
      </c>
      <c r="EW389" s="53" t="n">
        <f aca="false">+DC389+DR389-EG389/2</f>
        <v>0</v>
      </c>
      <c r="EX389" s="53" t="n">
        <f aca="false">+DD389+DS389-EH389/2</f>
        <v>0</v>
      </c>
      <c r="EY389" s="53" t="n">
        <f aca="false">+DE389+DT389-EI389/2</f>
        <v>0</v>
      </c>
      <c r="EZ389" s="53" t="n">
        <f aca="false">+DF389+DU389-EJ389/2</f>
        <v>0</v>
      </c>
      <c r="FA389" s="55" t="n">
        <f aca="false">+SUM(EO389:EZ389)</f>
        <v>0</v>
      </c>
      <c r="FD389" s="53" t="n">
        <f aca="false">+AM389-EO389-DY389</f>
        <v>0</v>
      </c>
      <c r="FE389" s="53" t="n">
        <f aca="false">+AN389-EP389-DZ389</f>
        <v>0</v>
      </c>
      <c r="FF389" s="53" t="n">
        <f aca="false">+AO389-EQ389-EA389</f>
        <v>0</v>
      </c>
      <c r="FG389" s="53" t="n">
        <f aca="false">+AP389-ER389-EB389</f>
        <v>0</v>
      </c>
      <c r="FH389" s="53" t="n">
        <f aca="false">+AQ389-ES389-EC389</f>
        <v>0</v>
      </c>
      <c r="FI389" s="53" t="n">
        <f aca="false">+AR389-ET389-ED389</f>
        <v>0</v>
      </c>
      <c r="FJ389" s="53" t="n">
        <f aca="false">+AS389-EU389-EE389</f>
        <v>0</v>
      </c>
      <c r="FK389" s="53" t="n">
        <f aca="false">+AT389-EV389-EF389</f>
        <v>0</v>
      </c>
      <c r="FL389" s="53" t="n">
        <f aca="false">+AU389-EW389-EG389</f>
        <v>0</v>
      </c>
      <c r="FM389" s="53" t="n">
        <f aca="false">+AV389-EX389-EH389</f>
        <v>0</v>
      </c>
      <c r="FN389" s="53" t="n">
        <f aca="false">+AW389-EY389-EI389</f>
        <v>0</v>
      </c>
      <c r="FO389" s="53" t="n">
        <f aca="false">+AX389-EZ389-EJ389</f>
        <v>0</v>
      </c>
      <c r="FP389" s="53" t="n">
        <f aca="false">+AY389-FA389</f>
        <v>0</v>
      </c>
    </row>
    <row collapsed="false" customFormat="false" customHeight="true" hidden="false" ht="15" outlineLevel="2" r="390">
      <c r="A390" s="90" t="s">
        <v>1159</v>
      </c>
      <c r="B390" s="90" t="s">
        <v>1159</v>
      </c>
      <c r="C390" s="90" t="s">
        <v>1159</v>
      </c>
      <c r="D390" s="67" t="n">
        <v>16174</v>
      </c>
      <c r="E390" s="69"/>
      <c r="F390" s="72" t="s">
        <v>1166</v>
      </c>
      <c r="G390" s="21" t="s">
        <v>69</v>
      </c>
      <c r="H390" s="21" t="s">
        <v>69</v>
      </c>
      <c r="I390" s="72"/>
      <c r="J390" s="76"/>
      <c r="K390" s="76"/>
      <c r="L390" s="49"/>
      <c r="M390" s="50" t="s">
        <v>70</v>
      </c>
      <c r="N390" s="51"/>
      <c r="O390" s="51"/>
      <c r="P390" s="51"/>
      <c r="Q390" s="51"/>
      <c r="R390" s="50"/>
      <c r="S390" s="50"/>
      <c r="T390" s="50" t="n">
        <v>30</v>
      </c>
      <c r="U390" s="50"/>
      <c r="X390" s="53" t="e">
        <f aca="false">+VLOOKUP($D390,['file:///home/lab/repositories/luckia.facturador/com.luckia.biller.deploy/src/main/resources/bootstrap/info_presencial_2014.xlsx']venta_neta_cons!$a$2:$n$1048576,3,0)</f>
        <v>#VALUE!</v>
      </c>
      <c r="Y390" s="53" t="e">
        <f aca="false">+VLOOKUP($D390,['file:///home/lab/repositories/luckia.facturador/com.luckia.biller.deploy/src/main/resources/bootstrap/info_presencial_2014.xlsx']venta_neta_cons!$a$2:$n$1048576,4,0)</f>
        <v>#VALUE!</v>
      </c>
      <c r="Z390" s="53" t="e">
        <f aca="false">+VLOOKUP($D390,['file:///home/lab/repositories/luckia.facturador/com.luckia.biller.deploy/src/main/resources/bootstrap/info_presencial_2014.xlsx']venta_neta_cons!$a$2:$n$1048576,5,0)</f>
        <v>#VALUE!</v>
      </c>
      <c r="AA390" s="53" t="e">
        <f aca="false">+VLOOKUP($D390,['file:///home/lab/repositories/luckia.facturador/com.luckia.biller.deploy/src/main/resources/bootstrap/info_presencial_2014.xlsx']venta_neta_cons!$a$2:$n$1048576,6,0)</f>
        <v>#VALUE!</v>
      </c>
      <c r="AB390" s="53" t="e">
        <f aca="false">+VLOOKUP($D390,['file:///home/lab/repositories/luckia.facturador/com.luckia.biller.deploy/src/main/resources/bootstrap/info_presencial_2014.xlsx']venta_neta_cons!$a$2:$n$1048576,7,0)</f>
        <v>#VALUE!</v>
      </c>
      <c r="AC390" s="53" t="e">
        <f aca="false">+VLOOKUP($D390,['file:///home/lab/repositories/luckia.facturador/com.luckia.biller.deploy/src/main/resources/bootstrap/info_presencial_2014.xlsx']venta_neta_cons!$a$2:$n$1048576,8,0)</f>
        <v>#VALUE!</v>
      </c>
      <c r="AD390" s="53" t="e">
        <f aca="false">+VLOOKUP($D390,['file:///home/lab/repositories/luckia.facturador/com.luckia.biller.deploy/src/main/resources/bootstrap/info_presencial_2014.xlsx']venta_neta_cons!$a$2:$n$1048576,9,0)</f>
        <v>#VALUE!</v>
      </c>
      <c r="AE390" s="53" t="e">
        <f aca="false">+VLOOKUP($D390,['file:///home/lab/repositories/luckia.facturador/com.luckia.biller.deploy/src/main/resources/bootstrap/info_presencial_2014.xlsx']venta_neta_cons!$a$2:$n$1048576,10,0)</f>
        <v>#VALUE!</v>
      </c>
      <c r="AF390" s="53" t="e">
        <f aca="false">+VLOOKUP($D390,['file:///home/lab/repositories/luckia.facturador/com.luckia.biller.deploy/src/main/resources/bootstrap/info_presencial_2014.xlsx']venta_neta_cons!$a$2:$n$1048576,11,0)</f>
        <v>#VALUE!</v>
      </c>
      <c r="AG390" s="53" t="e">
        <f aca="false">+VLOOKUP($D390,['file:///home/lab/repositories/luckia.facturador/com.luckia.biller.deploy/src/main/resources/bootstrap/info_presencial_2014.xlsx']venta_neta_cons!$a$2:$n$1048576,12,0)</f>
        <v>#VALUE!</v>
      </c>
      <c r="AH390" s="53" t="e">
        <f aca="false">+VLOOKUP($D390,['file:///home/lab/repositories/luckia.facturador/com.luckia.biller.deploy/src/main/resources/bootstrap/info_presencial_2014.xlsx']venta_neta_cons!$a$2:$n$1048576,13,0)</f>
        <v>#VALUE!</v>
      </c>
      <c r="AI390" s="53" t="e">
        <f aca="false">+VLOOKUP($D390,['file:///home/lab/repositories/luckia.facturador/com.luckia.biller.deploy/src/main/resources/bootstrap/info_presencial_2014.xlsx']venta_neta_cons!$a$2:$n$1048576,14,0)</f>
        <v>#VALUE!</v>
      </c>
      <c r="AJ390" s="53" t="n">
        <f aca="false">+SUM(X390:AI390)</f>
        <v>0</v>
      </c>
      <c r="AK390" s="54" t="e">
        <f aca="false">+BB390/X390</f>
        <v>#VALUE!</v>
      </c>
      <c r="AL390" s="53"/>
      <c r="AM390" s="53" t="e">
        <f aca="false">+VLOOKUP($D390,['file:///home/lab/repositories/luckia.facturador/com.luckia.biller.deploy/src/main/resources/bootstrap/info_presencial_2014.xlsx']saldo_cons!$a$2:$n$1048576,3,0)</f>
        <v>#VALUE!</v>
      </c>
      <c r="AN390" s="53" t="e">
        <f aca="false">+VLOOKUP($D390,['file:///home/lab/repositories/luckia.facturador/com.luckia.biller.deploy/src/main/resources/bootstrap/info_presencial_2014.xlsx']saldo_cons!$a$2:$n$1048576,4,0)</f>
        <v>#VALUE!</v>
      </c>
      <c r="AO390" s="53" t="e">
        <f aca="false">+VLOOKUP($D390,['file:///home/lab/repositories/luckia.facturador/com.luckia.biller.deploy/src/main/resources/bootstrap/info_presencial_2014.xlsx']saldo_cons!$a$2:$n$1048576,5,0)</f>
        <v>#VALUE!</v>
      </c>
      <c r="AP390" s="53" t="e">
        <f aca="false">+VLOOKUP($D390,['file:///home/lab/repositories/luckia.facturador/com.luckia.biller.deploy/src/main/resources/bootstrap/info_presencial_2014.xlsx']saldo_cons!$a$2:$n$1048576,6,0)</f>
        <v>#VALUE!</v>
      </c>
      <c r="AQ390" s="53" t="e">
        <f aca="false">+VLOOKUP($D390,['file:///home/lab/repositories/luckia.facturador/com.luckia.biller.deploy/src/main/resources/bootstrap/info_presencial_2014.xlsx']saldo_cons!$a$2:$n$1048576,7,0)</f>
        <v>#VALUE!</v>
      </c>
      <c r="AR390" s="53" t="e">
        <f aca="false">+VLOOKUP($D390,['file:///home/lab/repositories/luckia.facturador/com.luckia.biller.deploy/src/main/resources/bootstrap/info_presencial_2014.xlsx']saldo_cons!$a$2:$n$1048576,8,0)</f>
        <v>#VALUE!</v>
      </c>
      <c r="AS390" s="53" t="e">
        <f aca="false">+VLOOKUP($D390,['file:///home/lab/repositories/luckia.facturador/com.luckia.biller.deploy/src/main/resources/bootstrap/info_presencial_2014.xlsx']saldo_cons!$a$2:$n$1048576,9,0)</f>
        <v>#VALUE!</v>
      </c>
      <c r="AT390" s="53" t="e">
        <f aca="false">+VLOOKUP($D390,['file:///home/lab/repositories/luckia.facturador/com.luckia.biller.deploy/src/main/resources/bootstrap/info_presencial_2014.xlsx']saldo_cons!$a$2:$n$1048576,10,0)</f>
        <v>#VALUE!</v>
      </c>
      <c r="AU390" s="53" t="e">
        <f aca="false">+VLOOKUP($D390,['file:///home/lab/repositories/luckia.facturador/com.luckia.biller.deploy/src/main/resources/bootstrap/info_presencial_2014.xlsx']saldo_cons!$a$2:$n$1048576,11,0)</f>
        <v>#VALUE!</v>
      </c>
      <c r="AV390" s="53" t="e">
        <f aca="false">+VLOOKUP($D390,['file:///home/lab/repositories/luckia.facturador/com.luckia.biller.deploy/src/main/resources/bootstrap/info_presencial_2014.xlsx']saldo_cons!$a$2:$n$1048576,12,0)</f>
        <v>#VALUE!</v>
      </c>
      <c r="AW390" s="53" t="e">
        <f aca="false">+VLOOKUP($D390,['file:///home/lab/repositories/luckia.facturador/com.luckia.biller.deploy/src/main/resources/bootstrap/info_presencial_2014.xlsx']saldo_cons!$a$2:$n$1048576,13,0)</f>
        <v>#VALUE!</v>
      </c>
      <c r="AX390" s="53" t="e">
        <f aca="false">+VLOOKUP($D390,['file:///home/lab/repositories/luckia.facturador/com.luckia.biller.deploy/src/main/resources/bootstrap/info_presencial_2014.xlsx']saldo_cons!$a$2:$n$1048576,14,0)</f>
        <v>#VALUE!</v>
      </c>
      <c r="AY390" s="53" t="n">
        <f aca="false">+SUM(AM390:AX390)</f>
        <v>0</v>
      </c>
      <c r="AZ390" s="53"/>
      <c r="BA390" s="53"/>
      <c r="BB390" s="53" t="e">
        <f aca="false">+VLOOKUP($D390,['file:///home/lab/repositories/luckia.facturador/com.luckia.biller.deploy/src/main/resources/bootstrap/info_presencial_2014.xlsx']ggr_cons!$a$2:$n$1048576,3,0)</f>
        <v>#VALUE!</v>
      </c>
      <c r="BC390" s="53" t="e">
        <f aca="false">+VLOOKUP($D390,['file:///home/lab/repositories/luckia.facturador/com.luckia.biller.deploy/src/main/resources/bootstrap/info_presencial_2014.xlsx']ggr_cons!$a$2:$n$1048576,4,0)</f>
        <v>#VALUE!</v>
      </c>
      <c r="BD390" s="53" t="e">
        <f aca="false">+VLOOKUP($D390,['file:///home/lab/repositories/luckia.facturador/com.luckia.biller.deploy/src/main/resources/bootstrap/info_presencial_2014.xlsx']ggr_cons!$a$2:$n$1048576,5,0)</f>
        <v>#VALUE!</v>
      </c>
      <c r="BE390" s="53" t="e">
        <f aca="false">+VLOOKUP($D390,['file:///home/lab/repositories/luckia.facturador/com.luckia.biller.deploy/src/main/resources/bootstrap/info_presencial_2014.xlsx']ggr_cons!$a$2:$n$1048576,6,0)</f>
        <v>#VALUE!</v>
      </c>
      <c r="BF390" s="53" t="e">
        <f aca="false">+VLOOKUP($D390,['file:///home/lab/repositories/luckia.facturador/com.luckia.biller.deploy/src/main/resources/bootstrap/info_presencial_2014.xlsx']ggr_cons!$a$2:$n$1048576,7,0)</f>
        <v>#VALUE!</v>
      </c>
      <c r="BG390" s="53" t="e">
        <f aca="false">+VLOOKUP($D390,['file:///home/lab/repositories/luckia.facturador/com.luckia.biller.deploy/src/main/resources/bootstrap/info_presencial_2014.xlsx']ggr_cons!$a$2:$n$1048576,8,0)</f>
        <v>#VALUE!</v>
      </c>
      <c r="BH390" s="53" t="e">
        <f aca="false">+VLOOKUP($D390,['file:///home/lab/repositories/luckia.facturador/com.luckia.biller.deploy/src/main/resources/bootstrap/info_presencial_2014.xlsx']ggr_cons!$a$2:$n$1048576,9,0)</f>
        <v>#VALUE!</v>
      </c>
      <c r="BI390" s="53" t="e">
        <f aca="false">+VLOOKUP($D390,['file:///home/lab/repositories/luckia.facturador/com.luckia.biller.deploy/src/main/resources/bootstrap/info_presencial_2014.xlsx']ggr_cons!$a$2:$n$1048576,10,0)</f>
        <v>#VALUE!</v>
      </c>
      <c r="BJ390" s="53" t="e">
        <f aca="false">+VLOOKUP($D390,['file:///home/lab/repositories/luckia.facturador/com.luckia.biller.deploy/src/main/resources/bootstrap/info_presencial_2014.xlsx']ggr_cons!$a$2:$n$1048576,11,0)</f>
        <v>#VALUE!</v>
      </c>
      <c r="BK390" s="53" t="e">
        <f aca="false">+VLOOKUP($D390,['file:///home/lab/repositories/luckia.facturador/com.luckia.biller.deploy/src/main/resources/bootstrap/info_presencial_2014.xlsx']ggr_cons!$a$2:$n$1048576,12,0)</f>
        <v>#VALUE!</v>
      </c>
      <c r="BL390" s="53" t="e">
        <f aca="false">+VLOOKUP($D390,['file:///home/lab/repositories/luckia.facturador/com.luckia.biller.deploy/src/main/resources/bootstrap/info_presencial_2014.xlsx']ggr_cons!$a$2:$n$1048576,13,0)</f>
        <v>#VALUE!</v>
      </c>
      <c r="BM390" s="53" t="e">
        <f aca="false">+VLOOKUP($D390,['file:///home/lab/repositories/luckia.facturador/com.luckia.biller.deploy/src/main/resources/bootstrap/info_presencial_2014.xlsx']ggr_cons!$a$2:$n$1048576,14,0)</f>
        <v>#VALUE!</v>
      </c>
      <c r="BN390" s="53" t="n">
        <f aca="false">+SUM(BB390:BM390)</f>
        <v>0</v>
      </c>
      <c r="BO390" s="53"/>
      <c r="BP390" s="53"/>
      <c r="BQ390" s="55" t="n">
        <f aca="false">+$N390*X390</f>
        <v>0</v>
      </c>
      <c r="BR390" s="55" t="n">
        <f aca="false">+$N390*Y390</f>
        <v>0</v>
      </c>
      <c r="BS390" s="55" t="n">
        <f aca="false">+$N390*Z390</f>
        <v>0</v>
      </c>
      <c r="BT390" s="55" t="n">
        <f aca="false">+$N390*AA390</f>
        <v>0</v>
      </c>
      <c r="BU390" s="55" t="n">
        <f aca="false">+$N390*AB390</f>
        <v>0</v>
      </c>
      <c r="BV390" s="55" t="n">
        <f aca="false">+$N390*AC390</f>
        <v>0</v>
      </c>
      <c r="BW390" s="55" t="n">
        <f aca="false">+$N390*AD390</f>
        <v>0</v>
      </c>
      <c r="BX390" s="55" t="n">
        <f aca="false">+$N390*AE390</f>
        <v>0</v>
      </c>
      <c r="BY390" s="55" t="n">
        <f aca="false">+$N390*AF390</f>
        <v>0</v>
      </c>
      <c r="BZ390" s="55" t="n">
        <f aca="false">+$N390*AG390</f>
        <v>0</v>
      </c>
      <c r="CA390" s="55" t="n">
        <f aca="false">+$N390*AH390</f>
        <v>0</v>
      </c>
      <c r="CB390" s="55" t="n">
        <f aca="false">+$N390*AI390</f>
        <v>0</v>
      </c>
      <c r="CC390" s="55" t="n">
        <f aca="false">+SUM(BQ390:CB390)</f>
        <v>0</v>
      </c>
      <c r="CD390" s="53"/>
      <c r="CE390" s="55"/>
      <c r="CF390" s="55" t="n">
        <f aca="false">+BQ390/$CE$2</f>
        <v>0</v>
      </c>
      <c r="CG390" s="55" t="n">
        <f aca="false">+BR390/$CE$2</f>
        <v>0</v>
      </c>
      <c r="CH390" s="55" t="n">
        <f aca="false">+BS390/$CE$2</f>
        <v>0</v>
      </c>
      <c r="CI390" s="55" t="n">
        <f aca="false">+BT390/$CE$2</f>
        <v>0</v>
      </c>
      <c r="CJ390" s="55" t="n">
        <f aca="false">+BU390/$CE$2</f>
        <v>0</v>
      </c>
      <c r="CK390" s="55" t="n">
        <f aca="false">+BV390/$CE$2</f>
        <v>0</v>
      </c>
      <c r="CL390" s="55" t="n">
        <f aca="false">+BW390/$CE$2</f>
        <v>0</v>
      </c>
      <c r="CM390" s="55" t="n">
        <f aca="false">+BX390/$CE$2</f>
        <v>0</v>
      </c>
      <c r="CN390" s="55" t="n">
        <f aca="false">+BY390/$CE$2</f>
        <v>0</v>
      </c>
      <c r="CO390" s="55" t="n">
        <f aca="false">+BZ390/$CE$2</f>
        <v>0</v>
      </c>
      <c r="CP390" s="55" t="n">
        <f aca="false">+CA390/$CE$2</f>
        <v>0</v>
      </c>
      <c r="CQ390" s="55" t="n">
        <f aca="false">+CB390/$CE$2</f>
        <v>0</v>
      </c>
      <c r="CR390" s="55" t="n">
        <f aca="false">+CC390/$CE$2</f>
        <v>0</v>
      </c>
      <c r="CS390" s="53"/>
      <c r="CT390" s="53"/>
      <c r="CU390" s="56" t="n">
        <f aca="false">+$O390*X390+$P390*BB390+$Q390*(0.9*BB390+$S390)+$R390</f>
        <v>0</v>
      </c>
      <c r="CV390" s="56" t="n">
        <f aca="false">+$O390*Y390+$P390*BC390+$Q390*(0.9*BC390+$S390)+$R390</f>
        <v>0</v>
      </c>
      <c r="CW390" s="56" t="n">
        <f aca="false">+$O390*Z390+$P390*BD390+$Q390*(0.9*BD390+$S390)+$R390</f>
        <v>0</v>
      </c>
      <c r="CX390" s="56" t="n">
        <f aca="false">+$O390*AA390+$P390*BE390+$Q390*(0.9*BE390+$S390)+$R390</f>
        <v>0</v>
      </c>
      <c r="CY390" s="56" t="n">
        <f aca="false">+$O390*AB390+$P390*BF390+$Q390*(0.9*BF390+$S390)+$R390</f>
        <v>0</v>
      </c>
      <c r="CZ390" s="56" t="n">
        <f aca="false">+$O390*AC390+$P390*BG390+$Q390*(0.9*BG390+$S390)+$R390</f>
        <v>0</v>
      </c>
      <c r="DA390" s="56" t="n">
        <f aca="false">+$O390*AD390+$P390*BH390+$Q390*(0.9*BH390+$S390)+$R390</f>
        <v>0</v>
      </c>
      <c r="DB390" s="56" t="n">
        <f aca="false">+$O390*AE390+$P390*BI390+$Q390*(0.9*BI390+$S390)+$R390</f>
        <v>0</v>
      </c>
      <c r="DC390" s="56" t="n">
        <f aca="false">+$O390*AF390+$P390*BJ390+$Q390*(0.9*BJ390+$S390)+$R390</f>
        <v>0</v>
      </c>
      <c r="DD390" s="56" t="n">
        <f aca="false">+$O390*AG390+$P390*BK390+$Q390*(0.9*BK390+$S390)+$R390</f>
        <v>0</v>
      </c>
      <c r="DE390" s="56" t="n">
        <f aca="false">+$O390*AH390+$P390*BL390+$Q390*(0.9*BL390+$S390)+$R390</f>
        <v>0</v>
      </c>
      <c r="DF390" s="56" t="n">
        <f aca="false">+$O390*AI390+$P390*BM390+$Q390*(0.9*BM390+$S390)+$R390</f>
        <v>0</v>
      </c>
      <c r="DG390" s="55" t="n">
        <f aca="false">+SUM(CU390:DF390)</f>
        <v>0</v>
      </c>
      <c r="DH390" s="53"/>
      <c r="DJ390" s="14" t="n">
        <f aca="false">+IF(X390=0,0,$T390)</f>
        <v>0</v>
      </c>
      <c r="DK390" s="14" t="n">
        <f aca="false">+IF(Y390=0,0,$T390)</f>
        <v>0</v>
      </c>
      <c r="DL390" s="14" t="n">
        <f aca="false">+IF(Z390=0,0,$T390)</f>
        <v>0</v>
      </c>
      <c r="DM390" s="14" t="n">
        <f aca="false">+IF(AA390=0,0,$T390)</f>
        <v>0</v>
      </c>
      <c r="DN390" s="14" t="n">
        <f aca="false">+IF(AB390=0,0,$T390)</f>
        <v>0</v>
      </c>
      <c r="DO390" s="14" t="n">
        <f aca="false">+IF(AC390=0,0,$T390)</f>
        <v>0</v>
      </c>
      <c r="DP390" s="14" t="n">
        <f aca="false">+IF(AD390=0,0,$T390)</f>
        <v>0</v>
      </c>
      <c r="DQ390" s="14" t="n">
        <f aca="false">+IF(AE390=0,0,$T390)</f>
        <v>0</v>
      </c>
      <c r="DR390" s="14" t="n">
        <f aca="false">+IF(AF390=0,0,$T390)</f>
        <v>0</v>
      </c>
      <c r="DS390" s="14" t="n">
        <f aca="false">+IF(AG390=0,0,$T390)</f>
        <v>0</v>
      </c>
      <c r="DT390" s="14" t="n">
        <f aca="false">+IF(AH390=0,0,$T390)</f>
        <v>0</v>
      </c>
      <c r="DU390" s="14" t="n">
        <f aca="false">+IF(AI390=0,0,$T390)</f>
        <v>0</v>
      </c>
      <c r="DV390" s="55" t="n">
        <f aca="false">+SUM(DJ390:DU390)</f>
        <v>0</v>
      </c>
      <c r="DY390" s="14" t="n">
        <v>0</v>
      </c>
      <c r="DZ390" s="14" t="n">
        <v>0</v>
      </c>
      <c r="EA390" s="14" t="n">
        <v>0</v>
      </c>
      <c r="EB390" s="14" t="n">
        <v>0</v>
      </c>
      <c r="EC390" s="14" t="n">
        <v>0</v>
      </c>
      <c r="ED390" s="14" t="n">
        <v>0</v>
      </c>
      <c r="EE390" s="14" t="n">
        <v>0</v>
      </c>
      <c r="EF390" s="14" t="n">
        <v>0</v>
      </c>
      <c r="EG390" s="14" t="n">
        <v>0</v>
      </c>
      <c r="EH390" s="14" t="n">
        <v>0</v>
      </c>
      <c r="EI390" s="14" t="n">
        <v>0</v>
      </c>
      <c r="EJ390" s="14" t="n">
        <v>0</v>
      </c>
      <c r="EK390" s="55" t="n">
        <f aca="false">+SUM(DY390:EJ390)</f>
        <v>0</v>
      </c>
      <c r="EO390" s="53" t="n">
        <f aca="false">+CU390+DJ390-DY390/2</f>
        <v>0</v>
      </c>
      <c r="EP390" s="53" t="n">
        <f aca="false">+CV390+DK390-DZ390/2</f>
        <v>0</v>
      </c>
      <c r="EQ390" s="53" t="n">
        <f aca="false">+CW390+DL390-EA390/2</f>
        <v>0</v>
      </c>
      <c r="ER390" s="53" t="n">
        <f aca="false">+CX390+DM390-EB390/2</f>
        <v>0</v>
      </c>
      <c r="ES390" s="53" t="n">
        <f aca="false">+CY390+DN390-EC390/2</f>
        <v>0</v>
      </c>
      <c r="ET390" s="53" t="n">
        <f aca="false">+CZ390+DO390-ED390/2</f>
        <v>0</v>
      </c>
      <c r="EU390" s="53" t="n">
        <f aca="false">+DA390+DP390-EE390/2</f>
        <v>0</v>
      </c>
      <c r="EV390" s="53" t="n">
        <f aca="false">+DB390+DQ390-EF390/2</f>
        <v>0</v>
      </c>
      <c r="EW390" s="53" t="n">
        <f aca="false">+DC390+DR390-EG390/2</f>
        <v>0</v>
      </c>
      <c r="EX390" s="53" t="n">
        <f aca="false">+DD390+DS390-EH390/2</f>
        <v>0</v>
      </c>
      <c r="EY390" s="53" t="n">
        <f aca="false">+DE390+DT390-EI390/2</f>
        <v>0</v>
      </c>
      <c r="EZ390" s="53" t="n">
        <f aca="false">+DF390+DU390-EJ390/2</f>
        <v>0</v>
      </c>
      <c r="FA390" s="55" t="n">
        <f aca="false">+SUM(EO390:EZ390)</f>
        <v>0</v>
      </c>
      <c r="FD390" s="53" t="n">
        <f aca="false">+AM390-EO390-DY390</f>
        <v>0</v>
      </c>
      <c r="FE390" s="53" t="n">
        <f aca="false">+AN390-EP390-DZ390</f>
        <v>0</v>
      </c>
      <c r="FF390" s="53" t="n">
        <f aca="false">+AO390-EQ390-EA390</f>
        <v>0</v>
      </c>
      <c r="FG390" s="53" t="n">
        <f aca="false">+AP390-ER390-EB390</f>
        <v>0</v>
      </c>
      <c r="FH390" s="53" t="n">
        <f aca="false">+AQ390-ES390-EC390</f>
        <v>0</v>
      </c>
      <c r="FI390" s="53" t="n">
        <f aca="false">+AR390-ET390-ED390</f>
        <v>0</v>
      </c>
      <c r="FJ390" s="53" t="n">
        <f aca="false">+AS390-EU390-EE390</f>
        <v>0</v>
      </c>
      <c r="FK390" s="53" t="n">
        <f aca="false">+AT390-EV390-EF390</f>
        <v>0</v>
      </c>
      <c r="FL390" s="53" t="n">
        <f aca="false">+AU390-EW390-EG390</f>
        <v>0</v>
      </c>
      <c r="FM390" s="53" t="n">
        <f aca="false">+AV390-EX390-EH390</f>
        <v>0</v>
      </c>
      <c r="FN390" s="53" t="n">
        <f aca="false">+AW390-EY390-EI390</f>
        <v>0</v>
      </c>
      <c r="FO390" s="53" t="n">
        <f aca="false">+AX390-EZ390-EJ390</f>
        <v>0</v>
      </c>
      <c r="FP390" s="53" t="n">
        <f aca="false">+AY390-FA390</f>
        <v>0</v>
      </c>
    </row>
    <row collapsed="false" customFormat="false" customHeight="true" hidden="false" ht="15" outlineLevel="2" r="391">
      <c r="A391" s="90" t="s">
        <v>1159</v>
      </c>
      <c r="B391" s="90" t="s">
        <v>1159</v>
      </c>
      <c r="C391" s="90" t="s">
        <v>1159</v>
      </c>
      <c r="D391" s="67" t="n">
        <v>16166</v>
      </c>
      <c r="E391" s="69"/>
      <c r="F391" s="72" t="s">
        <v>1167</v>
      </c>
      <c r="G391" s="21" t="s">
        <v>69</v>
      </c>
      <c r="H391" s="21" t="s">
        <v>69</v>
      </c>
      <c r="I391" s="72"/>
      <c r="J391" s="76"/>
      <c r="K391" s="76"/>
      <c r="L391" s="49"/>
      <c r="M391" s="50" t="s">
        <v>70</v>
      </c>
      <c r="N391" s="51"/>
      <c r="O391" s="51"/>
      <c r="P391" s="51"/>
      <c r="Q391" s="51"/>
      <c r="R391" s="50"/>
      <c r="S391" s="50"/>
      <c r="T391" s="50" t="n">
        <v>30</v>
      </c>
      <c r="U391" s="50"/>
      <c r="X391" s="53" t="e">
        <f aca="false">+VLOOKUP($D391,['file:///home/lab/repositories/luckia.facturador/com.luckia.biller.deploy/src/main/resources/bootstrap/info_presencial_2014.xlsx']venta_neta_cons!$a$2:$n$1048576,3,0)</f>
        <v>#VALUE!</v>
      </c>
      <c r="Y391" s="53" t="e">
        <f aca="false">+VLOOKUP($D391,['file:///home/lab/repositories/luckia.facturador/com.luckia.biller.deploy/src/main/resources/bootstrap/info_presencial_2014.xlsx']venta_neta_cons!$a$2:$n$1048576,4,0)</f>
        <v>#VALUE!</v>
      </c>
      <c r="Z391" s="53" t="e">
        <f aca="false">+VLOOKUP($D391,['file:///home/lab/repositories/luckia.facturador/com.luckia.biller.deploy/src/main/resources/bootstrap/info_presencial_2014.xlsx']venta_neta_cons!$a$2:$n$1048576,5,0)</f>
        <v>#VALUE!</v>
      </c>
      <c r="AA391" s="53" t="e">
        <f aca="false">+VLOOKUP($D391,['file:///home/lab/repositories/luckia.facturador/com.luckia.biller.deploy/src/main/resources/bootstrap/info_presencial_2014.xlsx']venta_neta_cons!$a$2:$n$1048576,6,0)</f>
        <v>#VALUE!</v>
      </c>
      <c r="AB391" s="53" t="e">
        <f aca="false">+VLOOKUP($D391,['file:///home/lab/repositories/luckia.facturador/com.luckia.biller.deploy/src/main/resources/bootstrap/info_presencial_2014.xlsx']venta_neta_cons!$a$2:$n$1048576,7,0)</f>
        <v>#VALUE!</v>
      </c>
      <c r="AC391" s="53" t="e">
        <f aca="false">+VLOOKUP($D391,['file:///home/lab/repositories/luckia.facturador/com.luckia.biller.deploy/src/main/resources/bootstrap/info_presencial_2014.xlsx']venta_neta_cons!$a$2:$n$1048576,8,0)</f>
        <v>#VALUE!</v>
      </c>
      <c r="AD391" s="53" t="e">
        <f aca="false">+VLOOKUP($D391,['file:///home/lab/repositories/luckia.facturador/com.luckia.biller.deploy/src/main/resources/bootstrap/info_presencial_2014.xlsx']venta_neta_cons!$a$2:$n$1048576,9,0)</f>
        <v>#VALUE!</v>
      </c>
      <c r="AE391" s="53" t="e">
        <f aca="false">+VLOOKUP($D391,['file:///home/lab/repositories/luckia.facturador/com.luckia.biller.deploy/src/main/resources/bootstrap/info_presencial_2014.xlsx']venta_neta_cons!$a$2:$n$1048576,10,0)</f>
        <v>#VALUE!</v>
      </c>
      <c r="AF391" s="53" t="e">
        <f aca="false">+VLOOKUP($D391,['file:///home/lab/repositories/luckia.facturador/com.luckia.biller.deploy/src/main/resources/bootstrap/info_presencial_2014.xlsx']venta_neta_cons!$a$2:$n$1048576,11,0)</f>
        <v>#VALUE!</v>
      </c>
      <c r="AG391" s="53" t="e">
        <f aca="false">+VLOOKUP($D391,['file:///home/lab/repositories/luckia.facturador/com.luckia.biller.deploy/src/main/resources/bootstrap/info_presencial_2014.xlsx']venta_neta_cons!$a$2:$n$1048576,12,0)</f>
        <v>#VALUE!</v>
      </c>
      <c r="AH391" s="53" t="e">
        <f aca="false">+VLOOKUP($D391,['file:///home/lab/repositories/luckia.facturador/com.luckia.biller.deploy/src/main/resources/bootstrap/info_presencial_2014.xlsx']venta_neta_cons!$a$2:$n$1048576,13,0)</f>
        <v>#VALUE!</v>
      </c>
      <c r="AI391" s="53" t="e">
        <f aca="false">+VLOOKUP($D391,['file:///home/lab/repositories/luckia.facturador/com.luckia.biller.deploy/src/main/resources/bootstrap/info_presencial_2014.xlsx']venta_neta_cons!$a$2:$n$1048576,14,0)</f>
        <v>#VALUE!</v>
      </c>
      <c r="AJ391" s="53" t="n">
        <f aca="false">+SUM(X391:AI391)</f>
        <v>39</v>
      </c>
      <c r="AK391" s="54" t="n">
        <f aca="false">+BB391/X391</f>
        <v>1</v>
      </c>
      <c r="AL391" s="53"/>
      <c r="AM391" s="53" t="e">
        <f aca="false">+VLOOKUP($D391,['file:///home/lab/repositories/luckia.facturador/com.luckia.biller.deploy/src/main/resources/bootstrap/info_presencial_2014.xlsx']saldo_cons!$a$2:$n$1048576,3,0)</f>
        <v>#VALUE!</v>
      </c>
      <c r="AN391" s="53" t="e">
        <f aca="false">+VLOOKUP($D391,['file:///home/lab/repositories/luckia.facturador/com.luckia.biller.deploy/src/main/resources/bootstrap/info_presencial_2014.xlsx']saldo_cons!$a$2:$n$1048576,4,0)</f>
        <v>#VALUE!</v>
      </c>
      <c r="AO391" s="53" t="e">
        <f aca="false">+VLOOKUP($D391,['file:///home/lab/repositories/luckia.facturador/com.luckia.biller.deploy/src/main/resources/bootstrap/info_presencial_2014.xlsx']saldo_cons!$a$2:$n$1048576,5,0)</f>
        <v>#VALUE!</v>
      </c>
      <c r="AP391" s="53" t="e">
        <f aca="false">+VLOOKUP($D391,['file:///home/lab/repositories/luckia.facturador/com.luckia.biller.deploy/src/main/resources/bootstrap/info_presencial_2014.xlsx']saldo_cons!$a$2:$n$1048576,6,0)</f>
        <v>#VALUE!</v>
      </c>
      <c r="AQ391" s="53" t="e">
        <f aca="false">+VLOOKUP($D391,['file:///home/lab/repositories/luckia.facturador/com.luckia.biller.deploy/src/main/resources/bootstrap/info_presencial_2014.xlsx']saldo_cons!$a$2:$n$1048576,7,0)</f>
        <v>#VALUE!</v>
      </c>
      <c r="AR391" s="53" t="e">
        <f aca="false">+VLOOKUP($D391,['file:///home/lab/repositories/luckia.facturador/com.luckia.biller.deploy/src/main/resources/bootstrap/info_presencial_2014.xlsx']saldo_cons!$a$2:$n$1048576,8,0)</f>
        <v>#VALUE!</v>
      </c>
      <c r="AS391" s="53" t="e">
        <f aca="false">+VLOOKUP($D391,['file:///home/lab/repositories/luckia.facturador/com.luckia.biller.deploy/src/main/resources/bootstrap/info_presencial_2014.xlsx']saldo_cons!$a$2:$n$1048576,9,0)</f>
        <v>#VALUE!</v>
      </c>
      <c r="AT391" s="53" t="e">
        <f aca="false">+VLOOKUP($D391,['file:///home/lab/repositories/luckia.facturador/com.luckia.biller.deploy/src/main/resources/bootstrap/info_presencial_2014.xlsx']saldo_cons!$a$2:$n$1048576,10,0)</f>
        <v>#VALUE!</v>
      </c>
      <c r="AU391" s="53" t="e">
        <f aca="false">+VLOOKUP($D391,['file:///home/lab/repositories/luckia.facturador/com.luckia.biller.deploy/src/main/resources/bootstrap/info_presencial_2014.xlsx']saldo_cons!$a$2:$n$1048576,11,0)</f>
        <v>#VALUE!</v>
      </c>
      <c r="AV391" s="53" t="e">
        <f aca="false">+VLOOKUP($D391,['file:///home/lab/repositories/luckia.facturador/com.luckia.biller.deploy/src/main/resources/bootstrap/info_presencial_2014.xlsx']saldo_cons!$a$2:$n$1048576,12,0)</f>
        <v>#VALUE!</v>
      </c>
      <c r="AW391" s="53" t="e">
        <f aca="false">+VLOOKUP($D391,['file:///home/lab/repositories/luckia.facturador/com.luckia.biller.deploy/src/main/resources/bootstrap/info_presencial_2014.xlsx']saldo_cons!$a$2:$n$1048576,13,0)</f>
        <v>#VALUE!</v>
      </c>
      <c r="AX391" s="53" t="e">
        <f aca="false">+VLOOKUP($D391,['file:///home/lab/repositories/luckia.facturador/com.luckia.biller.deploy/src/main/resources/bootstrap/info_presencial_2014.xlsx']saldo_cons!$a$2:$n$1048576,14,0)</f>
        <v>#VALUE!</v>
      </c>
      <c r="AY391" s="53" t="n">
        <f aca="false">+SUM(AM391:AX391)</f>
        <v>39</v>
      </c>
      <c r="AZ391" s="53"/>
      <c r="BA391" s="53"/>
      <c r="BB391" s="53" t="e">
        <f aca="false">+VLOOKUP($D391,['file:///home/lab/repositories/luckia.facturador/com.luckia.biller.deploy/src/main/resources/bootstrap/info_presencial_2014.xlsx']ggr_cons!$a$2:$n$1048576,3,0)</f>
        <v>#VALUE!</v>
      </c>
      <c r="BC391" s="53" t="e">
        <f aca="false">+VLOOKUP($D391,['file:///home/lab/repositories/luckia.facturador/com.luckia.biller.deploy/src/main/resources/bootstrap/info_presencial_2014.xlsx']ggr_cons!$a$2:$n$1048576,4,0)</f>
        <v>#VALUE!</v>
      </c>
      <c r="BD391" s="53" t="e">
        <f aca="false">+VLOOKUP($D391,['file:///home/lab/repositories/luckia.facturador/com.luckia.biller.deploy/src/main/resources/bootstrap/info_presencial_2014.xlsx']ggr_cons!$a$2:$n$1048576,5,0)</f>
        <v>#VALUE!</v>
      </c>
      <c r="BE391" s="53" t="e">
        <f aca="false">+VLOOKUP($D391,['file:///home/lab/repositories/luckia.facturador/com.luckia.biller.deploy/src/main/resources/bootstrap/info_presencial_2014.xlsx']ggr_cons!$a$2:$n$1048576,6,0)</f>
        <v>#VALUE!</v>
      </c>
      <c r="BF391" s="53" t="e">
        <f aca="false">+VLOOKUP($D391,['file:///home/lab/repositories/luckia.facturador/com.luckia.biller.deploy/src/main/resources/bootstrap/info_presencial_2014.xlsx']ggr_cons!$a$2:$n$1048576,7,0)</f>
        <v>#VALUE!</v>
      </c>
      <c r="BG391" s="53" t="e">
        <f aca="false">+VLOOKUP($D391,['file:///home/lab/repositories/luckia.facturador/com.luckia.biller.deploy/src/main/resources/bootstrap/info_presencial_2014.xlsx']ggr_cons!$a$2:$n$1048576,8,0)</f>
        <v>#VALUE!</v>
      </c>
      <c r="BH391" s="53" t="e">
        <f aca="false">+VLOOKUP($D391,['file:///home/lab/repositories/luckia.facturador/com.luckia.biller.deploy/src/main/resources/bootstrap/info_presencial_2014.xlsx']ggr_cons!$a$2:$n$1048576,9,0)</f>
        <v>#VALUE!</v>
      </c>
      <c r="BI391" s="53" t="e">
        <f aca="false">+VLOOKUP($D391,['file:///home/lab/repositories/luckia.facturador/com.luckia.biller.deploy/src/main/resources/bootstrap/info_presencial_2014.xlsx']ggr_cons!$a$2:$n$1048576,10,0)</f>
        <v>#VALUE!</v>
      </c>
      <c r="BJ391" s="53" t="e">
        <f aca="false">+VLOOKUP($D391,['file:///home/lab/repositories/luckia.facturador/com.luckia.biller.deploy/src/main/resources/bootstrap/info_presencial_2014.xlsx']ggr_cons!$a$2:$n$1048576,11,0)</f>
        <v>#VALUE!</v>
      </c>
      <c r="BK391" s="53" t="e">
        <f aca="false">+VLOOKUP($D391,['file:///home/lab/repositories/luckia.facturador/com.luckia.biller.deploy/src/main/resources/bootstrap/info_presencial_2014.xlsx']ggr_cons!$a$2:$n$1048576,12,0)</f>
        <v>#VALUE!</v>
      </c>
      <c r="BL391" s="53" t="e">
        <f aca="false">+VLOOKUP($D391,['file:///home/lab/repositories/luckia.facturador/com.luckia.biller.deploy/src/main/resources/bootstrap/info_presencial_2014.xlsx']ggr_cons!$a$2:$n$1048576,13,0)</f>
        <v>#VALUE!</v>
      </c>
      <c r="BM391" s="53" t="e">
        <f aca="false">+VLOOKUP($D391,['file:///home/lab/repositories/luckia.facturador/com.luckia.biller.deploy/src/main/resources/bootstrap/info_presencial_2014.xlsx']ggr_cons!$a$2:$n$1048576,14,0)</f>
        <v>#VALUE!</v>
      </c>
      <c r="BN391" s="53" t="n">
        <f aca="false">+SUM(BB391:BM391)</f>
        <v>39</v>
      </c>
      <c r="BO391" s="53"/>
      <c r="BP391" s="53"/>
      <c r="BQ391" s="55" t="n">
        <f aca="false">+$N391*X391</f>
        <v>0</v>
      </c>
      <c r="BR391" s="55" t="n">
        <f aca="false">+$N391*Y391</f>
        <v>0</v>
      </c>
      <c r="BS391" s="55" t="n">
        <f aca="false">+$N391*Z391</f>
        <v>0</v>
      </c>
      <c r="BT391" s="55" t="n">
        <f aca="false">+$N391*AA391</f>
        <v>0</v>
      </c>
      <c r="BU391" s="55" t="n">
        <f aca="false">+$N391*AB391</f>
        <v>0</v>
      </c>
      <c r="BV391" s="55" t="n">
        <f aca="false">+$N391*AC391</f>
        <v>0</v>
      </c>
      <c r="BW391" s="55" t="n">
        <f aca="false">+$N391*AD391</f>
        <v>0</v>
      </c>
      <c r="BX391" s="55" t="n">
        <f aca="false">+$N391*AE391</f>
        <v>0</v>
      </c>
      <c r="BY391" s="55" t="n">
        <f aca="false">+$N391*AF391</f>
        <v>0</v>
      </c>
      <c r="BZ391" s="55" t="n">
        <f aca="false">+$N391*AG391</f>
        <v>0</v>
      </c>
      <c r="CA391" s="55" t="n">
        <f aca="false">+$N391*AH391</f>
        <v>0</v>
      </c>
      <c r="CB391" s="55" t="n">
        <f aca="false">+$N391*AI391</f>
        <v>0</v>
      </c>
      <c r="CC391" s="55" t="n">
        <f aca="false">+SUM(BQ391:CB391)</f>
        <v>0</v>
      </c>
      <c r="CD391" s="53"/>
      <c r="CE391" s="55"/>
      <c r="CF391" s="55" t="n">
        <f aca="false">+BQ391/$CE$2</f>
        <v>0</v>
      </c>
      <c r="CG391" s="55" t="n">
        <f aca="false">+BR391/$CE$2</f>
        <v>0</v>
      </c>
      <c r="CH391" s="55" t="n">
        <f aca="false">+BS391/$CE$2</f>
        <v>0</v>
      </c>
      <c r="CI391" s="55" t="n">
        <f aca="false">+BT391/$CE$2</f>
        <v>0</v>
      </c>
      <c r="CJ391" s="55" t="n">
        <f aca="false">+BU391/$CE$2</f>
        <v>0</v>
      </c>
      <c r="CK391" s="55" t="n">
        <f aca="false">+BV391/$CE$2</f>
        <v>0</v>
      </c>
      <c r="CL391" s="55" t="n">
        <f aca="false">+BW391/$CE$2</f>
        <v>0</v>
      </c>
      <c r="CM391" s="55" t="n">
        <f aca="false">+BX391/$CE$2</f>
        <v>0</v>
      </c>
      <c r="CN391" s="55" t="n">
        <f aca="false">+BY391/$CE$2</f>
        <v>0</v>
      </c>
      <c r="CO391" s="55" t="n">
        <f aca="false">+BZ391/$CE$2</f>
        <v>0</v>
      </c>
      <c r="CP391" s="55" t="n">
        <f aca="false">+CA391/$CE$2</f>
        <v>0</v>
      </c>
      <c r="CQ391" s="55" t="n">
        <f aca="false">+CB391/$CE$2</f>
        <v>0</v>
      </c>
      <c r="CR391" s="55" t="n">
        <f aca="false">+CC391/$CE$2</f>
        <v>0</v>
      </c>
      <c r="CS391" s="53"/>
      <c r="CT391" s="53"/>
      <c r="CU391" s="56" t="n">
        <f aca="false">+$O391*X391+$P391*BB391+$Q391*(0.9*BB391+$S391)+$R391</f>
        <v>0</v>
      </c>
      <c r="CV391" s="56" t="n">
        <f aca="false">+$O391*Y391+$P391*BC391+$Q391*(0.9*BC391+$S391)+$R391</f>
        <v>0</v>
      </c>
      <c r="CW391" s="56" t="n">
        <f aca="false">+$O391*Z391+$P391*BD391+$Q391*(0.9*BD391+$S391)+$R391</f>
        <v>0</v>
      </c>
      <c r="CX391" s="56" t="n">
        <f aca="false">+$O391*AA391+$P391*BE391+$Q391*(0.9*BE391+$S391)+$R391</f>
        <v>0</v>
      </c>
      <c r="CY391" s="56" t="n">
        <f aca="false">+$O391*AB391+$P391*BF391+$Q391*(0.9*BF391+$S391)+$R391</f>
        <v>0</v>
      </c>
      <c r="CZ391" s="56" t="n">
        <f aca="false">+$O391*AC391+$P391*BG391+$Q391*(0.9*BG391+$S391)+$R391</f>
        <v>0</v>
      </c>
      <c r="DA391" s="56" t="n">
        <f aca="false">+$O391*AD391+$P391*BH391+$Q391*(0.9*BH391+$S391)+$R391</f>
        <v>0</v>
      </c>
      <c r="DB391" s="56" t="n">
        <f aca="false">+$O391*AE391+$P391*BI391+$Q391*(0.9*BI391+$S391)+$R391</f>
        <v>0</v>
      </c>
      <c r="DC391" s="56" t="n">
        <f aca="false">+$O391*AF391+$P391*BJ391+$Q391*(0.9*BJ391+$S391)+$R391</f>
        <v>0</v>
      </c>
      <c r="DD391" s="56" t="n">
        <f aca="false">+$O391*AG391+$P391*BK391+$Q391*(0.9*BK391+$S391)+$R391</f>
        <v>0</v>
      </c>
      <c r="DE391" s="56" t="n">
        <f aca="false">+$O391*AH391+$P391*BL391+$Q391*(0.9*BL391+$S391)+$R391</f>
        <v>0</v>
      </c>
      <c r="DF391" s="56" t="n">
        <f aca="false">+$O391*AI391+$P391*BM391+$Q391*(0.9*BM391+$S391)+$R391</f>
        <v>0</v>
      </c>
      <c r="DG391" s="55" t="n">
        <f aca="false">+SUM(CU391:DF391)</f>
        <v>0</v>
      </c>
      <c r="DH391" s="53"/>
      <c r="DJ391" s="14" t="n">
        <f aca="false">+IF(X391=0,0,$T391)</f>
        <v>30</v>
      </c>
      <c r="DK391" s="14" t="n">
        <f aca="false">+IF(Y391=0,0,$T391)</f>
        <v>0</v>
      </c>
      <c r="DL391" s="14" t="n">
        <f aca="false">+IF(Z391=0,0,$T391)</f>
        <v>0</v>
      </c>
      <c r="DM391" s="14" t="n">
        <f aca="false">+IF(AA391=0,0,$T391)</f>
        <v>0</v>
      </c>
      <c r="DN391" s="14" t="n">
        <f aca="false">+IF(AB391=0,0,$T391)</f>
        <v>0</v>
      </c>
      <c r="DO391" s="14" t="n">
        <f aca="false">+IF(AC391=0,0,$T391)</f>
        <v>0</v>
      </c>
      <c r="DP391" s="14" t="n">
        <f aca="false">+IF(AD391=0,0,$T391)</f>
        <v>0</v>
      </c>
      <c r="DQ391" s="14" t="n">
        <f aca="false">+IF(AE391=0,0,$T391)</f>
        <v>0</v>
      </c>
      <c r="DR391" s="14" t="n">
        <f aca="false">+IF(AF391=0,0,$T391)</f>
        <v>0</v>
      </c>
      <c r="DS391" s="14" t="n">
        <f aca="false">+IF(AG391=0,0,$T391)</f>
        <v>0</v>
      </c>
      <c r="DT391" s="14" t="n">
        <f aca="false">+IF(AH391=0,0,$T391)</f>
        <v>0</v>
      </c>
      <c r="DU391" s="14" t="n">
        <f aca="false">+IF(AI391=0,0,$T391)</f>
        <v>0</v>
      </c>
      <c r="DV391" s="55" t="n">
        <f aca="false">+SUM(DJ391:DU391)</f>
        <v>30</v>
      </c>
      <c r="DY391" s="14" t="n">
        <v>0</v>
      </c>
      <c r="DZ391" s="14" t="n">
        <v>0</v>
      </c>
      <c r="EA391" s="14" t="n">
        <v>0</v>
      </c>
      <c r="EB391" s="14" t="n">
        <v>0</v>
      </c>
      <c r="EC391" s="14" t="n">
        <v>0</v>
      </c>
      <c r="ED391" s="14" t="n">
        <v>0</v>
      </c>
      <c r="EE391" s="14" t="n">
        <v>0</v>
      </c>
      <c r="EF391" s="14" t="n">
        <v>0</v>
      </c>
      <c r="EG391" s="14" t="n">
        <v>0</v>
      </c>
      <c r="EH391" s="14" t="n">
        <v>0</v>
      </c>
      <c r="EI391" s="14" t="n">
        <v>0</v>
      </c>
      <c r="EJ391" s="14" t="n">
        <v>0</v>
      </c>
      <c r="EK391" s="55" t="n">
        <f aca="false">+SUM(DY391:EJ391)</f>
        <v>0</v>
      </c>
      <c r="EO391" s="53" t="n">
        <f aca="false">+CU391+DJ391-DY391/2</f>
        <v>30</v>
      </c>
      <c r="EP391" s="53" t="n">
        <f aca="false">+CV391+DK391-DZ391/2</f>
        <v>0</v>
      </c>
      <c r="EQ391" s="53" t="n">
        <f aca="false">+CW391+DL391-EA391/2</f>
        <v>0</v>
      </c>
      <c r="ER391" s="53" t="n">
        <f aca="false">+CX391+DM391-EB391/2</f>
        <v>0</v>
      </c>
      <c r="ES391" s="53" t="n">
        <f aca="false">+CY391+DN391-EC391/2</f>
        <v>0</v>
      </c>
      <c r="ET391" s="53" t="n">
        <f aca="false">+CZ391+DO391-ED391/2</f>
        <v>0</v>
      </c>
      <c r="EU391" s="53" t="n">
        <f aca="false">+DA391+DP391-EE391/2</f>
        <v>0</v>
      </c>
      <c r="EV391" s="53" t="n">
        <f aca="false">+DB391+DQ391-EF391/2</f>
        <v>0</v>
      </c>
      <c r="EW391" s="53" t="n">
        <f aca="false">+DC391+DR391-EG391/2</f>
        <v>0</v>
      </c>
      <c r="EX391" s="53" t="n">
        <f aca="false">+DD391+DS391-EH391/2</f>
        <v>0</v>
      </c>
      <c r="EY391" s="53" t="n">
        <f aca="false">+DE391+DT391-EI391/2</f>
        <v>0</v>
      </c>
      <c r="EZ391" s="53" t="n">
        <f aca="false">+DF391+DU391-EJ391/2</f>
        <v>0</v>
      </c>
      <c r="FA391" s="55" t="n">
        <f aca="false">+SUM(EO391:EZ391)</f>
        <v>30</v>
      </c>
      <c r="FD391" s="53" t="n">
        <f aca="false">+AM391-EO391-DY391</f>
        <v>9</v>
      </c>
      <c r="FE391" s="53" t="n">
        <f aca="false">+AN391-EP391-DZ391</f>
        <v>0</v>
      </c>
      <c r="FF391" s="53" t="n">
        <f aca="false">+AO391-EQ391-EA391</f>
        <v>0</v>
      </c>
      <c r="FG391" s="53" t="n">
        <f aca="false">+AP391-ER391-EB391</f>
        <v>0</v>
      </c>
      <c r="FH391" s="53" t="n">
        <f aca="false">+AQ391-ES391-EC391</f>
        <v>0</v>
      </c>
      <c r="FI391" s="53" t="n">
        <f aca="false">+AR391-ET391-ED391</f>
        <v>0</v>
      </c>
      <c r="FJ391" s="53" t="n">
        <f aca="false">+AS391-EU391-EE391</f>
        <v>0</v>
      </c>
      <c r="FK391" s="53" t="n">
        <f aca="false">+AT391-EV391-EF391</f>
        <v>0</v>
      </c>
      <c r="FL391" s="53" t="n">
        <f aca="false">+AU391-EW391-EG391</f>
        <v>0</v>
      </c>
      <c r="FM391" s="53" t="n">
        <f aca="false">+AV391-EX391-EH391</f>
        <v>0</v>
      </c>
      <c r="FN391" s="53" t="n">
        <f aca="false">+AW391-EY391-EI391</f>
        <v>0</v>
      </c>
      <c r="FO391" s="53" t="n">
        <f aca="false">+AX391-EZ391-EJ391</f>
        <v>0</v>
      </c>
      <c r="FP391" s="53" t="n">
        <f aca="false">+AY391-FA391</f>
        <v>9</v>
      </c>
    </row>
    <row collapsed="false" customFormat="false" customHeight="true" hidden="false" ht="15" outlineLevel="2" r="392">
      <c r="A392" s="90" t="s">
        <v>1159</v>
      </c>
      <c r="B392" s="90" t="s">
        <v>1159</v>
      </c>
      <c r="C392" s="90" t="s">
        <v>1159</v>
      </c>
      <c r="D392" s="67" t="n">
        <v>16251</v>
      </c>
      <c r="E392" s="69"/>
      <c r="F392" s="72" t="s">
        <v>1168</v>
      </c>
      <c r="G392" s="21" t="s">
        <v>69</v>
      </c>
      <c r="H392" s="21" t="s">
        <v>69</v>
      </c>
      <c r="I392" s="72"/>
      <c r="J392" s="76"/>
      <c r="K392" s="76"/>
      <c r="L392" s="49"/>
      <c r="M392" s="50" t="s">
        <v>70</v>
      </c>
      <c r="N392" s="51"/>
      <c r="O392" s="51"/>
      <c r="P392" s="51"/>
      <c r="Q392" s="51"/>
      <c r="R392" s="50"/>
      <c r="S392" s="50"/>
      <c r="T392" s="50" t="n">
        <v>30</v>
      </c>
      <c r="U392" s="50"/>
      <c r="X392" s="53" t="e">
        <f aca="false">+VLOOKUP($D392,['file:///home/lab/repositories/luckia.facturador/com.luckia.biller.deploy/src/main/resources/bootstrap/info_presencial_2014.xlsx']venta_neta_cons!$a$2:$n$1048576,3,0)</f>
        <v>#VALUE!</v>
      </c>
      <c r="Y392" s="53" t="e">
        <f aca="false">+VLOOKUP($D392,['file:///home/lab/repositories/luckia.facturador/com.luckia.biller.deploy/src/main/resources/bootstrap/info_presencial_2014.xlsx']venta_neta_cons!$a$2:$n$1048576,4,0)</f>
        <v>#VALUE!</v>
      </c>
      <c r="Z392" s="53" t="e">
        <f aca="false">+VLOOKUP($D392,['file:///home/lab/repositories/luckia.facturador/com.luckia.biller.deploy/src/main/resources/bootstrap/info_presencial_2014.xlsx']venta_neta_cons!$a$2:$n$1048576,5,0)</f>
        <v>#VALUE!</v>
      </c>
      <c r="AA392" s="53" t="e">
        <f aca="false">+VLOOKUP($D392,['file:///home/lab/repositories/luckia.facturador/com.luckia.biller.deploy/src/main/resources/bootstrap/info_presencial_2014.xlsx']venta_neta_cons!$a$2:$n$1048576,6,0)</f>
        <v>#VALUE!</v>
      </c>
      <c r="AB392" s="53" t="e">
        <f aca="false">+VLOOKUP($D392,['file:///home/lab/repositories/luckia.facturador/com.luckia.biller.deploy/src/main/resources/bootstrap/info_presencial_2014.xlsx']venta_neta_cons!$a$2:$n$1048576,7,0)</f>
        <v>#VALUE!</v>
      </c>
      <c r="AC392" s="53" t="e">
        <f aca="false">+VLOOKUP($D392,['file:///home/lab/repositories/luckia.facturador/com.luckia.biller.deploy/src/main/resources/bootstrap/info_presencial_2014.xlsx']venta_neta_cons!$a$2:$n$1048576,8,0)</f>
        <v>#VALUE!</v>
      </c>
      <c r="AD392" s="53" t="e">
        <f aca="false">+VLOOKUP($D392,['file:///home/lab/repositories/luckia.facturador/com.luckia.biller.deploy/src/main/resources/bootstrap/info_presencial_2014.xlsx']venta_neta_cons!$a$2:$n$1048576,9,0)</f>
        <v>#VALUE!</v>
      </c>
      <c r="AE392" s="53" t="e">
        <f aca="false">+VLOOKUP($D392,['file:///home/lab/repositories/luckia.facturador/com.luckia.biller.deploy/src/main/resources/bootstrap/info_presencial_2014.xlsx']venta_neta_cons!$a$2:$n$1048576,10,0)</f>
        <v>#VALUE!</v>
      </c>
      <c r="AF392" s="53" t="e">
        <f aca="false">+VLOOKUP($D392,['file:///home/lab/repositories/luckia.facturador/com.luckia.biller.deploy/src/main/resources/bootstrap/info_presencial_2014.xlsx']venta_neta_cons!$a$2:$n$1048576,11,0)</f>
        <v>#VALUE!</v>
      </c>
      <c r="AG392" s="53" t="e">
        <f aca="false">+VLOOKUP($D392,['file:///home/lab/repositories/luckia.facturador/com.luckia.biller.deploy/src/main/resources/bootstrap/info_presencial_2014.xlsx']venta_neta_cons!$a$2:$n$1048576,12,0)</f>
        <v>#VALUE!</v>
      </c>
      <c r="AH392" s="53" t="e">
        <f aca="false">+VLOOKUP($D392,['file:///home/lab/repositories/luckia.facturador/com.luckia.biller.deploy/src/main/resources/bootstrap/info_presencial_2014.xlsx']venta_neta_cons!$a$2:$n$1048576,13,0)</f>
        <v>#VALUE!</v>
      </c>
      <c r="AI392" s="53" t="e">
        <f aca="false">+VLOOKUP($D392,['file:///home/lab/repositories/luckia.facturador/com.luckia.biller.deploy/src/main/resources/bootstrap/info_presencial_2014.xlsx']venta_neta_cons!$a$2:$n$1048576,14,0)</f>
        <v>#VALUE!</v>
      </c>
      <c r="AJ392" s="53" t="n">
        <f aca="false">+SUM(X392:AI392)</f>
        <v>456</v>
      </c>
      <c r="AK392" s="54" t="n">
        <f aca="false">+BB392/X392</f>
        <v>-0.544254385964912</v>
      </c>
      <c r="AL392" s="53"/>
      <c r="AM392" s="53" t="e">
        <f aca="false">+VLOOKUP($D392,['file:///home/lab/repositories/luckia.facturador/com.luckia.biller.deploy/src/main/resources/bootstrap/info_presencial_2014.xlsx']saldo_cons!$a$2:$n$1048576,3,0)</f>
        <v>#VALUE!</v>
      </c>
      <c r="AN392" s="53" t="e">
        <f aca="false">+VLOOKUP($D392,['file:///home/lab/repositories/luckia.facturador/com.luckia.biller.deploy/src/main/resources/bootstrap/info_presencial_2014.xlsx']saldo_cons!$a$2:$n$1048576,4,0)</f>
        <v>#VALUE!</v>
      </c>
      <c r="AO392" s="53" t="e">
        <f aca="false">+VLOOKUP($D392,['file:///home/lab/repositories/luckia.facturador/com.luckia.biller.deploy/src/main/resources/bootstrap/info_presencial_2014.xlsx']saldo_cons!$a$2:$n$1048576,5,0)</f>
        <v>#VALUE!</v>
      </c>
      <c r="AP392" s="53" t="e">
        <f aca="false">+VLOOKUP($D392,['file:///home/lab/repositories/luckia.facturador/com.luckia.biller.deploy/src/main/resources/bootstrap/info_presencial_2014.xlsx']saldo_cons!$a$2:$n$1048576,6,0)</f>
        <v>#VALUE!</v>
      </c>
      <c r="AQ392" s="53" t="e">
        <f aca="false">+VLOOKUP($D392,['file:///home/lab/repositories/luckia.facturador/com.luckia.biller.deploy/src/main/resources/bootstrap/info_presencial_2014.xlsx']saldo_cons!$a$2:$n$1048576,7,0)</f>
        <v>#VALUE!</v>
      </c>
      <c r="AR392" s="53" t="e">
        <f aca="false">+VLOOKUP($D392,['file:///home/lab/repositories/luckia.facturador/com.luckia.biller.deploy/src/main/resources/bootstrap/info_presencial_2014.xlsx']saldo_cons!$a$2:$n$1048576,8,0)</f>
        <v>#VALUE!</v>
      </c>
      <c r="AS392" s="53" t="e">
        <f aca="false">+VLOOKUP($D392,['file:///home/lab/repositories/luckia.facturador/com.luckia.biller.deploy/src/main/resources/bootstrap/info_presencial_2014.xlsx']saldo_cons!$a$2:$n$1048576,9,0)</f>
        <v>#VALUE!</v>
      </c>
      <c r="AT392" s="53" t="e">
        <f aca="false">+VLOOKUP($D392,['file:///home/lab/repositories/luckia.facturador/com.luckia.biller.deploy/src/main/resources/bootstrap/info_presencial_2014.xlsx']saldo_cons!$a$2:$n$1048576,10,0)</f>
        <v>#VALUE!</v>
      </c>
      <c r="AU392" s="53" t="e">
        <f aca="false">+VLOOKUP($D392,['file:///home/lab/repositories/luckia.facturador/com.luckia.biller.deploy/src/main/resources/bootstrap/info_presencial_2014.xlsx']saldo_cons!$a$2:$n$1048576,11,0)</f>
        <v>#VALUE!</v>
      </c>
      <c r="AV392" s="53" t="e">
        <f aca="false">+VLOOKUP($D392,['file:///home/lab/repositories/luckia.facturador/com.luckia.biller.deploy/src/main/resources/bootstrap/info_presencial_2014.xlsx']saldo_cons!$a$2:$n$1048576,12,0)</f>
        <v>#VALUE!</v>
      </c>
      <c r="AW392" s="53" t="e">
        <f aca="false">+VLOOKUP($D392,['file:///home/lab/repositories/luckia.facturador/com.luckia.biller.deploy/src/main/resources/bootstrap/info_presencial_2014.xlsx']saldo_cons!$a$2:$n$1048576,13,0)</f>
        <v>#VALUE!</v>
      </c>
      <c r="AX392" s="53" t="e">
        <f aca="false">+VLOOKUP($D392,['file:///home/lab/repositories/luckia.facturador/com.luckia.biller.deploy/src/main/resources/bootstrap/info_presencial_2014.xlsx']saldo_cons!$a$2:$n$1048576,14,0)</f>
        <v>#VALUE!</v>
      </c>
      <c r="AY392" s="53" t="n">
        <f aca="false">+SUM(AM392:AX392)</f>
        <v>456</v>
      </c>
      <c r="AZ392" s="53"/>
      <c r="BA392" s="53"/>
      <c r="BB392" s="53" t="e">
        <f aca="false">+VLOOKUP($D392,['file:///home/lab/repositories/luckia.facturador/com.luckia.biller.deploy/src/main/resources/bootstrap/info_presencial_2014.xlsx']ggr_cons!$a$2:$n$1048576,3,0)</f>
        <v>#VALUE!</v>
      </c>
      <c r="BC392" s="53" t="e">
        <f aca="false">+VLOOKUP($D392,['file:///home/lab/repositories/luckia.facturador/com.luckia.biller.deploy/src/main/resources/bootstrap/info_presencial_2014.xlsx']ggr_cons!$a$2:$n$1048576,4,0)</f>
        <v>#VALUE!</v>
      </c>
      <c r="BD392" s="53" t="e">
        <f aca="false">+VLOOKUP($D392,['file:///home/lab/repositories/luckia.facturador/com.luckia.biller.deploy/src/main/resources/bootstrap/info_presencial_2014.xlsx']ggr_cons!$a$2:$n$1048576,5,0)</f>
        <v>#VALUE!</v>
      </c>
      <c r="BE392" s="53" t="e">
        <f aca="false">+VLOOKUP($D392,['file:///home/lab/repositories/luckia.facturador/com.luckia.biller.deploy/src/main/resources/bootstrap/info_presencial_2014.xlsx']ggr_cons!$a$2:$n$1048576,6,0)</f>
        <v>#VALUE!</v>
      </c>
      <c r="BF392" s="53" t="e">
        <f aca="false">+VLOOKUP($D392,['file:///home/lab/repositories/luckia.facturador/com.luckia.biller.deploy/src/main/resources/bootstrap/info_presencial_2014.xlsx']ggr_cons!$a$2:$n$1048576,7,0)</f>
        <v>#VALUE!</v>
      </c>
      <c r="BG392" s="53" t="e">
        <f aca="false">+VLOOKUP($D392,['file:///home/lab/repositories/luckia.facturador/com.luckia.biller.deploy/src/main/resources/bootstrap/info_presencial_2014.xlsx']ggr_cons!$a$2:$n$1048576,8,0)</f>
        <v>#VALUE!</v>
      </c>
      <c r="BH392" s="53" t="e">
        <f aca="false">+VLOOKUP($D392,['file:///home/lab/repositories/luckia.facturador/com.luckia.biller.deploy/src/main/resources/bootstrap/info_presencial_2014.xlsx']ggr_cons!$a$2:$n$1048576,9,0)</f>
        <v>#VALUE!</v>
      </c>
      <c r="BI392" s="53" t="e">
        <f aca="false">+VLOOKUP($D392,['file:///home/lab/repositories/luckia.facturador/com.luckia.biller.deploy/src/main/resources/bootstrap/info_presencial_2014.xlsx']ggr_cons!$a$2:$n$1048576,10,0)</f>
        <v>#VALUE!</v>
      </c>
      <c r="BJ392" s="53" t="e">
        <f aca="false">+VLOOKUP($D392,['file:///home/lab/repositories/luckia.facturador/com.luckia.biller.deploy/src/main/resources/bootstrap/info_presencial_2014.xlsx']ggr_cons!$a$2:$n$1048576,11,0)</f>
        <v>#VALUE!</v>
      </c>
      <c r="BK392" s="53" t="e">
        <f aca="false">+VLOOKUP($D392,['file:///home/lab/repositories/luckia.facturador/com.luckia.biller.deploy/src/main/resources/bootstrap/info_presencial_2014.xlsx']ggr_cons!$a$2:$n$1048576,12,0)</f>
        <v>#VALUE!</v>
      </c>
      <c r="BL392" s="53" t="e">
        <f aca="false">+VLOOKUP($D392,['file:///home/lab/repositories/luckia.facturador/com.luckia.biller.deploy/src/main/resources/bootstrap/info_presencial_2014.xlsx']ggr_cons!$a$2:$n$1048576,13,0)</f>
        <v>#VALUE!</v>
      </c>
      <c r="BM392" s="53" t="e">
        <f aca="false">+VLOOKUP($D392,['file:///home/lab/repositories/luckia.facturador/com.luckia.biller.deploy/src/main/resources/bootstrap/info_presencial_2014.xlsx']ggr_cons!$a$2:$n$1048576,14,0)</f>
        <v>#VALUE!</v>
      </c>
      <c r="BN392" s="53" t="n">
        <f aca="false">+SUM(BB392:BM392)</f>
        <v>-248.18</v>
      </c>
      <c r="BO392" s="53"/>
      <c r="BP392" s="53"/>
      <c r="BQ392" s="55" t="n">
        <f aca="false">+$N392*X392</f>
        <v>0</v>
      </c>
      <c r="BR392" s="55" t="n">
        <f aca="false">+$N392*Y392</f>
        <v>0</v>
      </c>
      <c r="BS392" s="55" t="n">
        <f aca="false">+$N392*Z392</f>
        <v>0</v>
      </c>
      <c r="BT392" s="55" t="n">
        <f aca="false">+$N392*AA392</f>
        <v>0</v>
      </c>
      <c r="BU392" s="55" t="n">
        <f aca="false">+$N392*AB392</f>
        <v>0</v>
      </c>
      <c r="BV392" s="55" t="n">
        <f aca="false">+$N392*AC392</f>
        <v>0</v>
      </c>
      <c r="BW392" s="55" t="n">
        <f aca="false">+$N392*AD392</f>
        <v>0</v>
      </c>
      <c r="BX392" s="55" t="n">
        <f aca="false">+$N392*AE392</f>
        <v>0</v>
      </c>
      <c r="BY392" s="55" t="n">
        <f aca="false">+$N392*AF392</f>
        <v>0</v>
      </c>
      <c r="BZ392" s="55" t="n">
        <f aca="false">+$N392*AG392</f>
        <v>0</v>
      </c>
      <c r="CA392" s="55" t="n">
        <f aca="false">+$N392*AH392</f>
        <v>0</v>
      </c>
      <c r="CB392" s="55" t="n">
        <f aca="false">+$N392*AI392</f>
        <v>0</v>
      </c>
      <c r="CC392" s="55" t="n">
        <f aca="false">+SUM(BQ392:CB392)</f>
        <v>0</v>
      </c>
      <c r="CD392" s="53"/>
      <c r="CE392" s="55"/>
      <c r="CF392" s="55" t="n">
        <f aca="false">+BQ392/$CE$2</f>
        <v>0</v>
      </c>
      <c r="CG392" s="55" t="n">
        <f aca="false">+BR392/$CE$2</f>
        <v>0</v>
      </c>
      <c r="CH392" s="55" t="n">
        <f aca="false">+BS392/$CE$2</f>
        <v>0</v>
      </c>
      <c r="CI392" s="55" t="n">
        <f aca="false">+BT392/$CE$2</f>
        <v>0</v>
      </c>
      <c r="CJ392" s="55" t="n">
        <f aca="false">+BU392/$CE$2</f>
        <v>0</v>
      </c>
      <c r="CK392" s="55" t="n">
        <f aca="false">+BV392/$CE$2</f>
        <v>0</v>
      </c>
      <c r="CL392" s="55" t="n">
        <f aca="false">+BW392/$CE$2</f>
        <v>0</v>
      </c>
      <c r="CM392" s="55" t="n">
        <f aca="false">+BX392/$CE$2</f>
        <v>0</v>
      </c>
      <c r="CN392" s="55" t="n">
        <f aca="false">+BY392/$CE$2</f>
        <v>0</v>
      </c>
      <c r="CO392" s="55" t="n">
        <f aca="false">+BZ392/$CE$2</f>
        <v>0</v>
      </c>
      <c r="CP392" s="55" t="n">
        <f aca="false">+CA392/$CE$2</f>
        <v>0</v>
      </c>
      <c r="CQ392" s="55" t="n">
        <f aca="false">+CB392/$CE$2</f>
        <v>0</v>
      </c>
      <c r="CR392" s="55" t="n">
        <f aca="false">+CC392/$CE$2</f>
        <v>0</v>
      </c>
      <c r="CS392" s="53"/>
      <c r="CT392" s="53"/>
      <c r="CU392" s="56" t="n">
        <f aca="false">+$O392*X392+$P392*BB392+$Q392*(0.9*BB392+$S392)+$R392</f>
        <v>0</v>
      </c>
      <c r="CV392" s="56" t="n">
        <f aca="false">+$O392*Y392+$P392*BC392+$Q392*(0.9*BC392+$S392)+$R392</f>
        <v>0</v>
      </c>
      <c r="CW392" s="56" t="n">
        <f aca="false">+$O392*Z392+$P392*BD392+$Q392*(0.9*BD392+$S392)+$R392</f>
        <v>0</v>
      </c>
      <c r="CX392" s="56" t="n">
        <f aca="false">+$O392*AA392+$P392*BE392+$Q392*(0.9*BE392+$S392)+$R392</f>
        <v>0</v>
      </c>
      <c r="CY392" s="56" t="n">
        <f aca="false">+$O392*AB392+$P392*BF392+$Q392*(0.9*BF392+$S392)+$R392</f>
        <v>0</v>
      </c>
      <c r="CZ392" s="56" t="n">
        <f aca="false">+$O392*AC392+$P392*BG392+$Q392*(0.9*BG392+$S392)+$R392</f>
        <v>0</v>
      </c>
      <c r="DA392" s="56" t="n">
        <f aca="false">+$O392*AD392+$P392*BH392+$Q392*(0.9*BH392+$S392)+$R392</f>
        <v>0</v>
      </c>
      <c r="DB392" s="56" t="n">
        <f aca="false">+$O392*AE392+$P392*BI392+$Q392*(0.9*BI392+$S392)+$R392</f>
        <v>0</v>
      </c>
      <c r="DC392" s="56" t="n">
        <f aca="false">+$O392*AF392+$P392*BJ392+$Q392*(0.9*BJ392+$S392)+$R392</f>
        <v>0</v>
      </c>
      <c r="DD392" s="56" t="n">
        <f aca="false">+$O392*AG392+$P392*BK392+$Q392*(0.9*BK392+$S392)+$R392</f>
        <v>0</v>
      </c>
      <c r="DE392" s="56" t="n">
        <f aca="false">+$O392*AH392+$P392*BL392+$Q392*(0.9*BL392+$S392)+$R392</f>
        <v>0</v>
      </c>
      <c r="DF392" s="56" t="n">
        <f aca="false">+$O392*AI392+$P392*BM392+$Q392*(0.9*BM392+$S392)+$R392</f>
        <v>0</v>
      </c>
      <c r="DG392" s="55" t="n">
        <f aca="false">+SUM(CU392:DF392)</f>
        <v>0</v>
      </c>
      <c r="DH392" s="53"/>
      <c r="DJ392" s="14" t="n">
        <f aca="false">+IF(X392=0,0,$T392)</f>
        <v>30</v>
      </c>
      <c r="DK392" s="14" t="n">
        <f aca="false">+IF(Y392=0,0,$T392)</f>
        <v>0</v>
      </c>
      <c r="DL392" s="14" t="n">
        <f aca="false">+IF(Z392=0,0,$T392)</f>
        <v>0</v>
      </c>
      <c r="DM392" s="14" t="n">
        <f aca="false">+IF(AA392=0,0,$T392)</f>
        <v>0</v>
      </c>
      <c r="DN392" s="14" t="n">
        <f aca="false">+IF(AB392=0,0,$T392)</f>
        <v>0</v>
      </c>
      <c r="DO392" s="14" t="n">
        <f aca="false">+IF(AC392=0,0,$T392)</f>
        <v>0</v>
      </c>
      <c r="DP392" s="14" t="n">
        <f aca="false">+IF(AD392=0,0,$T392)</f>
        <v>0</v>
      </c>
      <c r="DQ392" s="14" t="n">
        <f aca="false">+IF(AE392=0,0,$T392)</f>
        <v>0</v>
      </c>
      <c r="DR392" s="14" t="n">
        <f aca="false">+IF(AF392=0,0,$T392)</f>
        <v>0</v>
      </c>
      <c r="DS392" s="14" t="n">
        <f aca="false">+IF(AG392=0,0,$T392)</f>
        <v>0</v>
      </c>
      <c r="DT392" s="14" t="n">
        <f aca="false">+IF(AH392=0,0,$T392)</f>
        <v>0</v>
      </c>
      <c r="DU392" s="14" t="n">
        <f aca="false">+IF(AI392=0,0,$T392)</f>
        <v>0</v>
      </c>
      <c r="DV392" s="55" t="n">
        <f aca="false">+SUM(DJ392:DU392)</f>
        <v>30</v>
      </c>
      <c r="DY392" s="14" t="n">
        <v>0</v>
      </c>
      <c r="DZ392" s="14" t="n">
        <v>0</v>
      </c>
      <c r="EA392" s="14" t="n">
        <v>0</v>
      </c>
      <c r="EB392" s="14" t="n">
        <v>0</v>
      </c>
      <c r="EC392" s="14" t="n">
        <v>0</v>
      </c>
      <c r="ED392" s="14" t="n">
        <v>0</v>
      </c>
      <c r="EE392" s="14" t="n">
        <v>0</v>
      </c>
      <c r="EF392" s="14" t="n">
        <v>0</v>
      </c>
      <c r="EG392" s="14" t="n">
        <v>0</v>
      </c>
      <c r="EH392" s="14" t="n">
        <v>0</v>
      </c>
      <c r="EI392" s="14" t="n">
        <v>0</v>
      </c>
      <c r="EJ392" s="14" t="n">
        <v>0</v>
      </c>
      <c r="EK392" s="55" t="n">
        <f aca="false">+SUM(DY392:EJ392)</f>
        <v>0</v>
      </c>
      <c r="EO392" s="53" t="n">
        <f aca="false">+CU392+DJ392-DY392/2</f>
        <v>30</v>
      </c>
      <c r="EP392" s="53" t="n">
        <f aca="false">+CV392+DK392-DZ392/2</f>
        <v>0</v>
      </c>
      <c r="EQ392" s="53" t="n">
        <f aca="false">+CW392+DL392-EA392/2</f>
        <v>0</v>
      </c>
      <c r="ER392" s="53" t="n">
        <f aca="false">+CX392+DM392-EB392/2</f>
        <v>0</v>
      </c>
      <c r="ES392" s="53" t="n">
        <f aca="false">+CY392+DN392-EC392/2</f>
        <v>0</v>
      </c>
      <c r="ET392" s="53" t="n">
        <f aca="false">+CZ392+DO392-ED392/2</f>
        <v>0</v>
      </c>
      <c r="EU392" s="53" t="n">
        <f aca="false">+DA392+DP392-EE392/2</f>
        <v>0</v>
      </c>
      <c r="EV392" s="53" t="n">
        <f aca="false">+DB392+DQ392-EF392/2</f>
        <v>0</v>
      </c>
      <c r="EW392" s="53" t="n">
        <f aca="false">+DC392+DR392-EG392/2</f>
        <v>0</v>
      </c>
      <c r="EX392" s="53" t="n">
        <f aca="false">+DD392+DS392-EH392/2</f>
        <v>0</v>
      </c>
      <c r="EY392" s="53" t="n">
        <f aca="false">+DE392+DT392-EI392/2</f>
        <v>0</v>
      </c>
      <c r="EZ392" s="53" t="n">
        <f aca="false">+DF392+DU392-EJ392/2</f>
        <v>0</v>
      </c>
      <c r="FA392" s="55" t="n">
        <f aca="false">+SUM(EO392:EZ392)</f>
        <v>30</v>
      </c>
      <c r="FD392" s="53" t="n">
        <f aca="false">+AM392-EO392-DY392</f>
        <v>426</v>
      </c>
      <c r="FE392" s="53" t="n">
        <f aca="false">+AN392-EP392-DZ392</f>
        <v>0</v>
      </c>
      <c r="FF392" s="53" t="n">
        <f aca="false">+AO392-EQ392-EA392</f>
        <v>0</v>
      </c>
      <c r="FG392" s="53" t="n">
        <f aca="false">+AP392-ER392-EB392</f>
        <v>0</v>
      </c>
      <c r="FH392" s="53" t="n">
        <f aca="false">+AQ392-ES392-EC392</f>
        <v>0</v>
      </c>
      <c r="FI392" s="53" t="n">
        <f aca="false">+AR392-ET392-ED392</f>
        <v>0</v>
      </c>
      <c r="FJ392" s="53" t="n">
        <f aca="false">+AS392-EU392-EE392</f>
        <v>0</v>
      </c>
      <c r="FK392" s="53" t="n">
        <f aca="false">+AT392-EV392-EF392</f>
        <v>0</v>
      </c>
      <c r="FL392" s="53" t="n">
        <f aca="false">+AU392-EW392-EG392</f>
        <v>0</v>
      </c>
      <c r="FM392" s="53" t="n">
        <f aca="false">+AV392-EX392-EH392</f>
        <v>0</v>
      </c>
      <c r="FN392" s="53" t="n">
        <f aca="false">+AW392-EY392-EI392</f>
        <v>0</v>
      </c>
      <c r="FO392" s="53" t="n">
        <f aca="false">+AX392-EZ392-EJ392</f>
        <v>0</v>
      </c>
      <c r="FP392" s="53" t="n">
        <f aca="false">+AY392-FA392</f>
        <v>426</v>
      </c>
    </row>
    <row collapsed="false" customFormat="false" customHeight="true" hidden="false" ht="15" outlineLevel="2" r="393">
      <c r="A393" s="90" t="s">
        <v>1159</v>
      </c>
      <c r="B393" s="90" t="s">
        <v>1159</v>
      </c>
      <c r="C393" s="90" t="s">
        <v>1159</v>
      </c>
      <c r="D393" s="67" t="n">
        <v>15019</v>
      </c>
      <c r="E393" s="69"/>
      <c r="F393" s="72" t="s">
        <v>1169</v>
      </c>
      <c r="G393" s="21" t="s">
        <v>69</v>
      </c>
      <c r="H393" s="21" t="s">
        <v>69</v>
      </c>
      <c r="I393" s="72"/>
      <c r="J393" s="76"/>
      <c r="K393" s="76"/>
      <c r="L393" s="49"/>
      <c r="M393" s="50" t="s">
        <v>70</v>
      </c>
      <c r="N393" s="51"/>
      <c r="O393" s="51"/>
      <c r="P393" s="51"/>
      <c r="Q393" s="51"/>
      <c r="R393" s="50"/>
      <c r="S393" s="50"/>
      <c r="T393" s="50" t="n">
        <v>30</v>
      </c>
      <c r="U393" s="50"/>
      <c r="X393" s="53" t="e">
        <f aca="false">+VLOOKUP($D393,['file:///home/lab/repositories/luckia.facturador/com.luckia.biller.deploy/src/main/resources/bootstrap/info_presencial_2014.xlsx']venta_neta_cons!$a$2:$n$1048576,3,0)</f>
        <v>#VALUE!</v>
      </c>
      <c r="Y393" s="53" t="e">
        <f aca="false">+VLOOKUP($D393,['file:///home/lab/repositories/luckia.facturador/com.luckia.biller.deploy/src/main/resources/bootstrap/info_presencial_2014.xlsx']venta_neta_cons!$a$2:$n$1048576,4,0)</f>
        <v>#VALUE!</v>
      </c>
      <c r="Z393" s="53" t="e">
        <f aca="false">+VLOOKUP($D393,['file:///home/lab/repositories/luckia.facturador/com.luckia.biller.deploy/src/main/resources/bootstrap/info_presencial_2014.xlsx']venta_neta_cons!$a$2:$n$1048576,5,0)</f>
        <v>#VALUE!</v>
      </c>
      <c r="AA393" s="53" t="e">
        <f aca="false">+VLOOKUP($D393,['file:///home/lab/repositories/luckia.facturador/com.luckia.biller.deploy/src/main/resources/bootstrap/info_presencial_2014.xlsx']venta_neta_cons!$a$2:$n$1048576,6,0)</f>
        <v>#VALUE!</v>
      </c>
      <c r="AB393" s="53" t="e">
        <f aca="false">+VLOOKUP($D393,['file:///home/lab/repositories/luckia.facturador/com.luckia.biller.deploy/src/main/resources/bootstrap/info_presencial_2014.xlsx']venta_neta_cons!$a$2:$n$1048576,7,0)</f>
        <v>#VALUE!</v>
      </c>
      <c r="AC393" s="53" t="e">
        <f aca="false">+VLOOKUP($D393,['file:///home/lab/repositories/luckia.facturador/com.luckia.biller.deploy/src/main/resources/bootstrap/info_presencial_2014.xlsx']venta_neta_cons!$a$2:$n$1048576,8,0)</f>
        <v>#VALUE!</v>
      </c>
      <c r="AD393" s="53" t="e">
        <f aca="false">+VLOOKUP($D393,['file:///home/lab/repositories/luckia.facturador/com.luckia.biller.deploy/src/main/resources/bootstrap/info_presencial_2014.xlsx']venta_neta_cons!$a$2:$n$1048576,9,0)</f>
        <v>#VALUE!</v>
      </c>
      <c r="AE393" s="53" t="e">
        <f aca="false">+VLOOKUP($D393,['file:///home/lab/repositories/luckia.facturador/com.luckia.biller.deploy/src/main/resources/bootstrap/info_presencial_2014.xlsx']venta_neta_cons!$a$2:$n$1048576,10,0)</f>
        <v>#VALUE!</v>
      </c>
      <c r="AF393" s="53" t="e">
        <f aca="false">+VLOOKUP($D393,['file:///home/lab/repositories/luckia.facturador/com.luckia.biller.deploy/src/main/resources/bootstrap/info_presencial_2014.xlsx']venta_neta_cons!$a$2:$n$1048576,11,0)</f>
        <v>#VALUE!</v>
      </c>
      <c r="AG393" s="53" t="e">
        <f aca="false">+VLOOKUP($D393,['file:///home/lab/repositories/luckia.facturador/com.luckia.biller.deploy/src/main/resources/bootstrap/info_presencial_2014.xlsx']venta_neta_cons!$a$2:$n$1048576,12,0)</f>
        <v>#VALUE!</v>
      </c>
      <c r="AH393" s="53" t="e">
        <f aca="false">+VLOOKUP($D393,['file:///home/lab/repositories/luckia.facturador/com.luckia.biller.deploy/src/main/resources/bootstrap/info_presencial_2014.xlsx']venta_neta_cons!$a$2:$n$1048576,13,0)</f>
        <v>#VALUE!</v>
      </c>
      <c r="AI393" s="53" t="e">
        <f aca="false">+VLOOKUP($D393,['file:///home/lab/repositories/luckia.facturador/com.luckia.biller.deploy/src/main/resources/bootstrap/info_presencial_2014.xlsx']venta_neta_cons!$a$2:$n$1048576,14,0)</f>
        <v>#VALUE!</v>
      </c>
      <c r="AJ393" s="53" t="n">
        <f aca="false">+SUM(X393:AI393)</f>
        <v>0</v>
      </c>
      <c r="AK393" s="54" t="e">
        <f aca="false">+BB393/X393</f>
        <v>#VALUE!</v>
      </c>
      <c r="AL393" s="53"/>
      <c r="AM393" s="53" t="e">
        <f aca="false">+VLOOKUP($D393,['file:///home/lab/repositories/luckia.facturador/com.luckia.biller.deploy/src/main/resources/bootstrap/info_presencial_2014.xlsx']saldo_cons!$a$2:$n$1048576,3,0)</f>
        <v>#VALUE!</v>
      </c>
      <c r="AN393" s="53" t="e">
        <f aca="false">+VLOOKUP($D393,['file:///home/lab/repositories/luckia.facturador/com.luckia.biller.deploy/src/main/resources/bootstrap/info_presencial_2014.xlsx']saldo_cons!$a$2:$n$1048576,4,0)</f>
        <v>#VALUE!</v>
      </c>
      <c r="AO393" s="53" t="e">
        <f aca="false">+VLOOKUP($D393,['file:///home/lab/repositories/luckia.facturador/com.luckia.biller.deploy/src/main/resources/bootstrap/info_presencial_2014.xlsx']saldo_cons!$a$2:$n$1048576,5,0)</f>
        <v>#VALUE!</v>
      </c>
      <c r="AP393" s="53" t="e">
        <f aca="false">+VLOOKUP($D393,['file:///home/lab/repositories/luckia.facturador/com.luckia.biller.deploy/src/main/resources/bootstrap/info_presencial_2014.xlsx']saldo_cons!$a$2:$n$1048576,6,0)</f>
        <v>#VALUE!</v>
      </c>
      <c r="AQ393" s="53" t="e">
        <f aca="false">+VLOOKUP($D393,['file:///home/lab/repositories/luckia.facturador/com.luckia.biller.deploy/src/main/resources/bootstrap/info_presencial_2014.xlsx']saldo_cons!$a$2:$n$1048576,7,0)</f>
        <v>#VALUE!</v>
      </c>
      <c r="AR393" s="53" t="e">
        <f aca="false">+VLOOKUP($D393,['file:///home/lab/repositories/luckia.facturador/com.luckia.biller.deploy/src/main/resources/bootstrap/info_presencial_2014.xlsx']saldo_cons!$a$2:$n$1048576,8,0)</f>
        <v>#VALUE!</v>
      </c>
      <c r="AS393" s="53" t="e">
        <f aca="false">+VLOOKUP($D393,['file:///home/lab/repositories/luckia.facturador/com.luckia.biller.deploy/src/main/resources/bootstrap/info_presencial_2014.xlsx']saldo_cons!$a$2:$n$1048576,9,0)</f>
        <v>#VALUE!</v>
      </c>
      <c r="AT393" s="53" t="e">
        <f aca="false">+VLOOKUP($D393,['file:///home/lab/repositories/luckia.facturador/com.luckia.biller.deploy/src/main/resources/bootstrap/info_presencial_2014.xlsx']saldo_cons!$a$2:$n$1048576,10,0)</f>
        <v>#VALUE!</v>
      </c>
      <c r="AU393" s="53" t="e">
        <f aca="false">+VLOOKUP($D393,['file:///home/lab/repositories/luckia.facturador/com.luckia.biller.deploy/src/main/resources/bootstrap/info_presencial_2014.xlsx']saldo_cons!$a$2:$n$1048576,11,0)</f>
        <v>#VALUE!</v>
      </c>
      <c r="AV393" s="53" t="e">
        <f aca="false">+VLOOKUP($D393,['file:///home/lab/repositories/luckia.facturador/com.luckia.biller.deploy/src/main/resources/bootstrap/info_presencial_2014.xlsx']saldo_cons!$a$2:$n$1048576,12,0)</f>
        <v>#VALUE!</v>
      </c>
      <c r="AW393" s="53" t="e">
        <f aca="false">+VLOOKUP($D393,['file:///home/lab/repositories/luckia.facturador/com.luckia.biller.deploy/src/main/resources/bootstrap/info_presencial_2014.xlsx']saldo_cons!$a$2:$n$1048576,13,0)</f>
        <v>#VALUE!</v>
      </c>
      <c r="AX393" s="53" t="e">
        <f aca="false">+VLOOKUP($D393,['file:///home/lab/repositories/luckia.facturador/com.luckia.biller.deploy/src/main/resources/bootstrap/info_presencial_2014.xlsx']saldo_cons!$a$2:$n$1048576,14,0)</f>
        <v>#VALUE!</v>
      </c>
      <c r="AY393" s="53" t="n">
        <f aca="false">+SUM(AM393:AX393)</f>
        <v>0</v>
      </c>
      <c r="AZ393" s="53"/>
      <c r="BA393" s="53"/>
      <c r="BB393" s="53" t="e">
        <f aca="false">+VLOOKUP($D393,['file:///home/lab/repositories/luckia.facturador/com.luckia.biller.deploy/src/main/resources/bootstrap/info_presencial_2014.xlsx']ggr_cons!$a$2:$n$1048576,3,0)</f>
        <v>#VALUE!</v>
      </c>
      <c r="BC393" s="53" t="e">
        <f aca="false">+VLOOKUP($D393,['file:///home/lab/repositories/luckia.facturador/com.luckia.biller.deploy/src/main/resources/bootstrap/info_presencial_2014.xlsx']ggr_cons!$a$2:$n$1048576,4,0)</f>
        <v>#VALUE!</v>
      </c>
      <c r="BD393" s="53" t="e">
        <f aca="false">+VLOOKUP($D393,['file:///home/lab/repositories/luckia.facturador/com.luckia.biller.deploy/src/main/resources/bootstrap/info_presencial_2014.xlsx']ggr_cons!$a$2:$n$1048576,5,0)</f>
        <v>#VALUE!</v>
      </c>
      <c r="BE393" s="53" t="e">
        <f aca="false">+VLOOKUP($D393,['file:///home/lab/repositories/luckia.facturador/com.luckia.biller.deploy/src/main/resources/bootstrap/info_presencial_2014.xlsx']ggr_cons!$a$2:$n$1048576,6,0)</f>
        <v>#VALUE!</v>
      </c>
      <c r="BF393" s="53" t="e">
        <f aca="false">+VLOOKUP($D393,['file:///home/lab/repositories/luckia.facturador/com.luckia.biller.deploy/src/main/resources/bootstrap/info_presencial_2014.xlsx']ggr_cons!$a$2:$n$1048576,7,0)</f>
        <v>#VALUE!</v>
      </c>
      <c r="BG393" s="53" t="e">
        <f aca="false">+VLOOKUP($D393,['file:///home/lab/repositories/luckia.facturador/com.luckia.biller.deploy/src/main/resources/bootstrap/info_presencial_2014.xlsx']ggr_cons!$a$2:$n$1048576,8,0)</f>
        <v>#VALUE!</v>
      </c>
      <c r="BH393" s="53" t="e">
        <f aca="false">+VLOOKUP($D393,['file:///home/lab/repositories/luckia.facturador/com.luckia.biller.deploy/src/main/resources/bootstrap/info_presencial_2014.xlsx']ggr_cons!$a$2:$n$1048576,9,0)</f>
        <v>#VALUE!</v>
      </c>
      <c r="BI393" s="53" t="e">
        <f aca="false">+VLOOKUP($D393,['file:///home/lab/repositories/luckia.facturador/com.luckia.biller.deploy/src/main/resources/bootstrap/info_presencial_2014.xlsx']ggr_cons!$a$2:$n$1048576,10,0)</f>
        <v>#VALUE!</v>
      </c>
      <c r="BJ393" s="53" t="e">
        <f aca="false">+VLOOKUP($D393,['file:///home/lab/repositories/luckia.facturador/com.luckia.biller.deploy/src/main/resources/bootstrap/info_presencial_2014.xlsx']ggr_cons!$a$2:$n$1048576,11,0)</f>
        <v>#VALUE!</v>
      </c>
      <c r="BK393" s="53" t="e">
        <f aca="false">+VLOOKUP($D393,['file:///home/lab/repositories/luckia.facturador/com.luckia.biller.deploy/src/main/resources/bootstrap/info_presencial_2014.xlsx']ggr_cons!$a$2:$n$1048576,12,0)</f>
        <v>#VALUE!</v>
      </c>
      <c r="BL393" s="53" t="e">
        <f aca="false">+VLOOKUP($D393,['file:///home/lab/repositories/luckia.facturador/com.luckia.biller.deploy/src/main/resources/bootstrap/info_presencial_2014.xlsx']ggr_cons!$a$2:$n$1048576,13,0)</f>
        <v>#VALUE!</v>
      </c>
      <c r="BM393" s="53" t="e">
        <f aca="false">+VLOOKUP($D393,['file:///home/lab/repositories/luckia.facturador/com.luckia.biller.deploy/src/main/resources/bootstrap/info_presencial_2014.xlsx']ggr_cons!$a$2:$n$1048576,14,0)</f>
        <v>#VALUE!</v>
      </c>
      <c r="BN393" s="53" t="n">
        <f aca="false">+SUM(BB393:BM393)</f>
        <v>0</v>
      </c>
      <c r="BO393" s="53"/>
      <c r="BP393" s="53"/>
      <c r="BQ393" s="55" t="n">
        <f aca="false">+$N393*X393</f>
        <v>0</v>
      </c>
      <c r="BR393" s="55" t="n">
        <f aca="false">+$N393*Y393</f>
        <v>0</v>
      </c>
      <c r="BS393" s="55" t="n">
        <f aca="false">+$N393*Z393</f>
        <v>0</v>
      </c>
      <c r="BT393" s="55" t="n">
        <f aca="false">+$N393*AA393</f>
        <v>0</v>
      </c>
      <c r="BU393" s="55" t="n">
        <f aca="false">+$N393*AB393</f>
        <v>0</v>
      </c>
      <c r="BV393" s="55" t="n">
        <f aca="false">+$N393*AC393</f>
        <v>0</v>
      </c>
      <c r="BW393" s="55" t="n">
        <f aca="false">+$N393*AD393</f>
        <v>0</v>
      </c>
      <c r="BX393" s="55" t="n">
        <f aca="false">+$N393*AE393</f>
        <v>0</v>
      </c>
      <c r="BY393" s="55" t="n">
        <f aca="false">+$N393*AF393</f>
        <v>0</v>
      </c>
      <c r="BZ393" s="55" t="n">
        <f aca="false">+$N393*AG393</f>
        <v>0</v>
      </c>
      <c r="CA393" s="55" t="n">
        <f aca="false">+$N393*AH393</f>
        <v>0</v>
      </c>
      <c r="CB393" s="55" t="n">
        <f aca="false">+$N393*AI393</f>
        <v>0</v>
      </c>
      <c r="CC393" s="55" t="n">
        <f aca="false">+SUM(BQ393:CB393)</f>
        <v>0</v>
      </c>
      <c r="CD393" s="53"/>
      <c r="CE393" s="55"/>
      <c r="CF393" s="55" t="n">
        <f aca="false">+BQ393/$CE$2</f>
        <v>0</v>
      </c>
      <c r="CG393" s="55" t="n">
        <f aca="false">+BR393/$CE$2</f>
        <v>0</v>
      </c>
      <c r="CH393" s="55" t="n">
        <f aca="false">+BS393/$CE$2</f>
        <v>0</v>
      </c>
      <c r="CI393" s="55" t="n">
        <f aca="false">+BT393/$CE$2</f>
        <v>0</v>
      </c>
      <c r="CJ393" s="55" t="n">
        <f aca="false">+BU393/$CE$2</f>
        <v>0</v>
      </c>
      <c r="CK393" s="55" t="n">
        <f aca="false">+BV393/$CE$2</f>
        <v>0</v>
      </c>
      <c r="CL393" s="55" t="n">
        <f aca="false">+BW393/$CE$2</f>
        <v>0</v>
      </c>
      <c r="CM393" s="55" t="n">
        <f aca="false">+BX393/$CE$2</f>
        <v>0</v>
      </c>
      <c r="CN393" s="55" t="n">
        <f aca="false">+BY393/$CE$2</f>
        <v>0</v>
      </c>
      <c r="CO393" s="55" t="n">
        <f aca="false">+BZ393/$CE$2</f>
        <v>0</v>
      </c>
      <c r="CP393" s="55" t="n">
        <f aca="false">+CA393/$CE$2</f>
        <v>0</v>
      </c>
      <c r="CQ393" s="55" t="n">
        <f aca="false">+CB393/$CE$2</f>
        <v>0</v>
      </c>
      <c r="CR393" s="55" t="n">
        <f aca="false">+CC393/$CE$2</f>
        <v>0</v>
      </c>
      <c r="CS393" s="53"/>
      <c r="CT393" s="53"/>
      <c r="CU393" s="56" t="n">
        <f aca="false">+$O393*X393+$P393*BB393+$Q393*(0.9*BB393+$S393)+$R393</f>
        <v>0</v>
      </c>
      <c r="CV393" s="56" t="n">
        <f aca="false">+$O393*Y393+$P393*BC393+$Q393*(0.9*BC393+$S393)+$R393</f>
        <v>0</v>
      </c>
      <c r="CW393" s="56" t="n">
        <f aca="false">+$O393*Z393+$P393*BD393+$Q393*(0.9*BD393+$S393)+$R393</f>
        <v>0</v>
      </c>
      <c r="CX393" s="56" t="n">
        <f aca="false">+$O393*AA393+$P393*BE393+$Q393*(0.9*BE393+$S393)+$R393</f>
        <v>0</v>
      </c>
      <c r="CY393" s="56" t="n">
        <f aca="false">+$O393*AB393+$P393*BF393+$Q393*(0.9*BF393+$S393)+$R393</f>
        <v>0</v>
      </c>
      <c r="CZ393" s="56" t="n">
        <f aca="false">+$O393*AC393+$P393*BG393+$Q393*(0.9*BG393+$S393)+$R393</f>
        <v>0</v>
      </c>
      <c r="DA393" s="56" t="n">
        <f aca="false">+$O393*AD393+$P393*BH393+$Q393*(0.9*BH393+$S393)+$R393</f>
        <v>0</v>
      </c>
      <c r="DB393" s="56" t="n">
        <f aca="false">+$O393*AE393+$P393*BI393+$Q393*(0.9*BI393+$S393)+$R393</f>
        <v>0</v>
      </c>
      <c r="DC393" s="56" t="n">
        <f aca="false">+$O393*AF393+$P393*BJ393+$Q393*(0.9*BJ393+$S393)+$R393</f>
        <v>0</v>
      </c>
      <c r="DD393" s="56" t="n">
        <f aca="false">+$O393*AG393+$P393*BK393+$Q393*(0.9*BK393+$S393)+$R393</f>
        <v>0</v>
      </c>
      <c r="DE393" s="56" t="n">
        <f aca="false">+$O393*AH393+$P393*BL393+$Q393*(0.9*BL393+$S393)+$R393</f>
        <v>0</v>
      </c>
      <c r="DF393" s="56" t="n">
        <f aca="false">+$O393*AI393+$P393*BM393+$Q393*(0.9*BM393+$S393)+$R393</f>
        <v>0</v>
      </c>
      <c r="DG393" s="55" t="n">
        <f aca="false">+SUM(CU393:DF393)</f>
        <v>0</v>
      </c>
      <c r="DH393" s="53"/>
      <c r="DJ393" s="14" t="n">
        <f aca="false">+IF(X393=0,0,$T393)</f>
        <v>0</v>
      </c>
      <c r="DK393" s="14" t="n">
        <f aca="false">+IF(Y393=0,0,$T393)</f>
        <v>0</v>
      </c>
      <c r="DL393" s="14" t="n">
        <f aca="false">+IF(Z393=0,0,$T393)</f>
        <v>0</v>
      </c>
      <c r="DM393" s="14" t="n">
        <f aca="false">+IF(AA393=0,0,$T393)</f>
        <v>0</v>
      </c>
      <c r="DN393" s="14" t="n">
        <f aca="false">+IF(AB393=0,0,$T393)</f>
        <v>0</v>
      </c>
      <c r="DO393" s="14" t="n">
        <f aca="false">+IF(AC393=0,0,$T393)</f>
        <v>0</v>
      </c>
      <c r="DP393" s="14" t="n">
        <f aca="false">+IF(AD393=0,0,$T393)</f>
        <v>0</v>
      </c>
      <c r="DQ393" s="14" t="n">
        <f aca="false">+IF(AE393=0,0,$T393)</f>
        <v>0</v>
      </c>
      <c r="DR393" s="14" t="n">
        <f aca="false">+IF(AF393=0,0,$T393)</f>
        <v>0</v>
      </c>
      <c r="DS393" s="14" t="n">
        <f aca="false">+IF(AG393=0,0,$T393)</f>
        <v>0</v>
      </c>
      <c r="DT393" s="14" t="n">
        <f aca="false">+IF(AH393=0,0,$T393)</f>
        <v>0</v>
      </c>
      <c r="DU393" s="14" t="n">
        <f aca="false">+IF(AI393=0,0,$T393)</f>
        <v>0</v>
      </c>
      <c r="DV393" s="55" t="n">
        <f aca="false">+SUM(DJ393:DU393)</f>
        <v>0</v>
      </c>
      <c r="DY393" s="14" t="n">
        <v>0</v>
      </c>
      <c r="DZ393" s="14" t="n">
        <v>0</v>
      </c>
      <c r="EA393" s="14" t="n">
        <v>0</v>
      </c>
      <c r="EB393" s="14" t="n">
        <v>0</v>
      </c>
      <c r="EC393" s="14" t="n">
        <v>0</v>
      </c>
      <c r="ED393" s="14" t="n">
        <v>0</v>
      </c>
      <c r="EE393" s="14" t="n">
        <v>0</v>
      </c>
      <c r="EF393" s="14" t="n">
        <v>0</v>
      </c>
      <c r="EG393" s="14" t="n">
        <v>0</v>
      </c>
      <c r="EH393" s="14" t="n">
        <v>0</v>
      </c>
      <c r="EI393" s="14" t="n">
        <v>0</v>
      </c>
      <c r="EJ393" s="14" t="n">
        <v>0</v>
      </c>
      <c r="EK393" s="55" t="n">
        <f aca="false">+SUM(DY393:EJ393)</f>
        <v>0</v>
      </c>
      <c r="EO393" s="53" t="n">
        <f aca="false">+CU393+DJ393-DY393/2</f>
        <v>0</v>
      </c>
      <c r="EP393" s="53" t="n">
        <f aca="false">+CV393+DK393-DZ393/2</f>
        <v>0</v>
      </c>
      <c r="EQ393" s="53" t="n">
        <f aca="false">+CW393+DL393-EA393/2</f>
        <v>0</v>
      </c>
      <c r="ER393" s="53" t="n">
        <f aca="false">+CX393+DM393-EB393/2</f>
        <v>0</v>
      </c>
      <c r="ES393" s="53" t="n">
        <f aca="false">+CY393+DN393-EC393/2</f>
        <v>0</v>
      </c>
      <c r="ET393" s="53" t="n">
        <f aca="false">+CZ393+DO393-ED393/2</f>
        <v>0</v>
      </c>
      <c r="EU393" s="53" t="n">
        <f aca="false">+DA393+DP393-EE393/2</f>
        <v>0</v>
      </c>
      <c r="EV393" s="53" t="n">
        <f aca="false">+DB393+DQ393-EF393/2</f>
        <v>0</v>
      </c>
      <c r="EW393" s="53" t="n">
        <f aca="false">+DC393+DR393-EG393/2</f>
        <v>0</v>
      </c>
      <c r="EX393" s="53" t="n">
        <f aca="false">+DD393+DS393-EH393/2</f>
        <v>0</v>
      </c>
      <c r="EY393" s="53" t="n">
        <f aca="false">+DE393+DT393-EI393/2</f>
        <v>0</v>
      </c>
      <c r="EZ393" s="53" t="n">
        <f aca="false">+DF393+DU393-EJ393/2</f>
        <v>0</v>
      </c>
      <c r="FA393" s="55" t="n">
        <f aca="false">+SUM(EO393:EZ393)</f>
        <v>0</v>
      </c>
      <c r="FD393" s="53" t="n">
        <f aca="false">+AM393-EO393-DY393</f>
        <v>0</v>
      </c>
      <c r="FE393" s="53" t="n">
        <f aca="false">+AN393-EP393-DZ393</f>
        <v>0</v>
      </c>
      <c r="FF393" s="53" t="n">
        <f aca="false">+AO393-EQ393-EA393</f>
        <v>0</v>
      </c>
      <c r="FG393" s="53" t="n">
        <f aca="false">+AP393-ER393-EB393</f>
        <v>0</v>
      </c>
      <c r="FH393" s="53" t="n">
        <f aca="false">+AQ393-ES393-EC393</f>
        <v>0</v>
      </c>
      <c r="FI393" s="53" t="n">
        <f aca="false">+AR393-ET393-ED393</f>
        <v>0</v>
      </c>
      <c r="FJ393" s="53" t="n">
        <f aca="false">+AS393-EU393-EE393</f>
        <v>0</v>
      </c>
      <c r="FK393" s="53" t="n">
        <f aca="false">+AT393-EV393-EF393</f>
        <v>0</v>
      </c>
      <c r="FL393" s="53" t="n">
        <f aca="false">+AU393-EW393-EG393</f>
        <v>0</v>
      </c>
      <c r="FM393" s="53" t="n">
        <f aca="false">+AV393-EX393-EH393</f>
        <v>0</v>
      </c>
      <c r="FN393" s="53" t="n">
        <f aca="false">+AW393-EY393-EI393</f>
        <v>0</v>
      </c>
      <c r="FO393" s="53" t="n">
        <f aca="false">+AX393-EZ393-EJ393</f>
        <v>0</v>
      </c>
      <c r="FP393" s="53" t="n">
        <f aca="false">+AY393-FA393</f>
        <v>0</v>
      </c>
    </row>
    <row collapsed="false" customFormat="false" customHeight="true" hidden="false" ht="15" outlineLevel="2" r="394">
      <c r="A394" s="90" t="s">
        <v>1159</v>
      </c>
      <c r="B394" s="90" t="s">
        <v>1159</v>
      </c>
      <c r="C394" s="90" t="s">
        <v>1159</v>
      </c>
      <c r="D394" s="67" t="n">
        <v>16245</v>
      </c>
      <c r="E394" s="69"/>
      <c r="F394" s="72" t="s">
        <v>1170</v>
      </c>
      <c r="G394" s="21" t="s">
        <v>69</v>
      </c>
      <c r="H394" s="21" t="s">
        <v>69</v>
      </c>
      <c r="I394" s="72"/>
      <c r="J394" s="76"/>
      <c r="K394" s="76"/>
      <c r="L394" s="49"/>
      <c r="M394" s="50" t="s">
        <v>70</v>
      </c>
      <c r="N394" s="51"/>
      <c r="O394" s="51"/>
      <c r="P394" s="51"/>
      <c r="Q394" s="51"/>
      <c r="R394" s="50"/>
      <c r="S394" s="50"/>
      <c r="T394" s="50" t="n">
        <v>30</v>
      </c>
      <c r="U394" s="50"/>
      <c r="X394" s="53" t="e">
        <f aca="false">+VLOOKUP($D394,['file:///home/lab/repositories/luckia.facturador/com.luckia.biller.deploy/src/main/resources/bootstrap/info_presencial_2014.xlsx']venta_neta_cons!$a$2:$n$1048576,3,0)</f>
        <v>#VALUE!</v>
      </c>
      <c r="Y394" s="53" t="e">
        <f aca="false">+VLOOKUP($D394,['file:///home/lab/repositories/luckia.facturador/com.luckia.biller.deploy/src/main/resources/bootstrap/info_presencial_2014.xlsx']venta_neta_cons!$a$2:$n$1048576,4,0)</f>
        <v>#VALUE!</v>
      </c>
      <c r="Z394" s="53" t="e">
        <f aca="false">+VLOOKUP($D394,['file:///home/lab/repositories/luckia.facturador/com.luckia.biller.deploy/src/main/resources/bootstrap/info_presencial_2014.xlsx']venta_neta_cons!$a$2:$n$1048576,5,0)</f>
        <v>#VALUE!</v>
      </c>
      <c r="AA394" s="53" t="e">
        <f aca="false">+VLOOKUP($D394,['file:///home/lab/repositories/luckia.facturador/com.luckia.biller.deploy/src/main/resources/bootstrap/info_presencial_2014.xlsx']venta_neta_cons!$a$2:$n$1048576,6,0)</f>
        <v>#VALUE!</v>
      </c>
      <c r="AB394" s="53" t="e">
        <f aca="false">+VLOOKUP($D394,['file:///home/lab/repositories/luckia.facturador/com.luckia.biller.deploy/src/main/resources/bootstrap/info_presencial_2014.xlsx']venta_neta_cons!$a$2:$n$1048576,7,0)</f>
        <v>#VALUE!</v>
      </c>
      <c r="AC394" s="53" t="e">
        <f aca="false">+VLOOKUP($D394,['file:///home/lab/repositories/luckia.facturador/com.luckia.biller.deploy/src/main/resources/bootstrap/info_presencial_2014.xlsx']venta_neta_cons!$a$2:$n$1048576,8,0)</f>
        <v>#VALUE!</v>
      </c>
      <c r="AD394" s="53" t="e">
        <f aca="false">+VLOOKUP($D394,['file:///home/lab/repositories/luckia.facturador/com.luckia.biller.deploy/src/main/resources/bootstrap/info_presencial_2014.xlsx']venta_neta_cons!$a$2:$n$1048576,9,0)</f>
        <v>#VALUE!</v>
      </c>
      <c r="AE394" s="53" t="e">
        <f aca="false">+VLOOKUP($D394,['file:///home/lab/repositories/luckia.facturador/com.luckia.biller.deploy/src/main/resources/bootstrap/info_presencial_2014.xlsx']venta_neta_cons!$a$2:$n$1048576,10,0)</f>
        <v>#VALUE!</v>
      </c>
      <c r="AF394" s="53" t="e">
        <f aca="false">+VLOOKUP($D394,['file:///home/lab/repositories/luckia.facturador/com.luckia.biller.deploy/src/main/resources/bootstrap/info_presencial_2014.xlsx']venta_neta_cons!$a$2:$n$1048576,11,0)</f>
        <v>#VALUE!</v>
      </c>
      <c r="AG394" s="53" t="e">
        <f aca="false">+VLOOKUP($D394,['file:///home/lab/repositories/luckia.facturador/com.luckia.biller.deploy/src/main/resources/bootstrap/info_presencial_2014.xlsx']venta_neta_cons!$a$2:$n$1048576,12,0)</f>
        <v>#VALUE!</v>
      </c>
      <c r="AH394" s="53" t="e">
        <f aca="false">+VLOOKUP($D394,['file:///home/lab/repositories/luckia.facturador/com.luckia.biller.deploy/src/main/resources/bootstrap/info_presencial_2014.xlsx']venta_neta_cons!$a$2:$n$1048576,13,0)</f>
        <v>#VALUE!</v>
      </c>
      <c r="AI394" s="53" t="e">
        <f aca="false">+VLOOKUP($D394,['file:///home/lab/repositories/luckia.facturador/com.luckia.biller.deploy/src/main/resources/bootstrap/info_presencial_2014.xlsx']venta_neta_cons!$a$2:$n$1048576,14,0)</f>
        <v>#VALUE!</v>
      </c>
      <c r="AJ394" s="53" t="n">
        <f aca="false">+SUM(X394:AI394)</f>
        <v>0</v>
      </c>
      <c r="AK394" s="54" t="e">
        <f aca="false">+BB394/X394</f>
        <v>#VALUE!</v>
      </c>
      <c r="AL394" s="53"/>
      <c r="AM394" s="53" t="e">
        <f aca="false">+VLOOKUP($D394,['file:///home/lab/repositories/luckia.facturador/com.luckia.biller.deploy/src/main/resources/bootstrap/info_presencial_2014.xlsx']saldo_cons!$a$2:$n$1048576,3,0)</f>
        <v>#VALUE!</v>
      </c>
      <c r="AN394" s="53" t="e">
        <f aca="false">+VLOOKUP($D394,['file:///home/lab/repositories/luckia.facturador/com.luckia.biller.deploy/src/main/resources/bootstrap/info_presencial_2014.xlsx']saldo_cons!$a$2:$n$1048576,4,0)</f>
        <v>#VALUE!</v>
      </c>
      <c r="AO394" s="53" t="e">
        <f aca="false">+VLOOKUP($D394,['file:///home/lab/repositories/luckia.facturador/com.luckia.biller.deploy/src/main/resources/bootstrap/info_presencial_2014.xlsx']saldo_cons!$a$2:$n$1048576,5,0)</f>
        <v>#VALUE!</v>
      </c>
      <c r="AP394" s="53" t="e">
        <f aca="false">+VLOOKUP($D394,['file:///home/lab/repositories/luckia.facturador/com.luckia.biller.deploy/src/main/resources/bootstrap/info_presencial_2014.xlsx']saldo_cons!$a$2:$n$1048576,6,0)</f>
        <v>#VALUE!</v>
      </c>
      <c r="AQ394" s="53" t="e">
        <f aca="false">+VLOOKUP($D394,['file:///home/lab/repositories/luckia.facturador/com.luckia.biller.deploy/src/main/resources/bootstrap/info_presencial_2014.xlsx']saldo_cons!$a$2:$n$1048576,7,0)</f>
        <v>#VALUE!</v>
      </c>
      <c r="AR394" s="53" t="e">
        <f aca="false">+VLOOKUP($D394,['file:///home/lab/repositories/luckia.facturador/com.luckia.biller.deploy/src/main/resources/bootstrap/info_presencial_2014.xlsx']saldo_cons!$a$2:$n$1048576,8,0)</f>
        <v>#VALUE!</v>
      </c>
      <c r="AS394" s="53" t="e">
        <f aca="false">+VLOOKUP($D394,['file:///home/lab/repositories/luckia.facturador/com.luckia.biller.deploy/src/main/resources/bootstrap/info_presencial_2014.xlsx']saldo_cons!$a$2:$n$1048576,9,0)</f>
        <v>#VALUE!</v>
      </c>
      <c r="AT394" s="53" t="e">
        <f aca="false">+VLOOKUP($D394,['file:///home/lab/repositories/luckia.facturador/com.luckia.biller.deploy/src/main/resources/bootstrap/info_presencial_2014.xlsx']saldo_cons!$a$2:$n$1048576,10,0)</f>
        <v>#VALUE!</v>
      </c>
      <c r="AU394" s="53" t="e">
        <f aca="false">+VLOOKUP($D394,['file:///home/lab/repositories/luckia.facturador/com.luckia.biller.deploy/src/main/resources/bootstrap/info_presencial_2014.xlsx']saldo_cons!$a$2:$n$1048576,11,0)</f>
        <v>#VALUE!</v>
      </c>
      <c r="AV394" s="53" t="e">
        <f aca="false">+VLOOKUP($D394,['file:///home/lab/repositories/luckia.facturador/com.luckia.biller.deploy/src/main/resources/bootstrap/info_presencial_2014.xlsx']saldo_cons!$a$2:$n$1048576,12,0)</f>
        <v>#VALUE!</v>
      </c>
      <c r="AW394" s="53" t="e">
        <f aca="false">+VLOOKUP($D394,['file:///home/lab/repositories/luckia.facturador/com.luckia.biller.deploy/src/main/resources/bootstrap/info_presencial_2014.xlsx']saldo_cons!$a$2:$n$1048576,13,0)</f>
        <v>#VALUE!</v>
      </c>
      <c r="AX394" s="53" t="e">
        <f aca="false">+VLOOKUP($D394,['file:///home/lab/repositories/luckia.facturador/com.luckia.biller.deploy/src/main/resources/bootstrap/info_presencial_2014.xlsx']saldo_cons!$a$2:$n$1048576,14,0)</f>
        <v>#VALUE!</v>
      </c>
      <c r="AY394" s="53" t="n">
        <f aca="false">+SUM(AM394:AX394)</f>
        <v>0</v>
      </c>
      <c r="AZ394" s="53"/>
      <c r="BA394" s="53"/>
      <c r="BB394" s="53" t="e">
        <f aca="false">+VLOOKUP($D394,['file:///home/lab/repositories/luckia.facturador/com.luckia.biller.deploy/src/main/resources/bootstrap/info_presencial_2014.xlsx']ggr_cons!$a$2:$n$1048576,3,0)</f>
        <v>#VALUE!</v>
      </c>
      <c r="BC394" s="53" t="e">
        <f aca="false">+VLOOKUP($D394,['file:///home/lab/repositories/luckia.facturador/com.luckia.biller.deploy/src/main/resources/bootstrap/info_presencial_2014.xlsx']ggr_cons!$a$2:$n$1048576,4,0)</f>
        <v>#VALUE!</v>
      </c>
      <c r="BD394" s="53" t="e">
        <f aca="false">+VLOOKUP($D394,['file:///home/lab/repositories/luckia.facturador/com.luckia.biller.deploy/src/main/resources/bootstrap/info_presencial_2014.xlsx']ggr_cons!$a$2:$n$1048576,5,0)</f>
        <v>#VALUE!</v>
      </c>
      <c r="BE394" s="53" t="e">
        <f aca="false">+VLOOKUP($D394,['file:///home/lab/repositories/luckia.facturador/com.luckia.biller.deploy/src/main/resources/bootstrap/info_presencial_2014.xlsx']ggr_cons!$a$2:$n$1048576,6,0)</f>
        <v>#VALUE!</v>
      </c>
      <c r="BF394" s="53" t="e">
        <f aca="false">+VLOOKUP($D394,['file:///home/lab/repositories/luckia.facturador/com.luckia.biller.deploy/src/main/resources/bootstrap/info_presencial_2014.xlsx']ggr_cons!$a$2:$n$1048576,7,0)</f>
        <v>#VALUE!</v>
      </c>
      <c r="BG394" s="53" t="e">
        <f aca="false">+VLOOKUP($D394,['file:///home/lab/repositories/luckia.facturador/com.luckia.biller.deploy/src/main/resources/bootstrap/info_presencial_2014.xlsx']ggr_cons!$a$2:$n$1048576,8,0)</f>
        <v>#VALUE!</v>
      </c>
      <c r="BH394" s="53" t="e">
        <f aca="false">+VLOOKUP($D394,['file:///home/lab/repositories/luckia.facturador/com.luckia.biller.deploy/src/main/resources/bootstrap/info_presencial_2014.xlsx']ggr_cons!$a$2:$n$1048576,9,0)</f>
        <v>#VALUE!</v>
      </c>
      <c r="BI394" s="53" t="e">
        <f aca="false">+VLOOKUP($D394,['file:///home/lab/repositories/luckia.facturador/com.luckia.biller.deploy/src/main/resources/bootstrap/info_presencial_2014.xlsx']ggr_cons!$a$2:$n$1048576,10,0)</f>
        <v>#VALUE!</v>
      </c>
      <c r="BJ394" s="53" t="e">
        <f aca="false">+VLOOKUP($D394,['file:///home/lab/repositories/luckia.facturador/com.luckia.biller.deploy/src/main/resources/bootstrap/info_presencial_2014.xlsx']ggr_cons!$a$2:$n$1048576,11,0)</f>
        <v>#VALUE!</v>
      </c>
      <c r="BK394" s="53" t="e">
        <f aca="false">+VLOOKUP($D394,['file:///home/lab/repositories/luckia.facturador/com.luckia.biller.deploy/src/main/resources/bootstrap/info_presencial_2014.xlsx']ggr_cons!$a$2:$n$1048576,12,0)</f>
        <v>#VALUE!</v>
      </c>
      <c r="BL394" s="53" t="e">
        <f aca="false">+VLOOKUP($D394,['file:///home/lab/repositories/luckia.facturador/com.luckia.biller.deploy/src/main/resources/bootstrap/info_presencial_2014.xlsx']ggr_cons!$a$2:$n$1048576,13,0)</f>
        <v>#VALUE!</v>
      </c>
      <c r="BM394" s="53" t="e">
        <f aca="false">+VLOOKUP($D394,['file:///home/lab/repositories/luckia.facturador/com.luckia.biller.deploy/src/main/resources/bootstrap/info_presencial_2014.xlsx']ggr_cons!$a$2:$n$1048576,14,0)</f>
        <v>#VALUE!</v>
      </c>
      <c r="BN394" s="53" t="n">
        <f aca="false">+SUM(BB394:BM394)</f>
        <v>0</v>
      </c>
      <c r="BO394" s="53"/>
      <c r="BP394" s="53"/>
      <c r="BQ394" s="55" t="n">
        <f aca="false">+$N394*X394</f>
        <v>0</v>
      </c>
      <c r="BR394" s="55" t="n">
        <f aca="false">+$N394*Y394</f>
        <v>0</v>
      </c>
      <c r="BS394" s="55" t="n">
        <f aca="false">+$N394*Z394</f>
        <v>0</v>
      </c>
      <c r="BT394" s="55" t="n">
        <f aca="false">+$N394*AA394</f>
        <v>0</v>
      </c>
      <c r="BU394" s="55" t="n">
        <f aca="false">+$N394*AB394</f>
        <v>0</v>
      </c>
      <c r="BV394" s="55" t="n">
        <f aca="false">+$N394*AC394</f>
        <v>0</v>
      </c>
      <c r="BW394" s="55" t="n">
        <f aca="false">+$N394*AD394</f>
        <v>0</v>
      </c>
      <c r="BX394" s="55" t="n">
        <f aca="false">+$N394*AE394</f>
        <v>0</v>
      </c>
      <c r="BY394" s="55" t="n">
        <f aca="false">+$N394*AF394</f>
        <v>0</v>
      </c>
      <c r="BZ394" s="55" t="n">
        <f aca="false">+$N394*AG394</f>
        <v>0</v>
      </c>
      <c r="CA394" s="55" t="n">
        <f aca="false">+$N394*AH394</f>
        <v>0</v>
      </c>
      <c r="CB394" s="55" t="n">
        <f aca="false">+$N394*AI394</f>
        <v>0</v>
      </c>
      <c r="CC394" s="55" t="n">
        <f aca="false">+SUM(BQ394:CB394)</f>
        <v>0</v>
      </c>
      <c r="CD394" s="53"/>
      <c r="CE394" s="55"/>
      <c r="CF394" s="55" t="n">
        <f aca="false">+BQ394/$CE$2</f>
        <v>0</v>
      </c>
      <c r="CG394" s="55" t="n">
        <f aca="false">+BR394/$CE$2</f>
        <v>0</v>
      </c>
      <c r="CH394" s="55" t="n">
        <f aca="false">+BS394/$CE$2</f>
        <v>0</v>
      </c>
      <c r="CI394" s="55" t="n">
        <f aca="false">+BT394/$CE$2</f>
        <v>0</v>
      </c>
      <c r="CJ394" s="55" t="n">
        <f aca="false">+BU394/$CE$2</f>
        <v>0</v>
      </c>
      <c r="CK394" s="55" t="n">
        <f aca="false">+BV394/$CE$2</f>
        <v>0</v>
      </c>
      <c r="CL394" s="55" t="n">
        <f aca="false">+BW394/$CE$2</f>
        <v>0</v>
      </c>
      <c r="CM394" s="55" t="n">
        <f aca="false">+BX394/$CE$2</f>
        <v>0</v>
      </c>
      <c r="CN394" s="55" t="n">
        <f aca="false">+BY394/$CE$2</f>
        <v>0</v>
      </c>
      <c r="CO394" s="55" t="n">
        <f aca="false">+BZ394/$CE$2</f>
        <v>0</v>
      </c>
      <c r="CP394" s="55" t="n">
        <f aca="false">+CA394/$CE$2</f>
        <v>0</v>
      </c>
      <c r="CQ394" s="55" t="n">
        <f aca="false">+CB394/$CE$2</f>
        <v>0</v>
      </c>
      <c r="CR394" s="55" t="n">
        <f aca="false">+CC394/$CE$2</f>
        <v>0</v>
      </c>
      <c r="CS394" s="53"/>
      <c r="CT394" s="53"/>
      <c r="CU394" s="56" t="n">
        <f aca="false">+$O394*X394+$P394*BB394+$Q394*(0.9*BB394+$S394)+$R394</f>
        <v>0</v>
      </c>
      <c r="CV394" s="56" t="n">
        <f aca="false">+$O394*Y394+$P394*BC394+$Q394*(0.9*BC394+$S394)+$R394</f>
        <v>0</v>
      </c>
      <c r="CW394" s="56" t="n">
        <f aca="false">+$O394*Z394+$P394*BD394+$Q394*(0.9*BD394+$S394)+$R394</f>
        <v>0</v>
      </c>
      <c r="CX394" s="56" t="n">
        <f aca="false">+$O394*AA394+$P394*BE394+$Q394*(0.9*BE394+$S394)+$R394</f>
        <v>0</v>
      </c>
      <c r="CY394" s="56" t="n">
        <f aca="false">+$O394*AB394+$P394*BF394+$Q394*(0.9*BF394+$S394)+$R394</f>
        <v>0</v>
      </c>
      <c r="CZ394" s="56" t="n">
        <f aca="false">+$O394*AC394+$P394*BG394+$Q394*(0.9*BG394+$S394)+$R394</f>
        <v>0</v>
      </c>
      <c r="DA394" s="56" t="n">
        <f aca="false">+$O394*AD394+$P394*BH394+$Q394*(0.9*BH394+$S394)+$R394</f>
        <v>0</v>
      </c>
      <c r="DB394" s="56" t="n">
        <f aca="false">+$O394*AE394+$P394*BI394+$Q394*(0.9*BI394+$S394)+$R394</f>
        <v>0</v>
      </c>
      <c r="DC394" s="56" t="n">
        <f aca="false">+$O394*AF394+$P394*BJ394+$Q394*(0.9*BJ394+$S394)+$R394</f>
        <v>0</v>
      </c>
      <c r="DD394" s="56" t="n">
        <f aca="false">+$O394*AG394+$P394*BK394+$Q394*(0.9*BK394+$S394)+$R394</f>
        <v>0</v>
      </c>
      <c r="DE394" s="56" t="n">
        <f aca="false">+$O394*AH394+$P394*BL394+$Q394*(0.9*BL394+$S394)+$R394</f>
        <v>0</v>
      </c>
      <c r="DF394" s="56" t="n">
        <f aca="false">+$O394*AI394+$P394*BM394+$Q394*(0.9*BM394+$S394)+$R394</f>
        <v>0</v>
      </c>
      <c r="DG394" s="55" t="n">
        <f aca="false">+SUM(CU394:DF394)</f>
        <v>0</v>
      </c>
      <c r="DH394" s="53"/>
      <c r="DJ394" s="14" t="n">
        <f aca="false">+IF(X394=0,0,$T394)</f>
        <v>0</v>
      </c>
      <c r="DK394" s="14" t="n">
        <f aca="false">+IF(Y394=0,0,$T394)</f>
        <v>0</v>
      </c>
      <c r="DL394" s="14" t="n">
        <f aca="false">+IF(Z394=0,0,$T394)</f>
        <v>0</v>
      </c>
      <c r="DM394" s="14" t="n">
        <f aca="false">+IF(AA394=0,0,$T394)</f>
        <v>0</v>
      </c>
      <c r="DN394" s="14" t="n">
        <f aca="false">+IF(AB394=0,0,$T394)</f>
        <v>0</v>
      </c>
      <c r="DO394" s="14" t="n">
        <f aca="false">+IF(AC394=0,0,$T394)</f>
        <v>0</v>
      </c>
      <c r="DP394" s="14" t="n">
        <f aca="false">+IF(AD394=0,0,$T394)</f>
        <v>0</v>
      </c>
      <c r="DQ394" s="14" t="n">
        <f aca="false">+IF(AE394=0,0,$T394)</f>
        <v>0</v>
      </c>
      <c r="DR394" s="14" t="n">
        <f aca="false">+IF(AF394=0,0,$T394)</f>
        <v>0</v>
      </c>
      <c r="DS394" s="14" t="n">
        <f aca="false">+IF(AG394=0,0,$T394)</f>
        <v>0</v>
      </c>
      <c r="DT394" s="14" t="n">
        <f aca="false">+IF(AH394=0,0,$T394)</f>
        <v>0</v>
      </c>
      <c r="DU394" s="14" t="n">
        <f aca="false">+IF(AI394=0,0,$T394)</f>
        <v>0</v>
      </c>
      <c r="DV394" s="55" t="n">
        <f aca="false">+SUM(DJ394:DU394)</f>
        <v>0</v>
      </c>
      <c r="DY394" s="14" t="n">
        <v>0</v>
      </c>
      <c r="DZ394" s="14" t="n">
        <v>0</v>
      </c>
      <c r="EA394" s="14" t="n">
        <v>0</v>
      </c>
      <c r="EB394" s="14" t="n">
        <v>0</v>
      </c>
      <c r="EC394" s="14" t="n">
        <v>0</v>
      </c>
      <c r="ED394" s="14" t="n">
        <v>0</v>
      </c>
      <c r="EE394" s="14" t="n">
        <v>0</v>
      </c>
      <c r="EF394" s="14" t="n">
        <v>0</v>
      </c>
      <c r="EG394" s="14" t="n">
        <v>0</v>
      </c>
      <c r="EH394" s="14" t="n">
        <v>0</v>
      </c>
      <c r="EI394" s="14" t="n">
        <v>0</v>
      </c>
      <c r="EJ394" s="14" t="n">
        <v>0</v>
      </c>
      <c r="EK394" s="55" t="n">
        <f aca="false">+SUM(DY394:EJ394)</f>
        <v>0</v>
      </c>
      <c r="EO394" s="53" t="n">
        <f aca="false">+CU394+DJ394-DY394/2</f>
        <v>0</v>
      </c>
      <c r="EP394" s="53" t="n">
        <f aca="false">+CV394+DK394-DZ394/2</f>
        <v>0</v>
      </c>
      <c r="EQ394" s="53" t="n">
        <f aca="false">+CW394+DL394-EA394/2</f>
        <v>0</v>
      </c>
      <c r="ER394" s="53" t="n">
        <f aca="false">+CX394+DM394-EB394/2</f>
        <v>0</v>
      </c>
      <c r="ES394" s="53" t="n">
        <f aca="false">+CY394+DN394-EC394/2</f>
        <v>0</v>
      </c>
      <c r="ET394" s="53" t="n">
        <f aca="false">+CZ394+DO394-ED394/2</f>
        <v>0</v>
      </c>
      <c r="EU394" s="53" t="n">
        <f aca="false">+DA394+DP394-EE394/2</f>
        <v>0</v>
      </c>
      <c r="EV394" s="53" t="n">
        <f aca="false">+DB394+DQ394-EF394/2</f>
        <v>0</v>
      </c>
      <c r="EW394" s="53" t="n">
        <f aca="false">+DC394+DR394-EG394/2</f>
        <v>0</v>
      </c>
      <c r="EX394" s="53" t="n">
        <f aca="false">+DD394+DS394-EH394/2</f>
        <v>0</v>
      </c>
      <c r="EY394" s="53" t="n">
        <f aca="false">+DE394+DT394-EI394/2</f>
        <v>0</v>
      </c>
      <c r="EZ394" s="53" t="n">
        <f aca="false">+DF394+DU394-EJ394/2</f>
        <v>0</v>
      </c>
      <c r="FA394" s="55" t="n">
        <f aca="false">+SUM(EO394:EZ394)</f>
        <v>0</v>
      </c>
      <c r="FD394" s="53" t="n">
        <f aca="false">+AM394-EO394-DY394</f>
        <v>0</v>
      </c>
      <c r="FE394" s="53" t="n">
        <f aca="false">+AN394-EP394-DZ394</f>
        <v>0</v>
      </c>
      <c r="FF394" s="53" t="n">
        <f aca="false">+AO394-EQ394-EA394</f>
        <v>0</v>
      </c>
      <c r="FG394" s="53" t="n">
        <f aca="false">+AP394-ER394-EB394</f>
        <v>0</v>
      </c>
      <c r="FH394" s="53" t="n">
        <f aca="false">+AQ394-ES394-EC394</f>
        <v>0</v>
      </c>
      <c r="FI394" s="53" t="n">
        <f aca="false">+AR394-ET394-ED394</f>
        <v>0</v>
      </c>
      <c r="FJ394" s="53" t="n">
        <f aca="false">+AS394-EU394-EE394</f>
        <v>0</v>
      </c>
      <c r="FK394" s="53" t="n">
        <f aca="false">+AT394-EV394-EF394</f>
        <v>0</v>
      </c>
      <c r="FL394" s="53" t="n">
        <f aca="false">+AU394-EW394-EG394</f>
        <v>0</v>
      </c>
      <c r="FM394" s="53" t="n">
        <f aca="false">+AV394-EX394-EH394</f>
        <v>0</v>
      </c>
      <c r="FN394" s="53" t="n">
        <f aca="false">+AW394-EY394-EI394</f>
        <v>0</v>
      </c>
      <c r="FO394" s="53" t="n">
        <f aca="false">+AX394-EZ394-EJ394</f>
        <v>0</v>
      </c>
      <c r="FP394" s="53" t="n">
        <f aca="false">+AY394-FA394</f>
        <v>0</v>
      </c>
    </row>
    <row collapsed="false" customFormat="false" customHeight="true" hidden="false" ht="15" outlineLevel="2" r="395">
      <c r="A395" s="90" t="s">
        <v>1159</v>
      </c>
      <c r="B395" s="90" t="s">
        <v>1159</v>
      </c>
      <c r="C395" s="90" t="s">
        <v>1159</v>
      </c>
      <c r="D395" s="67" t="n">
        <v>16275</v>
      </c>
      <c r="E395" s="69"/>
      <c r="F395" s="72" t="s">
        <v>1171</v>
      </c>
      <c r="G395" s="21" t="s">
        <v>69</v>
      </c>
      <c r="H395" s="21" t="s">
        <v>69</v>
      </c>
      <c r="I395" s="72"/>
      <c r="J395" s="76"/>
      <c r="K395" s="76"/>
      <c r="L395" s="49"/>
      <c r="M395" s="50" t="s">
        <v>70</v>
      </c>
      <c r="N395" s="51"/>
      <c r="O395" s="51"/>
      <c r="P395" s="51"/>
      <c r="Q395" s="51"/>
      <c r="R395" s="50"/>
      <c r="S395" s="50"/>
      <c r="T395" s="50" t="n">
        <v>30</v>
      </c>
      <c r="U395" s="50"/>
      <c r="X395" s="53" t="e">
        <f aca="false">+VLOOKUP($D395,['file:///home/lab/repositories/luckia.facturador/com.luckia.biller.deploy/src/main/resources/bootstrap/info_presencial_2014.xlsx']venta_neta_cons!$a$2:$n$1048576,3,0)</f>
        <v>#VALUE!</v>
      </c>
      <c r="Y395" s="53" t="e">
        <f aca="false">+VLOOKUP($D395,['file:///home/lab/repositories/luckia.facturador/com.luckia.biller.deploy/src/main/resources/bootstrap/info_presencial_2014.xlsx']venta_neta_cons!$a$2:$n$1048576,4,0)</f>
        <v>#VALUE!</v>
      </c>
      <c r="Z395" s="53" t="e">
        <f aca="false">+VLOOKUP($D395,['file:///home/lab/repositories/luckia.facturador/com.luckia.biller.deploy/src/main/resources/bootstrap/info_presencial_2014.xlsx']venta_neta_cons!$a$2:$n$1048576,5,0)</f>
        <v>#VALUE!</v>
      </c>
      <c r="AA395" s="53" t="e">
        <f aca="false">+VLOOKUP($D395,['file:///home/lab/repositories/luckia.facturador/com.luckia.biller.deploy/src/main/resources/bootstrap/info_presencial_2014.xlsx']venta_neta_cons!$a$2:$n$1048576,6,0)</f>
        <v>#VALUE!</v>
      </c>
      <c r="AB395" s="53" t="e">
        <f aca="false">+VLOOKUP($D395,['file:///home/lab/repositories/luckia.facturador/com.luckia.biller.deploy/src/main/resources/bootstrap/info_presencial_2014.xlsx']venta_neta_cons!$a$2:$n$1048576,7,0)</f>
        <v>#VALUE!</v>
      </c>
      <c r="AC395" s="53" t="e">
        <f aca="false">+VLOOKUP($D395,['file:///home/lab/repositories/luckia.facturador/com.luckia.biller.deploy/src/main/resources/bootstrap/info_presencial_2014.xlsx']venta_neta_cons!$a$2:$n$1048576,8,0)</f>
        <v>#VALUE!</v>
      </c>
      <c r="AD395" s="53" t="e">
        <f aca="false">+VLOOKUP($D395,['file:///home/lab/repositories/luckia.facturador/com.luckia.biller.deploy/src/main/resources/bootstrap/info_presencial_2014.xlsx']venta_neta_cons!$a$2:$n$1048576,9,0)</f>
        <v>#VALUE!</v>
      </c>
      <c r="AE395" s="53" t="e">
        <f aca="false">+VLOOKUP($D395,['file:///home/lab/repositories/luckia.facturador/com.luckia.biller.deploy/src/main/resources/bootstrap/info_presencial_2014.xlsx']venta_neta_cons!$a$2:$n$1048576,10,0)</f>
        <v>#VALUE!</v>
      </c>
      <c r="AF395" s="53" t="e">
        <f aca="false">+VLOOKUP($D395,['file:///home/lab/repositories/luckia.facturador/com.luckia.biller.deploy/src/main/resources/bootstrap/info_presencial_2014.xlsx']venta_neta_cons!$a$2:$n$1048576,11,0)</f>
        <v>#VALUE!</v>
      </c>
      <c r="AG395" s="53" t="e">
        <f aca="false">+VLOOKUP($D395,['file:///home/lab/repositories/luckia.facturador/com.luckia.biller.deploy/src/main/resources/bootstrap/info_presencial_2014.xlsx']venta_neta_cons!$a$2:$n$1048576,12,0)</f>
        <v>#VALUE!</v>
      </c>
      <c r="AH395" s="53" t="e">
        <f aca="false">+VLOOKUP($D395,['file:///home/lab/repositories/luckia.facturador/com.luckia.biller.deploy/src/main/resources/bootstrap/info_presencial_2014.xlsx']venta_neta_cons!$a$2:$n$1048576,13,0)</f>
        <v>#VALUE!</v>
      </c>
      <c r="AI395" s="53" t="e">
        <f aca="false">+VLOOKUP($D395,['file:///home/lab/repositories/luckia.facturador/com.luckia.biller.deploy/src/main/resources/bootstrap/info_presencial_2014.xlsx']venta_neta_cons!$a$2:$n$1048576,14,0)</f>
        <v>#VALUE!</v>
      </c>
      <c r="AJ395" s="53" t="n">
        <f aca="false">+SUM(X395:AI395)</f>
        <v>0</v>
      </c>
      <c r="AK395" s="54" t="e">
        <f aca="false">+BB395/X395</f>
        <v>#VALUE!</v>
      </c>
      <c r="AL395" s="53"/>
      <c r="AM395" s="53" t="e">
        <f aca="false">+VLOOKUP($D395,['file:///home/lab/repositories/luckia.facturador/com.luckia.biller.deploy/src/main/resources/bootstrap/info_presencial_2014.xlsx']saldo_cons!$a$2:$n$1048576,3,0)</f>
        <v>#VALUE!</v>
      </c>
      <c r="AN395" s="53" t="e">
        <f aca="false">+VLOOKUP($D395,['file:///home/lab/repositories/luckia.facturador/com.luckia.biller.deploy/src/main/resources/bootstrap/info_presencial_2014.xlsx']saldo_cons!$a$2:$n$1048576,4,0)</f>
        <v>#VALUE!</v>
      </c>
      <c r="AO395" s="53" t="e">
        <f aca="false">+VLOOKUP($D395,['file:///home/lab/repositories/luckia.facturador/com.luckia.biller.deploy/src/main/resources/bootstrap/info_presencial_2014.xlsx']saldo_cons!$a$2:$n$1048576,5,0)</f>
        <v>#VALUE!</v>
      </c>
      <c r="AP395" s="53" t="e">
        <f aca="false">+VLOOKUP($D395,['file:///home/lab/repositories/luckia.facturador/com.luckia.biller.deploy/src/main/resources/bootstrap/info_presencial_2014.xlsx']saldo_cons!$a$2:$n$1048576,6,0)</f>
        <v>#VALUE!</v>
      </c>
      <c r="AQ395" s="53" t="e">
        <f aca="false">+VLOOKUP($D395,['file:///home/lab/repositories/luckia.facturador/com.luckia.biller.deploy/src/main/resources/bootstrap/info_presencial_2014.xlsx']saldo_cons!$a$2:$n$1048576,7,0)</f>
        <v>#VALUE!</v>
      </c>
      <c r="AR395" s="53" t="e">
        <f aca="false">+VLOOKUP($D395,['file:///home/lab/repositories/luckia.facturador/com.luckia.biller.deploy/src/main/resources/bootstrap/info_presencial_2014.xlsx']saldo_cons!$a$2:$n$1048576,8,0)</f>
        <v>#VALUE!</v>
      </c>
      <c r="AS395" s="53" t="e">
        <f aca="false">+VLOOKUP($D395,['file:///home/lab/repositories/luckia.facturador/com.luckia.biller.deploy/src/main/resources/bootstrap/info_presencial_2014.xlsx']saldo_cons!$a$2:$n$1048576,9,0)</f>
        <v>#VALUE!</v>
      </c>
      <c r="AT395" s="53" t="e">
        <f aca="false">+VLOOKUP($D395,['file:///home/lab/repositories/luckia.facturador/com.luckia.biller.deploy/src/main/resources/bootstrap/info_presencial_2014.xlsx']saldo_cons!$a$2:$n$1048576,10,0)</f>
        <v>#VALUE!</v>
      </c>
      <c r="AU395" s="53" t="e">
        <f aca="false">+VLOOKUP($D395,['file:///home/lab/repositories/luckia.facturador/com.luckia.biller.deploy/src/main/resources/bootstrap/info_presencial_2014.xlsx']saldo_cons!$a$2:$n$1048576,11,0)</f>
        <v>#VALUE!</v>
      </c>
      <c r="AV395" s="53" t="e">
        <f aca="false">+VLOOKUP($D395,['file:///home/lab/repositories/luckia.facturador/com.luckia.biller.deploy/src/main/resources/bootstrap/info_presencial_2014.xlsx']saldo_cons!$a$2:$n$1048576,12,0)</f>
        <v>#VALUE!</v>
      </c>
      <c r="AW395" s="53" t="e">
        <f aca="false">+VLOOKUP($D395,['file:///home/lab/repositories/luckia.facturador/com.luckia.biller.deploy/src/main/resources/bootstrap/info_presencial_2014.xlsx']saldo_cons!$a$2:$n$1048576,13,0)</f>
        <v>#VALUE!</v>
      </c>
      <c r="AX395" s="53" t="e">
        <f aca="false">+VLOOKUP($D395,['file:///home/lab/repositories/luckia.facturador/com.luckia.biller.deploy/src/main/resources/bootstrap/info_presencial_2014.xlsx']saldo_cons!$a$2:$n$1048576,14,0)</f>
        <v>#VALUE!</v>
      </c>
      <c r="AY395" s="53" t="n">
        <f aca="false">+SUM(AM395:AX395)</f>
        <v>0</v>
      </c>
      <c r="AZ395" s="53"/>
      <c r="BA395" s="53"/>
      <c r="BB395" s="53" t="e">
        <f aca="false">+VLOOKUP($D395,['file:///home/lab/repositories/luckia.facturador/com.luckia.biller.deploy/src/main/resources/bootstrap/info_presencial_2014.xlsx']ggr_cons!$a$2:$n$1048576,3,0)</f>
        <v>#VALUE!</v>
      </c>
      <c r="BC395" s="53" t="e">
        <f aca="false">+VLOOKUP($D395,['file:///home/lab/repositories/luckia.facturador/com.luckia.biller.deploy/src/main/resources/bootstrap/info_presencial_2014.xlsx']ggr_cons!$a$2:$n$1048576,4,0)</f>
        <v>#VALUE!</v>
      </c>
      <c r="BD395" s="53" t="e">
        <f aca="false">+VLOOKUP($D395,['file:///home/lab/repositories/luckia.facturador/com.luckia.biller.deploy/src/main/resources/bootstrap/info_presencial_2014.xlsx']ggr_cons!$a$2:$n$1048576,5,0)</f>
        <v>#VALUE!</v>
      </c>
      <c r="BE395" s="53" t="e">
        <f aca="false">+VLOOKUP($D395,['file:///home/lab/repositories/luckia.facturador/com.luckia.biller.deploy/src/main/resources/bootstrap/info_presencial_2014.xlsx']ggr_cons!$a$2:$n$1048576,6,0)</f>
        <v>#VALUE!</v>
      </c>
      <c r="BF395" s="53" t="e">
        <f aca="false">+VLOOKUP($D395,['file:///home/lab/repositories/luckia.facturador/com.luckia.biller.deploy/src/main/resources/bootstrap/info_presencial_2014.xlsx']ggr_cons!$a$2:$n$1048576,7,0)</f>
        <v>#VALUE!</v>
      </c>
      <c r="BG395" s="53" t="e">
        <f aca="false">+VLOOKUP($D395,['file:///home/lab/repositories/luckia.facturador/com.luckia.biller.deploy/src/main/resources/bootstrap/info_presencial_2014.xlsx']ggr_cons!$a$2:$n$1048576,8,0)</f>
        <v>#VALUE!</v>
      </c>
      <c r="BH395" s="53" t="e">
        <f aca="false">+VLOOKUP($D395,['file:///home/lab/repositories/luckia.facturador/com.luckia.biller.deploy/src/main/resources/bootstrap/info_presencial_2014.xlsx']ggr_cons!$a$2:$n$1048576,9,0)</f>
        <v>#VALUE!</v>
      </c>
      <c r="BI395" s="53" t="e">
        <f aca="false">+VLOOKUP($D395,['file:///home/lab/repositories/luckia.facturador/com.luckia.biller.deploy/src/main/resources/bootstrap/info_presencial_2014.xlsx']ggr_cons!$a$2:$n$1048576,10,0)</f>
        <v>#VALUE!</v>
      </c>
      <c r="BJ395" s="53" t="e">
        <f aca="false">+VLOOKUP($D395,['file:///home/lab/repositories/luckia.facturador/com.luckia.biller.deploy/src/main/resources/bootstrap/info_presencial_2014.xlsx']ggr_cons!$a$2:$n$1048576,11,0)</f>
        <v>#VALUE!</v>
      </c>
      <c r="BK395" s="53" t="e">
        <f aca="false">+VLOOKUP($D395,['file:///home/lab/repositories/luckia.facturador/com.luckia.biller.deploy/src/main/resources/bootstrap/info_presencial_2014.xlsx']ggr_cons!$a$2:$n$1048576,12,0)</f>
        <v>#VALUE!</v>
      </c>
      <c r="BL395" s="53" t="e">
        <f aca="false">+VLOOKUP($D395,['file:///home/lab/repositories/luckia.facturador/com.luckia.biller.deploy/src/main/resources/bootstrap/info_presencial_2014.xlsx']ggr_cons!$a$2:$n$1048576,13,0)</f>
        <v>#VALUE!</v>
      </c>
      <c r="BM395" s="53" t="e">
        <f aca="false">+VLOOKUP($D395,['file:///home/lab/repositories/luckia.facturador/com.luckia.biller.deploy/src/main/resources/bootstrap/info_presencial_2014.xlsx']ggr_cons!$a$2:$n$1048576,14,0)</f>
        <v>#VALUE!</v>
      </c>
      <c r="BN395" s="53" t="n">
        <f aca="false">+SUM(BB395:BM395)</f>
        <v>0</v>
      </c>
      <c r="BO395" s="53"/>
      <c r="BP395" s="53"/>
      <c r="BQ395" s="55" t="n">
        <f aca="false">+$N395*X395</f>
        <v>0</v>
      </c>
      <c r="BR395" s="55" t="n">
        <f aca="false">+$N395*Y395</f>
        <v>0</v>
      </c>
      <c r="BS395" s="55" t="n">
        <f aca="false">+$N395*Z395</f>
        <v>0</v>
      </c>
      <c r="BT395" s="55" t="n">
        <f aca="false">+$N395*AA395</f>
        <v>0</v>
      </c>
      <c r="BU395" s="55" t="n">
        <f aca="false">+$N395*AB395</f>
        <v>0</v>
      </c>
      <c r="BV395" s="55" t="n">
        <f aca="false">+$N395*AC395</f>
        <v>0</v>
      </c>
      <c r="BW395" s="55" t="n">
        <f aca="false">+$N395*AD395</f>
        <v>0</v>
      </c>
      <c r="BX395" s="55" t="n">
        <f aca="false">+$N395*AE395</f>
        <v>0</v>
      </c>
      <c r="BY395" s="55" t="n">
        <f aca="false">+$N395*AF395</f>
        <v>0</v>
      </c>
      <c r="BZ395" s="55" t="n">
        <f aca="false">+$N395*AG395</f>
        <v>0</v>
      </c>
      <c r="CA395" s="55" t="n">
        <f aca="false">+$N395*AH395</f>
        <v>0</v>
      </c>
      <c r="CB395" s="55" t="n">
        <f aca="false">+$N395*AI395</f>
        <v>0</v>
      </c>
      <c r="CC395" s="55" t="n">
        <f aca="false">+SUM(BQ395:CB395)</f>
        <v>0</v>
      </c>
      <c r="CD395" s="53"/>
      <c r="CE395" s="55"/>
      <c r="CF395" s="55" t="n">
        <f aca="false">+BQ395/$CE$2</f>
        <v>0</v>
      </c>
      <c r="CG395" s="55" t="n">
        <f aca="false">+BR395/$CE$2</f>
        <v>0</v>
      </c>
      <c r="CH395" s="55" t="n">
        <f aca="false">+BS395/$CE$2</f>
        <v>0</v>
      </c>
      <c r="CI395" s="55" t="n">
        <f aca="false">+BT395/$CE$2</f>
        <v>0</v>
      </c>
      <c r="CJ395" s="55" t="n">
        <f aca="false">+BU395/$CE$2</f>
        <v>0</v>
      </c>
      <c r="CK395" s="55" t="n">
        <f aca="false">+BV395/$CE$2</f>
        <v>0</v>
      </c>
      <c r="CL395" s="55" t="n">
        <f aca="false">+BW395/$CE$2</f>
        <v>0</v>
      </c>
      <c r="CM395" s="55" t="n">
        <f aca="false">+BX395/$CE$2</f>
        <v>0</v>
      </c>
      <c r="CN395" s="55" t="n">
        <f aca="false">+BY395/$CE$2</f>
        <v>0</v>
      </c>
      <c r="CO395" s="55" t="n">
        <f aca="false">+BZ395/$CE$2</f>
        <v>0</v>
      </c>
      <c r="CP395" s="55" t="n">
        <f aca="false">+CA395/$CE$2</f>
        <v>0</v>
      </c>
      <c r="CQ395" s="55" t="n">
        <f aca="false">+CB395/$CE$2</f>
        <v>0</v>
      </c>
      <c r="CR395" s="55" t="n">
        <f aca="false">+CC395/$CE$2</f>
        <v>0</v>
      </c>
      <c r="CS395" s="53"/>
      <c r="CT395" s="53"/>
      <c r="CU395" s="56" t="n">
        <f aca="false">+$O395*X395+$P395*BB395+$Q395*(0.9*BB395+$S395)+$R395</f>
        <v>0</v>
      </c>
      <c r="CV395" s="56" t="n">
        <f aca="false">+$O395*Y395+$P395*BC395+$Q395*(0.9*BC395+$S395)+$R395</f>
        <v>0</v>
      </c>
      <c r="CW395" s="56" t="n">
        <f aca="false">+$O395*Z395+$P395*BD395+$Q395*(0.9*BD395+$S395)+$R395</f>
        <v>0</v>
      </c>
      <c r="CX395" s="56" t="n">
        <f aca="false">+$O395*AA395+$P395*BE395+$Q395*(0.9*BE395+$S395)+$R395</f>
        <v>0</v>
      </c>
      <c r="CY395" s="56" t="n">
        <f aca="false">+$O395*AB395+$P395*BF395+$Q395*(0.9*BF395+$S395)+$R395</f>
        <v>0</v>
      </c>
      <c r="CZ395" s="56" t="n">
        <f aca="false">+$O395*AC395+$P395*BG395+$Q395*(0.9*BG395+$S395)+$R395</f>
        <v>0</v>
      </c>
      <c r="DA395" s="56" t="n">
        <f aca="false">+$O395*AD395+$P395*BH395+$Q395*(0.9*BH395+$S395)+$R395</f>
        <v>0</v>
      </c>
      <c r="DB395" s="56" t="n">
        <f aca="false">+$O395*AE395+$P395*BI395+$Q395*(0.9*BI395+$S395)+$R395</f>
        <v>0</v>
      </c>
      <c r="DC395" s="56" t="n">
        <f aca="false">+$O395*AF395+$P395*BJ395+$Q395*(0.9*BJ395+$S395)+$R395</f>
        <v>0</v>
      </c>
      <c r="DD395" s="56" t="n">
        <f aca="false">+$O395*AG395+$P395*BK395+$Q395*(0.9*BK395+$S395)+$R395</f>
        <v>0</v>
      </c>
      <c r="DE395" s="56" t="n">
        <f aca="false">+$O395*AH395+$P395*BL395+$Q395*(0.9*BL395+$S395)+$R395</f>
        <v>0</v>
      </c>
      <c r="DF395" s="56" t="n">
        <f aca="false">+$O395*AI395+$P395*BM395+$Q395*(0.9*BM395+$S395)+$R395</f>
        <v>0</v>
      </c>
      <c r="DG395" s="55" t="n">
        <f aca="false">+SUM(CU395:DF395)</f>
        <v>0</v>
      </c>
      <c r="DH395" s="53"/>
      <c r="DJ395" s="14" t="n">
        <f aca="false">+IF(X395=0,0,$T395)</f>
        <v>0</v>
      </c>
      <c r="DK395" s="14" t="n">
        <f aca="false">+IF(Y395=0,0,$T395)</f>
        <v>0</v>
      </c>
      <c r="DL395" s="14" t="n">
        <f aca="false">+IF(Z395=0,0,$T395)</f>
        <v>0</v>
      </c>
      <c r="DM395" s="14" t="n">
        <f aca="false">+IF(AA395=0,0,$T395)</f>
        <v>0</v>
      </c>
      <c r="DN395" s="14" t="n">
        <f aca="false">+IF(AB395=0,0,$T395)</f>
        <v>0</v>
      </c>
      <c r="DO395" s="14" t="n">
        <f aca="false">+IF(AC395=0,0,$T395)</f>
        <v>0</v>
      </c>
      <c r="DP395" s="14" t="n">
        <f aca="false">+IF(AD395=0,0,$T395)</f>
        <v>0</v>
      </c>
      <c r="DQ395" s="14" t="n">
        <f aca="false">+IF(AE395=0,0,$T395)</f>
        <v>0</v>
      </c>
      <c r="DR395" s="14" t="n">
        <f aca="false">+IF(AF395=0,0,$T395)</f>
        <v>0</v>
      </c>
      <c r="DS395" s="14" t="n">
        <f aca="false">+IF(AG395=0,0,$T395)</f>
        <v>0</v>
      </c>
      <c r="DT395" s="14" t="n">
        <f aca="false">+IF(AH395=0,0,$T395)</f>
        <v>0</v>
      </c>
      <c r="DU395" s="14" t="n">
        <f aca="false">+IF(AI395=0,0,$T395)</f>
        <v>0</v>
      </c>
      <c r="DV395" s="55" t="n">
        <f aca="false">+SUM(DJ395:DU395)</f>
        <v>0</v>
      </c>
      <c r="DY395" s="14" t="n">
        <v>0</v>
      </c>
      <c r="DZ395" s="14" t="n">
        <v>0</v>
      </c>
      <c r="EA395" s="14" t="n">
        <v>0</v>
      </c>
      <c r="EB395" s="14" t="n">
        <v>0</v>
      </c>
      <c r="EC395" s="14" t="n">
        <v>0</v>
      </c>
      <c r="ED395" s="14" t="n">
        <v>0</v>
      </c>
      <c r="EE395" s="14" t="n">
        <v>0</v>
      </c>
      <c r="EF395" s="14" t="n">
        <v>0</v>
      </c>
      <c r="EG395" s="14" t="n">
        <v>0</v>
      </c>
      <c r="EH395" s="14" t="n">
        <v>0</v>
      </c>
      <c r="EI395" s="14" t="n">
        <v>0</v>
      </c>
      <c r="EJ395" s="14" t="n">
        <v>0</v>
      </c>
      <c r="EK395" s="55" t="n">
        <f aca="false">+SUM(DY395:EJ395)</f>
        <v>0</v>
      </c>
      <c r="EO395" s="53" t="n">
        <f aca="false">+CU395+DJ395-DY395/2</f>
        <v>0</v>
      </c>
      <c r="EP395" s="53" t="n">
        <f aca="false">+CV395+DK395-DZ395/2</f>
        <v>0</v>
      </c>
      <c r="EQ395" s="53" t="n">
        <f aca="false">+CW395+DL395-EA395/2</f>
        <v>0</v>
      </c>
      <c r="ER395" s="53" t="n">
        <f aca="false">+CX395+DM395-EB395/2</f>
        <v>0</v>
      </c>
      <c r="ES395" s="53" t="n">
        <f aca="false">+CY395+DN395-EC395/2</f>
        <v>0</v>
      </c>
      <c r="ET395" s="53" t="n">
        <f aca="false">+CZ395+DO395-ED395/2</f>
        <v>0</v>
      </c>
      <c r="EU395" s="53" t="n">
        <f aca="false">+DA395+DP395-EE395/2</f>
        <v>0</v>
      </c>
      <c r="EV395" s="53" t="n">
        <f aca="false">+DB395+DQ395-EF395/2</f>
        <v>0</v>
      </c>
      <c r="EW395" s="53" t="n">
        <f aca="false">+DC395+DR395-EG395/2</f>
        <v>0</v>
      </c>
      <c r="EX395" s="53" t="n">
        <f aca="false">+DD395+DS395-EH395/2</f>
        <v>0</v>
      </c>
      <c r="EY395" s="53" t="n">
        <f aca="false">+DE395+DT395-EI395/2</f>
        <v>0</v>
      </c>
      <c r="EZ395" s="53" t="n">
        <f aca="false">+DF395+DU395-EJ395/2</f>
        <v>0</v>
      </c>
      <c r="FA395" s="55" t="n">
        <f aca="false">+SUM(EO395:EZ395)</f>
        <v>0</v>
      </c>
      <c r="FD395" s="53" t="n">
        <f aca="false">+AM395-EO395-DY395</f>
        <v>0</v>
      </c>
      <c r="FE395" s="53" t="n">
        <f aca="false">+AN395-EP395-DZ395</f>
        <v>0</v>
      </c>
      <c r="FF395" s="53" t="n">
        <f aca="false">+AO395-EQ395-EA395</f>
        <v>0</v>
      </c>
      <c r="FG395" s="53" t="n">
        <f aca="false">+AP395-ER395-EB395</f>
        <v>0</v>
      </c>
      <c r="FH395" s="53" t="n">
        <f aca="false">+AQ395-ES395-EC395</f>
        <v>0</v>
      </c>
      <c r="FI395" s="53" t="n">
        <f aca="false">+AR395-ET395-ED395</f>
        <v>0</v>
      </c>
      <c r="FJ395" s="53" t="n">
        <f aca="false">+AS395-EU395-EE395</f>
        <v>0</v>
      </c>
      <c r="FK395" s="53" t="n">
        <f aca="false">+AT395-EV395-EF395</f>
        <v>0</v>
      </c>
      <c r="FL395" s="53" t="n">
        <f aca="false">+AU395-EW395-EG395</f>
        <v>0</v>
      </c>
      <c r="FM395" s="53" t="n">
        <f aca="false">+AV395-EX395-EH395</f>
        <v>0</v>
      </c>
      <c r="FN395" s="53" t="n">
        <f aca="false">+AW395-EY395-EI395</f>
        <v>0</v>
      </c>
      <c r="FO395" s="53" t="n">
        <f aca="false">+AX395-EZ395-EJ395</f>
        <v>0</v>
      </c>
      <c r="FP395" s="53" t="n">
        <f aca="false">+AY395-FA395</f>
        <v>0</v>
      </c>
    </row>
    <row collapsed="false" customFormat="false" customHeight="true" hidden="false" ht="15" outlineLevel="2" r="396">
      <c r="A396" s="90" t="s">
        <v>1159</v>
      </c>
      <c r="B396" s="90" t="s">
        <v>1159</v>
      </c>
      <c r="C396" s="90" t="s">
        <v>1159</v>
      </c>
      <c r="D396" s="67" t="n">
        <v>16337</v>
      </c>
      <c r="E396" s="69"/>
      <c r="F396" s="72" t="s">
        <v>1172</v>
      </c>
      <c r="G396" s="21" t="s">
        <v>69</v>
      </c>
      <c r="H396" s="21" t="s">
        <v>69</v>
      </c>
      <c r="I396" s="72"/>
      <c r="J396" s="76"/>
      <c r="K396" s="76"/>
      <c r="L396" s="49"/>
      <c r="M396" s="50" t="s">
        <v>70</v>
      </c>
      <c r="N396" s="51"/>
      <c r="O396" s="51"/>
      <c r="P396" s="51"/>
      <c r="Q396" s="51"/>
      <c r="R396" s="50"/>
      <c r="S396" s="50"/>
      <c r="T396" s="50" t="n">
        <v>30</v>
      </c>
      <c r="U396" s="50"/>
      <c r="X396" s="53" t="e">
        <f aca="false">+VLOOKUP($D396,['file:///home/lab/repositories/luckia.facturador/com.luckia.biller.deploy/src/main/resources/bootstrap/info_presencial_2014.xlsx']venta_neta_cons!$a$2:$n$1048576,3,0)</f>
        <v>#VALUE!</v>
      </c>
      <c r="Y396" s="53" t="e">
        <f aca="false">+VLOOKUP($D396,['file:///home/lab/repositories/luckia.facturador/com.luckia.biller.deploy/src/main/resources/bootstrap/info_presencial_2014.xlsx']venta_neta_cons!$a$2:$n$1048576,4,0)</f>
        <v>#VALUE!</v>
      </c>
      <c r="Z396" s="53" t="e">
        <f aca="false">+VLOOKUP($D396,['file:///home/lab/repositories/luckia.facturador/com.luckia.biller.deploy/src/main/resources/bootstrap/info_presencial_2014.xlsx']venta_neta_cons!$a$2:$n$1048576,5,0)</f>
        <v>#VALUE!</v>
      </c>
      <c r="AA396" s="53" t="e">
        <f aca="false">+VLOOKUP($D396,['file:///home/lab/repositories/luckia.facturador/com.luckia.biller.deploy/src/main/resources/bootstrap/info_presencial_2014.xlsx']venta_neta_cons!$a$2:$n$1048576,6,0)</f>
        <v>#VALUE!</v>
      </c>
      <c r="AB396" s="53" t="e">
        <f aca="false">+VLOOKUP($D396,['file:///home/lab/repositories/luckia.facturador/com.luckia.biller.deploy/src/main/resources/bootstrap/info_presencial_2014.xlsx']venta_neta_cons!$a$2:$n$1048576,7,0)</f>
        <v>#VALUE!</v>
      </c>
      <c r="AC396" s="53" t="e">
        <f aca="false">+VLOOKUP($D396,['file:///home/lab/repositories/luckia.facturador/com.luckia.biller.deploy/src/main/resources/bootstrap/info_presencial_2014.xlsx']venta_neta_cons!$a$2:$n$1048576,8,0)</f>
        <v>#VALUE!</v>
      </c>
      <c r="AD396" s="53" t="e">
        <f aca="false">+VLOOKUP($D396,['file:///home/lab/repositories/luckia.facturador/com.luckia.biller.deploy/src/main/resources/bootstrap/info_presencial_2014.xlsx']venta_neta_cons!$a$2:$n$1048576,9,0)</f>
        <v>#VALUE!</v>
      </c>
      <c r="AE396" s="53" t="e">
        <f aca="false">+VLOOKUP($D396,['file:///home/lab/repositories/luckia.facturador/com.luckia.biller.deploy/src/main/resources/bootstrap/info_presencial_2014.xlsx']venta_neta_cons!$a$2:$n$1048576,10,0)</f>
        <v>#VALUE!</v>
      </c>
      <c r="AF396" s="53" t="e">
        <f aca="false">+VLOOKUP($D396,['file:///home/lab/repositories/luckia.facturador/com.luckia.biller.deploy/src/main/resources/bootstrap/info_presencial_2014.xlsx']venta_neta_cons!$a$2:$n$1048576,11,0)</f>
        <v>#VALUE!</v>
      </c>
      <c r="AG396" s="53" t="e">
        <f aca="false">+VLOOKUP($D396,['file:///home/lab/repositories/luckia.facturador/com.luckia.biller.deploy/src/main/resources/bootstrap/info_presencial_2014.xlsx']venta_neta_cons!$a$2:$n$1048576,12,0)</f>
        <v>#VALUE!</v>
      </c>
      <c r="AH396" s="53" t="e">
        <f aca="false">+VLOOKUP($D396,['file:///home/lab/repositories/luckia.facturador/com.luckia.biller.deploy/src/main/resources/bootstrap/info_presencial_2014.xlsx']venta_neta_cons!$a$2:$n$1048576,13,0)</f>
        <v>#VALUE!</v>
      </c>
      <c r="AI396" s="53" t="e">
        <f aca="false">+VLOOKUP($D396,['file:///home/lab/repositories/luckia.facturador/com.luckia.biller.deploy/src/main/resources/bootstrap/info_presencial_2014.xlsx']venta_neta_cons!$a$2:$n$1048576,14,0)</f>
        <v>#VALUE!</v>
      </c>
      <c r="AJ396" s="53" t="n">
        <f aca="false">+SUM(X396:AI396)</f>
        <v>2625</v>
      </c>
      <c r="AK396" s="54" t="n">
        <f aca="false">+BB396/X396</f>
        <v>0.402982857142857</v>
      </c>
      <c r="AL396" s="53"/>
      <c r="AM396" s="53" t="e">
        <f aca="false">+VLOOKUP($D396,['file:///home/lab/repositories/luckia.facturador/com.luckia.biller.deploy/src/main/resources/bootstrap/info_presencial_2014.xlsx']saldo_cons!$a$2:$n$1048576,3,0)</f>
        <v>#VALUE!</v>
      </c>
      <c r="AN396" s="53" t="e">
        <f aca="false">+VLOOKUP($D396,['file:///home/lab/repositories/luckia.facturador/com.luckia.biller.deploy/src/main/resources/bootstrap/info_presencial_2014.xlsx']saldo_cons!$a$2:$n$1048576,4,0)</f>
        <v>#VALUE!</v>
      </c>
      <c r="AO396" s="53" t="e">
        <f aca="false">+VLOOKUP($D396,['file:///home/lab/repositories/luckia.facturador/com.luckia.biller.deploy/src/main/resources/bootstrap/info_presencial_2014.xlsx']saldo_cons!$a$2:$n$1048576,5,0)</f>
        <v>#VALUE!</v>
      </c>
      <c r="AP396" s="53" t="e">
        <f aca="false">+VLOOKUP($D396,['file:///home/lab/repositories/luckia.facturador/com.luckia.biller.deploy/src/main/resources/bootstrap/info_presencial_2014.xlsx']saldo_cons!$a$2:$n$1048576,6,0)</f>
        <v>#VALUE!</v>
      </c>
      <c r="AQ396" s="53" t="e">
        <f aca="false">+VLOOKUP($D396,['file:///home/lab/repositories/luckia.facturador/com.luckia.biller.deploy/src/main/resources/bootstrap/info_presencial_2014.xlsx']saldo_cons!$a$2:$n$1048576,7,0)</f>
        <v>#VALUE!</v>
      </c>
      <c r="AR396" s="53" t="e">
        <f aca="false">+VLOOKUP($D396,['file:///home/lab/repositories/luckia.facturador/com.luckia.biller.deploy/src/main/resources/bootstrap/info_presencial_2014.xlsx']saldo_cons!$a$2:$n$1048576,8,0)</f>
        <v>#VALUE!</v>
      </c>
      <c r="AS396" s="53" t="e">
        <f aca="false">+VLOOKUP($D396,['file:///home/lab/repositories/luckia.facturador/com.luckia.biller.deploy/src/main/resources/bootstrap/info_presencial_2014.xlsx']saldo_cons!$a$2:$n$1048576,9,0)</f>
        <v>#VALUE!</v>
      </c>
      <c r="AT396" s="53" t="e">
        <f aca="false">+VLOOKUP($D396,['file:///home/lab/repositories/luckia.facturador/com.luckia.biller.deploy/src/main/resources/bootstrap/info_presencial_2014.xlsx']saldo_cons!$a$2:$n$1048576,10,0)</f>
        <v>#VALUE!</v>
      </c>
      <c r="AU396" s="53" t="e">
        <f aca="false">+VLOOKUP($D396,['file:///home/lab/repositories/luckia.facturador/com.luckia.biller.deploy/src/main/resources/bootstrap/info_presencial_2014.xlsx']saldo_cons!$a$2:$n$1048576,11,0)</f>
        <v>#VALUE!</v>
      </c>
      <c r="AV396" s="53" t="e">
        <f aca="false">+VLOOKUP($D396,['file:///home/lab/repositories/luckia.facturador/com.luckia.biller.deploy/src/main/resources/bootstrap/info_presencial_2014.xlsx']saldo_cons!$a$2:$n$1048576,12,0)</f>
        <v>#VALUE!</v>
      </c>
      <c r="AW396" s="53" t="e">
        <f aca="false">+VLOOKUP($D396,['file:///home/lab/repositories/luckia.facturador/com.luckia.biller.deploy/src/main/resources/bootstrap/info_presencial_2014.xlsx']saldo_cons!$a$2:$n$1048576,13,0)</f>
        <v>#VALUE!</v>
      </c>
      <c r="AX396" s="53" t="e">
        <f aca="false">+VLOOKUP($D396,['file:///home/lab/repositories/luckia.facturador/com.luckia.biller.deploy/src/main/resources/bootstrap/info_presencial_2014.xlsx']saldo_cons!$a$2:$n$1048576,14,0)</f>
        <v>#VALUE!</v>
      </c>
      <c r="AY396" s="53" t="n">
        <f aca="false">+SUM(AM396:AX396)</f>
        <v>2625</v>
      </c>
      <c r="AZ396" s="53"/>
      <c r="BA396" s="53"/>
      <c r="BB396" s="53" t="e">
        <f aca="false">+VLOOKUP($D396,['file:///home/lab/repositories/luckia.facturador/com.luckia.biller.deploy/src/main/resources/bootstrap/info_presencial_2014.xlsx']ggr_cons!$a$2:$n$1048576,3,0)</f>
        <v>#VALUE!</v>
      </c>
      <c r="BC396" s="53" t="e">
        <f aca="false">+VLOOKUP($D396,['file:///home/lab/repositories/luckia.facturador/com.luckia.biller.deploy/src/main/resources/bootstrap/info_presencial_2014.xlsx']ggr_cons!$a$2:$n$1048576,4,0)</f>
        <v>#VALUE!</v>
      </c>
      <c r="BD396" s="53" t="e">
        <f aca="false">+VLOOKUP($D396,['file:///home/lab/repositories/luckia.facturador/com.luckia.biller.deploy/src/main/resources/bootstrap/info_presencial_2014.xlsx']ggr_cons!$a$2:$n$1048576,5,0)</f>
        <v>#VALUE!</v>
      </c>
      <c r="BE396" s="53" t="e">
        <f aca="false">+VLOOKUP($D396,['file:///home/lab/repositories/luckia.facturador/com.luckia.biller.deploy/src/main/resources/bootstrap/info_presencial_2014.xlsx']ggr_cons!$a$2:$n$1048576,6,0)</f>
        <v>#VALUE!</v>
      </c>
      <c r="BF396" s="53" t="e">
        <f aca="false">+VLOOKUP($D396,['file:///home/lab/repositories/luckia.facturador/com.luckia.biller.deploy/src/main/resources/bootstrap/info_presencial_2014.xlsx']ggr_cons!$a$2:$n$1048576,7,0)</f>
        <v>#VALUE!</v>
      </c>
      <c r="BG396" s="53" t="e">
        <f aca="false">+VLOOKUP($D396,['file:///home/lab/repositories/luckia.facturador/com.luckia.biller.deploy/src/main/resources/bootstrap/info_presencial_2014.xlsx']ggr_cons!$a$2:$n$1048576,8,0)</f>
        <v>#VALUE!</v>
      </c>
      <c r="BH396" s="53" t="e">
        <f aca="false">+VLOOKUP($D396,['file:///home/lab/repositories/luckia.facturador/com.luckia.biller.deploy/src/main/resources/bootstrap/info_presencial_2014.xlsx']ggr_cons!$a$2:$n$1048576,9,0)</f>
        <v>#VALUE!</v>
      </c>
      <c r="BI396" s="53" t="e">
        <f aca="false">+VLOOKUP($D396,['file:///home/lab/repositories/luckia.facturador/com.luckia.biller.deploy/src/main/resources/bootstrap/info_presencial_2014.xlsx']ggr_cons!$a$2:$n$1048576,10,0)</f>
        <v>#VALUE!</v>
      </c>
      <c r="BJ396" s="53" t="e">
        <f aca="false">+VLOOKUP($D396,['file:///home/lab/repositories/luckia.facturador/com.luckia.biller.deploy/src/main/resources/bootstrap/info_presencial_2014.xlsx']ggr_cons!$a$2:$n$1048576,11,0)</f>
        <v>#VALUE!</v>
      </c>
      <c r="BK396" s="53" t="e">
        <f aca="false">+VLOOKUP($D396,['file:///home/lab/repositories/luckia.facturador/com.luckia.biller.deploy/src/main/resources/bootstrap/info_presencial_2014.xlsx']ggr_cons!$a$2:$n$1048576,12,0)</f>
        <v>#VALUE!</v>
      </c>
      <c r="BL396" s="53" t="e">
        <f aca="false">+VLOOKUP($D396,['file:///home/lab/repositories/luckia.facturador/com.luckia.biller.deploy/src/main/resources/bootstrap/info_presencial_2014.xlsx']ggr_cons!$a$2:$n$1048576,13,0)</f>
        <v>#VALUE!</v>
      </c>
      <c r="BM396" s="53" t="e">
        <f aca="false">+VLOOKUP($D396,['file:///home/lab/repositories/luckia.facturador/com.luckia.biller.deploy/src/main/resources/bootstrap/info_presencial_2014.xlsx']ggr_cons!$a$2:$n$1048576,14,0)</f>
        <v>#VALUE!</v>
      </c>
      <c r="BN396" s="53" t="n">
        <f aca="false">+SUM(BB396:BM396)</f>
        <v>1057.83</v>
      </c>
      <c r="BO396" s="53"/>
      <c r="BP396" s="53"/>
      <c r="BQ396" s="55" t="n">
        <f aca="false">+$N396*X396</f>
        <v>0</v>
      </c>
      <c r="BR396" s="55" t="n">
        <f aca="false">+$N396*Y396</f>
        <v>0</v>
      </c>
      <c r="BS396" s="55" t="n">
        <f aca="false">+$N396*Z396</f>
        <v>0</v>
      </c>
      <c r="BT396" s="55" t="n">
        <f aca="false">+$N396*AA396</f>
        <v>0</v>
      </c>
      <c r="BU396" s="55" t="n">
        <f aca="false">+$N396*AB396</f>
        <v>0</v>
      </c>
      <c r="BV396" s="55" t="n">
        <f aca="false">+$N396*AC396</f>
        <v>0</v>
      </c>
      <c r="BW396" s="55" t="n">
        <f aca="false">+$N396*AD396</f>
        <v>0</v>
      </c>
      <c r="BX396" s="55" t="n">
        <f aca="false">+$N396*AE396</f>
        <v>0</v>
      </c>
      <c r="BY396" s="55" t="n">
        <f aca="false">+$N396*AF396</f>
        <v>0</v>
      </c>
      <c r="BZ396" s="55" t="n">
        <f aca="false">+$N396*AG396</f>
        <v>0</v>
      </c>
      <c r="CA396" s="55" t="n">
        <f aca="false">+$N396*AH396</f>
        <v>0</v>
      </c>
      <c r="CB396" s="55" t="n">
        <f aca="false">+$N396*AI396</f>
        <v>0</v>
      </c>
      <c r="CC396" s="55" t="n">
        <f aca="false">+SUM(BQ396:CB396)</f>
        <v>0</v>
      </c>
      <c r="CD396" s="53"/>
      <c r="CE396" s="55"/>
      <c r="CF396" s="55" t="n">
        <f aca="false">+BQ396/$CE$2</f>
        <v>0</v>
      </c>
      <c r="CG396" s="55" t="n">
        <f aca="false">+BR396/$CE$2</f>
        <v>0</v>
      </c>
      <c r="CH396" s="55" t="n">
        <f aca="false">+BS396/$CE$2</f>
        <v>0</v>
      </c>
      <c r="CI396" s="55" t="n">
        <f aca="false">+BT396/$CE$2</f>
        <v>0</v>
      </c>
      <c r="CJ396" s="55" t="n">
        <f aca="false">+BU396/$CE$2</f>
        <v>0</v>
      </c>
      <c r="CK396" s="55" t="n">
        <f aca="false">+BV396/$CE$2</f>
        <v>0</v>
      </c>
      <c r="CL396" s="55" t="n">
        <f aca="false">+BW396/$CE$2</f>
        <v>0</v>
      </c>
      <c r="CM396" s="55" t="n">
        <f aca="false">+BX396/$CE$2</f>
        <v>0</v>
      </c>
      <c r="CN396" s="55" t="n">
        <f aca="false">+BY396/$CE$2</f>
        <v>0</v>
      </c>
      <c r="CO396" s="55" t="n">
        <f aca="false">+BZ396/$CE$2</f>
        <v>0</v>
      </c>
      <c r="CP396" s="55" t="n">
        <f aca="false">+CA396/$CE$2</f>
        <v>0</v>
      </c>
      <c r="CQ396" s="55" t="n">
        <f aca="false">+CB396/$CE$2</f>
        <v>0</v>
      </c>
      <c r="CR396" s="55" t="n">
        <f aca="false">+CC396/$CE$2</f>
        <v>0</v>
      </c>
      <c r="CS396" s="53"/>
      <c r="CT396" s="53"/>
      <c r="CU396" s="56" t="n">
        <f aca="false">+$O396*X396+$P396*BB396+$Q396*(0.9*BB396+$S396)+$R396</f>
        <v>0</v>
      </c>
      <c r="CV396" s="56" t="n">
        <f aca="false">+$O396*Y396+$P396*BC396+$Q396*(0.9*BC396+$S396)+$R396</f>
        <v>0</v>
      </c>
      <c r="CW396" s="56" t="n">
        <f aca="false">+$O396*Z396+$P396*BD396+$Q396*(0.9*BD396+$S396)+$R396</f>
        <v>0</v>
      </c>
      <c r="CX396" s="56" t="n">
        <f aca="false">+$O396*AA396+$P396*BE396+$Q396*(0.9*BE396+$S396)+$R396</f>
        <v>0</v>
      </c>
      <c r="CY396" s="56" t="n">
        <f aca="false">+$O396*AB396+$P396*BF396+$Q396*(0.9*BF396+$S396)+$R396</f>
        <v>0</v>
      </c>
      <c r="CZ396" s="56" t="n">
        <f aca="false">+$O396*AC396+$P396*BG396+$Q396*(0.9*BG396+$S396)+$R396</f>
        <v>0</v>
      </c>
      <c r="DA396" s="56" t="n">
        <f aca="false">+$O396*AD396+$P396*BH396+$Q396*(0.9*BH396+$S396)+$R396</f>
        <v>0</v>
      </c>
      <c r="DB396" s="56" t="n">
        <f aca="false">+$O396*AE396+$P396*BI396+$Q396*(0.9*BI396+$S396)+$R396</f>
        <v>0</v>
      </c>
      <c r="DC396" s="56" t="n">
        <f aca="false">+$O396*AF396+$P396*BJ396+$Q396*(0.9*BJ396+$S396)+$R396</f>
        <v>0</v>
      </c>
      <c r="DD396" s="56" t="n">
        <f aca="false">+$O396*AG396+$P396*BK396+$Q396*(0.9*BK396+$S396)+$R396</f>
        <v>0</v>
      </c>
      <c r="DE396" s="56" t="n">
        <f aca="false">+$O396*AH396+$P396*BL396+$Q396*(0.9*BL396+$S396)+$R396</f>
        <v>0</v>
      </c>
      <c r="DF396" s="56" t="n">
        <f aca="false">+$O396*AI396+$P396*BM396+$Q396*(0.9*BM396+$S396)+$R396</f>
        <v>0</v>
      </c>
      <c r="DG396" s="55" t="n">
        <f aca="false">+SUM(CU396:DF396)</f>
        <v>0</v>
      </c>
      <c r="DH396" s="53"/>
      <c r="DJ396" s="14" t="n">
        <f aca="false">+IF(X396=0,0,$T396)</f>
        <v>30</v>
      </c>
      <c r="DK396" s="14" t="n">
        <f aca="false">+IF(Y396=0,0,$T396)</f>
        <v>0</v>
      </c>
      <c r="DL396" s="14" t="n">
        <f aca="false">+IF(Z396=0,0,$T396)</f>
        <v>0</v>
      </c>
      <c r="DM396" s="14" t="n">
        <f aca="false">+IF(AA396=0,0,$T396)</f>
        <v>0</v>
      </c>
      <c r="DN396" s="14" t="n">
        <f aca="false">+IF(AB396=0,0,$T396)</f>
        <v>0</v>
      </c>
      <c r="DO396" s="14" t="n">
        <f aca="false">+IF(AC396=0,0,$T396)</f>
        <v>0</v>
      </c>
      <c r="DP396" s="14" t="n">
        <f aca="false">+IF(AD396=0,0,$T396)</f>
        <v>0</v>
      </c>
      <c r="DQ396" s="14" t="n">
        <f aca="false">+IF(AE396=0,0,$T396)</f>
        <v>0</v>
      </c>
      <c r="DR396" s="14" t="n">
        <f aca="false">+IF(AF396=0,0,$T396)</f>
        <v>0</v>
      </c>
      <c r="DS396" s="14" t="n">
        <f aca="false">+IF(AG396=0,0,$T396)</f>
        <v>0</v>
      </c>
      <c r="DT396" s="14" t="n">
        <f aca="false">+IF(AH396=0,0,$T396)</f>
        <v>0</v>
      </c>
      <c r="DU396" s="14" t="n">
        <f aca="false">+IF(AI396=0,0,$T396)</f>
        <v>0</v>
      </c>
      <c r="DV396" s="55" t="n">
        <f aca="false">+SUM(DJ396:DU396)</f>
        <v>30</v>
      </c>
      <c r="DY396" s="14" t="n">
        <v>0</v>
      </c>
      <c r="DZ396" s="14" t="n">
        <v>0</v>
      </c>
      <c r="EA396" s="14" t="n">
        <v>0</v>
      </c>
      <c r="EB396" s="14" t="n">
        <v>0</v>
      </c>
      <c r="EC396" s="14" t="n">
        <v>0</v>
      </c>
      <c r="ED396" s="14" t="n">
        <v>0</v>
      </c>
      <c r="EE396" s="14" t="n">
        <v>0</v>
      </c>
      <c r="EF396" s="14" t="n">
        <v>0</v>
      </c>
      <c r="EG396" s="14" t="n">
        <v>0</v>
      </c>
      <c r="EH396" s="14" t="n">
        <v>0</v>
      </c>
      <c r="EI396" s="14" t="n">
        <v>0</v>
      </c>
      <c r="EJ396" s="14" t="n">
        <v>0</v>
      </c>
      <c r="EK396" s="55" t="n">
        <f aca="false">+SUM(DY396:EJ396)</f>
        <v>0</v>
      </c>
      <c r="EO396" s="53" t="n">
        <f aca="false">+CU396+DJ396-DY396/2</f>
        <v>30</v>
      </c>
      <c r="EP396" s="53" t="n">
        <f aca="false">+CV396+DK396-DZ396/2</f>
        <v>0</v>
      </c>
      <c r="EQ396" s="53" t="n">
        <f aca="false">+CW396+DL396-EA396/2</f>
        <v>0</v>
      </c>
      <c r="ER396" s="53" t="n">
        <f aca="false">+CX396+DM396-EB396/2</f>
        <v>0</v>
      </c>
      <c r="ES396" s="53" t="n">
        <f aca="false">+CY396+DN396-EC396/2</f>
        <v>0</v>
      </c>
      <c r="ET396" s="53" t="n">
        <f aca="false">+CZ396+DO396-ED396/2</f>
        <v>0</v>
      </c>
      <c r="EU396" s="53" t="n">
        <f aca="false">+DA396+DP396-EE396/2</f>
        <v>0</v>
      </c>
      <c r="EV396" s="53" t="n">
        <f aca="false">+DB396+DQ396-EF396/2</f>
        <v>0</v>
      </c>
      <c r="EW396" s="53" t="n">
        <f aca="false">+DC396+DR396-EG396/2</f>
        <v>0</v>
      </c>
      <c r="EX396" s="53" t="n">
        <f aca="false">+DD396+DS396-EH396/2</f>
        <v>0</v>
      </c>
      <c r="EY396" s="53" t="n">
        <f aca="false">+DE396+DT396-EI396/2</f>
        <v>0</v>
      </c>
      <c r="EZ396" s="53" t="n">
        <f aca="false">+DF396+DU396-EJ396/2</f>
        <v>0</v>
      </c>
      <c r="FA396" s="55" t="n">
        <f aca="false">+SUM(EO396:EZ396)</f>
        <v>30</v>
      </c>
      <c r="FD396" s="53" t="n">
        <f aca="false">+AM396-EO396-DY396</f>
        <v>2595</v>
      </c>
      <c r="FE396" s="53" t="n">
        <f aca="false">+AN396-EP396-DZ396</f>
        <v>0</v>
      </c>
      <c r="FF396" s="53" t="n">
        <f aca="false">+AO396-EQ396-EA396</f>
        <v>0</v>
      </c>
      <c r="FG396" s="53" t="n">
        <f aca="false">+AP396-ER396-EB396</f>
        <v>0</v>
      </c>
      <c r="FH396" s="53" t="n">
        <f aca="false">+AQ396-ES396-EC396</f>
        <v>0</v>
      </c>
      <c r="FI396" s="53" t="n">
        <f aca="false">+AR396-ET396-ED396</f>
        <v>0</v>
      </c>
      <c r="FJ396" s="53" t="n">
        <f aca="false">+AS396-EU396-EE396</f>
        <v>0</v>
      </c>
      <c r="FK396" s="53" t="n">
        <f aca="false">+AT396-EV396-EF396</f>
        <v>0</v>
      </c>
      <c r="FL396" s="53" t="n">
        <f aca="false">+AU396-EW396-EG396</f>
        <v>0</v>
      </c>
      <c r="FM396" s="53" t="n">
        <f aca="false">+AV396-EX396-EH396</f>
        <v>0</v>
      </c>
      <c r="FN396" s="53" t="n">
        <f aca="false">+AW396-EY396-EI396</f>
        <v>0</v>
      </c>
      <c r="FO396" s="53" t="n">
        <f aca="false">+AX396-EZ396-EJ396</f>
        <v>0</v>
      </c>
      <c r="FP396" s="53" t="n">
        <f aca="false">+AY396-FA396</f>
        <v>2595</v>
      </c>
    </row>
    <row collapsed="false" customFormat="false" customHeight="true" hidden="false" ht="15" outlineLevel="2" r="397">
      <c r="A397" s="90" t="s">
        <v>1159</v>
      </c>
      <c r="B397" s="90" t="s">
        <v>1159</v>
      </c>
      <c r="C397" s="90" t="s">
        <v>1159</v>
      </c>
      <c r="D397" s="67" t="n">
        <v>16235</v>
      </c>
      <c r="E397" s="69"/>
      <c r="F397" s="72" t="s">
        <v>1173</v>
      </c>
      <c r="G397" s="21" t="s">
        <v>69</v>
      </c>
      <c r="H397" s="21" t="s">
        <v>69</v>
      </c>
      <c r="I397" s="72"/>
      <c r="J397" s="76"/>
      <c r="K397" s="76"/>
      <c r="L397" s="49"/>
      <c r="M397" s="50" t="s">
        <v>70</v>
      </c>
      <c r="N397" s="51"/>
      <c r="O397" s="51"/>
      <c r="P397" s="51"/>
      <c r="Q397" s="51"/>
      <c r="R397" s="50"/>
      <c r="S397" s="50"/>
      <c r="T397" s="50" t="n">
        <v>30</v>
      </c>
      <c r="U397" s="50"/>
      <c r="X397" s="53" t="e">
        <f aca="false">+VLOOKUP($D397,['file:///home/lab/repositories/luckia.facturador/com.luckia.biller.deploy/src/main/resources/bootstrap/info_presencial_2014.xlsx']venta_neta_cons!$a$2:$n$1048576,3,0)</f>
        <v>#VALUE!</v>
      </c>
      <c r="Y397" s="53" t="e">
        <f aca="false">+VLOOKUP($D397,['file:///home/lab/repositories/luckia.facturador/com.luckia.biller.deploy/src/main/resources/bootstrap/info_presencial_2014.xlsx']venta_neta_cons!$a$2:$n$1048576,4,0)</f>
        <v>#VALUE!</v>
      </c>
      <c r="Z397" s="53" t="e">
        <f aca="false">+VLOOKUP($D397,['file:///home/lab/repositories/luckia.facturador/com.luckia.biller.deploy/src/main/resources/bootstrap/info_presencial_2014.xlsx']venta_neta_cons!$a$2:$n$1048576,5,0)</f>
        <v>#VALUE!</v>
      </c>
      <c r="AA397" s="53" t="e">
        <f aca="false">+VLOOKUP($D397,['file:///home/lab/repositories/luckia.facturador/com.luckia.biller.deploy/src/main/resources/bootstrap/info_presencial_2014.xlsx']venta_neta_cons!$a$2:$n$1048576,6,0)</f>
        <v>#VALUE!</v>
      </c>
      <c r="AB397" s="53" t="e">
        <f aca="false">+VLOOKUP($D397,['file:///home/lab/repositories/luckia.facturador/com.luckia.biller.deploy/src/main/resources/bootstrap/info_presencial_2014.xlsx']venta_neta_cons!$a$2:$n$1048576,7,0)</f>
        <v>#VALUE!</v>
      </c>
      <c r="AC397" s="53" t="e">
        <f aca="false">+VLOOKUP($D397,['file:///home/lab/repositories/luckia.facturador/com.luckia.biller.deploy/src/main/resources/bootstrap/info_presencial_2014.xlsx']venta_neta_cons!$a$2:$n$1048576,8,0)</f>
        <v>#VALUE!</v>
      </c>
      <c r="AD397" s="53" t="e">
        <f aca="false">+VLOOKUP($D397,['file:///home/lab/repositories/luckia.facturador/com.luckia.biller.deploy/src/main/resources/bootstrap/info_presencial_2014.xlsx']venta_neta_cons!$a$2:$n$1048576,9,0)</f>
        <v>#VALUE!</v>
      </c>
      <c r="AE397" s="53" t="e">
        <f aca="false">+VLOOKUP($D397,['file:///home/lab/repositories/luckia.facturador/com.luckia.biller.deploy/src/main/resources/bootstrap/info_presencial_2014.xlsx']venta_neta_cons!$a$2:$n$1048576,10,0)</f>
        <v>#VALUE!</v>
      </c>
      <c r="AF397" s="53" t="e">
        <f aca="false">+VLOOKUP($D397,['file:///home/lab/repositories/luckia.facturador/com.luckia.biller.deploy/src/main/resources/bootstrap/info_presencial_2014.xlsx']venta_neta_cons!$a$2:$n$1048576,11,0)</f>
        <v>#VALUE!</v>
      </c>
      <c r="AG397" s="53" t="e">
        <f aca="false">+VLOOKUP($D397,['file:///home/lab/repositories/luckia.facturador/com.luckia.biller.deploy/src/main/resources/bootstrap/info_presencial_2014.xlsx']venta_neta_cons!$a$2:$n$1048576,12,0)</f>
        <v>#VALUE!</v>
      </c>
      <c r="AH397" s="53" t="e">
        <f aca="false">+VLOOKUP($D397,['file:///home/lab/repositories/luckia.facturador/com.luckia.biller.deploy/src/main/resources/bootstrap/info_presencial_2014.xlsx']venta_neta_cons!$a$2:$n$1048576,13,0)</f>
        <v>#VALUE!</v>
      </c>
      <c r="AI397" s="53" t="e">
        <f aca="false">+VLOOKUP($D397,['file:///home/lab/repositories/luckia.facturador/com.luckia.biller.deploy/src/main/resources/bootstrap/info_presencial_2014.xlsx']venta_neta_cons!$a$2:$n$1048576,14,0)</f>
        <v>#VALUE!</v>
      </c>
      <c r="AJ397" s="53" t="n">
        <f aca="false">+SUM(X397:AI397)</f>
        <v>111</v>
      </c>
      <c r="AK397" s="54" t="n">
        <f aca="false">+BB397/X397</f>
        <v>0.615315315315315</v>
      </c>
      <c r="AL397" s="53"/>
      <c r="AM397" s="53" t="e">
        <f aca="false">+VLOOKUP($D397,['file:///home/lab/repositories/luckia.facturador/com.luckia.biller.deploy/src/main/resources/bootstrap/info_presencial_2014.xlsx']saldo_cons!$a$2:$n$1048576,3,0)</f>
        <v>#VALUE!</v>
      </c>
      <c r="AN397" s="53" t="e">
        <f aca="false">+VLOOKUP($D397,['file:///home/lab/repositories/luckia.facturador/com.luckia.biller.deploy/src/main/resources/bootstrap/info_presencial_2014.xlsx']saldo_cons!$a$2:$n$1048576,4,0)</f>
        <v>#VALUE!</v>
      </c>
      <c r="AO397" s="53" t="e">
        <f aca="false">+VLOOKUP($D397,['file:///home/lab/repositories/luckia.facturador/com.luckia.biller.deploy/src/main/resources/bootstrap/info_presencial_2014.xlsx']saldo_cons!$a$2:$n$1048576,5,0)</f>
        <v>#VALUE!</v>
      </c>
      <c r="AP397" s="53" t="e">
        <f aca="false">+VLOOKUP($D397,['file:///home/lab/repositories/luckia.facturador/com.luckia.biller.deploy/src/main/resources/bootstrap/info_presencial_2014.xlsx']saldo_cons!$a$2:$n$1048576,6,0)</f>
        <v>#VALUE!</v>
      </c>
      <c r="AQ397" s="53" t="e">
        <f aca="false">+VLOOKUP($D397,['file:///home/lab/repositories/luckia.facturador/com.luckia.biller.deploy/src/main/resources/bootstrap/info_presencial_2014.xlsx']saldo_cons!$a$2:$n$1048576,7,0)</f>
        <v>#VALUE!</v>
      </c>
      <c r="AR397" s="53" t="e">
        <f aca="false">+VLOOKUP($D397,['file:///home/lab/repositories/luckia.facturador/com.luckia.biller.deploy/src/main/resources/bootstrap/info_presencial_2014.xlsx']saldo_cons!$a$2:$n$1048576,8,0)</f>
        <v>#VALUE!</v>
      </c>
      <c r="AS397" s="53" t="e">
        <f aca="false">+VLOOKUP($D397,['file:///home/lab/repositories/luckia.facturador/com.luckia.biller.deploy/src/main/resources/bootstrap/info_presencial_2014.xlsx']saldo_cons!$a$2:$n$1048576,9,0)</f>
        <v>#VALUE!</v>
      </c>
      <c r="AT397" s="53" t="e">
        <f aca="false">+VLOOKUP($D397,['file:///home/lab/repositories/luckia.facturador/com.luckia.biller.deploy/src/main/resources/bootstrap/info_presencial_2014.xlsx']saldo_cons!$a$2:$n$1048576,10,0)</f>
        <v>#VALUE!</v>
      </c>
      <c r="AU397" s="53" t="e">
        <f aca="false">+VLOOKUP($D397,['file:///home/lab/repositories/luckia.facturador/com.luckia.biller.deploy/src/main/resources/bootstrap/info_presencial_2014.xlsx']saldo_cons!$a$2:$n$1048576,11,0)</f>
        <v>#VALUE!</v>
      </c>
      <c r="AV397" s="53" t="e">
        <f aca="false">+VLOOKUP($D397,['file:///home/lab/repositories/luckia.facturador/com.luckia.biller.deploy/src/main/resources/bootstrap/info_presencial_2014.xlsx']saldo_cons!$a$2:$n$1048576,12,0)</f>
        <v>#VALUE!</v>
      </c>
      <c r="AW397" s="53" t="e">
        <f aca="false">+VLOOKUP($D397,['file:///home/lab/repositories/luckia.facturador/com.luckia.biller.deploy/src/main/resources/bootstrap/info_presencial_2014.xlsx']saldo_cons!$a$2:$n$1048576,13,0)</f>
        <v>#VALUE!</v>
      </c>
      <c r="AX397" s="53" t="e">
        <f aca="false">+VLOOKUP($D397,['file:///home/lab/repositories/luckia.facturador/com.luckia.biller.deploy/src/main/resources/bootstrap/info_presencial_2014.xlsx']saldo_cons!$a$2:$n$1048576,14,0)</f>
        <v>#VALUE!</v>
      </c>
      <c r="AY397" s="53" t="n">
        <f aca="false">+SUM(AM397:AX397)</f>
        <v>111</v>
      </c>
      <c r="AZ397" s="53"/>
      <c r="BA397" s="53"/>
      <c r="BB397" s="53" t="e">
        <f aca="false">+VLOOKUP($D397,['file:///home/lab/repositories/luckia.facturador/com.luckia.biller.deploy/src/main/resources/bootstrap/info_presencial_2014.xlsx']ggr_cons!$a$2:$n$1048576,3,0)</f>
        <v>#VALUE!</v>
      </c>
      <c r="BC397" s="53" t="e">
        <f aca="false">+VLOOKUP($D397,['file:///home/lab/repositories/luckia.facturador/com.luckia.biller.deploy/src/main/resources/bootstrap/info_presencial_2014.xlsx']ggr_cons!$a$2:$n$1048576,4,0)</f>
        <v>#VALUE!</v>
      </c>
      <c r="BD397" s="53" t="e">
        <f aca="false">+VLOOKUP($D397,['file:///home/lab/repositories/luckia.facturador/com.luckia.biller.deploy/src/main/resources/bootstrap/info_presencial_2014.xlsx']ggr_cons!$a$2:$n$1048576,5,0)</f>
        <v>#VALUE!</v>
      </c>
      <c r="BE397" s="53" t="e">
        <f aca="false">+VLOOKUP($D397,['file:///home/lab/repositories/luckia.facturador/com.luckia.biller.deploy/src/main/resources/bootstrap/info_presencial_2014.xlsx']ggr_cons!$a$2:$n$1048576,6,0)</f>
        <v>#VALUE!</v>
      </c>
      <c r="BF397" s="53" t="e">
        <f aca="false">+VLOOKUP($D397,['file:///home/lab/repositories/luckia.facturador/com.luckia.biller.deploy/src/main/resources/bootstrap/info_presencial_2014.xlsx']ggr_cons!$a$2:$n$1048576,7,0)</f>
        <v>#VALUE!</v>
      </c>
      <c r="BG397" s="53" t="e">
        <f aca="false">+VLOOKUP($D397,['file:///home/lab/repositories/luckia.facturador/com.luckia.biller.deploy/src/main/resources/bootstrap/info_presencial_2014.xlsx']ggr_cons!$a$2:$n$1048576,8,0)</f>
        <v>#VALUE!</v>
      </c>
      <c r="BH397" s="53" t="e">
        <f aca="false">+VLOOKUP($D397,['file:///home/lab/repositories/luckia.facturador/com.luckia.biller.deploy/src/main/resources/bootstrap/info_presencial_2014.xlsx']ggr_cons!$a$2:$n$1048576,9,0)</f>
        <v>#VALUE!</v>
      </c>
      <c r="BI397" s="53" t="e">
        <f aca="false">+VLOOKUP($D397,['file:///home/lab/repositories/luckia.facturador/com.luckia.biller.deploy/src/main/resources/bootstrap/info_presencial_2014.xlsx']ggr_cons!$a$2:$n$1048576,10,0)</f>
        <v>#VALUE!</v>
      </c>
      <c r="BJ397" s="53" t="e">
        <f aca="false">+VLOOKUP($D397,['file:///home/lab/repositories/luckia.facturador/com.luckia.biller.deploy/src/main/resources/bootstrap/info_presencial_2014.xlsx']ggr_cons!$a$2:$n$1048576,11,0)</f>
        <v>#VALUE!</v>
      </c>
      <c r="BK397" s="53" t="e">
        <f aca="false">+VLOOKUP($D397,['file:///home/lab/repositories/luckia.facturador/com.luckia.biller.deploy/src/main/resources/bootstrap/info_presencial_2014.xlsx']ggr_cons!$a$2:$n$1048576,12,0)</f>
        <v>#VALUE!</v>
      </c>
      <c r="BL397" s="53" t="e">
        <f aca="false">+VLOOKUP($D397,['file:///home/lab/repositories/luckia.facturador/com.luckia.biller.deploy/src/main/resources/bootstrap/info_presencial_2014.xlsx']ggr_cons!$a$2:$n$1048576,13,0)</f>
        <v>#VALUE!</v>
      </c>
      <c r="BM397" s="53" t="e">
        <f aca="false">+VLOOKUP($D397,['file:///home/lab/repositories/luckia.facturador/com.luckia.biller.deploy/src/main/resources/bootstrap/info_presencial_2014.xlsx']ggr_cons!$a$2:$n$1048576,14,0)</f>
        <v>#VALUE!</v>
      </c>
      <c r="BN397" s="53" t="n">
        <f aca="false">+SUM(BB397:BM397)</f>
        <v>68.3</v>
      </c>
      <c r="BO397" s="53"/>
      <c r="BP397" s="53"/>
      <c r="BQ397" s="55" t="n">
        <f aca="false">+$N397*X397</f>
        <v>0</v>
      </c>
      <c r="BR397" s="55" t="n">
        <f aca="false">+$N397*Y397</f>
        <v>0</v>
      </c>
      <c r="BS397" s="55" t="n">
        <f aca="false">+$N397*Z397</f>
        <v>0</v>
      </c>
      <c r="BT397" s="55" t="n">
        <f aca="false">+$N397*AA397</f>
        <v>0</v>
      </c>
      <c r="BU397" s="55" t="n">
        <f aca="false">+$N397*AB397</f>
        <v>0</v>
      </c>
      <c r="BV397" s="55" t="n">
        <f aca="false">+$N397*AC397</f>
        <v>0</v>
      </c>
      <c r="BW397" s="55" t="n">
        <f aca="false">+$N397*AD397</f>
        <v>0</v>
      </c>
      <c r="BX397" s="55" t="n">
        <f aca="false">+$N397*AE397</f>
        <v>0</v>
      </c>
      <c r="BY397" s="55" t="n">
        <f aca="false">+$N397*AF397</f>
        <v>0</v>
      </c>
      <c r="BZ397" s="55" t="n">
        <f aca="false">+$N397*AG397</f>
        <v>0</v>
      </c>
      <c r="CA397" s="55" t="n">
        <f aca="false">+$N397*AH397</f>
        <v>0</v>
      </c>
      <c r="CB397" s="55" t="n">
        <f aca="false">+$N397*AI397</f>
        <v>0</v>
      </c>
      <c r="CC397" s="55" t="n">
        <f aca="false">+SUM(BQ397:CB397)</f>
        <v>0</v>
      </c>
      <c r="CD397" s="53"/>
      <c r="CE397" s="55"/>
      <c r="CF397" s="55" t="n">
        <f aca="false">+BQ397/$CE$2</f>
        <v>0</v>
      </c>
      <c r="CG397" s="55" t="n">
        <f aca="false">+BR397/$CE$2</f>
        <v>0</v>
      </c>
      <c r="CH397" s="55" t="n">
        <f aca="false">+BS397/$CE$2</f>
        <v>0</v>
      </c>
      <c r="CI397" s="55" t="n">
        <f aca="false">+BT397/$CE$2</f>
        <v>0</v>
      </c>
      <c r="CJ397" s="55" t="n">
        <f aca="false">+BU397/$CE$2</f>
        <v>0</v>
      </c>
      <c r="CK397" s="55" t="n">
        <f aca="false">+BV397/$CE$2</f>
        <v>0</v>
      </c>
      <c r="CL397" s="55" t="n">
        <f aca="false">+BW397/$CE$2</f>
        <v>0</v>
      </c>
      <c r="CM397" s="55" t="n">
        <f aca="false">+BX397/$CE$2</f>
        <v>0</v>
      </c>
      <c r="CN397" s="55" t="n">
        <f aca="false">+BY397/$CE$2</f>
        <v>0</v>
      </c>
      <c r="CO397" s="55" t="n">
        <f aca="false">+BZ397/$CE$2</f>
        <v>0</v>
      </c>
      <c r="CP397" s="55" t="n">
        <f aca="false">+CA397/$CE$2</f>
        <v>0</v>
      </c>
      <c r="CQ397" s="55" t="n">
        <f aca="false">+CB397/$CE$2</f>
        <v>0</v>
      </c>
      <c r="CR397" s="55" t="n">
        <f aca="false">+CC397/$CE$2</f>
        <v>0</v>
      </c>
      <c r="CS397" s="53"/>
      <c r="CT397" s="53"/>
      <c r="CU397" s="56" t="n">
        <f aca="false">+$O397*X397+$P397*BB397+$Q397*(0.9*BB397+$S397)+$R397</f>
        <v>0</v>
      </c>
      <c r="CV397" s="56" t="n">
        <f aca="false">+$O397*Y397+$P397*BC397+$Q397*(0.9*BC397+$S397)+$R397</f>
        <v>0</v>
      </c>
      <c r="CW397" s="56" t="n">
        <f aca="false">+$O397*Z397+$P397*BD397+$Q397*(0.9*BD397+$S397)+$R397</f>
        <v>0</v>
      </c>
      <c r="CX397" s="56" t="n">
        <f aca="false">+$O397*AA397+$P397*BE397+$Q397*(0.9*BE397+$S397)+$R397</f>
        <v>0</v>
      </c>
      <c r="CY397" s="56" t="n">
        <f aca="false">+$O397*AB397+$P397*BF397+$Q397*(0.9*BF397+$S397)+$R397</f>
        <v>0</v>
      </c>
      <c r="CZ397" s="56" t="n">
        <f aca="false">+$O397*AC397+$P397*BG397+$Q397*(0.9*BG397+$S397)+$R397</f>
        <v>0</v>
      </c>
      <c r="DA397" s="56" t="n">
        <f aca="false">+$O397*AD397+$P397*BH397+$Q397*(0.9*BH397+$S397)+$R397</f>
        <v>0</v>
      </c>
      <c r="DB397" s="56" t="n">
        <f aca="false">+$O397*AE397+$P397*BI397+$Q397*(0.9*BI397+$S397)+$R397</f>
        <v>0</v>
      </c>
      <c r="DC397" s="56" t="n">
        <f aca="false">+$O397*AF397+$P397*BJ397+$Q397*(0.9*BJ397+$S397)+$R397</f>
        <v>0</v>
      </c>
      <c r="DD397" s="56" t="n">
        <f aca="false">+$O397*AG397+$P397*BK397+$Q397*(0.9*BK397+$S397)+$R397</f>
        <v>0</v>
      </c>
      <c r="DE397" s="56" t="n">
        <f aca="false">+$O397*AH397+$P397*BL397+$Q397*(0.9*BL397+$S397)+$R397</f>
        <v>0</v>
      </c>
      <c r="DF397" s="56" t="n">
        <f aca="false">+$O397*AI397+$P397*BM397+$Q397*(0.9*BM397+$S397)+$R397</f>
        <v>0</v>
      </c>
      <c r="DG397" s="55" t="n">
        <f aca="false">+SUM(CU397:DF397)</f>
        <v>0</v>
      </c>
      <c r="DH397" s="53"/>
      <c r="DJ397" s="14" t="n">
        <f aca="false">+IF(X397=0,0,$T397)</f>
        <v>30</v>
      </c>
      <c r="DK397" s="14" t="n">
        <f aca="false">+IF(Y397=0,0,$T397)</f>
        <v>0</v>
      </c>
      <c r="DL397" s="14" t="n">
        <f aca="false">+IF(Z397=0,0,$T397)</f>
        <v>0</v>
      </c>
      <c r="DM397" s="14" t="n">
        <f aca="false">+IF(AA397=0,0,$T397)</f>
        <v>0</v>
      </c>
      <c r="DN397" s="14" t="n">
        <f aca="false">+IF(AB397=0,0,$T397)</f>
        <v>0</v>
      </c>
      <c r="DO397" s="14" t="n">
        <f aca="false">+IF(AC397=0,0,$T397)</f>
        <v>0</v>
      </c>
      <c r="DP397" s="14" t="n">
        <f aca="false">+IF(AD397=0,0,$T397)</f>
        <v>0</v>
      </c>
      <c r="DQ397" s="14" t="n">
        <f aca="false">+IF(AE397=0,0,$T397)</f>
        <v>0</v>
      </c>
      <c r="DR397" s="14" t="n">
        <f aca="false">+IF(AF397=0,0,$T397)</f>
        <v>0</v>
      </c>
      <c r="DS397" s="14" t="n">
        <f aca="false">+IF(AG397=0,0,$T397)</f>
        <v>0</v>
      </c>
      <c r="DT397" s="14" t="n">
        <f aca="false">+IF(AH397=0,0,$T397)</f>
        <v>0</v>
      </c>
      <c r="DU397" s="14" t="n">
        <f aca="false">+IF(AI397=0,0,$T397)</f>
        <v>0</v>
      </c>
      <c r="DV397" s="55" t="n">
        <f aca="false">+SUM(DJ397:DU397)</f>
        <v>30</v>
      </c>
      <c r="DY397" s="14" t="n">
        <v>0</v>
      </c>
      <c r="DZ397" s="14" t="n">
        <v>0</v>
      </c>
      <c r="EA397" s="14" t="n">
        <v>0</v>
      </c>
      <c r="EB397" s="14" t="n">
        <v>0</v>
      </c>
      <c r="EC397" s="14" t="n">
        <v>0</v>
      </c>
      <c r="ED397" s="14" t="n">
        <v>0</v>
      </c>
      <c r="EE397" s="14" t="n">
        <v>0</v>
      </c>
      <c r="EF397" s="14" t="n">
        <v>0</v>
      </c>
      <c r="EG397" s="14" t="n">
        <v>0</v>
      </c>
      <c r="EH397" s="14" t="n">
        <v>0</v>
      </c>
      <c r="EI397" s="14" t="n">
        <v>0</v>
      </c>
      <c r="EJ397" s="14" t="n">
        <v>0</v>
      </c>
      <c r="EK397" s="55" t="n">
        <f aca="false">+SUM(DY397:EJ397)</f>
        <v>0</v>
      </c>
      <c r="EO397" s="53" t="n">
        <f aca="false">+CU397+DJ397-DY397/2</f>
        <v>30</v>
      </c>
      <c r="EP397" s="53" t="n">
        <f aca="false">+CV397+DK397-DZ397/2</f>
        <v>0</v>
      </c>
      <c r="EQ397" s="53" t="n">
        <f aca="false">+CW397+DL397-EA397/2</f>
        <v>0</v>
      </c>
      <c r="ER397" s="53" t="n">
        <f aca="false">+CX397+DM397-EB397/2</f>
        <v>0</v>
      </c>
      <c r="ES397" s="53" t="n">
        <f aca="false">+CY397+DN397-EC397/2</f>
        <v>0</v>
      </c>
      <c r="ET397" s="53" t="n">
        <f aca="false">+CZ397+DO397-ED397/2</f>
        <v>0</v>
      </c>
      <c r="EU397" s="53" t="n">
        <f aca="false">+DA397+DP397-EE397/2</f>
        <v>0</v>
      </c>
      <c r="EV397" s="53" t="n">
        <f aca="false">+DB397+DQ397-EF397/2</f>
        <v>0</v>
      </c>
      <c r="EW397" s="53" t="n">
        <f aca="false">+DC397+DR397-EG397/2</f>
        <v>0</v>
      </c>
      <c r="EX397" s="53" t="n">
        <f aca="false">+DD397+DS397-EH397/2</f>
        <v>0</v>
      </c>
      <c r="EY397" s="53" t="n">
        <f aca="false">+DE397+DT397-EI397/2</f>
        <v>0</v>
      </c>
      <c r="EZ397" s="53" t="n">
        <f aca="false">+DF397+DU397-EJ397/2</f>
        <v>0</v>
      </c>
      <c r="FA397" s="55" t="n">
        <f aca="false">+SUM(EO397:EZ397)</f>
        <v>30</v>
      </c>
      <c r="FD397" s="53" t="n">
        <f aca="false">+AM397-EO397-DY397</f>
        <v>81</v>
      </c>
      <c r="FE397" s="53" t="n">
        <f aca="false">+AN397-EP397-DZ397</f>
        <v>0</v>
      </c>
      <c r="FF397" s="53" t="n">
        <f aca="false">+AO397-EQ397-EA397</f>
        <v>0</v>
      </c>
      <c r="FG397" s="53" t="n">
        <f aca="false">+AP397-ER397-EB397</f>
        <v>0</v>
      </c>
      <c r="FH397" s="53" t="n">
        <f aca="false">+AQ397-ES397-EC397</f>
        <v>0</v>
      </c>
      <c r="FI397" s="53" t="n">
        <f aca="false">+AR397-ET397-ED397</f>
        <v>0</v>
      </c>
      <c r="FJ397" s="53" t="n">
        <f aca="false">+AS397-EU397-EE397</f>
        <v>0</v>
      </c>
      <c r="FK397" s="53" t="n">
        <f aca="false">+AT397-EV397-EF397</f>
        <v>0</v>
      </c>
      <c r="FL397" s="53" t="n">
        <f aca="false">+AU397-EW397-EG397</f>
        <v>0</v>
      </c>
      <c r="FM397" s="53" t="n">
        <f aca="false">+AV397-EX397-EH397</f>
        <v>0</v>
      </c>
      <c r="FN397" s="53" t="n">
        <f aca="false">+AW397-EY397-EI397</f>
        <v>0</v>
      </c>
      <c r="FO397" s="53" t="n">
        <f aca="false">+AX397-EZ397-EJ397</f>
        <v>0</v>
      </c>
      <c r="FP397" s="53" t="n">
        <f aca="false">+AY397-FA397</f>
        <v>81</v>
      </c>
    </row>
    <row collapsed="false" customFormat="false" customHeight="true" hidden="false" ht="15" outlineLevel="2" r="398">
      <c r="A398" s="90" t="s">
        <v>1159</v>
      </c>
      <c r="B398" s="90" t="s">
        <v>1159</v>
      </c>
      <c r="C398" s="90" t="s">
        <v>1159</v>
      </c>
      <c r="D398" s="67" t="n">
        <v>16244</v>
      </c>
      <c r="E398" s="69"/>
      <c r="F398" s="72" t="s">
        <v>1174</v>
      </c>
      <c r="G398" s="21" t="s">
        <v>69</v>
      </c>
      <c r="H398" s="21" t="s">
        <v>69</v>
      </c>
      <c r="I398" s="72"/>
      <c r="J398" s="76"/>
      <c r="K398" s="76"/>
      <c r="L398" s="49"/>
      <c r="M398" s="50" t="s">
        <v>70</v>
      </c>
      <c r="N398" s="51"/>
      <c r="O398" s="51"/>
      <c r="P398" s="51"/>
      <c r="Q398" s="51"/>
      <c r="R398" s="50"/>
      <c r="S398" s="50"/>
      <c r="T398" s="50" t="n">
        <v>30</v>
      </c>
      <c r="U398" s="50"/>
      <c r="X398" s="53" t="e">
        <f aca="false">+VLOOKUP($D398,['file:///home/lab/repositories/luckia.facturador/com.luckia.biller.deploy/src/main/resources/bootstrap/info_presencial_2014.xlsx']venta_neta_cons!$a$2:$n$1048576,3,0)</f>
        <v>#VALUE!</v>
      </c>
      <c r="Y398" s="53" t="e">
        <f aca="false">+VLOOKUP($D398,['file:///home/lab/repositories/luckia.facturador/com.luckia.biller.deploy/src/main/resources/bootstrap/info_presencial_2014.xlsx']venta_neta_cons!$a$2:$n$1048576,4,0)</f>
        <v>#VALUE!</v>
      </c>
      <c r="Z398" s="53" t="e">
        <f aca="false">+VLOOKUP($D398,['file:///home/lab/repositories/luckia.facturador/com.luckia.biller.deploy/src/main/resources/bootstrap/info_presencial_2014.xlsx']venta_neta_cons!$a$2:$n$1048576,5,0)</f>
        <v>#VALUE!</v>
      </c>
      <c r="AA398" s="53" t="e">
        <f aca="false">+VLOOKUP($D398,['file:///home/lab/repositories/luckia.facturador/com.luckia.biller.deploy/src/main/resources/bootstrap/info_presencial_2014.xlsx']venta_neta_cons!$a$2:$n$1048576,6,0)</f>
        <v>#VALUE!</v>
      </c>
      <c r="AB398" s="53" t="e">
        <f aca="false">+VLOOKUP($D398,['file:///home/lab/repositories/luckia.facturador/com.luckia.biller.deploy/src/main/resources/bootstrap/info_presencial_2014.xlsx']venta_neta_cons!$a$2:$n$1048576,7,0)</f>
        <v>#VALUE!</v>
      </c>
      <c r="AC398" s="53" t="e">
        <f aca="false">+VLOOKUP($D398,['file:///home/lab/repositories/luckia.facturador/com.luckia.biller.deploy/src/main/resources/bootstrap/info_presencial_2014.xlsx']venta_neta_cons!$a$2:$n$1048576,8,0)</f>
        <v>#VALUE!</v>
      </c>
      <c r="AD398" s="53" t="e">
        <f aca="false">+VLOOKUP($D398,['file:///home/lab/repositories/luckia.facturador/com.luckia.biller.deploy/src/main/resources/bootstrap/info_presencial_2014.xlsx']venta_neta_cons!$a$2:$n$1048576,9,0)</f>
        <v>#VALUE!</v>
      </c>
      <c r="AE398" s="53" t="e">
        <f aca="false">+VLOOKUP($D398,['file:///home/lab/repositories/luckia.facturador/com.luckia.biller.deploy/src/main/resources/bootstrap/info_presencial_2014.xlsx']venta_neta_cons!$a$2:$n$1048576,10,0)</f>
        <v>#VALUE!</v>
      </c>
      <c r="AF398" s="53" t="e">
        <f aca="false">+VLOOKUP($D398,['file:///home/lab/repositories/luckia.facturador/com.luckia.biller.deploy/src/main/resources/bootstrap/info_presencial_2014.xlsx']venta_neta_cons!$a$2:$n$1048576,11,0)</f>
        <v>#VALUE!</v>
      </c>
      <c r="AG398" s="53" t="e">
        <f aca="false">+VLOOKUP($D398,['file:///home/lab/repositories/luckia.facturador/com.luckia.biller.deploy/src/main/resources/bootstrap/info_presencial_2014.xlsx']venta_neta_cons!$a$2:$n$1048576,12,0)</f>
        <v>#VALUE!</v>
      </c>
      <c r="AH398" s="53" t="e">
        <f aca="false">+VLOOKUP($D398,['file:///home/lab/repositories/luckia.facturador/com.luckia.biller.deploy/src/main/resources/bootstrap/info_presencial_2014.xlsx']venta_neta_cons!$a$2:$n$1048576,13,0)</f>
        <v>#VALUE!</v>
      </c>
      <c r="AI398" s="53" t="e">
        <f aca="false">+VLOOKUP($D398,['file:///home/lab/repositories/luckia.facturador/com.luckia.biller.deploy/src/main/resources/bootstrap/info_presencial_2014.xlsx']venta_neta_cons!$a$2:$n$1048576,14,0)</f>
        <v>#VALUE!</v>
      </c>
      <c r="AJ398" s="53" t="n">
        <f aca="false">+SUM(X398:AI398)</f>
        <v>0</v>
      </c>
      <c r="AK398" s="54" t="e">
        <f aca="false">+BB398/X398</f>
        <v>#VALUE!</v>
      </c>
      <c r="AL398" s="53"/>
      <c r="AM398" s="53" t="e">
        <f aca="false">+VLOOKUP($D398,['file:///home/lab/repositories/luckia.facturador/com.luckia.biller.deploy/src/main/resources/bootstrap/info_presencial_2014.xlsx']saldo_cons!$a$2:$n$1048576,3,0)</f>
        <v>#VALUE!</v>
      </c>
      <c r="AN398" s="53" t="e">
        <f aca="false">+VLOOKUP($D398,['file:///home/lab/repositories/luckia.facturador/com.luckia.biller.deploy/src/main/resources/bootstrap/info_presencial_2014.xlsx']saldo_cons!$a$2:$n$1048576,4,0)</f>
        <v>#VALUE!</v>
      </c>
      <c r="AO398" s="53" t="e">
        <f aca="false">+VLOOKUP($D398,['file:///home/lab/repositories/luckia.facturador/com.luckia.biller.deploy/src/main/resources/bootstrap/info_presencial_2014.xlsx']saldo_cons!$a$2:$n$1048576,5,0)</f>
        <v>#VALUE!</v>
      </c>
      <c r="AP398" s="53" t="e">
        <f aca="false">+VLOOKUP($D398,['file:///home/lab/repositories/luckia.facturador/com.luckia.biller.deploy/src/main/resources/bootstrap/info_presencial_2014.xlsx']saldo_cons!$a$2:$n$1048576,6,0)</f>
        <v>#VALUE!</v>
      </c>
      <c r="AQ398" s="53" t="e">
        <f aca="false">+VLOOKUP($D398,['file:///home/lab/repositories/luckia.facturador/com.luckia.biller.deploy/src/main/resources/bootstrap/info_presencial_2014.xlsx']saldo_cons!$a$2:$n$1048576,7,0)</f>
        <v>#VALUE!</v>
      </c>
      <c r="AR398" s="53" t="e">
        <f aca="false">+VLOOKUP($D398,['file:///home/lab/repositories/luckia.facturador/com.luckia.biller.deploy/src/main/resources/bootstrap/info_presencial_2014.xlsx']saldo_cons!$a$2:$n$1048576,8,0)</f>
        <v>#VALUE!</v>
      </c>
      <c r="AS398" s="53" t="e">
        <f aca="false">+VLOOKUP($D398,['file:///home/lab/repositories/luckia.facturador/com.luckia.biller.deploy/src/main/resources/bootstrap/info_presencial_2014.xlsx']saldo_cons!$a$2:$n$1048576,9,0)</f>
        <v>#VALUE!</v>
      </c>
      <c r="AT398" s="53" t="e">
        <f aca="false">+VLOOKUP($D398,['file:///home/lab/repositories/luckia.facturador/com.luckia.biller.deploy/src/main/resources/bootstrap/info_presencial_2014.xlsx']saldo_cons!$a$2:$n$1048576,10,0)</f>
        <v>#VALUE!</v>
      </c>
      <c r="AU398" s="53" t="e">
        <f aca="false">+VLOOKUP($D398,['file:///home/lab/repositories/luckia.facturador/com.luckia.biller.deploy/src/main/resources/bootstrap/info_presencial_2014.xlsx']saldo_cons!$a$2:$n$1048576,11,0)</f>
        <v>#VALUE!</v>
      </c>
      <c r="AV398" s="53" t="e">
        <f aca="false">+VLOOKUP($D398,['file:///home/lab/repositories/luckia.facturador/com.luckia.biller.deploy/src/main/resources/bootstrap/info_presencial_2014.xlsx']saldo_cons!$a$2:$n$1048576,12,0)</f>
        <v>#VALUE!</v>
      </c>
      <c r="AW398" s="53" t="e">
        <f aca="false">+VLOOKUP($D398,['file:///home/lab/repositories/luckia.facturador/com.luckia.biller.deploy/src/main/resources/bootstrap/info_presencial_2014.xlsx']saldo_cons!$a$2:$n$1048576,13,0)</f>
        <v>#VALUE!</v>
      </c>
      <c r="AX398" s="53" t="e">
        <f aca="false">+VLOOKUP($D398,['file:///home/lab/repositories/luckia.facturador/com.luckia.biller.deploy/src/main/resources/bootstrap/info_presencial_2014.xlsx']saldo_cons!$a$2:$n$1048576,14,0)</f>
        <v>#VALUE!</v>
      </c>
      <c r="AY398" s="53" t="n">
        <f aca="false">+SUM(AM398:AX398)</f>
        <v>0</v>
      </c>
      <c r="AZ398" s="53"/>
      <c r="BA398" s="53"/>
      <c r="BB398" s="53" t="e">
        <f aca="false">+VLOOKUP($D398,['file:///home/lab/repositories/luckia.facturador/com.luckia.biller.deploy/src/main/resources/bootstrap/info_presencial_2014.xlsx']ggr_cons!$a$2:$n$1048576,3,0)</f>
        <v>#VALUE!</v>
      </c>
      <c r="BC398" s="53" t="e">
        <f aca="false">+VLOOKUP($D398,['file:///home/lab/repositories/luckia.facturador/com.luckia.biller.deploy/src/main/resources/bootstrap/info_presencial_2014.xlsx']ggr_cons!$a$2:$n$1048576,4,0)</f>
        <v>#VALUE!</v>
      </c>
      <c r="BD398" s="53" t="e">
        <f aca="false">+VLOOKUP($D398,['file:///home/lab/repositories/luckia.facturador/com.luckia.biller.deploy/src/main/resources/bootstrap/info_presencial_2014.xlsx']ggr_cons!$a$2:$n$1048576,5,0)</f>
        <v>#VALUE!</v>
      </c>
      <c r="BE398" s="53" t="e">
        <f aca="false">+VLOOKUP($D398,['file:///home/lab/repositories/luckia.facturador/com.luckia.biller.deploy/src/main/resources/bootstrap/info_presencial_2014.xlsx']ggr_cons!$a$2:$n$1048576,6,0)</f>
        <v>#VALUE!</v>
      </c>
      <c r="BF398" s="53" t="e">
        <f aca="false">+VLOOKUP($D398,['file:///home/lab/repositories/luckia.facturador/com.luckia.biller.deploy/src/main/resources/bootstrap/info_presencial_2014.xlsx']ggr_cons!$a$2:$n$1048576,7,0)</f>
        <v>#VALUE!</v>
      </c>
      <c r="BG398" s="53" t="e">
        <f aca="false">+VLOOKUP($D398,['file:///home/lab/repositories/luckia.facturador/com.luckia.biller.deploy/src/main/resources/bootstrap/info_presencial_2014.xlsx']ggr_cons!$a$2:$n$1048576,8,0)</f>
        <v>#VALUE!</v>
      </c>
      <c r="BH398" s="53" t="e">
        <f aca="false">+VLOOKUP($D398,['file:///home/lab/repositories/luckia.facturador/com.luckia.biller.deploy/src/main/resources/bootstrap/info_presencial_2014.xlsx']ggr_cons!$a$2:$n$1048576,9,0)</f>
        <v>#VALUE!</v>
      </c>
      <c r="BI398" s="53" t="e">
        <f aca="false">+VLOOKUP($D398,['file:///home/lab/repositories/luckia.facturador/com.luckia.biller.deploy/src/main/resources/bootstrap/info_presencial_2014.xlsx']ggr_cons!$a$2:$n$1048576,10,0)</f>
        <v>#VALUE!</v>
      </c>
      <c r="BJ398" s="53" t="e">
        <f aca="false">+VLOOKUP($D398,['file:///home/lab/repositories/luckia.facturador/com.luckia.biller.deploy/src/main/resources/bootstrap/info_presencial_2014.xlsx']ggr_cons!$a$2:$n$1048576,11,0)</f>
        <v>#VALUE!</v>
      </c>
      <c r="BK398" s="53" t="e">
        <f aca="false">+VLOOKUP($D398,['file:///home/lab/repositories/luckia.facturador/com.luckia.biller.deploy/src/main/resources/bootstrap/info_presencial_2014.xlsx']ggr_cons!$a$2:$n$1048576,12,0)</f>
        <v>#VALUE!</v>
      </c>
      <c r="BL398" s="53" t="e">
        <f aca="false">+VLOOKUP($D398,['file:///home/lab/repositories/luckia.facturador/com.luckia.biller.deploy/src/main/resources/bootstrap/info_presencial_2014.xlsx']ggr_cons!$a$2:$n$1048576,13,0)</f>
        <v>#VALUE!</v>
      </c>
      <c r="BM398" s="53" t="e">
        <f aca="false">+VLOOKUP($D398,['file:///home/lab/repositories/luckia.facturador/com.luckia.biller.deploy/src/main/resources/bootstrap/info_presencial_2014.xlsx']ggr_cons!$a$2:$n$1048576,14,0)</f>
        <v>#VALUE!</v>
      </c>
      <c r="BN398" s="53" t="n">
        <f aca="false">+SUM(BB398:BM398)</f>
        <v>0</v>
      </c>
      <c r="BO398" s="53"/>
      <c r="BP398" s="53"/>
      <c r="BQ398" s="55" t="n">
        <f aca="false">+$N398*X398</f>
        <v>0</v>
      </c>
      <c r="BR398" s="55" t="n">
        <f aca="false">+$N398*Y398</f>
        <v>0</v>
      </c>
      <c r="BS398" s="55" t="n">
        <f aca="false">+$N398*Z398</f>
        <v>0</v>
      </c>
      <c r="BT398" s="55" t="n">
        <f aca="false">+$N398*AA398</f>
        <v>0</v>
      </c>
      <c r="BU398" s="55" t="n">
        <f aca="false">+$N398*AB398</f>
        <v>0</v>
      </c>
      <c r="BV398" s="55" t="n">
        <f aca="false">+$N398*AC398</f>
        <v>0</v>
      </c>
      <c r="BW398" s="55" t="n">
        <f aca="false">+$N398*AD398</f>
        <v>0</v>
      </c>
      <c r="BX398" s="55" t="n">
        <f aca="false">+$N398*AE398</f>
        <v>0</v>
      </c>
      <c r="BY398" s="55" t="n">
        <f aca="false">+$N398*AF398</f>
        <v>0</v>
      </c>
      <c r="BZ398" s="55" t="n">
        <f aca="false">+$N398*AG398</f>
        <v>0</v>
      </c>
      <c r="CA398" s="55" t="n">
        <f aca="false">+$N398*AH398</f>
        <v>0</v>
      </c>
      <c r="CB398" s="55" t="n">
        <f aca="false">+$N398*AI398</f>
        <v>0</v>
      </c>
      <c r="CC398" s="55" t="n">
        <f aca="false">+SUM(BQ398:CB398)</f>
        <v>0</v>
      </c>
      <c r="CD398" s="53"/>
      <c r="CE398" s="55"/>
      <c r="CF398" s="55" t="n">
        <f aca="false">+BQ398/$CE$2</f>
        <v>0</v>
      </c>
      <c r="CG398" s="55" t="n">
        <f aca="false">+BR398/$CE$2</f>
        <v>0</v>
      </c>
      <c r="CH398" s="55" t="n">
        <f aca="false">+BS398/$CE$2</f>
        <v>0</v>
      </c>
      <c r="CI398" s="55" t="n">
        <f aca="false">+BT398/$CE$2</f>
        <v>0</v>
      </c>
      <c r="CJ398" s="55" t="n">
        <f aca="false">+BU398/$CE$2</f>
        <v>0</v>
      </c>
      <c r="CK398" s="55" t="n">
        <f aca="false">+BV398/$CE$2</f>
        <v>0</v>
      </c>
      <c r="CL398" s="55" t="n">
        <f aca="false">+BW398/$CE$2</f>
        <v>0</v>
      </c>
      <c r="CM398" s="55" t="n">
        <f aca="false">+BX398/$CE$2</f>
        <v>0</v>
      </c>
      <c r="CN398" s="55" t="n">
        <f aca="false">+BY398/$CE$2</f>
        <v>0</v>
      </c>
      <c r="CO398" s="55" t="n">
        <f aca="false">+BZ398/$CE$2</f>
        <v>0</v>
      </c>
      <c r="CP398" s="55" t="n">
        <f aca="false">+CA398/$CE$2</f>
        <v>0</v>
      </c>
      <c r="CQ398" s="55" t="n">
        <f aca="false">+CB398/$CE$2</f>
        <v>0</v>
      </c>
      <c r="CR398" s="55" t="n">
        <f aca="false">+CC398/$CE$2</f>
        <v>0</v>
      </c>
      <c r="CS398" s="53"/>
      <c r="CT398" s="53"/>
      <c r="CU398" s="56" t="n">
        <f aca="false">+$O398*X398+$P398*BB398+$Q398*(0.9*BB398+$S398)+$R398</f>
        <v>0</v>
      </c>
      <c r="CV398" s="56" t="n">
        <f aca="false">+$O398*Y398+$P398*BC398+$Q398*(0.9*BC398+$S398)+$R398</f>
        <v>0</v>
      </c>
      <c r="CW398" s="56" t="n">
        <f aca="false">+$O398*Z398+$P398*BD398+$Q398*(0.9*BD398+$S398)+$R398</f>
        <v>0</v>
      </c>
      <c r="CX398" s="56" t="n">
        <f aca="false">+$O398*AA398+$P398*BE398+$Q398*(0.9*BE398+$S398)+$R398</f>
        <v>0</v>
      </c>
      <c r="CY398" s="56" t="n">
        <f aca="false">+$O398*AB398+$P398*BF398+$Q398*(0.9*BF398+$S398)+$R398</f>
        <v>0</v>
      </c>
      <c r="CZ398" s="56" t="n">
        <f aca="false">+$O398*AC398+$P398*BG398+$Q398*(0.9*BG398+$S398)+$R398</f>
        <v>0</v>
      </c>
      <c r="DA398" s="56" t="n">
        <f aca="false">+$O398*AD398+$P398*BH398+$Q398*(0.9*BH398+$S398)+$R398</f>
        <v>0</v>
      </c>
      <c r="DB398" s="56" t="n">
        <f aca="false">+$O398*AE398+$P398*BI398+$Q398*(0.9*BI398+$S398)+$R398</f>
        <v>0</v>
      </c>
      <c r="DC398" s="56" t="n">
        <f aca="false">+$O398*AF398+$P398*BJ398+$Q398*(0.9*BJ398+$S398)+$R398</f>
        <v>0</v>
      </c>
      <c r="DD398" s="56" t="n">
        <f aca="false">+$O398*AG398+$P398*BK398+$Q398*(0.9*BK398+$S398)+$R398</f>
        <v>0</v>
      </c>
      <c r="DE398" s="56" t="n">
        <f aca="false">+$O398*AH398+$P398*BL398+$Q398*(0.9*BL398+$S398)+$R398</f>
        <v>0</v>
      </c>
      <c r="DF398" s="56" t="n">
        <f aca="false">+$O398*AI398+$P398*BM398+$Q398*(0.9*BM398+$S398)+$R398</f>
        <v>0</v>
      </c>
      <c r="DG398" s="55" t="n">
        <f aca="false">+SUM(CU398:DF398)</f>
        <v>0</v>
      </c>
      <c r="DH398" s="53"/>
      <c r="DJ398" s="14" t="n">
        <f aca="false">+IF(X398=0,0,$T398)</f>
        <v>0</v>
      </c>
      <c r="DK398" s="14" t="n">
        <f aca="false">+IF(Y398=0,0,$T398)</f>
        <v>0</v>
      </c>
      <c r="DL398" s="14" t="n">
        <f aca="false">+IF(Z398=0,0,$T398)</f>
        <v>0</v>
      </c>
      <c r="DM398" s="14" t="n">
        <f aca="false">+IF(AA398=0,0,$T398)</f>
        <v>0</v>
      </c>
      <c r="DN398" s="14" t="n">
        <f aca="false">+IF(AB398=0,0,$T398)</f>
        <v>0</v>
      </c>
      <c r="DO398" s="14" t="n">
        <f aca="false">+IF(AC398=0,0,$T398)</f>
        <v>0</v>
      </c>
      <c r="DP398" s="14" t="n">
        <f aca="false">+IF(AD398=0,0,$T398)</f>
        <v>0</v>
      </c>
      <c r="DQ398" s="14" t="n">
        <f aca="false">+IF(AE398=0,0,$T398)</f>
        <v>0</v>
      </c>
      <c r="DR398" s="14" t="n">
        <f aca="false">+IF(AF398=0,0,$T398)</f>
        <v>0</v>
      </c>
      <c r="DS398" s="14" t="n">
        <f aca="false">+IF(AG398=0,0,$T398)</f>
        <v>0</v>
      </c>
      <c r="DT398" s="14" t="n">
        <f aca="false">+IF(AH398=0,0,$T398)</f>
        <v>0</v>
      </c>
      <c r="DU398" s="14" t="n">
        <f aca="false">+IF(AI398=0,0,$T398)</f>
        <v>0</v>
      </c>
      <c r="DV398" s="55" t="n">
        <f aca="false">+SUM(DJ398:DU398)</f>
        <v>0</v>
      </c>
      <c r="DY398" s="14" t="n">
        <v>0</v>
      </c>
      <c r="DZ398" s="14" t="n">
        <v>0</v>
      </c>
      <c r="EA398" s="14" t="n">
        <v>0</v>
      </c>
      <c r="EB398" s="14" t="n">
        <v>0</v>
      </c>
      <c r="EC398" s="14" t="n">
        <v>0</v>
      </c>
      <c r="ED398" s="14" t="n">
        <v>0</v>
      </c>
      <c r="EE398" s="14" t="n">
        <v>0</v>
      </c>
      <c r="EF398" s="14" t="n">
        <v>0</v>
      </c>
      <c r="EG398" s="14" t="n">
        <v>0</v>
      </c>
      <c r="EH398" s="14" t="n">
        <v>0</v>
      </c>
      <c r="EI398" s="14" t="n">
        <v>0</v>
      </c>
      <c r="EJ398" s="14" t="n">
        <v>0</v>
      </c>
      <c r="EK398" s="55" t="n">
        <f aca="false">+SUM(DY398:EJ398)</f>
        <v>0</v>
      </c>
      <c r="EO398" s="53" t="n">
        <f aca="false">+CU398+DJ398-DY398/2</f>
        <v>0</v>
      </c>
      <c r="EP398" s="53" t="n">
        <f aca="false">+CV398+DK398-DZ398/2</f>
        <v>0</v>
      </c>
      <c r="EQ398" s="53" t="n">
        <f aca="false">+CW398+DL398-EA398/2</f>
        <v>0</v>
      </c>
      <c r="ER398" s="53" t="n">
        <f aca="false">+CX398+DM398-EB398/2</f>
        <v>0</v>
      </c>
      <c r="ES398" s="53" t="n">
        <f aca="false">+CY398+DN398-EC398/2</f>
        <v>0</v>
      </c>
      <c r="ET398" s="53" t="n">
        <f aca="false">+CZ398+DO398-ED398/2</f>
        <v>0</v>
      </c>
      <c r="EU398" s="53" t="n">
        <f aca="false">+DA398+DP398-EE398/2</f>
        <v>0</v>
      </c>
      <c r="EV398" s="53" t="n">
        <f aca="false">+DB398+DQ398-EF398/2</f>
        <v>0</v>
      </c>
      <c r="EW398" s="53" t="n">
        <f aca="false">+DC398+DR398-EG398/2</f>
        <v>0</v>
      </c>
      <c r="EX398" s="53" t="n">
        <f aca="false">+DD398+DS398-EH398/2</f>
        <v>0</v>
      </c>
      <c r="EY398" s="53" t="n">
        <f aca="false">+DE398+DT398-EI398/2</f>
        <v>0</v>
      </c>
      <c r="EZ398" s="53" t="n">
        <f aca="false">+DF398+DU398-EJ398/2</f>
        <v>0</v>
      </c>
      <c r="FA398" s="55" t="n">
        <f aca="false">+SUM(EO398:EZ398)</f>
        <v>0</v>
      </c>
      <c r="FD398" s="53" t="n">
        <f aca="false">+AM398-EO398-DY398</f>
        <v>0</v>
      </c>
      <c r="FE398" s="53" t="n">
        <f aca="false">+AN398-EP398-DZ398</f>
        <v>0</v>
      </c>
      <c r="FF398" s="53" t="n">
        <f aca="false">+AO398-EQ398-EA398</f>
        <v>0</v>
      </c>
      <c r="FG398" s="53" t="n">
        <f aca="false">+AP398-ER398-EB398</f>
        <v>0</v>
      </c>
      <c r="FH398" s="53" t="n">
        <f aca="false">+AQ398-ES398-EC398</f>
        <v>0</v>
      </c>
      <c r="FI398" s="53" t="n">
        <f aca="false">+AR398-ET398-ED398</f>
        <v>0</v>
      </c>
      <c r="FJ398" s="53" t="n">
        <f aca="false">+AS398-EU398-EE398</f>
        <v>0</v>
      </c>
      <c r="FK398" s="53" t="n">
        <f aca="false">+AT398-EV398-EF398</f>
        <v>0</v>
      </c>
      <c r="FL398" s="53" t="n">
        <f aca="false">+AU398-EW398-EG398</f>
        <v>0</v>
      </c>
      <c r="FM398" s="53" t="n">
        <f aca="false">+AV398-EX398-EH398</f>
        <v>0</v>
      </c>
      <c r="FN398" s="53" t="n">
        <f aca="false">+AW398-EY398-EI398</f>
        <v>0</v>
      </c>
      <c r="FO398" s="53" t="n">
        <f aca="false">+AX398-EZ398-EJ398</f>
        <v>0</v>
      </c>
      <c r="FP398" s="53" t="n">
        <f aca="false">+AY398-FA398</f>
        <v>0</v>
      </c>
    </row>
    <row collapsed="false" customFormat="false" customHeight="true" hidden="false" ht="15" outlineLevel="2" r="399">
      <c r="A399" s="90" t="s">
        <v>1159</v>
      </c>
      <c r="B399" s="90" t="s">
        <v>1159</v>
      </c>
      <c r="C399" s="90" t="s">
        <v>1159</v>
      </c>
      <c r="D399" s="67" t="n">
        <v>16321</v>
      </c>
      <c r="E399" s="69"/>
      <c r="F399" s="72" t="s">
        <v>1175</v>
      </c>
      <c r="G399" s="21" t="s">
        <v>69</v>
      </c>
      <c r="H399" s="21" t="s">
        <v>69</v>
      </c>
      <c r="I399" s="72"/>
      <c r="J399" s="76"/>
      <c r="K399" s="76"/>
      <c r="L399" s="49"/>
      <c r="M399" s="50" t="s">
        <v>70</v>
      </c>
      <c r="N399" s="51"/>
      <c r="O399" s="51"/>
      <c r="P399" s="51"/>
      <c r="Q399" s="51"/>
      <c r="R399" s="50"/>
      <c r="S399" s="50"/>
      <c r="T399" s="50" t="n">
        <v>30</v>
      </c>
      <c r="U399" s="50"/>
      <c r="X399" s="53" t="e">
        <f aca="false">+VLOOKUP($D399,['file:///home/lab/repositories/luckia.facturador/com.luckia.biller.deploy/src/main/resources/bootstrap/info_presencial_2014.xlsx']venta_neta_cons!$a$2:$n$1048576,3,0)</f>
        <v>#VALUE!</v>
      </c>
      <c r="Y399" s="53" t="e">
        <f aca="false">+VLOOKUP($D399,['file:///home/lab/repositories/luckia.facturador/com.luckia.biller.deploy/src/main/resources/bootstrap/info_presencial_2014.xlsx']venta_neta_cons!$a$2:$n$1048576,4,0)</f>
        <v>#VALUE!</v>
      </c>
      <c r="Z399" s="53" t="e">
        <f aca="false">+VLOOKUP($D399,['file:///home/lab/repositories/luckia.facturador/com.luckia.biller.deploy/src/main/resources/bootstrap/info_presencial_2014.xlsx']venta_neta_cons!$a$2:$n$1048576,5,0)</f>
        <v>#VALUE!</v>
      </c>
      <c r="AA399" s="53" t="e">
        <f aca="false">+VLOOKUP($D399,['file:///home/lab/repositories/luckia.facturador/com.luckia.biller.deploy/src/main/resources/bootstrap/info_presencial_2014.xlsx']venta_neta_cons!$a$2:$n$1048576,6,0)</f>
        <v>#VALUE!</v>
      </c>
      <c r="AB399" s="53" t="e">
        <f aca="false">+VLOOKUP($D399,['file:///home/lab/repositories/luckia.facturador/com.luckia.biller.deploy/src/main/resources/bootstrap/info_presencial_2014.xlsx']venta_neta_cons!$a$2:$n$1048576,7,0)</f>
        <v>#VALUE!</v>
      </c>
      <c r="AC399" s="53" t="e">
        <f aca="false">+VLOOKUP($D399,['file:///home/lab/repositories/luckia.facturador/com.luckia.biller.deploy/src/main/resources/bootstrap/info_presencial_2014.xlsx']venta_neta_cons!$a$2:$n$1048576,8,0)</f>
        <v>#VALUE!</v>
      </c>
      <c r="AD399" s="53" t="e">
        <f aca="false">+VLOOKUP($D399,['file:///home/lab/repositories/luckia.facturador/com.luckia.biller.deploy/src/main/resources/bootstrap/info_presencial_2014.xlsx']venta_neta_cons!$a$2:$n$1048576,9,0)</f>
        <v>#VALUE!</v>
      </c>
      <c r="AE399" s="53" t="e">
        <f aca="false">+VLOOKUP($D399,['file:///home/lab/repositories/luckia.facturador/com.luckia.biller.deploy/src/main/resources/bootstrap/info_presencial_2014.xlsx']venta_neta_cons!$a$2:$n$1048576,10,0)</f>
        <v>#VALUE!</v>
      </c>
      <c r="AF399" s="53" t="e">
        <f aca="false">+VLOOKUP($D399,['file:///home/lab/repositories/luckia.facturador/com.luckia.biller.deploy/src/main/resources/bootstrap/info_presencial_2014.xlsx']venta_neta_cons!$a$2:$n$1048576,11,0)</f>
        <v>#VALUE!</v>
      </c>
      <c r="AG399" s="53" t="e">
        <f aca="false">+VLOOKUP($D399,['file:///home/lab/repositories/luckia.facturador/com.luckia.biller.deploy/src/main/resources/bootstrap/info_presencial_2014.xlsx']venta_neta_cons!$a$2:$n$1048576,12,0)</f>
        <v>#VALUE!</v>
      </c>
      <c r="AH399" s="53" t="e">
        <f aca="false">+VLOOKUP($D399,['file:///home/lab/repositories/luckia.facturador/com.luckia.biller.deploy/src/main/resources/bootstrap/info_presencial_2014.xlsx']venta_neta_cons!$a$2:$n$1048576,13,0)</f>
        <v>#VALUE!</v>
      </c>
      <c r="AI399" s="53" t="e">
        <f aca="false">+VLOOKUP($D399,['file:///home/lab/repositories/luckia.facturador/com.luckia.biller.deploy/src/main/resources/bootstrap/info_presencial_2014.xlsx']venta_neta_cons!$a$2:$n$1048576,14,0)</f>
        <v>#VALUE!</v>
      </c>
      <c r="AJ399" s="53" t="n">
        <f aca="false">+SUM(X399:AI399)</f>
        <v>1400</v>
      </c>
      <c r="AK399" s="54" t="n">
        <f aca="false">+BB399/X399</f>
        <v>0.541042857142857</v>
      </c>
      <c r="AL399" s="53"/>
      <c r="AM399" s="53" t="e">
        <f aca="false">+VLOOKUP($D399,['file:///home/lab/repositories/luckia.facturador/com.luckia.biller.deploy/src/main/resources/bootstrap/info_presencial_2014.xlsx']saldo_cons!$a$2:$n$1048576,3,0)</f>
        <v>#VALUE!</v>
      </c>
      <c r="AN399" s="53" t="e">
        <f aca="false">+VLOOKUP($D399,['file:///home/lab/repositories/luckia.facturador/com.luckia.biller.deploy/src/main/resources/bootstrap/info_presencial_2014.xlsx']saldo_cons!$a$2:$n$1048576,4,0)</f>
        <v>#VALUE!</v>
      </c>
      <c r="AO399" s="53" t="e">
        <f aca="false">+VLOOKUP($D399,['file:///home/lab/repositories/luckia.facturador/com.luckia.biller.deploy/src/main/resources/bootstrap/info_presencial_2014.xlsx']saldo_cons!$a$2:$n$1048576,5,0)</f>
        <v>#VALUE!</v>
      </c>
      <c r="AP399" s="53" t="e">
        <f aca="false">+VLOOKUP($D399,['file:///home/lab/repositories/luckia.facturador/com.luckia.biller.deploy/src/main/resources/bootstrap/info_presencial_2014.xlsx']saldo_cons!$a$2:$n$1048576,6,0)</f>
        <v>#VALUE!</v>
      </c>
      <c r="AQ399" s="53" t="e">
        <f aca="false">+VLOOKUP($D399,['file:///home/lab/repositories/luckia.facturador/com.luckia.biller.deploy/src/main/resources/bootstrap/info_presencial_2014.xlsx']saldo_cons!$a$2:$n$1048576,7,0)</f>
        <v>#VALUE!</v>
      </c>
      <c r="AR399" s="53" t="e">
        <f aca="false">+VLOOKUP($D399,['file:///home/lab/repositories/luckia.facturador/com.luckia.biller.deploy/src/main/resources/bootstrap/info_presencial_2014.xlsx']saldo_cons!$a$2:$n$1048576,8,0)</f>
        <v>#VALUE!</v>
      </c>
      <c r="AS399" s="53" t="e">
        <f aca="false">+VLOOKUP($D399,['file:///home/lab/repositories/luckia.facturador/com.luckia.biller.deploy/src/main/resources/bootstrap/info_presencial_2014.xlsx']saldo_cons!$a$2:$n$1048576,9,0)</f>
        <v>#VALUE!</v>
      </c>
      <c r="AT399" s="53" t="e">
        <f aca="false">+VLOOKUP($D399,['file:///home/lab/repositories/luckia.facturador/com.luckia.biller.deploy/src/main/resources/bootstrap/info_presencial_2014.xlsx']saldo_cons!$a$2:$n$1048576,10,0)</f>
        <v>#VALUE!</v>
      </c>
      <c r="AU399" s="53" t="e">
        <f aca="false">+VLOOKUP($D399,['file:///home/lab/repositories/luckia.facturador/com.luckia.biller.deploy/src/main/resources/bootstrap/info_presencial_2014.xlsx']saldo_cons!$a$2:$n$1048576,11,0)</f>
        <v>#VALUE!</v>
      </c>
      <c r="AV399" s="53" t="e">
        <f aca="false">+VLOOKUP($D399,['file:///home/lab/repositories/luckia.facturador/com.luckia.biller.deploy/src/main/resources/bootstrap/info_presencial_2014.xlsx']saldo_cons!$a$2:$n$1048576,12,0)</f>
        <v>#VALUE!</v>
      </c>
      <c r="AW399" s="53" t="e">
        <f aca="false">+VLOOKUP($D399,['file:///home/lab/repositories/luckia.facturador/com.luckia.biller.deploy/src/main/resources/bootstrap/info_presencial_2014.xlsx']saldo_cons!$a$2:$n$1048576,13,0)</f>
        <v>#VALUE!</v>
      </c>
      <c r="AX399" s="53" t="e">
        <f aca="false">+VLOOKUP($D399,['file:///home/lab/repositories/luckia.facturador/com.luckia.biller.deploy/src/main/resources/bootstrap/info_presencial_2014.xlsx']saldo_cons!$a$2:$n$1048576,14,0)</f>
        <v>#VALUE!</v>
      </c>
      <c r="AY399" s="53" t="n">
        <f aca="false">+SUM(AM399:AX399)</f>
        <v>1400</v>
      </c>
      <c r="AZ399" s="53"/>
      <c r="BA399" s="53"/>
      <c r="BB399" s="53" t="e">
        <f aca="false">+VLOOKUP($D399,['file:///home/lab/repositories/luckia.facturador/com.luckia.biller.deploy/src/main/resources/bootstrap/info_presencial_2014.xlsx']ggr_cons!$a$2:$n$1048576,3,0)</f>
        <v>#VALUE!</v>
      </c>
      <c r="BC399" s="53" t="e">
        <f aca="false">+VLOOKUP($D399,['file:///home/lab/repositories/luckia.facturador/com.luckia.biller.deploy/src/main/resources/bootstrap/info_presencial_2014.xlsx']ggr_cons!$a$2:$n$1048576,4,0)</f>
        <v>#VALUE!</v>
      </c>
      <c r="BD399" s="53" t="e">
        <f aca="false">+VLOOKUP($D399,['file:///home/lab/repositories/luckia.facturador/com.luckia.biller.deploy/src/main/resources/bootstrap/info_presencial_2014.xlsx']ggr_cons!$a$2:$n$1048576,5,0)</f>
        <v>#VALUE!</v>
      </c>
      <c r="BE399" s="53" t="e">
        <f aca="false">+VLOOKUP($D399,['file:///home/lab/repositories/luckia.facturador/com.luckia.biller.deploy/src/main/resources/bootstrap/info_presencial_2014.xlsx']ggr_cons!$a$2:$n$1048576,6,0)</f>
        <v>#VALUE!</v>
      </c>
      <c r="BF399" s="53" t="e">
        <f aca="false">+VLOOKUP($D399,['file:///home/lab/repositories/luckia.facturador/com.luckia.biller.deploy/src/main/resources/bootstrap/info_presencial_2014.xlsx']ggr_cons!$a$2:$n$1048576,7,0)</f>
        <v>#VALUE!</v>
      </c>
      <c r="BG399" s="53" t="e">
        <f aca="false">+VLOOKUP($D399,['file:///home/lab/repositories/luckia.facturador/com.luckia.biller.deploy/src/main/resources/bootstrap/info_presencial_2014.xlsx']ggr_cons!$a$2:$n$1048576,8,0)</f>
        <v>#VALUE!</v>
      </c>
      <c r="BH399" s="53" t="e">
        <f aca="false">+VLOOKUP($D399,['file:///home/lab/repositories/luckia.facturador/com.luckia.biller.deploy/src/main/resources/bootstrap/info_presencial_2014.xlsx']ggr_cons!$a$2:$n$1048576,9,0)</f>
        <v>#VALUE!</v>
      </c>
      <c r="BI399" s="53" t="e">
        <f aca="false">+VLOOKUP($D399,['file:///home/lab/repositories/luckia.facturador/com.luckia.biller.deploy/src/main/resources/bootstrap/info_presencial_2014.xlsx']ggr_cons!$a$2:$n$1048576,10,0)</f>
        <v>#VALUE!</v>
      </c>
      <c r="BJ399" s="53" t="e">
        <f aca="false">+VLOOKUP($D399,['file:///home/lab/repositories/luckia.facturador/com.luckia.biller.deploy/src/main/resources/bootstrap/info_presencial_2014.xlsx']ggr_cons!$a$2:$n$1048576,11,0)</f>
        <v>#VALUE!</v>
      </c>
      <c r="BK399" s="53" t="e">
        <f aca="false">+VLOOKUP($D399,['file:///home/lab/repositories/luckia.facturador/com.luckia.biller.deploy/src/main/resources/bootstrap/info_presencial_2014.xlsx']ggr_cons!$a$2:$n$1048576,12,0)</f>
        <v>#VALUE!</v>
      </c>
      <c r="BL399" s="53" t="e">
        <f aca="false">+VLOOKUP($D399,['file:///home/lab/repositories/luckia.facturador/com.luckia.biller.deploy/src/main/resources/bootstrap/info_presencial_2014.xlsx']ggr_cons!$a$2:$n$1048576,13,0)</f>
        <v>#VALUE!</v>
      </c>
      <c r="BM399" s="53" t="e">
        <f aca="false">+VLOOKUP($D399,['file:///home/lab/repositories/luckia.facturador/com.luckia.biller.deploy/src/main/resources/bootstrap/info_presencial_2014.xlsx']ggr_cons!$a$2:$n$1048576,14,0)</f>
        <v>#VALUE!</v>
      </c>
      <c r="BN399" s="53" t="n">
        <f aca="false">+SUM(BB399:BM399)</f>
        <v>757.46</v>
      </c>
      <c r="BO399" s="53"/>
      <c r="BP399" s="53"/>
      <c r="BQ399" s="55" t="n">
        <f aca="false">+$N399*X399</f>
        <v>0</v>
      </c>
      <c r="BR399" s="55" t="n">
        <f aca="false">+$N399*Y399</f>
        <v>0</v>
      </c>
      <c r="BS399" s="55" t="n">
        <f aca="false">+$N399*Z399</f>
        <v>0</v>
      </c>
      <c r="BT399" s="55" t="n">
        <f aca="false">+$N399*AA399</f>
        <v>0</v>
      </c>
      <c r="BU399" s="55" t="n">
        <f aca="false">+$N399*AB399</f>
        <v>0</v>
      </c>
      <c r="BV399" s="55" t="n">
        <f aca="false">+$N399*AC399</f>
        <v>0</v>
      </c>
      <c r="BW399" s="55" t="n">
        <f aca="false">+$N399*AD399</f>
        <v>0</v>
      </c>
      <c r="BX399" s="55" t="n">
        <f aca="false">+$N399*AE399</f>
        <v>0</v>
      </c>
      <c r="BY399" s="55" t="n">
        <f aca="false">+$N399*AF399</f>
        <v>0</v>
      </c>
      <c r="BZ399" s="55" t="n">
        <f aca="false">+$N399*AG399</f>
        <v>0</v>
      </c>
      <c r="CA399" s="55" t="n">
        <f aca="false">+$N399*AH399</f>
        <v>0</v>
      </c>
      <c r="CB399" s="55" t="n">
        <f aca="false">+$N399*AI399</f>
        <v>0</v>
      </c>
      <c r="CC399" s="55" t="n">
        <f aca="false">+SUM(BQ399:CB399)</f>
        <v>0</v>
      </c>
      <c r="CD399" s="53"/>
      <c r="CE399" s="55"/>
      <c r="CF399" s="55" t="n">
        <f aca="false">+BQ399/$CE$2</f>
        <v>0</v>
      </c>
      <c r="CG399" s="55" t="n">
        <f aca="false">+BR399/$CE$2</f>
        <v>0</v>
      </c>
      <c r="CH399" s="55" t="n">
        <f aca="false">+BS399/$CE$2</f>
        <v>0</v>
      </c>
      <c r="CI399" s="55" t="n">
        <f aca="false">+BT399/$CE$2</f>
        <v>0</v>
      </c>
      <c r="CJ399" s="55" t="n">
        <f aca="false">+BU399/$CE$2</f>
        <v>0</v>
      </c>
      <c r="CK399" s="55" t="n">
        <f aca="false">+BV399/$CE$2</f>
        <v>0</v>
      </c>
      <c r="CL399" s="55" t="n">
        <f aca="false">+BW399/$CE$2</f>
        <v>0</v>
      </c>
      <c r="CM399" s="55" t="n">
        <f aca="false">+BX399/$CE$2</f>
        <v>0</v>
      </c>
      <c r="CN399" s="55" t="n">
        <f aca="false">+BY399/$CE$2</f>
        <v>0</v>
      </c>
      <c r="CO399" s="55" t="n">
        <f aca="false">+BZ399/$CE$2</f>
        <v>0</v>
      </c>
      <c r="CP399" s="55" t="n">
        <f aca="false">+CA399/$CE$2</f>
        <v>0</v>
      </c>
      <c r="CQ399" s="55" t="n">
        <f aca="false">+CB399/$CE$2</f>
        <v>0</v>
      </c>
      <c r="CR399" s="55" t="n">
        <f aca="false">+CC399/$CE$2</f>
        <v>0</v>
      </c>
      <c r="CS399" s="53"/>
      <c r="CT399" s="53"/>
      <c r="CU399" s="56" t="n">
        <f aca="false">+$O399*X399+$P399*BB399+$Q399*(0.9*BB399+$S399)+$R399</f>
        <v>0</v>
      </c>
      <c r="CV399" s="56" t="n">
        <f aca="false">+$O399*Y399+$P399*BC399+$Q399*(0.9*BC399+$S399)+$R399</f>
        <v>0</v>
      </c>
      <c r="CW399" s="56" t="n">
        <f aca="false">+$O399*Z399+$P399*BD399+$Q399*(0.9*BD399+$S399)+$R399</f>
        <v>0</v>
      </c>
      <c r="CX399" s="56" t="n">
        <f aca="false">+$O399*AA399+$P399*BE399+$Q399*(0.9*BE399+$S399)+$R399</f>
        <v>0</v>
      </c>
      <c r="CY399" s="56" t="n">
        <f aca="false">+$O399*AB399+$P399*BF399+$Q399*(0.9*BF399+$S399)+$R399</f>
        <v>0</v>
      </c>
      <c r="CZ399" s="56" t="n">
        <f aca="false">+$O399*AC399+$P399*BG399+$Q399*(0.9*BG399+$S399)+$R399</f>
        <v>0</v>
      </c>
      <c r="DA399" s="56" t="n">
        <f aca="false">+$O399*AD399+$P399*BH399+$Q399*(0.9*BH399+$S399)+$R399</f>
        <v>0</v>
      </c>
      <c r="DB399" s="56" t="n">
        <f aca="false">+$O399*AE399+$P399*BI399+$Q399*(0.9*BI399+$S399)+$R399</f>
        <v>0</v>
      </c>
      <c r="DC399" s="56" t="n">
        <f aca="false">+$O399*AF399+$P399*BJ399+$Q399*(0.9*BJ399+$S399)+$R399</f>
        <v>0</v>
      </c>
      <c r="DD399" s="56" t="n">
        <f aca="false">+$O399*AG399+$P399*BK399+$Q399*(0.9*BK399+$S399)+$R399</f>
        <v>0</v>
      </c>
      <c r="DE399" s="56" t="n">
        <f aca="false">+$O399*AH399+$P399*BL399+$Q399*(0.9*BL399+$S399)+$R399</f>
        <v>0</v>
      </c>
      <c r="DF399" s="56" t="n">
        <f aca="false">+$O399*AI399+$P399*BM399+$Q399*(0.9*BM399+$S399)+$R399</f>
        <v>0</v>
      </c>
      <c r="DG399" s="55" t="n">
        <f aca="false">+SUM(CU399:DF399)</f>
        <v>0</v>
      </c>
      <c r="DH399" s="53"/>
      <c r="DJ399" s="14" t="n">
        <f aca="false">+IF(X399=0,0,$T399)</f>
        <v>30</v>
      </c>
      <c r="DK399" s="14" t="n">
        <f aca="false">+IF(Y399=0,0,$T399)</f>
        <v>0</v>
      </c>
      <c r="DL399" s="14" t="n">
        <f aca="false">+IF(Z399=0,0,$T399)</f>
        <v>0</v>
      </c>
      <c r="DM399" s="14" t="n">
        <f aca="false">+IF(AA399=0,0,$T399)</f>
        <v>0</v>
      </c>
      <c r="DN399" s="14" t="n">
        <f aca="false">+IF(AB399=0,0,$T399)</f>
        <v>0</v>
      </c>
      <c r="DO399" s="14" t="n">
        <f aca="false">+IF(AC399=0,0,$T399)</f>
        <v>0</v>
      </c>
      <c r="DP399" s="14" t="n">
        <f aca="false">+IF(AD399=0,0,$T399)</f>
        <v>0</v>
      </c>
      <c r="DQ399" s="14" t="n">
        <f aca="false">+IF(AE399=0,0,$T399)</f>
        <v>0</v>
      </c>
      <c r="DR399" s="14" t="n">
        <f aca="false">+IF(AF399=0,0,$T399)</f>
        <v>0</v>
      </c>
      <c r="DS399" s="14" t="n">
        <f aca="false">+IF(AG399=0,0,$T399)</f>
        <v>0</v>
      </c>
      <c r="DT399" s="14" t="n">
        <f aca="false">+IF(AH399=0,0,$T399)</f>
        <v>0</v>
      </c>
      <c r="DU399" s="14" t="n">
        <f aca="false">+IF(AI399=0,0,$T399)</f>
        <v>0</v>
      </c>
      <c r="DV399" s="55" t="n">
        <f aca="false">+SUM(DJ399:DU399)</f>
        <v>30</v>
      </c>
      <c r="DY399" s="14" t="n">
        <v>0</v>
      </c>
      <c r="DZ399" s="14" t="n">
        <v>0</v>
      </c>
      <c r="EA399" s="14" t="n">
        <v>0</v>
      </c>
      <c r="EB399" s="14" t="n">
        <v>0</v>
      </c>
      <c r="EC399" s="14" t="n">
        <v>0</v>
      </c>
      <c r="ED399" s="14" t="n">
        <v>0</v>
      </c>
      <c r="EE399" s="14" t="n">
        <v>0</v>
      </c>
      <c r="EF399" s="14" t="n">
        <v>0</v>
      </c>
      <c r="EG399" s="14" t="n">
        <v>0</v>
      </c>
      <c r="EH399" s="14" t="n">
        <v>0</v>
      </c>
      <c r="EI399" s="14" t="n">
        <v>0</v>
      </c>
      <c r="EJ399" s="14" t="n">
        <v>0</v>
      </c>
      <c r="EK399" s="55" t="n">
        <f aca="false">+SUM(DY399:EJ399)</f>
        <v>0</v>
      </c>
      <c r="EO399" s="53" t="n">
        <f aca="false">+CU399+DJ399-DY399/2</f>
        <v>30</v>
      </c>
      <c r="EP399" s="53" t="n">
        <f aca="false">+CV399+DK399-DZ399/2</f>
        <v>0</v>
      </c>
      <c r="EQ399" s="53" t="n">
        <f aca="false">+CW399+DL399-EA399/2</f>
        <v>0</v>
      </c>
      <c r="ER399" s="53" t="n">
        <f aca="false">+CX399+DM399-EB399/2</f>
        <v>0</v>
      </c>
      <c r="ES399" s="53" t="n">
        <f aca="false">+CY399+DN399-EC399/2</f>
        <v>0</v>
      </c>
      <c r="ET399" s="53" t="n">
        <f aca="false">+CZ399+DO399-ED399/2</f>
        <v>0</v>
      </c>
      <c r="EU399" s="53" t="n">
        <f aca="false">+DA399+DP399-EE399/2</f>
        <v>0</v>
      </c>
      <c r="EV399" s="53" t="n">
        <f aca="false">+DB399+DQ399-EF399/2</f>
        <v>0</v>
      </c>
      <c r="EW399" s="53" t="n">
        <f aca="false">+DC399+DR399-EG399/2</f>
        <v>0</v>
      </c>
      <c r="EX399" s="53" t="n">
        <f aca="false">+DD399+DS399-EH399/2</f>
        <v>0</v>
      </c>
      <c r="EY399" s="53" t="n">
        <f aca="false">+DE399+DT399-EI399/2</f>
        <v>0</v>
      </c>
      <c r="EZ399" s="53" t="n">
        <f aca="false">+DF399+DU399-EJ399/2</f>
        <v>0</v>
      </c>
      <c r="FA399" s="55" t="n">
        <f aca="false">+SUM(EO399:EZ399)</f>
        <v>30</v>
      </c>
      <c r="FD399" s="53" t="n">
        <f aca="false">+AM399-EO399-DY399</f>
        <v>1370</v>
      </c>
      <c r="FE399" s="53" t="n">
        <f aca="false">+AN399-EP399-DZ399</f>
        <v>0</v>
      </c>
      <c r="FF399" s="53" t="n">
        <f aca="false">+AO399-EQ399-EA399</f>
        <v>0</v>
      </c>
      <c r="FG399" s="53" t="n">
        <f aca="false">+AP399-ER399-EB399</f>
        <v>0</v>
      </c>
      <c r="FH399" s="53" t="n">
        <f aca="false">+AQ399-ES399-EC399</f>
        <v>0</v>
      </c>
      <c r="FI399" s="53" t="n">
        <f aca="false">+AR399-ET399-ED399</f>
        <v>0</v>
      </c>
      <c r="FJ399" s="53" t="n">
        <f aca="false">+AS399-EU399-EE399</f>
        <v>0</v>
      </c>
      <c r="FK399" s="53" t="n">
        <f aca="false">+AT399-EV399-EF399</f>
        <v>0</v>
      </c>
      <c r="FL399" s="53" t="n">
        <f aca="false">+AU399-EW399-EG399</f>
        <v>0</v>
      </c>
      <c r="FM399" s="53" t="n">
        <f aca="false">+AV399-EX399-EH399</f>
        <v>0</v>
      </c>
      <c r="FN399" s="53" t="n">
        <f aca="false">+AW399-EY399-EI399</f>
        <v>0</v>
      </c>
      <c r="FO399" s="53" t="n">
        <f aca="false">+AX399-EZ399-EJ399</f>
        <v>0</v>
      </c>
      <c r="FP399" s="53" t="n">
        <f aca="false">+AY399-FA399</f>
        <v>1370</v>
      </c>
    </row>
    <row collapsed="false" customFormat="false" customHeight="true" hidden="false" ht="15" outlineLevel="2" r="400">
      <c r="A400" s="90" t="s">
        <v>1159</v>
      </c>
      <c r="B400" s="90" t="s">
        <v>1159</v>
      </c>
      <c r="C400" s="90" t="s">
        <v>1159</v>
      </c>
      <c r="D400" s="67" t="n">
        <v>16317</v>
      </c>
      <c r="E400" s="69"/>
      <c r="F400" s="72" t="s">
        <v>1176</v>
      </c>
      <c r="G400" s="21" t="s">
        <v>69</v>
      </c>
      <c r="H400" s="21" t="s">
        <v>69</v>
      </c>
      <c r="I400" s="72"/>
      <c r="J400" s="76"/>
      <c r="K400" s="76"/>
      <c r="L400" s="49"/>
      <c r="M400" s="50" t="s">
        <v>70</v>
      </c>
      <c r="N400" s="51"/>
      <c r="O400" s="51"/>
      <c r="P400" s="51"/>
      <c r="Q400" s="51"/>
      <c r="R400" s="50"/>
      <c r="S400" s="50"/>
      <c r="T400" s="50" t="n">
        <v>30</v>
      </c>
      <c r="U400" s="50"/>
      <c r="X400" s="53" t="e">
        <f aca="false">+VLOOKUP($D400,['file:///home/lab/repositories/luckia.facturador/com.luckia.biller.deploy/src/main/resources/bootstrap/info_presencial_2014.xlsx']venta_neta_cons!$a$2:$n$1048576,3,0)</f>
        <v>#VALUE!</v>
      </c>
      <c r="Y400" s="53" t="e">
        <f aca="false">+VLOOKUP($D400,['file:///home/lab/repositories/luckia.facturador/com.luckia.biller.deploy/src/main/resources/bootstrap/info_presencial_2014.xlsx']venta_neta_cons!$a$2:$n$1048576,4,0)</f>
        <v>#VALUE!</v>
      </c>
      <c r="Z400" s="53" t="e">
        <f aca="false">+VLOOKUP($D400,['file:///home/lab/repositories/luckia.facturador/com.luckia.biller.deploy/src/main/resources/bootstrap/info_presencial_2014.xlsx']venta_neta_cons!$a$2:$n$1048576,5,0)</f>
        <v>#VALUE!</v>
      </c>
      <c r="AA400" s="53" t="e">
        <f aca="false">+VLOOKUP($D400,['file:///home/lab/repositories/luckia.facturador/com.luckia.biller.deploy/src/main/resources/bootstrap/info_presencial_2014.xlsx']venta_neta_cons!$a$2:$n$1048576,6,0)</f>
        <v>#VALUE!</v>
      </c>
      <c r="AB400" s="53" t="e">
        <f aca="false">+VLOOKUP($D400,['file:///home/lab/repositories/luckia.facturador/com.luckia.biller.deploy/src/main/resources/bootstrap/info_presencial_2014.xlsx']venta_neta_cons!$a$2:$n$1048576,7,0)</f>
        <v>#VALUE!</v>
      </c>
      <c r="AC400" s="53" t="e">
        <f aca="false">+VLOOKUP($D400,['file:///home/lab/repositories/luckia.facturador/com.luckia.biller.deploy/src/main/resources/bootstrap/info_presencial_2014.xlsx']venta_neta_cons!$a$2:$n$1048576,8,0)</f>
        <v>#VALUE!</v>
      </c>
      <c r="AD400" s="53" t="e">
        <f aca="false">+VLOOKUP($D400,['file:///home/lab/repositories/luckia.facturador/com.luckia.biller.deploy/src/main/resources/bootstrap/info_presencial_2014.xlsx']venta_neta_cons!$a$2:$n$1048576,9,0)</f>
        <v>#VALUE!</v>
      </c>
      <c r="AE400" s="53" t="e">
        <f aca="false">+VLOOKUP($D400,['file:///home/lab/repositories/luckia.facturador/com.luckia.biller.deploy/src/main/resources/bootstrap/info_presencial_2014.xlsx']venta_neta_cons!$a$2:$n$1048576,10,0)</f>
        <v>#VALUE!</v>
      </c>
      <c r="AF400" s="53" t="e">
        <f aca="false">+VLOOKUP($D400,['file:///home/lab/repositories/luckia.facturador/com.luckia.biller.deploy/src/main/resources/bootstrap/info_presencial_2014.xlsx']venta_neta_cons!$a$2:$n$1048576,11,0)</f>
        <v>#VALUE!</v>
      </c>
      <c r="AG400" s="53" t="e">
        <f aca="false">+VLOOKUP($D400,['file:///home/lab/repositories/luckia.facturador/com.luckia.biller.deploy/src/main/resources/bootstrap/info_presencial_2014.xlsx']venta_neta_cons!$a$2:$n$1048576,12,0)</f>
        <v>#VALUE!</v>
      </c>
      <c r="AH400" s="53" t="e">
        <f aca="false">+VLOOKUP($D400,['file:///home/lab/repositories/luckia.facturador/com.luckia.biller.deploy/src/main/resources/bootstrap/info_presencial_2014.xlsx']venta_neta_cons!$a$2:$n$1048576,13,0)</f>
        <v>#VALUE!</v>
      </c>
      <c r="AI400" s="53" t="e">
        <f aca="false">+VLOOKUP($D400,['file:///home/lab/repositories/luckia.facturador/com.luckia.biller.deploy/src/main/resources/bootstrap/info_presencial_2014.xlsx']venta_neta_cons!$a$2:$n$1048576,14,0)</f>
        <v>#VALUE!</v>
      </c>
      <c r="AJ400" s="53" t="n">
        <f aca="false">+SUM(X400:AI400)</f>
        <v>562</v>
      </c>
      <c r="AK400" s="54" t="n">
        <f aca="false">+BB400/X400</f>
        <v>0.79135231316726</v>
      </c>
      <c r="AL400" s="53"/>
      <c r="AM400" s="53" t="e">
        <f aca="false">+VLOOKUP($D400,['file:///home/lab/repositories/luckia.facturador/com.luckia.biller.deploy/src/main/resources/bootstrap/info_presencial_2014.xlsx']saldo_cons!$a$2:$n$1048576,3,0)</f>
        <v>#VALUE!</v>
      </c>
      <c r="AN400" s="53" t="e">
        <f aca="false">+VLOOKUP($D400,['file:///home/lab/repositories/luckia.facturador/com.luckia.biller.deploy/src/main/resources/bootstrap/info_presencial_2014.xlsx']saldo_cons!$a$2:$n$1048576,4,0)</f>
        <v>#VALUE!</v>
      </c>
      <c r="AO400" s="53" t="e">
        <f aca="false">+VLOOKUP($D400,['file:///home/lab/repositories/luckia.facturador/com.luckia.biller.deploy/src/main/resources/bootstrap/info_presencial_2014.xlsx']saldo_cons!$a$2:$n$1048576,5,0)</f>
        <v>#VALUE!</v>
      </c>
      <c r="AP400" s="53" t="e">
        <f aca="false">+VLOOKUP($D400,['file:///home/lab/repositories/luckia.facturador/com.luckia.biller.deploy/src/main/resources/bootstrap/info_presencial_2014.xlsx']saldo_cons!$a$2:$n$1048576,6,0)</f>
        <v>#VALUE!</v>
      </c>
      <c r="AQ400" s="53" t="e">
        <f aca="false">+VLOOKUP($D400,['file:///home/lab/repositories/luckia.facturador/com.luckia.biller.deploy/src/main/resources/bootstrap/info_presencial_2014.xlsx']saldo_cons!$a$2:$n$1048576,7,0)</f>
        <v>#VALUE!</v>
      </c>
      <c r="AR400" s="53" t="e">
        <f aca="false">+VLOOKUP($D400,['file:///home/lab/repositories/luckia.facturador/com.luckia.biller.deploy/src/main/resources/bootstrap/info_presencial_2014.xlsx']saldo_cons!$a$2:$n$1048576,8,0)</f>
        <v>#VALUE!</v>
      </c>
      <c r="AS400" s="53" t="e">
        <f aca="false">+VLOOKUP($D400,['file:///home/lab/repositories/luckia.facturador/com.luckia.biller.deploy/src/main/resources/bootstrap/info_presencial_2014.xlsx']saldo_cons!$a$2:$n$1048576,9,0)</f>
        <v>#VALUE!</v>
      </c>
      <c r="AT400" s="53" t="e">
        <f aca="false">+VLOOKUP($D400,['file:///home/lab/repositories/luckia.facturador/com.luckia.biller.deploy/src/main/resources/bootstrap/info_presencial_2014.xlsx']saldo_cons!$a$2:$n$1048576,10,0)</f>
        <v>#VALUE!</v>
      </c>
      <c r="AU400" s="53" t="e">
        <f aca="false">+VLOOKUP($D400,['file:///home/lab/repositories/luckia.facturador/com.luckia.biller.deploy/src/main/resources/bootstrap/info_presencial_2014.xlsx']saldo_cons!$a$2:$n$1048576,11,0)</f>
        <v>#VALUE!</v>
      </c>
      <c r="AV400" s="53" t="e">
        <f aca="false">+VLOOKUP($D400,['file:///home/lab/repositories/luckia.facturador/com.luckia.biller.deploy/src/main/resources/bootstrap/info_presencial_2014.xlsx']saldo_cons!$a$2:$n$1048576,12,0)</f>
        <v>#VALUE!</v>
      </c>
      <c r="AW400" s="53" t="e">
        <f aca="false">+VLOOKUP($D400,['file:///home/lab/repositories/luckia.facturador/com.luckia.biller.deploy/src/main/resources/bootstrap/info_presencial_2014.xlsx']saldo_cons!$a$2:$n$1048576,13,0)</f>
        <v>#VALUE!</v>
      </c>
      <c r="AX400" s="53" t="e">
        <f aca="false">+VLOOKUP($D400,['file:///home/lab/repositories/luckia.facturador/com.luckia.biller.deploy/src/main/resources/bootstrap/info_presencial_2014.xlsx']saldo_cons!$a$2:$n$1048576,14,0)</f>
        <v>#VALUE!</v>
      </c>
      <c r="AY400" s="53" t="n">
        <f aca="false">+SUM(AM400:AX400)</f>
        <v>562</v>
      </c>
      <c r="AZ400" s="53"/>
      <c r="BA400" s="53"/>
      <c r="BB400" s="53" t="e">
        <f aca="false">+VLOOKUP($D400,['file:///home/lab/repositories/luckia.facturador/com.luckia.biller.deploy/src/main/resources/bootstrap/info_presencial_2014.xlsx']ggr_cons!$a$2:$n$1048576,3,0)</f>
        <v>#VALUE!</v>
      </c>
      <c r="BC400" s="53" t="e">
        <f aca="false">+VLOOKUP($D400,['file:///home/lab/repositories/luckia.facturador/com.luckia.biller.deploy/src/main/resources/bootstrap/info_presencial_2014.xlsx']ggr_cons!$a$2:$n$1048576,4,0)</f>
        <v>#VALUE!</v>
      </c>
      <c r="BD400" s="53" t="e">
        <f aca="false">+VLOOKUP($D400,['file:///home/lab/repositories/luckia.facturador/com.luckia.biller.deploy/src/main/resources/bootstrap/info_presencial_2014.xlsx']ggr_cons!$a$2:$n$1048576,5,0)</f>
        <v>#VALUE!</v>
      </c>
      <c r="BE400" s="53" t="e">
        <f aca="false">+VLOOKUP($D400,['file:///home/lab/repositories/luckia.facturador/com.luckia.biller.deploy/src/main/resources/bootstrap/info_presencial_2014.xlsx']ggr_cons!$a$2:$n$1048576,6,0)</f>
        <v>#VALUE!</v>
      </c>
      <c r="BF400" s="53" t="e">
        <f aca="false">+VLOOKUP($D400,['file:///home/lab/repositories/luckia.facturador/com.luckia.biller.deploy/src/main/resources/bootstrap/info_presencial_2014.xlsx']ggr_cons!$a$2:$n$1048576,7,0)</f>
        <v>#VALUE!</v>
      </c>
      <c r="BG400" s="53" t="e">
        <f aca="false">+VLOOKUP($D400,['file:///home/lab/repositories/luckia.facturador/com.luckia.biller.deploy/src/main/resources/bootstrap/info_presencial_2014.xlsx']ggr_cons!$a$2:$n$1048576,8,0)</f>
        <v>#VALUE!</v>
      </c>
      <c r="BH400" s="53" t="e">
        <f aca="false">+VLOOKUP($D400,['file:///home/lab/repositories/luckia.facturador/com.luckia.biller.deploy/src/main/resources/bootstrap/info_presencial_2014.xlsx']ggr_cons!$a$2:$n$1048576,9,0)</f>
        <v>#VALUE!</v>
      </c>
      <c r="BI400" s="53" t="e">
        <f aca="false">+VLOOKUP($D400,['file:///home/lab/repositories/luckia.facturador/com.luckia.biller.deploy/src/main/resources/bootstrap/info_presencial_2014.xlsx']ggr_cons!$a$2:$n$1048576,10,0)</f>
        <v>#VALUE!</v>
      </c>
      <c r="BJ400" s="53" t="e">
        <f aca="false">+VLOOKUP($D400,['file:///home/lab/repositories/luckia.facturador/com.luckia.biller.deploy/src/main/resources/bootstrap/info_presencial_2014.xlsx']ggr_cons!$a$2:$n$1048576,11,0)</f>
        <v>#VALUE!</v>
      </c>
      <c r="BK400" s="53" t="e">
        <f aca="false">+VLOOKUP($D400,['file:///home/lab/repositories/luckia.facturador/com.luckia.biller.deploy/src/main/resources/bootstrap/info_presencial_2014.xlsx']ggr_cons!$a$2:$n$1048576,12,0)</f>
        <v>#VALUE!</v>
      </c>
      <c r="BL400" s="53" t="e">
        <f aca="false">+VLOOKUP($D400,['file:///home/lab/repositories/luckia.facturador/com.luckia.biller.deploy/src/main/resources/bootstrap/info_presencial_2014.xlsx']ggr_cons!$a$2:$n$1048576,13,0)</f>
        <v>#VALUE!</v>
      </c>
      <c r="BM400" s="53" t="e">
        <f aca="false">+VLOOKUP($D400,['file:///home/lab/repositories/luckia.facturador/com.luckia.biller.deploy/src/main/resources/bootstrap/info_presencial_2014.xlsx']ggr_cons!$a$2:$n$1048576,14,0)</f>
        <v>#VALUE!</v>
      </c>
      <c r="BN400" s="53" t="n">
        <f aca="false">+SUM(BB400:BM400)</f>
        <v>444.74</v>
      </c>
      <c r="BO400" s="53"/>
      <c r="BP400" s="53"/>
      <c r="BQ400" s="55" t="n">
        <f aca="false">+$N400*X400</f>
        <v>0</v>
      </c>
      <c r="BR400" s="55" t="n">
        <f aca="false">+$N400*Y400</f>
        <v>0</v>
      </c>
      <c r="BS400" s="55" t="n">
        <f aca="false">+$N400*Z400</f>
        <v>0</v>
      </c>
      <c r="BT400" s="55" t="n">
        <f aca="false">+$N400*AA400</f>
        <v>0</v>
      </c>
      <c r="BU400" s="55" t="n">
        <f aca="false">+$N400*AB400</f>
        <v>0</v>
      </c>
      <c r="BV400" s="55" t="n">
        <f aca="false">+$N400*AC400</f>
        <v>0</v>
      </c>
      <c r="BW400" s="55" t="n">
        <f aca="false">+$N400*AD400</f>
        <v>0</v>
      </c>
      <c r="BX400" s="55" t="n">
        <f aca="false">+$N400*AE400</f>
        <v>0</v>
      </c>
      <c r="BY400" s="55" t="n">
        <f aca="false">+$N400*AF400</f>
        <v>0</v>
      </c>
      <c r="BZ400" s="55" t="n">
        <f aca="false">+$N400*AG400</f>
        <v>0</v>
      </c>
      <c r="CA400" s="55" t="n">
        <f aca="false">+$N400*AH400</f>
        <v>0</v>
      </c>
      <c r="CB400" s="55" t="n">
        <f aca="false">+$N400*AI400</f>
        <v>0</v>
      </c>
      <c r="CC400" s="55" t="n">
        <f aca="false">+SUM(BQ400:CB400)</f>
        <v>0</v>
      </c>
      <c r="CD400" s="53"/>
      <c r="CE400" s="55"/>
      <c r="CF400" s="55" t="n">
        <f aca="false">+BQ400/$CE$2</f>
        <v>0</v>
      </c>
      <c r="CG400" s="55" t="n">
        <f aca="false">+BR400/$CE$2</f>
        <v>0</v>
      </c>
      <c r="CH400" s="55" t="n">
        <f aca="false">+BS400/$CE$2</f>
        <v>0</v>
      </c>
      <c r="CI400" s="55" t="n">
        <f aca="false">+BT400/$CE$2</f>
        <v>0</v>
      </c>
      <c r="CJ400" s="55" t="n">
        <f aca="false">+BU400/$CE$2</f>
        <v>0</v>
      </c>
      <c r="CK400" s="55" t="n">
        <f aca="false">+BV400/$CE$2</f>
        <v>0</v>
      </c>
      <c r="CL400" s="55" t="n">
        <f aca="false">+BW400/$CE$2</f>
        <v>0</v>
      </c>
      <c r="CM400" s="55" t="n">
        <f aca="false">+BX400/$CE$2</f>
        <v>0</v>
      </c>
      <c r="CN400" s="55" t="n">
        <f aca="false">+BY400/$CE$2</f>
        <v>0</v>
      </c>
      <c r="CO400" s="55" t="n">
        <f aca="false">+BZ400/$CE$2</f>
        <v>0</v>
      </c>
      <c r="CP400" s="55" t="n">
        <f aca="false">+CA400/$CE$2</f>
        <v>0</v>
      </c>
      <c r="CQ400" s="55" t="n">
        <f aca="false">+CB400/$CE$2</f>
        <v>0</v>
      </c>
      <c r="CR400" s="55" t="n">
        <f aca="false">+CC400/$CE$2</f>
        <v>0</v>
      </c>
      <c r="CS400" s="53"/>
      <c r="CT400" s="53"/>
      <c r="CU400" s="56" t="n">
        <f aca="false">+$O400*X400+$P400*BB400+$Q400*(0.9*BB400+$S400)+$R400</f>
        <v>0</v>
      </c>
      <c r="CV400" s="56" t="n">
        <f aca="false">+$O400*Y400+$P400*BC400+$Q400*(0.9*BC400+$S400)+$R400</f>
        <v>0</v>
      </c>
      <c r="CW400" s="56" t="n">
        <f aca="false">+$O400*Z400+$P400*BD400+$Q400*(0.9*BD400+$S400)+$R400</f>
        <v>0</v>
      </c>
      <c r="CX400" s="56" t="n">
        <f aca="false">+$O400*AA400+$P400*BE400+$Q400*(0.9*BE400+$S400)+$R400</f>
        <v>0</v>
      </c>
      <c r="CY400" s="56" t="n">
        <f aca="false">+$O400*AB400+$P400*BF400+$Q400*(0.9*BF400+$S400)+$R400</f>
        <v>0</v>
      </c>
      <c r="CZ400" s="56" t="n">
        <f aca="false">+$O400*AC400+$P400*BG400+$Q400*(0.9*BG400+$S400)+$R400</f>
        <v>0</v>
      </c>
      <c r="DA400" s="56" t="n">
        <f aca="false">+$O400*AD400+$P400*BH400+$Q400*(0.9*BH400+$S400)+$R400</f>
        <v>0</v>
      </c>
      <c r="DB400" s="56" t="n">
        <f aca="false">+$O400*AE400+$P400*BI400+$Q400*(0.9*BI400+$S400)+$R400</f>
        <v>0</v>
      </c>
      <c r="DC400" s="56" t="n">
        <f aca="false">+$O400*AF400+$P400*BJ400+$Q400*(0.9*BJ400+$S400)+$R400</f>
        <v>0</v>
      </c>
      <c r="DD400" s="56" t="n">
        <f aca="false">+$O400*AG400+$P400*BK400+$Q400*(0.9*BK400+$S400)+$R400</f>
        <v>0</v>
      </c>
      <c r="DE400" s="56" t="n">
        <f aca="false">+$O400*AH400+$P400*BL400+$Q400*(0.9*BL400+$S400)+$R400</f>
        <v>0</v>
      </c>
      <c r="DF400" s="56" t="n">
        <f aca="false">+$O400*AI400+$P400*BM400+$Q400*(0.9*BM400+$S400)+$R400</f>
        <v>0</v>
      </c>
      <c r="DG400" s="55" t="n">
        <f aca="false">+SUM(CU400:DF400)</f>
        <v>0</v>
      </c>
      <c r="DH400" s="53"/>
      <c r="DJ400" s="14" t="n">
        <f aca="false">+IF(X400=0,0,$T400)</f>
        <v>30</v>
      </c>
      <c r="DK400" s="14" t="n">
        <f aca="false">+IF(Y400=0,0,$T400)</f>
        <v>0</v>
      </c>
      <c r="DL400" s="14" t="n">
        <f aca="false">+IF(Z400=0,0,$T400)</f>
        <v>0</v>
      </c>
      <c r="DM400" s="14" t="n">
        <f aca="false">+IF(AA400=0,0,$T400)</f>
        <v>0</v>
      </c>
      <c r="DN400" s="14" t="n">
        <f aca="false">+IF(AB400=0,0,$T400)</f>
        <v>0</v>
      </c>
      <c r="DO400" s="14" t="n">
        <f aca="false">+IF(AC400=0,0,$T400)</f>
        <v>0</v>
      </c>
      <c r="DP400" s="14" t="n">
        <f aca="false">+IF(AD400=0,0,$T400)</f>
        <v>0</v>
      </c>
      <c r="DQ400" s="14" t="n">
        <f aca="false">+IF(AE400=0,0,$T400)</f>
        <v>0</v>
      </c>
      <c r="DR400" s="14" t="n">
        <f aca="false">+IF(AF400=0,0,$T400)</f>
        <v>0</v>
      </c>
      <c r="DS400" s="14" t="n">
        <f aca="false">+IF(AG400=0,0,$T400)</f>
        <v>0</v>
      </c>
      <c r="DT400" s="14" t="n">
        <f aca="false">+IF(AH400=0,0,$T400)</f>
        <v>0</v>
      </c>
      <c r="DU400" s="14" t="n">
        <f aca="false">+IF(AI400=0,0,$T400)</f>
        <v>0</v>
      </c>
      <c r="DV400" s="55" t="n">
        <f aca="false">+SUM(DJ400:DU400)</f>
        <v>30</v>
      </c>
      <c r="DY400" s="14" t="n">
        <v>0</v>
      </c>
      <c r="DZ400" s="14" t="n">
        <v>0</v>
      </c>
      <c r="EA400" s="14" t="n">
        <v>0</v>
      </c>
      <c r="EB400" s="14" t="n">
        <v>0</v>
      </c>
      <c r="EC400" s="14" t="n">
        <v>0</v>
      </c>
      <c r="ED400" s="14" t="n">
        <v>0</v>
      </c>
      <c r="EE400" s="14" t="n">
        <v>0</v>
      </c>
      <c r="EF400" s="14" t="n">
        <v>0</v>
      </c>
      <c r="EG400" s="14" t="n">
        <v>0</v>
      </c>
      <c r="EH400" s="14" t="n">
        <v>0</v>
      </c>
      <c r="EI400" s="14" t="n">
        <v>0</v>
      </c>
      <c r="EJ400" s="14" t="n">
        <v>0</v>
      </c>
      <c r="EK400" s="55" t="n">
        <f aca="false">+SUM(DY400:EJ400)</f>
        <v>0</v>
      </c>
      <c r="EO400" s="53" t="n">
        <f aca="false">+CU400+DJ400-DY400/2</f>
        <v>30</v>
      </c>
      <c r="EP400" s="53" t="n">
        <f aca="false">+CV400+DK400-DZ400/2</f>
        <v>0</v>
      </c>
      <c r="EQ400" s="53" t="n">
        <f aca="false">+CW400+DL400-EA400/2</f>
        <v>0</v>
      </c>
      <c r="ER400" s="53" t="n">
        <f aca="false">+CX400+DM400-EB400/2</f>
        <v>0</v>
      </c>
      <c r="ES400" s="53" t="n">
        <f aca="false">+CY400+DN400-EC400/2</f>
        <v>0</v>
      </c>
      <c r="ET400" s="53" t="n">
        <f aca="false">+CZ400+DO400-ED400/2</f>
        <v>0</v>
      </c>
      <c r="EU400" s="53" t="n">
        <f aca="false">+DA400+DP400-EE400/2</f>
        <v>0</v>
      </c>
      <c r="EV400" s="53" t="n">
        <f aca="false">+DB400+DQ400-EF400/2</f>
        <v>0</v>
      </c>
      <c r="EW400" s="53" t="n">
        <f aca="false">+DC400+DR400-EG400/2</f>
        <v>0</v>
      </c>
      <c r="EX400" s="53" t="n">
        <f aca="false">+DD400+DS400-EH400/2</f>
        <v>0</v>
      </c>
      <c r="EY400" s="53" t="n">
        <f aca="false">+DE400+DT400-EI400/2</f>
        <v>0</v>
      </c>
      <c r="EZ400" s="53" t="n">
        <f aca="false">+DF400+DU400-EJ400/2</f>
        <v>0</v>
      </c>
      <c r="FA400" s="55" t="n">
        <f aca="false">+SUM(EO400:EZ400)</f>
        <v>30</v>
      </c>
      <c r="FD400" s="53" t="n">
        <f aca="false">+AM400-EO400-DY400</f>
        <v>532</v>
      </c>
      <c r="FE400" s="53" t="n">
        <f aca="false">+AN400-EP400-DZ400</f>
        <v>0</v>
      </c>
      <c r="FF400" s="53" t="n">
        <f aca="false">+AO400-EQ400-EA400</f>
        <v>0</v>
      </c>
      <c r="FG400" s="53" t="n">
        <f aca="false">+AP400-ER400-EB400</f>
        <v>0</v>
      </c>
      <c r="FH400" s="53" t="n">
        <f aca="false">+AQ400-ES400-EC400</f>
        <v>0</v>
      </c>
      <c r="FI400" s="53" t="n">
        <f aca="false">+AR400-ET400-ED400</f>
        <v>0</v>
      </c>
      <c r="FJ400" s="53" t="n">
        <f aca="false">+AS400-EU400-EE400</f>
        <v>0</v>
      </c>
      <c r="FK400" s="53" t="n">
        <f aca="false">+AT400-EV400-EF400</f>
        <v>0</v>
      </c>
      <c r="FL400" s="53" t="n">
        <f aca="false">+AU400-EW400-EG400</f>
        <v>0</v>
      </c>
      <c r="FM400" s="53" t="n">
        <f aca="false">+AV400-EX400-EH400</f>
        <v>0</v>
      </c>
      <c r="FN400" s="53" t="n">
        <f aca="false">+AW400-EY400-EI400</f>
        <v>0</v>
      </c>
      <c r="FO400" s="53" t="n">
        <f aca="false">+AX400-EZ400-EJ400</f>
        <v>0</v>
      </c>
      <c r="FP400" s="53" t="n">
        <f aca="false">+AY400-FA400</f>
        <v>532</v>
      </c>
    </row>
    <row collapsed="false" customFormat="false" customHeight="true" hidden="false" ht="15" outlineLevel="2" r="401">
      <c r="A401" s="90" t="s">
        <v>1159</v>
      </c>
      <c r="B401" s="90" t="s">
        <v>1159</v>
      </c>
      <c r="C401" s="90" t="s">
        <v>1159</v>
      </c>
      <c r="D401" s="67" t="n">
        <v>16243</v>
      </c>
      <c r="E401" s="69"/>
      <c r="F401" s="72" t="s">
        <v>1177</v>
      </c>
      <c r="G401" s="21" t="s">
        <v>69</v>
      </c>
      <c r="H401" s="21" t="s">
        <v>69</v>
      </c>
      <c r="I401" s="72"/>
      <c r="J401" s="76"/>
      <c r="K401" s="76"/>
      <c r="L401" s="49"/>
      <c r="M401" s="50" t="s">
        <v>70</v>
      </c>
      <c r="N401" s="51"/>
      <c r="O401" s="51"/>
      <c r="P401" s="51"/>
      <c r="Q401" s="51"/>
      <c r="R401" s="50"/>
      <c r="S401" s="50"/>
      <c r="T401" s="50" t="n">
        <v>30</v>
      </c>
      <c r="U401" s="50"/>
      <c r="X401" s="53" t="e">
        <f aca="false">+VLOOKUP($D401,['file:///home/lab/repositories/luckia.facturador/com.luckia.biller.deploy/src/main/resources/bootstrap/info_presencial_2014.xlsx']venta_neta_cons!$a$2:$n$1048576,3,0)</f>
        <v>#VALUE!</v>
      </c>
      <c r="Y401" s="53" t="e">
        <f aca="false">+VLOOKUP($D401,['file:///home/lab/repositories/luckia.facturador/com.luckia.biller.deploy/src/main/resources/bootstrap/info_presencial_2014.xlsx']venta_neta_cons!$a$2:$n$1048576,4,0)</f>
        <v>#VALUE!</v>
      </c>
      <c r="Z401" s="53" t="e">
        <f aca="false">+VLOOKUP($D401,['file:///home/lab/repositories/luckia.facturador/com.luckia.biller.deploy/src/main/resources/bootstrap/info_presencial_2014.xlsx']venta_neta_cons!$a$2:$n$1048576,5,0)</f>
        <v>#VALUE!</v>
      </c>
      <c r="AA401" s="53" t="e">
        <f aca="false">+VLOOKUP($D401,['file:///home/lab/repositories/luckia.facturador/com.luckia.biller.deploy/src/main/resources/bootstrap/info_presencial_2014.xlsx']venta_neta_cons!$a$2:$n$1048576,6,0)</f>
        <v>#VALUE!</v>
      </c>
      <c r="AB401" s="53" t="e">
        <f aca="false">+VLOOKUP($D401,['file:///home/lab/repositories/luckia.facturador/com.luckia.biller.deploy/src/main/resources/bootstrap/info_presencial_2014.xlsx']venta_neta_cons!$a$2:$n$1048576,7,0)</f>
        <v>#VALUE!</v>
      </c>
      <c r="AC401" s="53" t="e">
        <f aca="false">+VLOOKUP($D401,['file:///home/lab/repositories/luckia.facturador/com.luckia.biller.deploy/src/main/resources/bootstrap/info_presencial_2014.xlsx']venta_neta_cons!$a$2:$n$1048576,8,0)</f>
        <v>#VALUE!</v>
      </c>
      <c r="AD401" s="53" t="e">
        <f aca="false">+VLOOKUP($D401,['file:///home/lab/repositories/luckia.facturador/com.luckia.biller.deploy/src/main/resources/bootstrap/info_presencial_2014.xlsx']venta_neta_cons!$a$2:$n$1048576,9,0)</f>
        <v>#VALUE!</v>
      </c>
      <c r="AE401" s="53" t="e">
        <f aca="false">+VLOOKUP($D401,['file:///home/lab/repositories/luckia.facturador/com.luckia.biller.deploy/src/main/resources/bootstrap/info_presencial_2014.xlsx']venta_neta_cons!$a$2:$n$1048576,10,0)</f>
        <v>#VALUE!</v>
      </c>
      <c r="AF401" s="53" t="e">
        <f aca="false">+VLOOKUP($D401,['file:///home/lab/repositories/luckia.facturador/com.luckia.biller.deploy/src/main/resources/bootstrap/info_presencial_2014.xlsx']venta_neta_cons!$a$2:$n$1048576,11,0)</f>
        <v>#VALUE!</v>
      </c>
      <c r="AG401" s="53" t="e">
        <f aca="false">+VLOOKUP($D401,['file:///home/lab/repositories/luckia.facturador/com.luckia.biller.deploy/src/main/resources/bootstrap/info_presencial_2014.xlsx']venta_neta_cons!$a$2:$n$1048576,12,0)</f>
        <v>#VALUE!</v>
      </c>
      <c r="AH401" s="53" t="e">
        <f aca="false">+VLOOKUP($D401,['file:///home/lab/repositories/luckia.facturador/com.luckia.biller.deploy/src/main/resources/bootstrap/info_presencial_2014.xlsx']venta_neta_cons!$a$2:$n$1048576,13,0)</f>
        <v>#VALUE!</v>
      </c>
      <c r="AI401" s="53" t="e">
        <f aca="false">+VLOOKUP($D401,['file:///home/lab/repositories/luckia.facturador/com.luckia.biller.deploy/src/main/resources/bootstrap/info_presencial_2014.xlsx']venta_neta_cons!$a$2:$n$1048576,14,0)</f>
        <v>#VALUE!</v>
      </c>
      <c r="AJ401" s="53" t="n">
        <f aca="false">+SUM(X401:AI401)</f>
        <v>369</v>
      </c>
      <c r="AK401" s="54" t="n">
        <f aca="false">+BB401/X401</f>
        <v>0.561490514905149</v>
      </c>
      <c r="AL401" s="53"/>
      <c r="AM401" s="53" t="e">
        <f aca="false">+VLOOKUP($D401,['file:///home/lab/repositories/luckia.facturador/com.luckia.biller.deploy/src/main/resources/bootstrap/info_presencial_2014.xlsx']saldo_cons!$a$2:$n$1048576,3,0)</f>
        <v>#VALUE!</v>
      </c>
      <c r="AN401" s="53" t="e">
        <f aca="false">+VLOOKUP($D401,['file:///home/lab/repositories/luckia.facturador/com.luckia.biller.deploy/src/main/resources/bootstrap/info_presencial_2014.xlsx']saldo_cons!$a$2:$n$1048576,4,0)</f>
        <v>#VALUE!</v>
      </c>
      <c r="AO401" s="53" t="e">
        <f aca="false">+VLOOKUP($D401,['file:///home/lab/repositories/luckia.facturador/com.luckia.biller.deploy/src/main/resources/bootstrap/info_presencial_2014.xlsx']saldo_cons!$a$2:$n$1048576,5,0)</f>
        <v>#VALUE!</v>
      </c>
      <c r="AP401" s="53" t="e">
        <f aca="false">+VLOOKUP($D401,['file:///home/lab/repositories/luckia.facturador/com.luckia.biller.deploy/src/main/resources/bootstrap/info_presencial_2014.xlsx']saldo_cons!$a$2:$n$1048576,6,0)</f>
        <v>#VALUE!</v>
      </c>
      <c r="AQ401" s="53" t="e">
        <f aca="false">+VLOOKUP($D401,['file:///home/lab/repositories/luckia.facturador/com.luckia.biller.deploy/src/main/resources/bootstrap/info_presencial_2014.xlsx']saldo_cons!$a$2:$n$1048576,7,0)</f>
        <v>#VALUE!</v>
      </c>
      <c r="AR401" s="53" t="e">
        <f aca="false">+VLOOKUP($D401,['file:///home/lab/repositories/luckia.facturador/com.luckia.biller.deploy/src/main/resources/bootstrap/info_presencial_2014.xlsx']saldo_cons!$a$2:$n$1048576,8,0)</f>
        <v>#VALUE!</v>
      </c>
      <c r="AS401" s="53" t="e">
        <f aca="false">+VLOOKUP($D401,['file:///home/lab/repositories/luckia.facturador/com.luckia.biller.deploy/src/main/resources/bootstrap/info_presencial_2014.xlsx']saldo_cons!$a$2:$n$1048576,9,0)</f>
        <v>#VALUE!</v>
      </c>
      <c r="AT401" s="53" t="e">
        <f aca="false">+VLOOKUP($D401,['file:///home/lab/repositories/luckia.facturador/com.luckia.biller.deploy/src/main/resources/bootstrap/info_presencial_2014.xlsx']saldo_cons!$a$2:$n$1048576,10,0)</f>
        <v>#VALUE!</v>
      </c>
      <c r="AU401" s="53" t="e">
        <f aca="false">+VLOOKUP($D401,['file:///home/lab/repositories/luckia.facturador/com.luckia.biller.deploy/src/main/resources/bootstrap/info_presencial_2014.xlsx']saldo_cons!$a$2:$n$1048576,11,0)</f>
        <v>#VALUE!</v>
      </c>
      <c r="AV401" s="53" t="e">
        <f aca="false">+VLOOKUP($D401,['file:///home/lab/repositories/luckia.facturador/com.luckia.biller.deploy/src/main/resources/bootstrap/info_presencial_2014.xlsx']saldo_cons!$a$2:$n$1048576,12,0)</f>
        <v>#VALUE!</v>
      </c>
      <c r="AW401" s="53" t="e">
        <f aca="false">+VLOOKUP($D401,['file:///home/lab/repositories/luckia.facturador/com.luckia.biller.deploy/src/main/resources/bootstrap/info_presencial_2014.xlsx']saldo_cons!$a$2:$n$1048576,13,0)</f>
        <v>#VALUE!</v>
      </c>
      <c r="AX401" s="53" t="e">
        <f aca="false">+VLOOKUP($D401,['file:///home/lab/repositories/luckia.facturador/com.luckia.biller.deploy/src/main/resources/bootstrap/info_presencial_2014.xlsx']saldo_cons!$a$2:$n$1048576,14,0)</f>
        <v>#VALUE!</v>
      </c>
      <c r="AY401" s="53" t="n">
        <f aca="false">+SUM(AM401:AX401)</f>
        <v>369</v>
      </c>
      <c r="AZ401" s="53"/>
      <c r="BA401" s="53"/>
      <c r="BB401" s="53" t="e">
        <f aca="false">+VLOOKUP($D401,['file:///home/lab/repositories/luckia.facturador/com.luckia.biller.deploy/src/main/resources/bootstrap/info_presencial_2014.xlsx']ggr_cons!$a$2:$n$1048576,3,0)</f>
        <v>#VALUE!</v>
      </c>
      <c r="BC401" s="53" t="e">
        <f aca="false">+VLOOKUP($D401,['file:///home/lab/repositories/luckia.facturador/com.luckia.biller.deploy/src/main/resources/bootstrap/info_presencial_2014.xlsx']ggr_cons!$a$2:$n$1048576,4,0)</f>
        <v>#VALUE!</v>
      </c>
      <c r="BD401" s="53" t="e">
        <f aca="false">+VLOOKUP($D401,['file:///home/lab/repositories/luckia.facturador/com.luckia.biller.deploy/src/main/resources/bootstrap/info_presencial_2014.xlsx']ggr_cons!$a$2:$n$1048576,5,0)</f>
        <v>#VALUE!</v>
      </c>
      <c r="BE401" s="53" t="e">
        <f aca="false">+VLOOKUP($D401,['file:///home/lab/repositories/luckia.facturador/com.luckia.biller.deploy/src/main/resources/bootstrap/info_presencial_2014.xlsx']ggr_cons!$a$2:$n$1048576,6,0)</f>
        <v>#VALUE!</v>
      </c>
      <c r="BF401" s="53" t="e">
        <f aca="false">+VLOOKUP($D401,['file:///home/lab/repositories/luckia.facturador/com.luckia.biller.deploy/src/main/resources/bootstrap/info_presencial_2014.xlsx']ggr_cons!$a$2:$n$1048576,7,0)</f>
        <v>#VALUE!</v>
      </c>
      <c r="BG401" s="53" t="e">
        <f aca="false">+VLOOKUP($D401,['file:///home/lab/repositories/luckia.facturador/com.luckia.biller.deploy/src/main/resources/bootstrap/info_presencial_2014.xlsx']ggr_cons!$a$2:$n$1048576,8,0)</f>
        <v>#VALUE!</v>
      </c>
      <c r="BH401" s="53" t="e">
        <f aca="false">+VLOOKUP($D401,['file:///home/lab/repositories/luckia.facturador/com.luckia.biller.deploy/src/main/resources/bootstrap/info_presencial_2014.xlsx']ggr_cons!$a$2:$n$1048576,9,0)</f>
        <v>#VALUE!</v>
      </c>
      <c r="BI401" s="53" t="e">
        <f aca="false">+VLOOKUP($D401,['file:///home/lab/repositories/luckia.facturador/com.luckia.biller.deploy/src/main/resources/bootstrap/info_presencial_2014.xlsx']ggr_cons!$a$2:$n$1048576,10,0)</f>
        <v>#VALUE!</v>
      </c>
      <c r="BJ401" s="53" t="e">
        <f aca="false">+VLOOKUP($D401,['file:///home/lab/repositories/luckia.facturador/com.luckia.biller.deploy/src/main/resources/bootstrap/info_presencial_2014.xlsx']ggr_cons!$a$2:$n$1048576,11,0)</f>
        <v>#VALUE!</v>
      </c>
      <c r="BK401" s="53" t="e">
        <f aca="false">+VLOOKUP($D401,['file:///home/lab/repositories/luckia.facturador/com.luckia.biller.deploy/src/main/resources/bootstrap/info_presencial_2014.xlsx']ggr_cons!$a$2:$n$1048576,12,0)</f>
        <v>#VALUE!</v>
      </c>
      <c r="BL401" s="53" t="e">
        <f aca="false">+VLOOKUP($D401,['file:///home/lab/repositories/luckia.facturador/com.luckia.biller.deploy/src/main/resources/bootstrap/info_presencial_2014.xlsx']ggr_cons!$a$2:$n$1048576,13,0)</f>
        <v>#VALUE!</v>
      </c>
      <c r="BM401" s="53" t="e">
        <f aca="false">+VLOOKUP($D401,['file:///home/lab/repositories/luckia.facturador/com.luckia.biller.deploy/src/main/resources/bootstrap/info_presencial_2014.xlsx']ggr_cons!$a$2:$n$1048576,14,0)</f>
        <v>#VALUE!</v>
      </c>
      <c r="BN401" s="53" t="n">
        <f aca="false">+SUM(BB401:BM401)</f>
        <v>207.19</v>
      </c>
      <c r="BO401" s="53"/>
      <c r="BP401" s="53"/>
      <c r="BQ401" s="55" t="n">
        <f aca="false">+$N401*X401</f>
        <v>0</v>
      </c>
      <c r="BR401" s="55" t="n">
        <f aca="false">+$N401*Y401</f>
        <v>0</v>
      </c>
      <c r="BS401" s="55" t="n">
        <f aca="false">+$N401*Z401</f>
        <v>0</v>
      </c>
      <c r="BT401" s="55" t="n">
        <f aca="false">+$N401*AA401</f>
        <v>0</v>
      </c>
      <c r="BU401" s="55" t="n">
        <f aca="false">+$N401*AB401</f>
        <v>0</v>
      </c>
      <c r="BV401" s="55" t="n">
        <f aca="false">+$N401*AC401</f>
        <v>0</v>
      </c>
      <c r="BW401" s="55" t="n">
        <f aca="false">+$N401*AD401</f>
        <v>0</v>
      </c>
      <c r="BX401" s="55" t="n">
        <f aca="false">+$N401*AE401</f>
        <v>0</v>
      </c>
      <c r="BY401" s="55" t="n">
        <f aca="false">+$N401*AF401</f>
        <v>0</v>
      </c>
      <c r="BZ401" s="55" t="n">
        <f aca="false">+$N401*AG401</f>
        <v>0</v>
      </c>
      <c r="CA401" s="55" t="n">
        <f aca="false">+$N401*AH401</f>
        <v>0</v>
      </c>
      <c r="CB401" s="55" t="n">
        <f aca="false">+$N401*AI401</f>
        <v>0</v>
      </c>
      <c r="CC401" s="55" t="n">
        <f aca="false">+SUM(BQ401:CB401)</f>
        <v>0</v>
      </c>
      <c r="CD401" s="53"/>
      <c r="CE401" s="55"/>
      <c r="CF401" s="55" t="n">
        <f aca="false">+BQ401/$CE$2</f>
        <v>0</v>
      </c>
      <c r="CG401" s="55" t="n">
        <f aca="false">+BR401/$CE$2</f>
        <v>0</v>
      </c>
      <c r="CH401" s="55" t="n">
        <f aca="false">+BS401/$CE$2</f>
        <v>0</v>
      </c>
      <c r="CI401" s="55" t="n">
        <f aca="false">+BT401/$CE$2</f>
        <v>0</v>
      </c>
      <c r="CJ401" s="55" t="n">
        <f aca="false">+BU401/$CE$2</f>
        <v>0</v>
      </c>
      <c r="CK401" s="55" t="n">
        <f aca="false">+BV401/$CE$2</f>
        <v>0</v>
      </c>
      <c r="CL401" s="55" t="n">
        <f aca="false">+BW401/$CE$2</f>
        <v>0</v>
      </c>
      <c r="CM401" s="55" t="n">
        <f aca="false">+BX401/$CE$2</f>
        <v>0</v>
      </c>
      <c r="CN401" s="55" t="n">
        <f aca="false">+BY401/$CE$2</f>
        <v>0</v>
      </c>
      <c r="CO401" s="55" t="n">
        <f aca="false">+BZ401/$CE$2</f>
        <v>0</v>
      </c>
      <c r="CP401" s="55" t="n">
        <f aca="false">+CA401/$CE$2</f>
        <v>0</v>
      </c>
      <c r="CQ401" s="55" t="n">
        <f aca="false">+CB401/$CE$2</f>
        <v>0</v>
      </c>
      <c r="CR401" s="55" t="n">
        <f aca="false">+CC401/$CE$2</f>
        <v>0</v>
      </c>
      <c r="CS401" s="53"/>
      <c r="CT401" s="53"/>
      <c r="CU401" s="56" t="n">
        <f aca="false">+$O401*X401+$P401*BB401+$Q401*(0.9*BB401+$S401)+$R401</f>
        <v>0</v>
      </c>
      <c r="CV401" s="56" t="n">
        <f aca="false">+$O401*Y401+$P401*BC401+$Q401*(0.9*BC401+$S401)+$R401</f>
        <v>0</v>
      </c>
      <c r="CW401" s="56" t="n">
        <f aca="false">+$O401*Z401+$P401*BD401+$Q401*(0.9*BD401+$S401)+$R401</f>
        <v>0</v>
      </c>
      <c r="CX401" s="56" t="n">
        <f aca="false">+$O401*AA401+$P401*BE401+$Q401*(0.9*BE401+$S401)+$R401</f>
        <v>0</v>
      </c>
      <c r="CY401" s="56" t="n">
        <f aca="false">+$O401*AB401+$P401*BF401+$Q401*(0.9*BF401+$S401)+$R401</f>
        <v>0</v>
      </c>
      <c r="CZ401" s="56" t="n">
        <f aca="false">+$O401*AC401+$P401*BG401+$Q401*(0.9*BG401+$S401)+$R401</f>
        <v>0</v>
      </c>
      <c r="DA401" s="56" t="n">
        <f aca="false">+$O401*AD401+$P401*BH401+$Q401*(0.9*BH401+$S401)+$R401</f>
        <v>0</v>
      </c>
      <c r="DB401" s="56" t="n">
        <f aca="false">+$O401*AE401+$P401*BI401+$Q401*(0.9*BI401+$S401)+$R401</f>
        <v>0</v>
      </c>
      <c r="DC401" s="56" t="n">
        <f aca="false">+$O401*AF401+$P401*BJ401+$Q401*(0.9*BJ401+$S401)+$R401</f>
        <v>0</v>
      </c>
      <c r="DD401" s="56" t="n">
        <f aca="false">+$O401*AG401+$P401*BK401+$Q401*(0.9*BK401+$S401)+$R401</f>
        <v>0</v>
      </c>
      <c r="DE401" s="56" t="n">
        <f aca="false">+$O401*AH401+$P401*BL401+$Q401*(0.9*BL401+$S401)+$R401</f>
        <v>0</v>
      </c>
      <c r="DF401" s="56" t="n">
        <f aca="false">+$O401*AI401+$P401*BM401+$Q401*(0.9*BM401+$S401)+$R401</f>
        <v>0</v>
      </c>
      <c r="DG401" s="55" t="n">
        <f aca="false">+SUM(CU401:DF401)</f>
        <v>0</v>
      </c>
      <c r="DH401" s="53"/>
      <c r="DJ401" s="14" t="n">
        <f aca="false">+IF(X401=0,0,$T401)</f>
        <v>30</v>
      </c>
      <c r="DK401" s="14" t="n">
        <f aca="false">+IF(Y401=0,0,$T401)</f>
        <v>0</v>
      </c>
      <c r="DL401" s="14" t="n">
        <f aca="false">+IF(Z401=0,0,$T401)</f>
        <v>0</v>
      </c>
      <c r="DM401" s="14" t="n">
        <f aca="false">+IF(AA401=0,0,$T401)</f>
        <v>0</v>
      </c>
      <c r="DN401" s="14" t="n">
        <f aca="false">+IF(AB401=0,0,$T401)</f>
        <v>0</v>
      </c>
      <c r="DO401" s="14" t="n">
        <f aca="false">+IF(AC401=0,0,$T401)</f>
        <v>0</v>
      </c>
      <c r="DP401" s="14" t="n">
        <f aca="false">+IF(AD401=0,0,$T401)</f>
        <v>0</v>
      </c>
      <c r="DQ401" s="14" t="n">
        <f aca="false">+IF(AE401=0,0,$T401)</f>
        <v>0</v>
      </c>
      <c r="DR401" s="14" t="n">
        <f aca="false">+IF(AF401=0,0,$T401)</f>
        <v>0</v>
      </c>
      <c r="DS401" s="14" t="n">
        <f aca="false">+IF(AG401=0,0,$T401)</f>
        <v>0</v>
      </c>
      <c r="DT401" s="14" t="n">
        <f aca="false">+IF(AH401=0,0,$T401)</f>
        <v>0</v>
      </c>
      <c r="DU401" s="14" t="n">
        <f aca="false">+IF(AI401=0,0,$T401)</f>
        <v>0</v>
      </c>
      <c r="DV401" s="55" t="n">
        <f aca="false">+SUM(DJ401:DU401)</f>
        <v>30</v>
      </c>
      <c r="DY401" s="14" t="n">
        <v>0</v>
      </c>
      <c r="DZ401" s="14" t="n">
        <v>0</v>
      </c>
      <c r="EA401" s="14" t="n">
        <v>0</v>
      </c>
      <c r="EB401" s="14" t="n">
        <v>0</v>
      </c>
      <c r="EC401" s="14" t="n">
        <v>0</v>
      </c>
      <c r="ED401" s="14" t="n">
        <v>0</v>
      </c>
      <c r="EE401" s="14" t="n">
        <v>0</v>
      </c>
      <c r="EF401" s="14" t="n">
        <v>0</v>
      </c>
      <c r="EG401" s="14" t="n">
        <v>0</v>
      </c>
      <c r="EH401" s="14" t="n">
        <v>0</v>
      </c>
      <c r="EI401" s="14" t="n">
        <v>0</v>
      </c>
      <c r="EJ401" s="14" t="n">
        <v>0</v>
      </c>
      <c r="EK401" s="55" t="n">
        <f aca="false">+SUM(DY401:EJ401)</f>
        <v>0</v>
      </c>
      <c r="EO401" s="53" t="n">
        <f aca="false">+CU401+DJ401-DY401/2</f>
        <v>30</v>
      </c>
      <c r="EP401" s="53" t="n">
        <f aca="false">+CV401+DK401-DZ401/2</f>
        <v>0</v>
      </c>
      <c r="EQ401" s="53" t="n">
        <f aca="false">+CW401+DL401-EA401/2</f>
        <v>0</v>
      </c>
      <c r="ER401" s="53" t="n">
        <f aca="false">+CX401+DM401-EB401/2</f>
        <v>0</v>
      </c>
      <c r="ES401" s="53" t="n">
        <f aca="false">+CY401+DN401-EC401/2</f>
        <v>0</v>
      </c>
      <c r="ET401" s="53" t="n">
        <f aca="false">+CZ401+DO401-ED401/2</f>
        <v>0</v>
      </c>
      <c r="EU401" s="53" t="n">
        <f aca="false">+DA401+DP401-EE401/2</f>
        <v>0</v>
      </c>
      <c r="EV401" s="53" t="n">
        <f aca="false">+DB401+DQ401-EF401/2</f>
        <v>0</v>
      </c>
      <c r="EW401" s="53" t="n">
        <f aca="false">+DC401+DR401-EG401/2</f>
        <v>0</v>
      </c>
      <c r="EX401" s="53" t="n">
        <f aca="false">+DD401+DS401-EH401/2</f>
        <v>0</v>
      </c>
      <c r="EY401" s="53" t="n">
        <f aca="false">+DE401+DT401-EI401/2</f>
        <v>0</v>
      </c>
      <c r="EZ401" s="53" t="n">
        <f aca="false">+DF401+DU401-EJ401/2</f>
        <v>0</v>
      </c>
      <c r="FA401" s="55" t="n">
        <f aca="false">+SUM(EO401:EZ401)</f>
        <v>30</v>
      </c>
      <c r="FD401" s="53" t="n">
        <f aca="false">+AM401-EO401-DY401</f>
        <v>339</v>
      </c>
      <c r="FE401" s="53" t="n">
        <f aca="false">+AN401-EP401-DZ401</f>
        <v>0</v>
      </c>
      <c r="FF401" s="53" t="n">
        <f aca="false">+AO401-EQ401-EA401</f>
        <v>0</v>
      </c>
      <c r="FG401" s="53" t="n">
        <f aca="false">+AP401-ER401-EB401</f>
        <v>0</v>
      </c>
      <c r="FH401" s="53" t="n">
        <f aca="false">+AQ401-ES401-EC401</f>
        <v>0</v>
      </c>
      <c r="FI401" s="53" t="n">
        <f aca="false">+AR401-ET401-ED401</f>
        <v>0</v>
      </c>
      <c r="FJ401" s="53" t="n">
        <f aca="false">+AS401-EU401-EE401</f>
        <v>0</v>
      </c>
      <c r="FK401" s="53" t="n">
        <f aca="false">+AT401-EV401-EF401</f>
        <v>0</v>
      </c>
      <c r="FL401" s="53" t="n">
        <f aca="false">+AU401-EW401-EG401</f>
        <v>0</v>
      </c>
      <c r="FM401" s="53" t="n">
        <f aca="false">+AV401-EX401-EH401</f>
        <v>0</v>
      </c>
      <c r="FN401" s="53" t="n">
        <f aca="false">+AW401-EY401-EI401</f>
        <v>0</v>
      </c>
      <c r="FO401" s="53" t="n">
        <f aca="false">+AX401-EZ401-EJ401</f>
        <v>0</v>
      </c>
      <c r="FP401" s="53" t="n">
        <f aca="false">+AY401-FA401</f>
        <v>339</v>
      </c>
    </row>
    <row collapsed="false" customFormat="false" customHeight="true" hidden="false" ht="15" outlineLevel="2" r="402">
      <c r="A402" s="90" t="s">
        <v>1159</v>
      </c>
      <c r="B402" s="90" t="s">
        <v>1159</v>
      </c>
      <c r="C402" s="90" t="s">
        <v>1159</v>
      </c>
      <c r="D402" s="67" t="n">
        <v>16319</v>
      </c>
      <c r="E402" s="69"/>
      <c r="F402" s="72" t="s">
        <v>1178</v>
      </c>
      <c r="G402" s="21" t="s">
        <v>69</v>
      </c>
      <c r="H402" s="21" t="s">
        <v>69</v>
      </c>
      <c r="I402" s="72"/>
      <c r="J402" s="76"/>
      <c r="K402" s="76"/>
      <c r="L402" s="49"/>
      <c r="M402" s="50" t="s">
        <v>70</v>
      </c>
      <c r="N402" s="51"/>
      <c r="O402" s="51"/>
      <c r="P402" s="51"/>
      <c r="Q402" s="51"/>
      <c r="R402" s="50"/>
      <c r="S402" s="50"/>
      <c r="T402" s="50" t="n">
        <v>30</v>
      </c>
      <c r="U402" s="50"/>
      <c r="X402" s="53" t="e">
        <f aca="false">+VLOOKUP($D402,['file:///home/lab/repositories/luckia.facturador/com.luckia.biller.deploy/src/main/resources/bootstrap/info_presencial_2014.xlsx']venta_neta_cons!$a$2:$n$1048576,3,0)</f>
        <v>#VALUE!</v>
      </c>
      <c r="Y402" s="53" t="e">
        <f aca="false">+VLOOKUP($D402,['file:///home/lab/repositories/luckia.facturador/com.luckia.biller.deploy/src/main/resources/bootstrap/info_presencial_2014.xlsx']venta_neta_cons!$a$2:$n$1048576,4,0)</f>
        <v>#VALUE!</v>
      </c>
      <c r="Z402" s="53" t="e">
        <f aca="false">+VLOOKUP($D402,['file:///home/lab/repositories/luckia.facturador/com.luckia.biller.deploy/src/main/resources/bootstrap/info_presencial_2014.xlsx']venta_neta_cons!$a$2:$n$1048576,5,0)</f>
        <v>#VALUE!</v>
      </c>
      <c r="AA402" s="53" t="e">
        <f aca="false">+VLOOKUP($D402,['file:///home/lab/repositories/luckia.facturador/com.luckia.biller.deploy/src/main/resources/bootstrap/info_presencial_2014.xlsx']venta_neta_cons!$a$2:$n$1048576,6,0)</f>
        <v>#VALUE!</v>
      </c>
      <c r="AB402" s="53" t="e">
        <f aca="false">+VLOOKUP($D402,['file:///home/lab/repositories/luckia.facturador/com.luckia.biller.deploy/src/main/resources/bootstrap/info_presencial_2014.xlsx']venta_neta_cons!$a$2:$n$1048576,7,0)</f>
        <v>#VALUE!</v>
      </c>
      <c r="AC402" s="53" t="e">
        <f aca="false">+VLOOKUP($D402,['file:///home/lab/repositories/luckia.facturador/com.luckia.biller.deploy/src/main/resources/bootstrap/info_presencial_2014.xlsx']venta_neta_cons!$a$2:$n$1048576,8,0)</f>
        <v>#VALUE!</v>
      </c>
      <c r="AD402" s="53" t="e">
        <f aca="false">+VLOOKUP($D402,['file:///home/lab/repositories/luckia.facturador/com.luckia.biller.deploy/src/main/resources/bootstrap/info_presencial_2014.xlsx']venta_neta_cons!$a$2:$n$1048576,9,0)</f>
        <v>#VALUE!</v>
      </c>
      <c r="AE402" s="53" t="e">
        <f aca="false">+VLOOKUP($D402,['file:///home/lab/repositories/luckia.facturador/com.luckia.biller.deploy/src/main/resources/bootstrap/info_presencial_2014.xlsx']venta_neta_cons!$a$2:$n$1048576,10,0)</f>
        <v>#VALUE!</v>
      </c>
      <c r="AF402" s="53" t="e">
        <f aca="false">+VLOOKUP($D402,['file:///home/lab/repositories/luckia.facturador/com.luckia.biller.deploy/src/main/resources/bootstrap/info_presencial_2014.xlsx']venta_neta_cons!$a$2:$n$1048576,11,0)</f>
        <v>#VALUE!</v>
      </c>
      <c r="AG402" s="53" t="e">
        <f aca="false">+VLOOKUP($D402,['file:///home/lab/repositories/luckia.facturador/com.luckia.biller.deploy/src/main/resources/bootstrap/info_presencial_2014.xlsx']venta_neta_cons!$a$2:$n$1048576,12,0)</f>
        <v>#VALUE!</v>
      </c>
      <c r="AH402" s="53" t="e">
        <f aca="false">+VLOOKUP($D402,['file:///home/lab/repositories/luckia.facturador/com.luckia.biller.deploy/src/main/resources/bootstrap/info_presencial_2014.xlsx']venta_neta_cons!$a$2:$n$1048576,13,0)</f>
        <v>#VALUE!</v>
      </c>
      <c r="AI402" s="53" t="e">
        <f aca="false">+VLOOKUP($D402,['file:///home/lab/repositories/luckia.facturador/com.luckia.biller.deploy/src/main/resources/bootstrap/info_presencial_2014.xlsx']venta_neta_cons!$a$2:$n$1048576,14,0)</f>
        <v>#VALUE!</v>
      </c>
      <c r="AJ402" s="53" t="n">
        <f aca="false">+SUM(X402:AI402)</f>
        <v>0</v>
      </c>
      <c r="AK402" s="54" t="e">
        <f aca="false">+BB402/X402</f>
        <v>#VALUE!</v>
      </c>
      <c r="AL402" s="53"/>
      <c r="AM402" s="53" t="e">
        <f aca="false">+VLOOKUP($D402,['file:///home/lab/repositories/luckia.facturador/com.luckia.biller.deploy/src/main/resources/bootstrap/info_presencial_2014.xlsx']saldo_cons!$a$2:$n$1048576,3,0)</f>
        <v>#VALUE!</v>
      </c>
      <c r="AN402" s="53" t="e">
        <f aca="false">+VLOOKUP($D402,['file:///home/lab/repositories/luckia.facturador/com.luckia.biller.deploy/src/main/resources/bootstrap/info_presencial_2014.xlsx']saldo_cons!$a$2:$n$1048576,4,0)</f>
        <v>#VALUE!</v>
      </c>
      <c r="AO402" s="53" t="e">
        <f aca="false">+VLOOKUP($D402,['file:///home/lab/repositories/luckia.facturador/com.luckia.biller.deploy/src/main/resources/bootstrap/info_presencial_2014.xlsx']saldo_cons!$a$2:$n$1048576,5,0)</f>
        <v>#VALUE!</v>
      </c>
      <c r="AP402" s="53" t="e">
        <f aca="false">+VLOOKUP($D402,['file:///home/lab/repositories/luckia.facturador/com.luckia.biller.deploy/src/main/resources/bootstrap/info_presencial_2014.xlsx']saldo_cons!$a$2:$n$1048576,6,0)</f>
        <v>#VALUE!</v>
      </c>
      <c r="AQ402" s="53" t="e">
        <f aca="false">+VLOOKUP($D402,['file:///home/lab/repositories/luckia.facturador/com.luckia.biller.deploy/src/main/resources/bootstrap/info_presencial_2014.xlsx']saldo_cons!$a$2:$n$1048576,7,0)</f>
        <v>#VALUE!</v>
      </c>
      <c r="AR402" s="53" t="e">
        <f aca="false">+VLOOKUP($D402,['file:///home/lab/repositories/luckia.facturador/com.luckia.biller.deploy/src/main/resources/bootstrap/info_presencial_2014.xlsx']saldo_cons!$a$2:$n$1048576,8,0)</f>
        <v>#VALUE!</v>
      </c>
      <c r="AS402" s="53" t="e">
        <f aca="false">+VLOOKUP($D402,['file:///home/lab/repositories/luckia.facturador/com.luckia.biller.deploy/src/main/resources/bootstrap/info_presencial_2014.xlsx']saldo_cons!$a$2:$n$1048576,9,0)</f>
        <v>#VALUE!</v>
      </c>
      <c r="AT402" s="53" t="e">
        <f aca="false">+VLOOKUP($D402,['file:///home/lab/repositories/luckia.facturador/com.luckia.biller.deploy/src/main/resources/bootstrap/info_presencial_2014.xlsx']saldo_cons!$a$2:$n$1048576,10,0)</f>
        <v>#VALUE!</v>
      </c>
      <c r="AU402" s="53" t="e">
        <f aca="false">+VLOOKUP($D402,['file:///home/lab/repositories/luckia.facturador/com.luckia.biller.deploy/src/main/resources/bootstrap/info_presencial_2014.xlsx']saldo_cons!$a$2:$n$1048576,11,0)</f>
        <v>#VALUE!</v>
      </c>
      <c r="AV402" s="53" t="e">
        <f aca="false">+VLOOKUP($D402,['file:///home/lab/repositories/luckia.facturador/com.luckia.biller.deploy/src/main/resources/bootstrap/info_presencial_2014.xlsx']saldo_cons!$a$2:$n$1048576,12,0)</f>
        <v>#VALUE!</v>
      </c>
      <c r="AW402" s="53" t="e">
        <f aca="false">+VLOOKUP($D402,['file:///home/lab/repositories/luckia.facturador/com.luckia.biller.deploy/src/main/resources/bootstrap/info_presencial_2014.xlsx']saldo_cons!$a$2:$n$1048576,13,0)</f>
        <v>#VALUE!</v>
      </c>
      <c r="AX402" s="53" t="e">
        <f aca="false">+VLOOKUP($D402,['file:///home/lab/repositories/luckia.facturador/com.luckia.biller.deploy/src/main/resources/bootstrap/info_presencial_2014.xlsx']saldo_cons!$a$2:$n$1048576,14,0)</f>
        <v>#VALUE!</v>
      </c>
      <c r="AY402" s="53" t="n">
        <f aca="false">+SUM(AM402:AX402)</f>
        <v>0</v>
      </c>
      <c r="AZ402" s="53"/>
      <c r="BA402" s="53"/>
      <c r="BB402" s="53" t="e">
        <f aca="false">+VLOOKUP($D402,['file:///home/lab/repositories/luckia.facturador/com.luckia.biller.deploy/src/main/resources/bootstrap/info_presencial_2014.xlsx']ggr_cons!$a$2:$n$1048576,3,0)</f>
        <v>#VALUE!</v>
      </c>
      <c r="BC402" s="53" t="e">
        <f aca="false">+VLOOKUP($D402,['file:///home/lab/repositories/luckia.facturador/com.luckia.biller.deploy/src/main/resources/bootstrap/info_presencial_2014.xlsx']ggr_cons!$a$2:$n$1048576,4,0)</f>
        <v>#VALUE!</v>
      </c>
      <c r="BD402" s="53" t="e">
        <f aca="false">+VLOOKUP($D402,['file:///home/lab/repositories/luckia.facturador/com.luckia.biller.deploy/src/main/resources/bootstrap/info_presencial_2014.xlsx']ggr_cons!$a$2:$n$1048576,5,0)</f>
        <v>#VALUE!</v>
      </c>
      <c r="BE402" s="53" t="e">
        <f aca="false">+VLOOKUP($D402,['file:///home/lab/repositories/luckia.facturador/com.luckia.biller.deploy/src/main/resources/bootstrap/info_presencial_2014.xlsx']ggr_cons!$a$2:$n$1048576,6,0)</f>
        <v>#VALUE!</v>
      </c>
      <c r="BF402" s="53" t="e">
        <f aca="false">+VLOOKUP($D402,['file:///home/lab/repositories/luckia.facturador/com.luckia.biller.deploy/src/main/resources/bootstrap/info_presencial_2014.xlsx']ggr_cons!$a$2:$n$1048576,7,0)</f>
        <v>#VALUE!</v>
      </c>
      <c r="BG402" s="53" t="e">
        <f aca="false">+VLOOKUP($D402,['file:///home/lab/repositories/luckia.facturador/com.luckia.biller.deploy/src/main/resources/bootstrap/info_presencial_2014.xlsx']ggr_cons!$a$2:$n$1048576,8,0)</f>
        <v>#VALUE!</v>
      </c>
      <c r="BH402" s="53" t="e">
        <f aca="false">+VLOOKUP($D402,['file:///home/lab/repositories/luckia.facturador/com.luckia.biller.deploy/src/main/resources/bootstrap/info_presencial_2014.xlsx']ggr_cons!$a$2:$n$1048576,9,0)</f>
        <v>#VALUE!</v>
      </c>
      <c r="BI402" s="53" t="e">
        <f aca="false">+VLOOKUP($D402,['file:///home/lab/repositories/luckia.facturador/com.luckia.biller.deploy/src/main/resources/bootstrap/info_presencial_2014.xlsx']ggr_cons!$a$2:$n$1048576,10,0)</f>
        <v>#VALUE!</v>
      </c>
      <c r="BJ402" s="53" t="e">
        <f aca="false">+VLOOKUP($D402,['file:///home/lab/repositories/luckia.facturador/com.luckia.biller.deploy/src/main/resources/bootstrap/info_presencial_2014.xlsx']ggr_cons!$a$2:$n$1048576,11,0)</f>
        <v>#VALUE!</v>
      </c>
      <c r="BK402" s="53" t="e">
        <f aca="false">+VLOOKUP($D402,['file:///home/lab/repositories/luckia.facturador/com.luckia.biller.deploy/src/main/resources/bootstrap/info_presencial_2014.xlsx']ggr_cons!$a$2:$n$1048576,12,0)</f>
        <v>#VALUE!</v>
      </c>
      <c r="BL402" s="53" t="e">
        <f aca="false">+VLOOKUP($D402,['file:///home/lab/repositories/luckia.facturador/com.luckia.biller.deploy/src/main/resources/bootstrap/info_presencial_2014.xlsx']ggr_cons!$a$2:$n$1048576,13,0)</f>
        <v>#VALUE!</v>
      </c>
      <c r="BM402" s="53" t="e">
        <f aca="false">+VLOOKUP($D402,['file:///home/lab/repositories/luckia.facturador/com.luckia.biller.deploy/src/main/resources/bootstrap/info_presencial_2014.xlsx']ggr_cons!$a$2:$n$1048576,14,0)</f>
        <v>#VALUE!</v>
      </c>
      <c r="BN402" s="53" t="n">
        <f aca="false">+SUM(BB402:BM402)</f>
        <v>0</v>
      </c>
      <c r="BO402" s="53"/>
      <c r="BP402" s="53"/>
      <c r="BQ402" s="55" t="n">
        <f aca="false">+$N402*X402</f>
        <v>0</v>
      </c>
      <c r="BR402" s="55" t="n">
        <f aca="false">+$N402*Y402</f>
        <v>0</v>
      </c>
      <c r="BS402" s="55" t="n">
        <f aca="false">+$N402*Z402</f>
        <v>0</v>
      </c>
      <c r="BT402" s="55" t="n">
        <f aca="false">+$N402*AA402</f>
        <v>0</v>
      </c>
      <c r="BU402" s="55" t="n">
        <f aca="false">+$N402*AB402</f>
        <v>0</v>
      </c>
      <c r="BV402" s="55" t="n">
        <f aca="false">+$N402*AC402</f>
        <v>0</v>
      </c>
      <c r="BW402" s="55" t="n">
        <f aca="false">+$N402*AD402</f>
        <v>0</v>
      </c>
      <c r="BX402" s="55" t="n">
        <f aca="false">+$N402*AE402</f>
        <v>0</v>
      </c>
      <c r="BY402" s="55" t="n">
        <f aca="false">+$N402*AF402</f>
        <v>0</v>
      </c>
      <c r="BZ402" s="55" t="n">
        <f aca="false">+$N402*AG402</f>
        <v>0</v>
      </c>
      <c r="CA402" s="55" t="n">
        <f aca="false">+$N402*AH402</f>
        <v>0</v>
      </c>
      <c r="CB402" s="55" t="n">
        <f aca="false">+$N402*AI402</f>
        <v>0</v>
      </c>
      <c r="CC402" s="55" t="n">
        <f aca="false">+SUM(BQ402:CB402)</f>
        <v>0</v>
      </c>
      <c r="CD402" s="53"/>
      <c r="CE402" s="55"/>
      <c r="CF402" s="55" t="n">
        <f aca="false">+BQ402/$CE$2</f>
        <v>0</v>
      </c>
      <c r="CG402" s="55" t="n">
        <f aca="false">+BR402/$CE$2</f>
        <v>0</v>
      </c>
      <c r="CH402" s="55" t="n">
        <f aca="false">+BS402/$CE$2</f>
        <v>0</v>
      </c>
      <c r="CI402" s="55" t="n">
        <f aca="false">+BT402/$CE$2</f>
        <v>0</v>
      </c>
      <c r="CJ402" s="55" t="n">
        <f aca="false">+BU402/$CE$2</f>
        <v>0</v>
      </c>
      <c r="CK402" s="55" t="n">
        <f aca="false">+BV402/$CE$2</f>
        <v>0</v>
      </c>
      <c r="CL402" s="55" t="n">
        <f aca="false">+BW402/$CE$2</f>
        <v>0</v>
      </c>
      <c r="CM402" s="55" t="n">
        <f aca="false">+BX402/$CE$2</f>
        <v>0</v>
      </c>
      <c r="CN402" s="55" t="n">
        <f aca="false">+BY402/$CE$2</f>
        <v>0</v>
      </c>
      <c r="CO402" s="55" t="n">
        <f aca="false">+BZ402/$CE$2</f>
        <v>0</v>
      </c>
      <c r="CP402" s="55" t="n">
        <f aca="false">+CA402/$CE$2</f>
        <v>0</v>
      </c>
      <c r="CQ402" s="55" t="n">
        <f aca="false">+CB402/$CE$2</f>
        <v>0</v>
      </c>
      <c r="CR402" s="55" t="n">
        <f aca="false">+CC402/$CE$2</f>
        <v>0</v>
      </c>
      <c r="CS402" s="53"/>
      <c r="CT402" s="53"/>
      <c r="CU402" s="56" t="n">
        <f aca="false">+$O402*X402+$P402*BB402+$Q402*(0.9*BB402+$S402)+$R402</f>
        <v>0</v>
      </c>
      <c r="CV402" s="56" t="n">
        <f aca="false">+$O402*Y402+$P402*BC402+$Q402*(0.9*BC402+$S402)+$R402</f>
        <v>0</v>
      </c>
      <c r="CW402" s="56" t="n">
        <f aca="false">+$O402*Z402+$P402*BD402+$Q402*(0.9*BD402+$S402)+$R402</f>
        <v>0</v>
      </c>
      <c r="CX402" s="56" t="n">
        <f aca="false">+$O402*AA402+$P402*BE402+$Q402*(0.9*BE402+$S402)+$R402</f>
        <v>0</v>
      </c>
      <c r="CY402" s="56" t="n">
        <f aca="false">+$O402*AB402+$P402*BF402+$Q402*(0.9*BF402+$S402)+$R402</f>
        <v>0</v>
      </c>
      <c r="CZ402" s="56" t="n">
        <f aca="false">+$O402*AC402+$P402*BG402+$Q402*(0.9*BG402+$S402)+$R402</f>
        <v>0</v>
      </c>
      <c r="DA402" s="56" t="n">
        <f aca="false">+$O402*AD402+$P402*BH402+$Q402*(0.9*BH402+$S402)+$R402</f>
        <v>0</v>
      </c>
      <c r="DB402" s="56" t="n">
        <f aca="false">+$O402*AE402+$P402*BI402+$Q402*(0.9*BI402+$S402)+$R402</f>
        <v>0</v>
      </c>
      <c r="DC402" s="56" t="n">
        <f aca="false">+$O402*AF402+$P402*BJ402+$Q402*(0.9*BJ402+$S402)+$R402</f>
        <v>0</v>
      </c>
      <c r="DD402" s="56" t="n">
        <f aca="false">+$O402*AG402+$P402*BK402+$Q402*(0.9*BK402+$S402)+$R402</f>
        <v>0</v>
      </c>
      <c r="DE402" s="56" t="n">
        <f aca="false">+$O402*AH402+$P402*BL402+$Q402*(0.9*BL402+$S402)+$R402</f>
        <v>0</v>
      </c>
      <c r="DF402" s="56" t="n">
        <f aca="false">+$O402*AI402+$P402*BM402+$Q402*(0.9*BM402+$S402)+$R402</f>
        <v>0</v>
      </c>
      <c r="DG402" s="55" t="n">
        <f aca="false">+SUM(CU402:DF402)</f>
        <v>0</v>
      </c>
      <c r="DH402" s="53"/>
      <c r="DJ402" s="14" t="n">
        <f aca="false">+IF(X402=0,0,$T402)</f>
        <v>0</v>
      </c>
      <c r="DK402" s="14" t="n">
        <f aca="false">+IF(Y402=0,0,$T402)</f>
        <v>0</v>
      </c>
      <c r="DL402" s="14" t="n">
        <f aca="false">+IF(Z402=0,0,$T402)</f>
        <v>0</v>
      </c>
      <c r="DM402" s="14" t="n">
        <f aca="false">+IF(AA402=0,0,$T402)</f>
        <v>0</v>
      </c>
      <c r="DN402" s="14" t="n">
        <f aca="false">+IF(AB402=0,0,$T402)</f>
        <v>0</v>
      </c>
      <c r="DO402" s="14" t="n">
        <f aca="false">+IF(AC402=0,0,$T402)</f>
        <v>0</v>
      </c>
      <c r="DP402" s="14" t="n">
        <f aca="false">+IF(AD402=0,0,$T402)</f>
        <v>0</v>
      </c>
      <c r="DQ402" s="14" t="n">
        <f aca="false">+IF(AE402=0,0,$T402)</f>
        <v>0</v>
      </c>
      <c r="DR402" s="14" t="n">
        <f aca="false">+IF(AF402=0,0,$T402)</f>
        <v>0</v>
      </c>
      <c r="DS402" s="14" t="n">
        <f aca="false">+IF(AG402=0,0,$T402)</f>
        <v>0</v>
      </c>
      <c r="DT402" s="14" t="n">
        <f aca="false">+IF(AH402=0,0,$T402)</f>
        <v>0</v>
      </c>
      <c r="DU402" s="14" t="n">
        <f aca="false">+IF(AI402=0,0,$T402)</f>
        <v>0</v>
      </c>
      <c r="DV402" s="55" t="n">
        <f aca="false">+SUM(DJ402:DU402)</f>
        <v>0</v>
      </c>
      <c r="DY402" s="14" t="n">
        <v>0</v>
      </c>
      <c r="DZ402" s="14" t="n">
        <v>0</v>
      </c>
      <c r="EA402" s="14" t="n">
        <v>0</v>
      </c>
      <c r="EB402" s="14" t="n">
        <v>0</v>
      </c>
      <c r="EC402" s="14" t="n">
        <v>0</v>
      </c>
      <c r="ED402" s="14" t="n">
        <v>0</v>
      </c>
      <c r="EE402" s="14" t="n">
        <v>0</v>
      </c>
      <c r="EF402" s="14" t="n">
        <v>0</v>
      </c>
      <c r="EG402" s="14" t="n">
        <v>0</v>
      </c>
      <c r="EH402" s="14" t="n">
        <v>0</v>
      </c>
      <c r="EI402" s="14" t="n">
        <v>0</v>
      </c>
      <c r="EJ402" s="14" t="n">
        <v>0</v>
      </c>
      <c r="EK402" s="55" t="n">
        <f aca="false">+SUM(DY402:EJ402)</f>
        <v>0</v>
      </c>
      <c r="EO402" s="53" t="n">
        <f aca="false">+CU402+DJ402-DY402/2</f>
        <v>0</v>
      </c>
      <c r="EP402" s="53" t="n">
        <f aca="false">+CV402+DK402-DZ402/2</f>
        <v>0</v>
      </c>
      <c r="EQ402" s="53" t="n">
        <f aca="false">+CW402+DL402-EA402/2</f>
        <v>0</v>
      </c>
      <c r="ER402" s="53" t="n">
        <f aca="false">+CX402+DM402-EB402/2</f>
        <v>0</v>
      </c>
      <c r="ES402" s="53" t="n">
        <f aca="false">+CY402+DN402-EC402/2</f>
        <v>0</v>
      </c>
      <c r="ET402" s="53" t="n">
        <f aca="false">+CZ402+DO402-ED402/2</f>
        <v>0</v>
      </c>
      <c r="EU402" s="53" t="n">
        <f aca="false">+DA402+DP402-EE402/2</f>
        <v>0</v>
      </c>
      <c r="EV402" s="53" t="n">
        <f aca="false">+DB402+DQ402-EF402/2</f>
        <v>0</v>
      </c>
      <c r="EW402" s="53" t="n">
        <f aca="false">+DC402+DR402-EG402/2</f>
        <v>0</v>
      </c>
      <c r="EX402" s="53" t="n">
        <f aca="false">+DD402+DS402-EH402/2</f>
        <v>0</v>
      </c>
      <c r="EY402" s="53" t="n">
        <f aca="false">+DE402+DT402-EI402/2</f>
        <v>0</v>
      </c>
      <c r="EZ402" s="53" t="n">
        <f aca="false">+DF402+DU402-EJ402/2</f>
        <v>0</v>
      </c>
      <c r="FA402" s="55" t="n">
        <f aca="false">+SUM(EO402:EZ402)</f>
        <v>0</v>
      </c>
      <c r="FD402" s="53" t="n">
        <f aca="false">+AM402-EO402-DY402</f>
        <v>0</v>
      </c>
      <c r="FE402" s="53" t="n">
        <f aca="false">+AN402-EP402-DZ402</f>
        <v>0</v>
      </c>
      <c r="FF402" s="53" t="n">
        <f aca="false">+AO402-EQ402-EA402</f>
        <v>0</v>
      </c>
      <c r="FG402" s="53" t="n">
        <f aca="false">+AP402-ER402-EB402</f>
        <v>0</v>
      </c>
      <c r="FH402" s="53" t="n">
        <f aca="false">+AQ402-ES402-EC402</f>
        <v>0</v>
      </c>
      <c r="FI402" s="53" t="n">
        <f aca="false">+AR402-ET402-ED402</f>
        <v>0</v>
      </c>
      <c r="FJ402" s="53" t="n">
        <f aca="false">+AS402-EU402-EE402</f>
        <v>0</v>
      </c>
      <c r="FK402" s="53" t="n">
        <f aca="false">+AT402-EV402-EF402</f>
        <v>0</v>
      </c>
      <c r="FL402" s="53" t="n">
        <f aca="false">+AU402-EW402-EG402</f>
        <v>0</v>
      </c>
      <c r="FM402" s="53" t="n">
        <f aca="false">+AV402-EX402-EH402</f>
        <v>0</v>
      </c>
      <c r="FN402" s="53" t="n">
        <f aca="false">+AW402-EY402-EI402</f>
        <v>0</v>
      </c>
      <c r="FO402" s="53" t="n">
        <f aca="false">+AX402-EZ402-EJ402</f>
        <v>0</v>
      </c>
      <c r="FP402" s="53" t="n">
        <f aca="false">+AY402-FA402</f>
        <v>0</v>
      </c>
    </row>
    <row collapsed="false" customFormat="false" customHeight="true" hidden="false" ht="15" outlineLevel="2" r="403">
      <c r="A403" s="90" t="s">
        <v>1159</v>
      </c>
      <c r="B403" s="90" t="s">
        <v>1159</v>
      </c>
      <c r="C403" s="90" t="s">
        <v>1159</v>
      </c>
      <c r="D403" s="67" t="n">
        <v>16211</v>
      </c>
      <c r="E403" s="69"/>
      <c r="F403" s="72" t="s">
        <v>1179</v>
      </c>
      <c r="G403" s="21" t="s">
        <v>69</v>
      </c>
      <c r="H403" s="21" t="s">
        <v>69</v>
      </c>
      <c r="I403" s="72"/>
      <c r="J403" s="76"/>
      <c r="K403" s="76"/>
      <c r="L403" s="49"/>
      <c r="M403" s="50" t="s">
        <v>70</v>
      </c>
      <c r="N403" s="51"/>
      <c r="O403" s="51"/>
      <c r="P403" s="51"/>
      <c r="Q403" s="51"/>
      <c r="R403" s="50"/>
      <c r="S403" s="50"/>
      <c r="T403" s="50" t="n">
        <v>30</v>
      </c>
      <c r="U403" s="50"/>
      <c r="X403" s="53" t="e">
        <f aca="false">+VLOOKUP($D403,['file:///home/lab/repositories/luckia.facturador/com.luckia.biller.deploy/src/main/resources/bootstrap/info_presencial_2014.xlsx']venta_neta_cons!$a$2:$n$1048576,3,0)</f>
        <v>#VALUE!</v>
      </c>
      <c r="Y403" s="53" t="e">
        <f aca="false">+VLOOKUP($D403,['file:///home/lab/repositories/luckia.facturador/com.luckia.biller.deploy/src/main/resources/bootstrap/info_presencial_2014.xlsx']venta_neta_cons!$a$2:$n$1048576,4,0)</f>
        <v>#VALUE!</v>
      </c>
      <c r="Z403" s="53" t="e">
        <f aca="false">+VLOOKUP($D403,['file:///home/lab/repositories/luckia.facturador/com.luckia.biller.deploy/src/main/resources/bootstrap/info_presencial_2014.xlsx']venta_neta_cons!$a$2:$n$1048576,5,0)</f>
        <v>#VALUE!</v>
      </c>
      <c r="AA403" s="53" t="e">
        <f aca="false">+VLOOKUP($D403,['file:///home/lab/repositories/luckia.facturador/com.luckia.biller.deploy/src/main/resources/bootstrap/info_presencial_2014.xlsx']venta_neta_cons!$a$2:$n$1048576,6,0)</f>
        <v>#VALUE!</v>
      </c>
      <c r="AB403" s="53" t="e">
        <f aca="false">+VLOOKUP($D403,['file:///home/lab/repositories/luckia.facturador/com.luckia.biller.deploy/src/main/resources/bootstrap/info_presencial_2014.xlsx']venta_neta_cons!$a$2:$n$1048576,7,0)</f>
        <v>#VALUE!</v>
      </c>
      <c r="AC403" s="53" t="e">
        <f aca="false">+VLOOKUP($D403,['file:///home/lab/repositories/luckia.facturador/com.luckia.biller.deploy/src/main/resources/bootstrap/info_presencial_2014.xlsx']venta_neta_cons!$a$2:$n$1048576,8,0)</f>
        <v>#VALUE!</v>
      </c>
      <c r="AD403" s="53" t="e">
        <f aca="false">+VLOOKUP($D403,['file:///home/lab/repositories/luckia.facturador/com.luckia.biller.deploy/src/main/resources/bootstrap/info_presencial_2014.xlsx']venta_neta_cons!$a$2:$n$1048576,9,0)</f>
        <v>#VALUE!</v>
      </c>
      <c r="AE403" s="53" t="e">
        <f aca="false">+VLOOKUP($D403,['file:///home/lab/repositories/luckia.facturador/com.luckia.biller.deploy/src/main/resources/bootstrap/info_presencial_2014.xlsx']venta_neta_cons!$a$2:$n$1048576,10,0)</f>
        <v>#VALUE!</v>
      </c>
      <c r="AF403" s="53" t="e">
        <f aca="false">+VLOOKUP($D403,['file:///home/lab/repositories/luckia.facturador/com.luckia.biller.deploy/src/main/resources/bootstrap/info_presencial_2014.xlsx']venta_neta_cons!$a$2:$n$1048576,11,0)</f>
        <v>#VALUE!</v>
      </c>
      <c r="AG403" s="53" t="e">
        <f aca="false">+VLOOKUP($D403,['file:///home/lab/repositories/luckia.facturador/com.luckia.biller.deploy/src/main/resources/bootstrap/info_presencial_2014.xlsx']venta_neta_cons!$a$2:$n$1048576,12,0)</f>
        <v>#VALUE!</v>
      </c>
      <c r="AH403" s="53" t="e">
        <f aca="false">+VLOOKUP($D403,['file:///home/lab/repositories/luckia.facturador/com.luckia.biller.deploy/src/main/resources/bootstrap/info_presencial_2014.xlsx']venta_neta_cons!$a$2:$n$1048576,13,0)</f>
        <v>#VALUE!</v>
      </c>
      <c r="AI403" s="53" t="e">
        <f aca="false">+VLOOKUP($D403,['file:///home/lab/repositories/luckia.facturador/com.luckia.biller.deploy/src/main/resources/bootstrap/info_presencial_2014.xlsx']venta_neta_cons!$a$2:$n$1048576,14,0)</f>
        <v>#VALUE!</v>
      </c>
      <c r="AJ403" s="53" t="n">
        <f aca="false">+SUM(X403:AI403)</f>
        <v>0</v>
      </c>
      <c r="AK403" s="54" t="e">
        <f aca="false">+BB403/X403</f>
        <v>#VALUE!</v>
      </c>
      <c r="AL403" s="53"/>
      <c r="AM403" s="53" t="e">
        <f aca="false">+VLOOKUP($D403,['file:///home/lab/repositories/luckia.facturador/com.luckia.biller.deploy/src/main/resources/bootstrap/info_presencial_2014.xlsx']saldo_cons!$a$2:$n$1048576,3,0)</f>
        <v>#VALUE!</v>
      </c>
      <c r="AN403" s="53" t="e">
        <f aca="false">+VLOOKUP($D403,['file:///home/lab/repositories/luckia.facturador/com.luckia.biller.deploy/src/main/resources/bootstrap/info_presencial_2014.xlsx']saldo_cons!$a$2:$n$1048576,4,0)</f>
        <v>#VALUE!</v>
      </c>
      <c r="AO403" s="53" t="e">
        <f aca="false">+VLOOKUP($D403,['file:///home/lab/repositories/luckia.facturador/com.luckia.biller.deploy/src/main/resources/bootstrap/info_presencial_2014.xlsx']saldo_cons!$a$2:$n$1048576,5,0)</f>
        <v>#VALUE!</v>
      </c>
      <c r="AP403" s="53" t="e">
        <f aca="false">+VLOOKUP($D403,['file:///home/lab/repositories/luckia.facturador/com.luckia.biller.deploy/src/main/resources/bootstrap/info_presencial_2014.xlsx']saldo_cons!$a$2:$n$1048576,6,0)</f>
        <v>#VALUE!</v>
      </c>
      <c r="AQ403" s="53" t="e">
        <f aca="false">+VLOOKUP($D403,['file:///home/lab/repositories/luckia.facturador/com.luckia.biller.deploy/src/main/resources/bootstrap/info_presencial_2014.xlsx']saldo_cons!$a$2:$n$1048576,7,0)</f>
        <v>#VALUE!</v>
      </c>
      <c r="AR403" s="53" t="e">
        <f aca="false">+VLOOKUP($D403,['file:///home/lab/repositories/luckia.facturador/com.luckia.biller.deploy/src/main/resources/bootstrap/info_presencial_2014.xlsx']saldo_cons!$a$2:$n$1048576,8,0)</f>
        <v>#VALUE!</v>
      </c>
      <c r="AS403" s="53" t="e">
        <f aca="false">+VLOOKUP($D403,['file:///home/lab/repositories/luckia.facturador/com.luckia.biller.deploy/src/main/resources/bootstrap/info_presencial_2014.xlsx']saldo_cons!$a$2:$n$1048576,9,0)</f>
        <v>#VALUE!</v>
      </c>
      <c r="AT403" s="53" t="e">
        <f aca="false">+VLOOKUP($D403,['file:///home/lab/repositories/luckia.facturador/com.luckia.biller.deploy/src/main/resources/bootstrap/info_presencial_2014.xlsx']saldo_cons!$a$2:$n$1048576,10,0)</f>
        <v>#VALUE!</v>
      </c>
      <c r="AU403" s="53" t="e">
        <f aca="false">+VLOOKUP($D403,['file:///home/lab/repositories/luckia.facturador/com.luckia.biller.deploy/src/main/resources/bootstrap/info_presencial_2014.xlsx']saldo_cons!$a$2:$n$1048576,11,0)</f>
        <v>#VALUE!</v>
      </c>
      <c r="AV403" s="53" t="e">
        <f aca="false">+VLOOKUP($D403,['file:///home/lab/repositories/luckia.facturador/com.luckia.biller.deploy/src/main/resources/bootstrap/info_presencial_2014.xlsx']saldo_cons!$a$2:$n$1048576,12,0)</f>
        <v>#VALUE!</v>
      </c>
      <c r="AW403" s="53" t="e">
        <f aca="false">+VLOOKUP($D403,['file:///home/lab/repositories/luckia.facturador/com.luckia.biller.deploy/src/main/resources/bootstrap/info_presencial_2014.xlsx']saldo_cons!$a$2:$n$1048576,13,0)</f>
        <v>#VALUE!</v>
      </c>
      <c r="AX403" s="53" t="e">
        <f aca="false">+VLOOKUP($D403,['file:///home/lab/repositories/luckia.facturador/com.luckia.biller.deploy/src/main/resources/bootstrap/info_presencial_2014.xlsx']saldo_cons!$a$2:$n$1048576,14,0)</f>
        <v>#VALUE!</v>
      </c>
      <c r="AY403" s="53" t="n">
        <f aca="false">+SUM(AM403:AX403)</f>
        <v>0</v>
      </c>
      <c r="AZ403" s="53"/>
      <c r="BA403" s="53"/>
      <c r="BB403" s="53" t="e">
        <f aca="false">+VLOOKUP($D403,['file:///home/lab/repositories/luckia.facturador/com.luckia.biller.deploy/src/main/resources/bootstrap/info_presencial_2014.xlsx']ggr_cons!$a$2:$n$1048576,3,0)</f>
        <v>#VALUE!</v>
      </c>
      <c r="BC403" s="53" t="e">
        <f aca="false">+VLOOKUP($D403,['file:///home/lab/repositories/luckia.facturador/com.luckia.biller.deploy/src/main/resources/bootstrap/info_presencial_2014.xlsx']ggr_cons!$a$2:$n$1048576,4,0)</f>
        <v>#VALUE!</v>
      </c>
      <c r="BD403" s="53" t="e">
        <f aca="false">+VLOOKUP($D403,['file:///home/lab/repositories/luckia.facturador/com.luckia.biller.deploy/src/main/resources/bootstrap/info_presencial_2014.xlsx']ggr_cons!$a$2:$n$1048576,5,0)</f>
        <v>#VALUE!</v>
      </c>
      <c r="BE403" s="53" t="e">
        <f aca="false">+VLOOKUP($D403,['file:///home/lab/repositories/luckia.facturador/com.luckia.biller.deploy/src/main/resources/bootstrap/info_presencial_2014.xlsx']ggr_cons!$a$2:$n$1048576,6,0)</f>
        <v>#VALUE!</v>
      </c>
      <c r="BF403" s="53" t="e">
        <f aca="false">+VLOOKUP($D403,['file:///home/lab/repositories/luckia.facturador/com.luckia.biller.deploy/src/main/resources/bootstrap/info_presencial_2014.xlsx']ggr_cons!$a$2:$n$1048576,7,0)</f>
        <v>#VALUE!</v>
      </c>
      <c r="BG403" s="53" t="e">
        <f aca="false">+VLOOKUP($D403,['file:///home/lab/repositories/luckia.facturador/com.luckia.biller.deploy/src/main/resources/bootstrap/info_presencial_2014.xlsx']ggr_cons!$a$2:$n$1048576,8,0)</f>
        <v>#VALUE!</v>
      </c>
      <c r="BH403" s="53" t="e">
        <f aca="false">+VLOOKUP($D403,['file:///home/lab/repositories/luckia.facturador/com.luckia.biller.deploy/src/main/resources/bootstrap/info_presencial_2014.xlsx']ggr_cons!$a$2:$n$1048576,9,0)</f>
        <v>#VALUE!</v>
      </c>
      <c r="BI403" s="53" t="e">
        <f aca="false">+VLOOKUP($D403,['file:///home/lab/repositories/luckia.facturador/com.luckia.biller.deploy/src/main/resources/bootstrap/info_presencial_2014.xlsx']ggr_cons!$a$2:$n$1048576,10,0)</f>
        <v>#VALUE!</v>
      </c>
      <c r="BJ403" s="53" t="e">
        <f aca="false">+VLOOKUP($D403,['file:///home/lab/repositories/luckia.facturador/com.luckia.biller.deploy/src/main/resources/bootstrap/info_presencial_2014.xlsx']ggr_cons!$a$2:$n$1048576,11,0)</f>
        <v>#VALUE!</v>
      </c>
      <c r="BK403" s="53" t="e">
        <f aca="false">+VLOOKUP($D403,['file:///home/lab/repositories/luckia.facturador/com.luckia.biller.deploy/src/main/resources/bootstrap/info_presencial_2014.xlsx']ggr_cons!$a$2:$n$1048576,12,0)</f>
        <v>#VALUE!</v>
      </c>
      <c r="BL403" s="53" t="e">
        <f aca="false">+VLOOKUP($D403,['file:///home/lab/repositories/luckia.facturador/com.luckia.biller.deploy/src/main/resources/bootstrap/info_presencial_2014.xlsx']ggr_cons!$a$2:$n$1048576,13,0)</f>
        <v>#VALUE!</v>
      </c>
      <c r="BM403" s="53" t="e">
        <f aca="false">+VLOOKUP($D403,['file:///home/lab/repositories/luckia.facturador/com.luckia.biller.deploy/src/main/resources/bootstrap/info_presencial_2014.xlsx']ggr_cons!$a$2:$n$1048576,14,0)</f>
        <v>#VALUE!</v>
      </c>
      <c r="BN403" s="53" t="n">
        <f aca="false">+SUM(BB403:BM403)</f>
        <v>0</v>
      </c>
      <c r="BO403" s="53"/>
      <c r="BP403" s="53"/>
      <c r="BQ403" s="55" t="n">
        <f aca="false">+$N403*X403</f>
        <v>0</v>
      </c>
      <c r="BR403" s="55" t="n">
        <f aca="false">+$N403*Y403</f>
        <v>0</v>
      </c>
      <c r="BS403" s="55" t="n">
        <f aca="false">+$N403*Z403</f>
        <v>0</v>
      </c>
      <c r="BT403" s="55" t="n">
        <f aca="false">+$N403*AA403</f>
        <v>0</v>
      </c>
      <c r="BU403" s="55" t="n">
        <f aca="false">+$N403*AB403</f>
        <v>0</v>
      </c>
      <c r="BV403" s="55" t="n">
        <f aca="false">+$N403*AC403</f>
        <v>0</v>
      </c>
      <c r="BW403" s="55" t="n">
        <f aca="false">+$N403*AD403</f>
        <v>0</v>
      </c>
      <c r="BX403" s="55" t="n">
        <f aca="false">+$N403*AE403</f>
        <v>0</v>
      </c>
      <c r="BY403" s="55" t="n">
        <f aca="false">+$N403*AF403</f>
        <v>0</v>
      </c>
      <c r="BZ403" s="55" t="n">
        <f aca="false">+$N403*AG403</f>
        <v>0</v>
      </c>
      <c r="CA403" s="55" t="n">
        <f aca="false">+$N403*AH403</f>
        <v>0</v>
      </c>
      <c r="CB403" s="55" t="n">
        <f aca="false">+$N403*AI403</f>
        <v>0</v>
      </c>
      <c r="CC403" s="55" t="n">
        <f aca="false">+SUM(BQ403:CB403)</f>
        <v>0</v>
      </c>
      <c r="CD403" s="53"/>
      <c r="CE403" s="55"/>
      <c r="CF403" s="55" t="n">
        <f aca="false">+BQ403/$CE$2</f>
        <v>0</v>
      </c>
      <c r="CG403" s="55" t="n">
        <f aca="false">+BR403/$CE$2</f>
        <v>0</v>
      </c>
      <c r="CH403" s="55" t="n">
        <f aca="false">+BS403/$CE$2</f>
        <v>0</v>
      </c>
      <c r="CI403" s="55" t="n">
        <f aca="false">+BT403/$CE$2</f>
        <v>0</v>
      </c>
      <c r="CJ403" s="55" t="n">
        <f aca="false">+BU403/$CE$2</f>
        <v>0</v>
      </c>
      <c r="CK403" s="55" t="n">
        <f aca="false">+BV403/$CE$2</f>
        <v>0</v>
      </c>
      <c r="CL403" s="55" t="n">
        <f aca="false">+BW403/$CE$2</f>
        <v>0</v>
      </c>
      <c r="CM403" s="55" t="n">
        <f aca="false">+BX403/$CE$2</f>
        <v>0</v>
      </c>
      <c r="CN403" s="55" t="n">
        <f aca="false">+BY403/$CE$2</f>
        <v>0</v>
      </c>
      <c r="CO403" s="55" t="n">
        <f aca="false">+BZ403/$CE$2</f>
        <v>0</v>
      </c>
      <c r="CP403" s="55" t="n">
        <f aca="false">+CA403/$CE$2</f>
        <v>0</v>
      </c>
      <c r="CQ403" s="55" t="n">
        <f aca="false">+CB403/$CE$2</f>
        <v>0</v>
      </c>
      <c r="CR403" s="55" t="n">
        <f aca="false">+CC403/$CE$2</f>
        <v>0</v>
      </c>
      <c r="CS403" s="53"/>
      <c r="CT403" s="53"/>
      <c r="CU403" s="56" t="n">
        <f aca="false">+$O403*X403+$P403*BB403+$Q403*(0.9*BB403+$S403)+$R403</f>
        <v>0</v>
      </c>
      <c r="CV403" s="56" t="n">
        <f aca="false">+$O403*Y403+$P403*BC403+$Q403*(0.9*BC403+$S403)+$R403</f>
        <v>0</v>
      </c>
      <c r="CW403" s="56" t="n">
        <f aca="false">+$O403*Z403+$P403*BD403+$Q403*(0.9*BD403+$S403)+$R403</f>
        <v>0</v>
      </c>
      <c r="CX403" s="56" t="n">
        <f aca="false">+$O403*AA403+$P403*BE403+$Q403*(0.9*BE403+$S403)+$R403</f>
        <v>0</v>
      </c>
      <c r="CY403" s="56" t="n">
        <f aca="false">+$O403*AB403+$P403*BF403+$Q403*(0.9*BF403+$S403)+$R403</f>
        <v>0</v>
      </c>
      <c r="CZ403" s="56" t="n">
        <f aca="false">+$O403*AC403+$P403*BG403+$Q403*(0.9*BG403+$S403)+$R403</f>
        <v>0</v>
      </c>
      <c r="DA403" s="56" t="n">
        <f aca="false">+$O403*AD403+$P403*BH403+$Q403*(0.9*BH403+$S403)+$R403</f>
        <v>0</v>
      </c>
      <c r="DB403" s="56" t="n">
        <f aca="false">+$O403*AE403+$P403*BI403+$Q403*(0.9*BI403+$S403)+$R403</f>
        <v>0</v>
      </c>
      <c r="DC403" s="56" t="n">
        <f aca="false">+$O403*AF403+$P403*BJ403+$Q403*(0.9*BJ403+$S403)+$R403</f>
        <v>0</v>
      </c>
      <c r="DD403" s="56" t="n">
        <f aca="false">+$O403*AG403+$P403*BK403+$Q403*(0.9*BK403+$S403)+$R403</f>
        <v>0</v>
      </c>
      <c r="DE403" s="56" t="n">
        <f aca="false">+$O403*AH403+$P403*BL403+$Q403*(0.9*BL403+$S403)+$R403</f>
        <v>0</v>
      </c>
      <c r="DF403" s="56" t="n">
        <f aca="false">+$O403*AI403+$P403*BM403+$Q403*(0.9*BM403+$S403)+$R403</f>
        <v>0</v>
      </c>
      <c r="DG403" s="55" t="n">
        <f aca="false">+SUM(CU403:DF403)</f>
        <v>0</v>
      </c>
      <c r="DH403" s="53"/>
      <c r="DJ403" s="14" t="n">
        <f aca="false">+IF(X403=0,0,$T403)</f>
        <v>0</v>
      </c>
      <c r="DK403" s="14" t="n">
        <f aca="false">+IF(Y403=0,0,$T403)</f>
        <v>0</v>
      </c>
      <c r="DL403" s="14" t="n">
        <f aca="false">+IF(Z403=0,0,$T403)</f>
        <v>0</v>
      </c>
      <c r="DM403" s="14" t="n">
        <f aca="false">+IF(AA403=0,0,$T403)</f>
        <v>0</v>
      </c>
      <c r="DN403" s="14" t="n">
        <f aca="false">+IF(AB403=0,0,$T403)</f>
        <v>0</v>
      </c>
      <c r="DO403" s="14" t="n">
        <f aca="false">+IF(AC403=0,0,$T403)</f>
        <v>0</v>
      </c>
      <c r="DP403" s="14" t="n">
        <f aca="false">+IF(AD403=0,0,$T403)</f>
        <v>0</v>
      </c>
      <c r="DQ403" s="14" t="n">
        <f aca="false">+IF(AE403=0,0,$T403)</f>
        <v>0</v>
      </c>
      <c r="DR403" s="14" t="n">
        <f aca="false">+IF(AF403=0,0,$T403)</f>
        <v>0</v>
      </c>
      <c r="DS403" s="14" t="n">
        <f aca="false">+IF(AG403=0,0,$T403)</f>
        <v>0</v>
      </c>
      <c r="DT403" s="14" t="n">
        <f aca="false">+IF(AH403=0,0,$T403)</f>
        <v>0</v>
      </c>
      <c r="DU403" s="14" t="n">
        <f aca="false">+IF(AI403=0,0,$T403)</f>
        <v>0</v>
      </c>
      <c r="DV403" s="55" t="n">
        <f aca="false">+SUM(DJ403:DU403)</f>
        <v>0</v>
      </c>
      <c r="DY403" s="14" t="n">
        <v>0</v>
      </c>
      <c r="DZ403" s="14" t="n">
        <v>0</v>
      </c>
      <c r="EA403" s="14" t="n">
        <v>0</v>
      </c>
      <c r="EB403" s="14" t="n">
        <v>0</v>
      </c>
      <c r="EC403" s="14" t="n">
        <v>0</v>
      </c>
      <c r="ED403" s="14" t="n">
        <v>0</v>
      </c>
      <c r="EE403" s="14" t="n">
        <v>0</v>
      </c>
      <c r="EF403" s="14" t="n">
        <v>0</v>
      </c>
      <c r="EG403" s="14" t="n">
        <v>0</v>
      </c>
      <c r="EH403" s="14" t="n">
        <v>0</v>
      </c>
      <c r="EI403" s="14" t="n">
        <v>0</v>
      </c>
      <c r="EJ403" s="14" t="n">
        <v>0</v>
      </c>
      <c r="EK403" s="55" t="n">
        <f aca="false">+SUM(DY403:EJ403)</f>
        <v>0</v>
      </c>
      <c r="EO403" s="53" t="n">
        <f aca="false">+CU403+DJ403-DY403/2</f>
        <v>0</v>
      </c>
      <c r="EP403" s="53" t="n">
        <f aca="false">+CV403+DK403-DZ403/2</f>
        <v>0</v>
      </c>
      <c r="EQ403" s="53" t="n">
        <f aca="false">+CW403+DL403-EA403/2</f>
        <v>0</v>
      </c>
      <c r="ER403" s="53" t="n">
        <f aca="false">+CX403+DM403-EB403/2</f>
        <v>0</v>
      </c>
      <c r="ES403" s="53" t="n">
        <f aca="false">+CY403+DN403-EC403/2</f>
        <v>0</v>
      </c>
      <c r="ET403" s="53" t="n">
        <f aca="false">+CZ403+DO403-ED403/2</f>
        <v>0</v>
      </c>
      <c r="EU403" s="53" t="n">
        <f aca="false">+DA403+DP403-EE403/2</f>
        <v>0</v>
      </c>
      <c r="EV403" s="53" t="n">
        <f aca="false">+DB403+DQ403-EF403/2</f>
        <v>0</v>
      </c>
      <c r="EW403" s="53" t="n">
        <f aca="false">+DC403+DR403-EG403/2</f>
        <v>0</v>
      </c>
      <c r="EX403" s="53" t="n">
        <f aca="false">+DD403+DS403-EH403/2</f>
        <v>0</v>
      </c>
      <c r="EY403" s="53" t="n">
        <f aca="false">+DE403+DT403-EI403/2</f>
        <v>0</v>
      </c>
      <c r="EZ403" s="53" t="n">
        <f aca="false">+DF403+DU403-EJ403/2</f>
        <v>0</v>
      </c>
      <c r="FA403" s="55" t="n">
        <f aca="false">+SUM(EO403:EZ403)</f>
        <v>0</v>
      </c>
      <c r="FD403" s="53" t="n">
        <f aca="false">+AM403-EO403-DY403</f>
        <v>0</v>
      </c>
      <c r="FE403" s="53" t="n">
        <f aca="false">+AN403-EP403-DZ403</f>
        <v>0</v>
      </c>
      <c r="FF403" s="53" t="n">
        <f aca="false">+AO403-EQ403-EA403</f>
        <v>0</v>
      </c>
      <c r="FG403" s="53" t="n">
        <f aca="false">+AP403-ER403-EB403</f>
        <v>0</v>
      </c>
      <c r="FH403" s="53" t="n">
        <f aca="false">+AQ403-ES403-EC403</f>
        <v>0</v>
      </c>
      <c r="FI403" s="53" t="n">
        <f aca="false">+AR403-ET403-ED403</f>
        <v>0</v>
      </c>
      <c r="FJ403" s="53" t="n">
        <f aca="false">+AS403-EU403-EE403</f>
        <v>0</v>
      </c>
      <c r="FK403" s="53" t="n">
        <f aca="false">+AT403-EV403-EF403</f>
        <v>0</v>
      </c>
      <c r="FL403" s="53" t="n">
        <f aca="false">+AU403-EW403-EG403</f>
        <v>0</v>
      </c>
      <c r="FM403" s="53" t="n">
        <f aca="false">+AV403-EX403-EH403</f>
        <v>0</v>
      </c>
      <c r="FN403" s="53" t="n">
        <f aca="false">+AW403-EY403-EI403</f>
        <v>0</v>
      </c>
      <c r="FO403" s="53" t="n">
        <f aca="false">+AX403-EZ403-EJ403</f>
        <v>0</v>
      </c>
      <c r="FP403" s="53" t="n">
        <f aca="false">+AY403-FA403</f>
        <v>0</v>
      </c>
    </row>
    <row collapsed="false" customFormat="false" customHeight="true" hidden="false" ht="15" outlineLevel="2" r="404">
      <c r="A404" s="90" t="s">
        <v>1159</v>
      </c>
      <c r="B404" s="90" t="s">
        <v>1159</v>
      </c>
      <c r="C404" s="90" t="s">
        <v>1159</v>
      </c>
      <c r="D404" s="67" t="n">
        <v>16234</v>
      </c>
      <c r="E404" s="69"/>
      <c r="F404" s="72" t="s">
        <v>1180</v>
      </c>
      <c r="G404" s="21" t="s">
        <v>69</v>
      </c>
      <c r="H404" s="21" t="s">
        <v>69</v>
      </c>
      <c r="I404" s="72"/>
      <c r="J404" s="76"/>
      <c r="K404" s="76"/>
      <c r="L404" s="49"/>
      <c r="M404" s="50" t="s">
        <v>70</v>
      </c>
      <c r="N404" s="51"/>
      <c r="O404" s="51"/>
      <c r="P404" s="51"/>
      <c r="Q404" s="51"/>
      <c r="R404" s="50"/>
      <c r="S404" s="50"/>
      <c r="T404" s="50" t="n">
        <v>30</v>
      </c>
      <c r="U404" s="50"/>
      <c r="X404" s="53" t="e">
        <f aca="false">+VLOOKUP($D404,['file:///home/lab/repositories/luckia.facturador/com.luckia.biller.deploy/src/main/resources/bootstrap/info_presencial_2014.xlsx']venta_neta_cons!$a$2:$n$1048576,3,0)</f>
        <v>#VALUE!</v>
      </c>
      <c r="Y404" s="53" t="e">
        <f aca="false">+VLOOKUP($D404,['file:///home/lab/repositories/luckia.facturador/com.luckia.biller.deploy/src/main/resources/bootstrap/info_presencial_2014.xlsx']venta_neta_cons!$a$2:$n$1048576,4,0)</f>
        <v>#VALUE!</v>
      </c>
      <c r="Z404" s="53" t="e">
        <f aca="false">+VLOOKUP($D404,['file:///home/lab/repositories/luckia.facturador/com.luckia.biller.deploy/src/main/resources/bootstrap/info_presencial_2014.xlsx']venta_neta_cons!$a$2:$n$1048576,5,0)</f>
        <v>#VALUE!</v>
      </c>
      <c r="AA404" s="53" t="e">
        <f aca="false">+VLOOKUP($D404,['file:///home/lab/repositories/luckia.facturador/com.luckia.biller.deploy/src/main/resources/bootstrap/info_presencial_2014.xlsx']venta_neta_cons!$a$2:$n$1048576,6,0)</f>
        <v>#VALUE!</v>
      </c>
      <c r="AB404" s="53" t="e">
        <f aca="false">+VLOOKUP($D404,['file:///home/lab/repositories/luckia.facturador/com.luckia.biller.deploy/src/main/resources/bootstrap/info_presencial_2014.xlsx']venta_neta_cons!$a$2:$n$1048576,7,0)</f>
        <v>#VALUE!</v>
      </c>
      <c r="AC404" s="53" t="e">
        <f aca="false">+VLOOKUP($D404,['file:///home/lab/repositories/luckia.facturador/com.luckia.biller.deploy/src/main/resources/bootstrap/info_presencial_2014.xlsx']venta_neta_cons!$a$2:$n$1048576,8,0)</f>
        <v>#VALUE!</v>
      </c>
      <c r="AD404" s="53" t="e">
        <f aca="false">+VLOOKUP($D404,['file:///home/lab/repositories/luckia.facturador/com.luckia.biller.deploy/src/main/resources/bootstrap/info_presencial_2014.xlsx']venta_neta_cons!$a$2:$n$1048576,9,0)</f>
        <v>#VALUE!</v>
      </c>
      <c r="AE404" s="53" t="e">
        <f aca="false">+VLOOKUP($D404,['file:///home/lab/repositories/luckia.facturador/com.luckia.biller.deploy/src/main/resources/bootstrap/info_presencial_2014.xlsx']venta_neta_cons!$a$2:$n$1048576,10,0)</f>
        <v>#VALUE!</v>
      </c>
      <c r="AF404" s="53" t="e">
        <f aca="false">+VLOOKUP($D404,['file:///home/lab/repositories/luckia.facturador/com.luckia.biller.deploy/src/main/resources/bootstrap/info_presencial_2014.xlsx']venta_neta_cons!$a$2:$n$1048576,11,0)</f>
        <v>#VALUE!</v>
      </c>
      <c r="AG404" s="53" t="e">
        <f aca="false">+VLOOKUP($D404,['file:///home/lab/repositories/luckia.facturador/com.luckia.biller.deploy/src/main/resources/bootstrap/info_presencial_2014.xlsx']venta_neta_cons!$a$2:$n$1048576,12,0)</f>
        <v>#VALUE!</v>
      </c>
      <c r="AH404" s="53" t="e">
        <f aca="false">+VLOOKUP($D404,['file:///home/lab/repositories/luckia.facturador/com.luckia.biller.deploy/src/main/resources/bootstrap/info_presencial_2014.xlsx']venta_neta_cons!$a$2:$n$1048576,13,0)</f>
        <v>#VALUE!</v>
      </c>
      <c r="AI404" s="53" t="e">
        <f aca="false">+VLOOKUP($D404,['file:///home/lab/repositories/luckia.facturador/com.luckia.biller.deploy/src/main/resources/bootstrap/info_presencial_2014.xlsx']venta_neta_cons!$a$2:$n$1048576,14,0)</f>
        <v>#VALUE!</v>
      </c>
      <c r="AJ404" s="53" t="n">
        <f aca="false">+SUM(X404:AI404)</f>
        <v>2785</v>
      </c>
      <c r="AK404" s="54" t="n">
        <f aca="false">+BB404/X404</f>
        <v>0.237001795332136</v>
      </c>
      <c r="AL404" s="53"/>
      <c r="AM404" s="53" t="e">
        <f aca="false">+VLOOKUP($D404,['file:///home/lab/repositories/luckia.facturador/com.luckia.biller.deploy/src/main/resources/bootstrap/info_presencial_2014.xlsx']saldo_cons!$a$2:$n$1048576,3,0)</f>
        <v>#VALUE!</v>
      </c>
      <c r="AN404" s="53" t="e">
        <f aca="false">+VLOOKUP($D404,['file:///home/lab/repositories/luckia.facturador/com.luckia.biller.deploy/src/main/resources/bootstrap/info_presencial_2014.xlsx']saldo_cons!$a$2:$n$1048576,4,0)</f>
        <v>#VALUE!</v>
      </c>
      <c r="AO404" s="53" t="e">
        <f aca="false">+VLOOKUP($D404,['file:///home/lab/repositories/luckia.facturador/com.luckia.biller.deploy/src/main/resources/bootstrap/info_presencial_2014.xlsx']saldo_cons!$a$2:$n$1048576,5,0)</f>
        <v>#VALUE!</v>
      </c>
      <c r="AP404" s="53" t="e">
        <f aca="false">+VLOOKUP($D404,['file:///home/lab/repositories/luckia.facturador/com.luckia.biller.deploy/src/main/resources/bootstrap/info_presencial_2014.xlsx']saldo_cons!$a$2:$n$1048576,6,0)</f>
        <v>#VALUE!</v>
      </c>
      <c r="AQ404" s="53" t="e">
        <f aca="false">+VLOOKUP($D404,['file:///home/lab/repositories/luckia.facturador/com.luckia.biller.deploy/src/main/resources/bootstrap/info_presencial_2014.xlsx']saldo_cons!$a$2:$n$1048576,7,0)</f>
        <v>#VALUE!</v>
      </c>
      <c r="AR404" s="53" t="e">
        <f aca="false">+VLOOKUP($D404,['file:///home/lab/repositories/luckia.facturador/com.luckia.biller.deploy/src/main/resources/bootstrap/info_presencial_2014.xlsx']saldo_cons!$a$2:$n$1048576,8,0)</f>
        <v>#VALUE!</v>
      </c>
      <c r="AS404" s="53" t="e">
        <f aca="false">+VLOOKUP($D404,['file:///home/lab/repositories/luckia.facturador/com.luckia.biller.deploy/src/main/resources/bootstrap/info_presencial_2014.xlsx']saldo_cons!$a$2:$n$1048576,9,0)</f>
        <v>#VALUE!</v>
      </c>
      <c r="AT404" s="53" t="e">
        <f aca="false">+VLOOKUP($D404,['file:///home/lab/repositories/luckia.facturador/com.luckia.biller.deploy/src/main/resources/bootstrap/info_presencial_2014.xlsx']saldo_cons!$a$2:$n$1048576,10,0)</f>
        <v>#VALUE!</v>
      </c>
      <c r="AU404" s="53" t="e">
        <f aca="false">+VLOOKUP($D404,['file:///home/lab/repositories/luckia.facturador/com.luckia.biller.deploy/src/main/resources/bootstrap/info_presencial_2014.xlsx']saldo_cons!$a$2:$n$1048576,11,0)</f>
        <v>#VALUE!</v>
      </c>
      <c r="AV404" s="53" t="e">
        <f aca="false">+VLOOKUP($D404,['file:///home/lab/repositories/luckia.facturador/com.luckia.biller.deploy/src/main/resources/bootstrap/info_presencial_2014.xlsx']saldo_cons!$a$2:$n$1048576,12,0)</f>
        <v>#VALUE!</v>
      </c>
      <c r="AW404" s="53" t="e">
        <f aca="false">+VLOOKUP($D404,['file:///home/lab/repositories/luckia.facturador/com.luckia.biller.deploy/src/main/resources/bootstrap/info_presencial_2014.xlsx']saldo_cons!$a$2:$n$1048576,13,0)</f>
        <v>#VALUE!</v>
      </c>
      <c r="AX404" s="53" t="e">
        <f aca="false">+VLOOKUP($D404,['file:///home/lab/repositories/luckia.facturador/com.luckia.biller.deploy/src/main/resources/bootstrap/info_presencial_2014.xlsx']saldo_cons!$a$2:$n$1048576,14,0)</f>
        <v>#VALUE!</v>
      </c>
      <c r="AY404" s="53" t="n">
        <f aca="false">+SUM(AM404:AX404)</f>
        <v>2785</v>
      </c>
      <c r="AZ404" s="53"/>
      <c r="BA404" s="53"/>
      <c r="BB404" s="53" t="e">
        <f aca="false">+VLOOKUP($D404,['file:///home/lab/repositories/luckia.facturador/com.luckia.biller.deploy/src/main/resources/bootstrap/info_presencial_2014.xlsx']ggr_cons!$a$2:$n$1048576,3,0)</f>
        <v>#VALUE!</v>
      </c>
      <c r="BC404" s="53" t="e">
        <f aca="false">+VLOOKUP($D404,['file:///home/lab/repositories/luckia.facturador/com.luckia.biller.deploy/src/main/resources/bootstrap/info_presencial_2014.xlsx']ggr_cons!$a$2:$n$1048576,4,0)</f>
        <v>#VALUE!</v>
      </c>
      <c r="BD404" s="53" t="e">
        <f aca="false">+VLOOKUP($D404,['file:///home/lab/repositories/luckia.facturador/com.luckia.biller.deploy/src/main/resources/bootstrap/info_presencial_2014.xlsx']ggr_cons!$a$2:$n$1048576,5,0)</f>
        <v>#VALUE!</v>
      </c>
      <c r="BE404" s="53" t="e">
        <f aca="false">+VLOOKUP($D404,['file:///home/lab/repositories/luckia.facturador/com.luckia.biller.deploy/src/main/resources/bootstrap/info_presencial_2014.xlsx']ggr_cons!$a$2:$n$1048576,6,0)</f>
        <v>#VALUE!</v>
      </c>
      <c r="BF404" s="53" t="e">
        <f aca="false">+VLOOKUP($D404,['file:///home/lab/repositories/luckia.facturador/com.luckia.biller.deploy/src/main/resources/bootstrap/info_presencial_2014.xlsx']ggr_cons!$a$2:$n$1048576,7,0)</f>
        <v>#VALUE!</v>
      </c>
      <c r="BG404" s="53" t="e">
        <f aca="false">+VLOOKUP($D404,['file:///home/lab/repositories/luckia.facturador/com.luckia.biller.deploy/src/main/resources/bootstrap/info_presencial_2014.xlsx']ggr_cons!$a$2:$n$1048576,8,0)</f>
        <v>#VALUE!</v>
      </c>
      <c r="BH404" s="53" t="e">
        <f aca="false">+VLOOKUP($D404,['file:///home/lab/repositories/luckia.facturador/com.luckia.biller.deploy/src/main/resources/bootstrap/info_presencial_2014.xlsx']ggr_cons!$a$2:$n$1048576,9,0)</f>
        <v>#VALUE!</v>
      </c>
      <c r="BI404" s="53" t="e">
        <f aca="false">+VLOOKUP($D404,['file:///home/lab/repositories/luckia.facturador/com.luckia.biller.deploy/src/main/resources/bootstrap/info_presencial_2014.xlsx']ggr_cons!$a$2:$n$1048576,10,0)</f>
        <v>#VALUE!</v>
      </c>
      <c r="BJ404" s="53" t="e">
        <f aca="false">+VLOOKUP($D404,['file:///home/lab/repositories/luckia.facturador/com.luckia.biller.deploy/src/main/resources/bootstrap/info_presencial_2014.xlsx']ggr_cons!$a$2:$n$1048576,11,0)</f>
        <v>#VALUE!</v>
      </c>
      <c r="BK404" s="53" t="e">
        <f aca="false">+VLOOKUP($D404,['file:///home/lab/repositories/luckia.facturador/com.luckia.biller.deploy/src/main/resources/bootstrap/info_presencial_2014.xlsx']ggr_cons!$a$2:$n$1048576,12,0)</f>
        <v>#VALUE!</v>
      </c>
      <c r="BL404" s="53" t="e">
        <f aca="false">+VLOOKUP($D404,['file:///home/lab/repositories/luckia.facturador/com.luckia.biller.deploy/src/main/resources/bootstrap/info_presencial_2014.xlsx']ggr_cons!$a$2:$n$1048576,13,0)</f>
        <v>#VALUE!</v>
      </c>
      <c r="BM404" s="53" t="e">
        <f aca="false">+VLOOKUP($D404,['file:///home/lab/repositories/luckia.facturador/com.luckia.biller.deploy/src/main/resources/bootstrap/info_presencial_2014.xlsx']ggr_cons!$a$2:$n$1048576,14,0)</f>
        <v>#VALUE!</v>
      </c>
      <c r="BN404" s="53" t="n">
        <f aca="false">+SUM(BB404:BM404)</f>
        <v>660.05</v>
      </c>
      <c r="BO404" s="53"/>
      <c r="BP404" s="53"/>
      <c r="BQ404" s="55" t="n">
        <f aca="false">+$N404*X404</f>
        <v>0</v>
      </c>
      <c r="BR404" s="55" t="n">
        <f aca="false">+$N404*Y404</f>
        <v>0</v>
      </c>
      <c r="BS404" s="55" t="n">
        <f aca="false">+$N404*Z404</f>
        <v>0</v>
      </c>
      <c r="BT404" s="55" t="n">
        <f aca="false">+$N404*AA404</f>
        <v>0</v>
      </c>
      <c r="BU404" s="55" t="n">
        <f aca="false">+$N404*AB404</f>
        <v>0</v>
      </c>
      <c r="BV404" s="55" t="n">
        <f aca="false">+$N404*AC404</f>
        <v>0</v>
      </c>
      <c r="BW404" s="55" t="n">
        <f aca="false">+$N404*AD404</f>
        <v>0</v>
      </c>
      <c r="BX404" s="55" t="n">
        <f aca="false">+$N404*AE404</f>
        <v>0</v>
      </c>
      <c r="BY404" s="55" t="n">
        <f aca="false">+$N404*AF404</f>
        <v>0</v>
      </c>
      <c r="BZ404" s="55" t="n">
        <f aca="false">+$N404*AG404</f>
        <v>0</v>
      </c>
      <c r="CA404" s="55" t="n">
        <f aca="false">+$N404*AH404</f>
        <v>0</v>
      </c>
      <c r="CB404" s="55" t="n">
        <f aca="false">+$N404*AI404</f>
        <v>0</v>
      </c>
      <c r="CC404" s="55" t="n">
        <f aca="false">+SUM(BQ404:CB404)</f>
        <v>0</v>
      </c>
      <c r="CD404" s="53"/>
      <c r="CE404" s="55"/>
      <c r="CF404" s="55" t="n">
        <f aca="false">+BQ404/$CE$2</f>
        <v>0</v>
      </c>
      <c r="CG404" s="55" t="n">
        <f aca="false">+BR404/$CE$2</f>
        <v>0</v>
      </c>
      <c r="CH404" s="55" t="n">
        <f aca="false">+BS404/$CE$2</f>
        <v>0</v>
      </c>
      <c r="CI404" s="55" t="n">
        <f aca="false">+BT404/$CE$2</f>
        <v>0</v>
      </c>
      <c r="CJ404" s="55" t="n">
        <f aca="false">+BU404/$CE$2</f>
        <v>0</v>
      </c>
      <c r="CK404" s="55" t="n">
        <f aca="false">+BV404/$CE$2</f>
        <v>0</v>
      </c>
      <c r="CL404" s="55" t="n">
        <f aca="false">+BW404/$CE$2</f>
        <v>0</v>
      </c>
      <c r="CM404" s="55" t="n">
        <f aca="false">+BX404/$CE$2</f>
        <v>0</v>
      </c>
      <c r="CN404" s="55" t="n">
        <f aca="false">+BY404/$CE$2</f>
        <v>0</v>
      </c>
      <c r="CO404" s="55" t="n">
        <f aca="false">+BZ404/$CE$2</f>
        <v>0</v>
      </c>
      <c r="CP404" s="55" t="n">
        <f aca="false">+CA404/$CE$2</f>
        <v>0</v>
      </c>
      <c r="CQ404" s="55" t="n">
        <f aca="false">+CB404/$CE$2</f>
        <v>0</v>
      </c>
      <c r="CR404" s="55" t="n">
        <f aca="false">+CC404/$CE$2</f>
        <v>0</v>
      </c>
      <c r="CS404" s="53"/>
      <c r="CT404" s="53"/>
      <c r="CU404" s="56" t="n">
        <f aca="false">+$O404*X404+$P404*BB404+$Q404*(0.9*BB404+$S404)+$R404</f>
        <v>0</v>
      </c>
      <c r="CV404" s="56" t="n">
        <f aca="false">+$O404*Y404+$P404*BC404+$Q404*(0.9*BC404+$S404)+$R404</f>
        <v>0</v>
      </c>
      <c r="CW404" s="56" t="n">
        <f aca="false">+$O404*Z404+$P404*BD404+$Q404*(0.9*BD404+$S404)+$R404</f>
        <v>0</v>
      </c>
      <c r="CX404" s="56" t="n">
        <f aca="false">+$O404*AA404+$P404*BE404+$Q404*(0.9*BE404+$S404)+$R404</f>
        <v>0</v>
      </c>
      <c r="CY404" s="56" t="n">
        <f aca="false">+$O404*AB404+$P404*BF404+$Q404*(0.9*BF404+$S404)+$R404</f>
        <v>0</v>
      </c>
      <c r="CZ404" s="56" t="n">
        <f aca="false">+$O404*AC404+$P404*BG404+$Q404*(0.9*BG404+$S404)+$R404</f>
        <v>0</v>
      </c>
      <c r="DA404" s="56" t="n">
        <f aca="false">+$O404*AD404+$P404*BH404+$Q404*(0.9*BH404+$S404)+$R404</f>
        <v>0</v>
      </c>
      <c r="DB404" s="56" t="n">
        <f aca="false">+$O404*AE404+$P404*BI404+$Q404*(0.9*BI404+$S404)+$R404</f>
        <v>0</v>
      </c>
      <c r="DC404" s="56" t="n">
        <f aca="false">+$O404*AF404+$P404*BJ404+$Q404*(0.9*BJ404+$S404)+$R404</f>
        <v>0</v>
      </c>
      <c r="DD404" s="56" t="n">
        <f aca="false">+$O404*AG404+$P404*BK404+$Q404*(0.9*BK404+$S404)+$R404</f>
        <v>0</v>
      </c>
      <c r="DE404" s="56" t="n">
        <f aca="false">+$O404*AH404+$P404*BL404+$Q404*(0.9*BL404+$S404)+$R404</f>
        <v>0</v>
      </c>
      <c r="DF404" s="56" t="n">
        <f aca="false">+$O404*AI404+$P404*BM404+$Q404*(0.9*BM404+$S404)+$R404</f>
        <v>0</v>
      </c>
      <c r="DG404" s="55" t="n">
        <f aca="false">+SUM(CU404:DF404)</f>
        <v>0</v>
      </c>
      <c r="DH404" s="53"/>
      <c r="DJ404" s="14" t="n">
        <f aca="false">+IF(X404=0,0,$T404)</f>
        <v>30</v>
      </c>
      <c r="DK404" s="14" t="n">
        <f aca="false">+IF(Y404=0,0,$T404)</f>
        <v>0</v>
      </c>
      <c r="DL404" s="14" t="n">
        <f aca="false">+IF(Z404=0,0,$T404)</f>
        <v>0</v>
      </c>
      <c r="DM404" s="14" t="n">
        <f aca="false">+IF(AA404=0,0,$T404)</f>
        <v>0</v>
      </c>
      <c r="DN404" s="14" t="n">
        <f aca="false">+IF(AB404=0,0,$T404)</f>
        <v>0</v>
      </c>
      <c r="DO404" s="14" t="n">
        <f aca="false">+IF(AC404=0,0,$T404)</f>
        <v>0</v>
      </c>
      <c r="DP404" s="14" t="n">
        <f aca="false">+IF(AD404=0,0,$T404)</f>
        <v>0</v>
      </c>
      <c r="DQ404" s="14" t="n">
        <f aca="false">+IF(AE404=0,0,$T404)</f>
        <v>0</v>
      </c>
      <c r="DR404" s="14" t="n">
        <f aca="false">+IF(AF404=0,0,$T404)</f>
        <v>0</v>
      </c>
      <c r="DS404" s="14" t="n">
        <f aca="false">+IF(AG404=0,0,$T404)</f>
        <v>0</v>
      </c>
      <c r="DT404" s="14" t="n">
        <f aca="false">+IF(AH404=0,0,$T404)</f>
        <v>0</v>
      </c>
      <c r="DU404" s="14" t="n">
        <f aca="false">+IF(AI404=0,0,$T404)</f>
        <v>0</v>
      </c>
      <c r="DV404" s="55" t="n">
        <f aca="false">+SUM(DJ404:DU404)</f>
        <v>30</v>
      </c>
      <c r="DY404" s="14" t="n">
        <v>0</v>
      </c>
      <c r="DZ404" s="14" t="n">
        <v>0</v>
      </c>
      <c r="EA404" s="14" t="n">
        <v>0</v>
      </c>
      <c r="EB404" s="14" t="n">
        <v>0</v>
      </c>
      <c r="EC404" s="14" t="n">
        <v>0</v>
      </c>
      <c r="ED404" s="14" t="n">
        <v>0</v>
      </c>
      <c r="EE404" s="14" t="n">
        <v>0</v>
      </c>
      <c r="EF404" s="14" t="n">
        <v>0</v>
      </c>
      <c r="EG404" s="14" t="n">
        <v>0</v>
      </c>
      <c r="EH404" s="14" t="n">
        <v>0</v>
      </c>
      <c r="EI404" s="14" t="n">
        <v>0</v>
      </c>
      <c r="EJ404" s="14" t="n">
        <v>0</v>
      </c>
      <c r="EK404" s="55" t="n">
        <f aca="false">+SUM(DY404:EJ404)</f>
        <v>0</v>
      </c>
      <c r="EO404" s="53" t="n">
        <f aca="false">+CU404+DJ404-DY404/2</f>
        <v>30</v>
      </c>
      <c r="EP404" s="53" t="n">
        <f aca="false">+CV404+DK404-DZ404/2</f>
        <v>0</v>
      </c>
      <c r="EQ404" s="53" t="n">
        <f aca="false">+CW404+DL404-EA404/2</f>
        <v>0</v>
      </c>
      <c r="ER404" s="53" t="n">
        <f aca="false">+CX404+DM404-EB404/2</f>
        <v>0</v>
      </c>
      <c r="ES404" s="53" t="n">
        <f aca="false">+CY404+DN404-EC404/2</f>
        <v>0</v>
      </c>
      <c r="ET404" s="53" t="n">
        <f aca="false">+CZ404+DO404-ED404/2</f>
        <v>0</v>
      </c>
      <c r="EU404" s="53" t="n">
        <f aca="false">+DA404+DP404-EE404/2</f>
        <v>0</v>
      </c>
      <c r="EV404" s="53" t="n">
        <f aca="false">+DB404+DQ404-EF404/2</f>
        <v>0</v>
      </c>
      <c r="EW404" s="53" t="n">
        <f aca="false">+DC404+DR404-EG404/2</f>
        <v>0</v>
      </c>
      <c r="EX404" s="53" t="n">
        <f aca="false">+DD404+DS404-EH404/2</f>
        <v>0</v>
      </c>
      <c r="EY404" s="53" t="n">
        <f aca="false">+DE404+DT404-EI404/2</f>
        <v>0</v>
      </c>
      <c r="EZ404" s="53" t="n">
        <f aca="false">+DF404+DU404-EJ404/2</f>
        <v>0</v>
      </c>
      <c r="FA404" s="55" t="n">
        <f aca="false">+SUM(EO404:EZ404)</f>
        <v>30</v>
      </c>
      <c r="FD404" s="53" t="n">
        <f aca="false">+AM404-EO404-DY404</f>
        <v>2755</v>
      </c>
      <c r="FE404" s="53" t="n">
        <f aca="false">+AN404-EP404-DZ404</f>
        <v>0</v>
      </c>
      <c r="FF404" s="53" t="n">
        <f aca="false">+AO404-EQ404-EA404</f>
        <v>0</v>
      </c>
      <c r="FG404" s="53" t="n">
        <f aca="false">+AP404-ER404-EB404</f>
        <v>0</v>
      </c>
      <c r="FH404" s="53" t="n">
        <f aca="false">+AQ404-ES404-EC404</f>
        <v>0</v>
      </c>
      <c r="FI404" s="53" t="n">
        <f aca="false">+AR404-ET404-ED404</f>
        <v>0</v>
      </c>
      <c r="FJ404" s="53" t="n">
        <f aca="false">+AS404-EU404-EE404</f>
        <v>0</v>
      </c>
      <c r="FK404" s="53" t="n">
        <f aca="false">+AT404-EV404-EF404</f>
        <v>0</v>
      </c>
      <c r="FL404" s="53" t="n">
        <f aca="false">+AU404-EW404-EG404</f>
        <v>0</v>
      </c>
      <c r="FM404" s="53" t="n">
        <f aca="false">+AV404-EX404-EH404</f>
        <v>0</v>
      </c>
      <c r="FN404" s="53" t="n">
        <f aca="false">+AW404-EY404-EI404</f>
        <v>0</v>
      </c>
      <c r="FO404" s="53" t="n">
        <f aca="false">+AX404-EZ404-EJ404</f>
        <v>0</v>
      </c>
      <c r="FP404" s="53" t="n">
        <f aca="false">+AY404-FA404</f>
        <v>2755</v>
      </c>
    </row>
    <row collapsed="false" customFormat="false" customHeight="true" hidden="false" ht="15" outlineLevel="2" r="405">
      <c r="A405" s="90" t="s">
        <v>1159</v>
      </c>
      <c r="B405" s="90" t="s">
        <v>1159</v>
      </c>
      <c r="C405" s="90" t="s">
        <v>1159</v>
      </c>
      <c r="D405" s="67" t="n">
        <v>16325</v>
      </c>
      <c r="E405" s="69"/>
      <c r="F405" s="72" t="s">
        <v>1181</v>
      </c>
      <c r="G405" s="21" t="s">
        <v>69</v>
      </c>
      <c r="H405" s="21" t="s">
        <v>69</v>
      </c>
      <c r="I405" s="72"/>
      <c r="J405" s="76"/>
      <c r="K405" s="76"/>
      <c r="L405" s="49"/>
      <c r="M405" s="50" t="s">
        <v>70</v>
      </c>
      <c r="N405" s="51"/>
      <c r="O405" s="51"/>
      <c r="P405" s="51"/>
      <c r="Q405" s="51"/>
      <c r="R405" s="50"/>
      <c r="S405" s="50"/>
      <c r="T405" s="50" t="n">
        <v>30</v>
      </c>
      <c r="U405" s="50"/>
      <c r="X405" s="53" t="e">
        <f aca="false">+VLOOKUP($D405,['file:///home/lab/repositories/luckia.facturador/com.luckia.biller.deploy/src/main/resources/bootstrap/info_presencial_2014.xlsx']venta_neta_cons!$a$2:$n$1048576,3,0)</f>
        <v>#VALUE!</v>
      </c>
      <c r="Y405" s="53" t="e">
        <f aca="false">+VLOOKUP($D405,['file:///home/lab/repositories/luckia.facturador/com.luckia.biller.deploy/src/main/resources/bootstrap/info_presencial_2014.xlsx']venta_neta_cons!$a$2:$n$1048576,4,0)</f>
        <v>#VALUE!</v>
      </c>
      <c r="Z405" s="53" t="e">
        <f aca="false">+VLOOKUP($D405,['file:///home/lab/repositories/luckia.facturador/com.luckia.biller.deploy/src/main/resources/bootstrap/info_presencial_2014.xlsx']venta_neta_cons!$a$2:$n$1048576,5,0)</f>
        <v>#VALUE!</v>
      </c>
      <c r="AA405" s="53" t="e">
        <f aca="false">+VLOOKUP($D405,['file:///home/lab/repositories/luckia.facturador/com.luckia.biller.deploy/src/main/resources/bootstrap/info_presencial_2014.xlsx']venta_neta_cons!$a$2:$n$1048576,6,0)</f>
        <v>#VALUE!</v>
      </c>
      <c r="AB405" s="53" t="e">
        <f aca="false">+VLOOKUP($D405,['file:///home/lab/repositories/luckia.facturador/com.luckia.biller.deploy/src/main/resources/bootstrap/info_presencial_2014.xlsx']venta_neta_cons!$a$2:$n$1048576,7,0)</f>
        <v>#VALUE!</v>
      </c>
      <c r="AC405" s="53" t="e">
        <f aca="false">+VLOOKUP($D405,['file:///home/lab/repositories/luckia.facturador/com.luckia.biller.deploy/src/main/resources/bootstrap/info_presencial_2014.xlsx']venta_neta_cons!$a$2:$n$1048576,8,0)</f>
        <v>#VALUE!</v>
      </c>
      <c r="AD405" s="53" t="e">
        <f aca="false">+VLOOKUP($D405,['file:///home/lab/repositories/luckia.facturador/com.luckia.biller.deploy/src/main/resources/bootstrap/info_presencial_2014.xlsx']venta_neta_cons!$a$2:$n$1048576,9,0)</f>
        <v>#VALUE!</v>
      </c>
      <c r="AE405" s="53" t="e">
        <f aca="false">+VLOOKUP($D405,['file:///home/lab/repositories/luckia.facturador/com.luckia.biller.deploy/src/main/resources/bootstrap/info_presencial_2014.xlsx']venta_neta_cons!$a$2:$n$1048576,10,0)</f>
        <v>#VALUE!</v>
      </c>
      <c r="AF405" s="53" t="e">
        <f aca="false">+VLOOKUP($D405,['file:///home/lab/repositories/luckia.facturador/com.luckia.biller.deploy/src/main/resources/bootstrap/info_presencial_2014.xlsx']venta_neta_cons!$a$2:$n$1048576,11,0)</f>
        <v>#VALUE!</v>
      </c>
      <c r="AG405" s="53" t="e">
        <f aca="false">+VLOOKUP($D405,['file:///home/lab/repositories/luckia.facturador/com.luckia.biller.deploy/src/main/resources/bootstrap/info_presencial_2014.xlsx']venta_neta_cons!$a$2:$n$1048576,12,0)</f>
        <v>#VALUE!</v>
      </c>
      <c r="AH405" s="53" t="e">
        <f aca="false">+VLOOKUP($D405,['file:///home/lab/repositories/luckia.facturador/com.luckia.biller.deploy/src/main/resources/bootstrap/info_presencial_2014.xlsx']venta_neta_cons!$a$2:$n$1048576,13,0)</f>
        <v>#VALUE!</v>
      </c>
      <c r="AI405" s="53" t="e">
        <f aca="false">+VLOOKUP($D405,['file:///home/lab/repositories/luckia.facturador/com.luckia.biller.deploy/src/main/resources/bootstrap/info_presencial_2014.xlsx']venta_neta_cons!$a$2:$n$1048576,14,0)</f>
        <v>#VALUE!</v>
      </c>
      <c r="AJ405" s="53" t="n">
        <f aca="false">+SUM(X405:AI405)</f>
        <v>0</v>
      </c>
      <c r="AK405" s="54" t="e">
        <f aca="false">+BB405/X405</f>
        <v>#VALUE!</v>
      </c>
      <c r="AL405" s="53"/>
      <c r="AM405" s="53" t="e">
        <f aca="false">+VLOOKUP($D405,['file:///home/lab/repositories/luckia.facturador/com.luckia.biller.deploy/src/main/resources/bootstrap/info_presencial_2014.xlsx']saldo_cons!$a$2:$n$1048576,3,0)</f>
        <v>#VALUE!</v>
      </c>
      <c r="AN405" s="53" t="e">
        <f aca="false">+VLOOKUP($D405,['file:///home/lab/repositories/luckia.facturador/com.luckia.biller.deploy/src/main/resources/bootstrap/info_presencial_2014.xlsx']saldo_cons!$a$2:$n$1048576,4,0)</f>
        <v>#VALUE!</v>
      </c>
      <c r="AO405" s="53" t="e">
        <f aca="false">+VLOOKUP($D405,['file:///home/lab/repositories/luckia.facturador/com.luckia.biller.deploy/src/main/resources/bootstrap/info_presencial_2014.xlsx']saldo_cons!$a$2:$n$1048576,5,0)</f>
        <v>#VALUE!</v>
      </c>
      <c r="AP405" s="53" t="e">
        <f aca="false">+VLOOKUP($D405,['file:///home/lab/repositories/luckia.facturador/com.luckia.biller.deploy/src/main/resources/bootstrap/info_presencial_2014.xlsx']saldo_cons!$a$2:$n$1048576,6,0)</f>
        <v>#VALUE!</v>
      </c>
      <c r="AQ405" s="53" t="e">
        <f aca="false">+VLOOKUP($D405,['file:///home/lab/repositories/luckia.facturador/com.luckia.biller.deploy/src/main/resources/bootstrap/info_presencial_2014.xlsx']saldo_cons!$a$2:$n$1048576,7,0)</f>
        <v>#VALUE!</v>
      </c>
      <c r="AR405" s="53" t="e">
        <f aca="false">+VLOOKUP($D405,['file:///home/lab/repositories/luckia.facturador/com.luckia.biller.deploy/src/main/resources/bootstrap/info_presencial_2014.xlsx']saldo_cons!$a$2:$n$1048576,8,0)</f>
        <v>#VALUE!</v>
      </c>
      <c r="AS405" s="53" t="e">
        <f aca="false">+VLOOKUP($D405,['file:///home/lab/repositories/luckia.facturador/com.luckia.biller.deploy/src/main/resources/bootstrap/info_presencial_2014.xlsx']saldo_cons!$a$2:$n$1048576,9,0)</f>
        <v>#VALUE!</v>
      </c>
      <c r="AT405" s="53" t="e">
        <f aca="false">+VLOOKUP($D405,['file:///home/lab/repositories/luckia.facturador/com.luckia.biller.deploy/src/main/resources/bootstrap/info_presencial_2014.xlsx']saldo_cons!$a$2:$n$1048576,10,0)</f>
        <v>#VALUE!</v>
      </c>
      <c r="AU405" s="53" t="e">
        <f aca="false">+VLOOKUP($D405,['file:///home/lab/repositories/luckia.facturador/com.luckia.biller.deploy/src/main/resources/bootstrap/info_presencial_2014.xlsx']saldo_cons!$a$2:$n$1048576,11,0)</f>
        <v>#VALUE!</v>
      </c>
      <c r="AV405" s="53" t="e">
        <f aca="false">+VLOOKUP($D405,['file:///home/lab/repositories/luckia.facturador/com.luckia.biller.deploy/src/main/resources/bootstrap/info_presencial_2014.xlsx']saldo_cons!$a$2:$n$1048576,12,0)</f>
        <v>#VALUE!</v>
      </c>
      <c r="AW405" s="53" t="e">
        <f aca="false">+VLOOKUP($D405,['file:///home/lab/repositories/luckia.facturador/com.luckia.biller.deploy/src/main/resources/bootstrap/info_presencial_2014.xlsx']saldo_cons!$a$2:$n$1048576,13,0)</f>
        <v>#VALUE!</v>
      </c>
      <c r="AX405" s="53" t="e">
        <f aca="false">+VLOOKUP($D405,['file:///home/lab/repositories/luckia.facturador/com.luckia.biller.deploy/src/main/resources/bootstrap/info_presencial_2014.xlsx']saldo_cons!$a$2:$n$1048576,14,0)</f>
        <v>#VALUE!</v>
      </c>
      <c r="AY405" s="53" t="n">
        <f aca="false">+SUM(AM405:AX405)</f>
        <v>0</v>
      </c>
      <c r="AZ405" s="53"/>
      <c r="BA405" s="53"/>
      <c r="BB405" s="53" t="e">
        <f aca="false">+VLOOKUP($D405,['file:///home/lab/repositories/luckia.facturador/com.luckia.biller.deploy/src/main/resources/bootstrap/info_presencial_2014.xlsx']ggr_cons!$a$2:$n$1048576,3,0)</f>
        <v>#VALUE!</v>
      </c>
      <c r="BC405" s="53" t="e">
        <f aca="false">+VLOOKUP($D405,['file:///home/lab/repositories/luckia.facturador/com.luckia.biller.deploy/src/main/resources/bootstrap/info_presencial_2014.xlsx']ggr_cons!$a$2:$n$1048576,4,0)</f>
        <v>#VALUE!</v>
      </c>
      <c r="BD405" s="53" t="e">
        <f aca="false">+VLOOKUP($D405,['file:///home/lab/repositories/luckia.facturador/com.luckia.biller.deploy/src/main/resources/bootstrap/info_presencial_2014.xlsx']ggr_cons!$a$2:$n$1048576,5,0)</f>
        <v>#VALUE!</v>
      </c>
      <c r="BE405" s="53" t="e">
        <f aca="false">+VLOOKUP($D405,['file:///home/lab/repositories/luckia.facturador/com.luckia.biller.deploy/src/main/resources/bootstrap/info_presencial_2014.xlsx']ggr_cons!$a$2:$n$1048576,6,0)</f>
        <v>#VALUE!</v>
      </c>
      <c r="BF405" s="53" t="e">
        <f aca="false">+VLOOKUP($D405,['file:///home/lab/repositories/luckia.facturador/com.luckia.biller.deploy/src/main/resources/bootstrap/info_presencial_2014.xlsx']ggr_cons!$a$2:$n$1048576,7,0)</f>
        <v>#VALUE!</v>
      </c>
      <c r="BG405" s="53" t="e">
        <f aca="false">+VLOOKUP($D405,['file:///home/lab/repositories/luckia.facturador/com.luckia.biller.deploy/src/main/resources/bootstrap/info_presencial_2014.xlsx']ggr_cons!$a$2:$n$1048576,8,0)</f>
        <v>#VALUE!</v>
      </c>
      <c r="BH405" s="53" t="e">
        <f aca="false">+VLOOKUP($D405,['file:///home/lab/repositories/luckia.facturador/com.luckia.biller.deploy/src/main/resources/bootstrap/info_presencial_2014.xlsx']ggr_cons!$a$2:$n$1048576,9,0)</f>
        <v>#VALUE!</v>
      </c>
      <c r="BI405" s="53" t="e">
        <f aca="false">+VLOOKUP($D405,['file:///home/lab/repositories/luckia.facturador/com.luckia.biller.deploy/src/main/resources/bootstrap/info_presencial_2014.xlsx']ggr_cons!$a$2:$n$1048576,10,0)</f>
        <v>#VALUE!</v>
      </c>
      <c r="BJ405" s="53" t="e">
        <f aca="false">+VLOOKUP($D405,['file:///home/lab/repositories/luckia.facturador/com.luckia.biller.deploy/src/main/resources/bootstrap/info_presencial_2014.xlsx']ggr_cons!$a$2:$n$1048576,11,0)</f>
        <v>#VALUE!</v>
      </c>
      <c r="BK405" s="53" t="e">
        <f aca="false">+VLOOKUP($D405,['file:///home/lab/repositories/luckia.facturador/com.luckia.biller.deploy/src/main/resources/bootstrap/info_presencial_2014.xlsx']ggr_cons!$a$2:$n$1048576,12,0)</f>
        <v>#VALUE!</v>
      </c>
      <c r="BL405" s="53" t="e">
        <f aca="false">+VLOOKUP($D405,['file:///home/lab/repositories/luckia.facturador/com.luckia.biller.deploy/src/main/resources/bootstrap/info_presencial_2014.xlsx']ggr_cons!$a$2:$n$1048576,13,0)</f>
        <v>#VALUE!</v>
      </c>
      <c r="BM405" s="53" t="e">
        <f aca="false">+VLOOKUP($D405,['file:///home/lab/repositories/luckia.facturador/com.luckia.biller.deploy/src/main/resources/bootstrap/info_presencial_2014.xlsx']ggr_cons!$a$2:$n$1048576,14,0)</f>
        <v>#VALUE!</v>
      </c>
      <c r="BN405" s="53" t="n">
        <f aca="false">+SUM(BB405:BM405)</f>
        <v>0</v>
      </c>
      <c r="BO405" s="53"/>
      <c r="BP405" s="53"/>
      <c r="BQ405" s="55" t="n">
        <f aca="false">+$N405*X405</f>
        <v>0</v>
      </c>
      <c r="BR405" s="55" t="n">
        <f aca="false">+$N405*Y405</f>
        <v>0</v>
      </c>
      <c r="BS405" s="55" t="n">
        <f aca="false">+$N405*Z405</f>
        <v>0</v>
      </c>
      <c r="BT405" s="55" t="n">
        <f aca="false">+$N405*AA405</f>
        <v>0</v>
      </c>
      <c r="BU405" s="55" t="n">
        <f aca="false">+$N405*AB405</f>
        <v>0</v>
      </c>
      <c r="BV405" s="55" t="n">
        <f aca="false">+$N405*AC405</f>
        <v>0</v>
      </c>
      <c r="BW405" s="55" t="n">
        <f aca="false">+$N405*AD405</f>
        <v>0</v>
      </c>
      <c r="BX405" s="55" t="n">
        <f aca="false">+$N405*AE405</f>
        <v>0</v>
      </c>
      <c r="BY405" s="55" t="n">
        <f aca="false">+$N405*AF405</f>
        <v>0</v>
      </c>
      <c r="BZ405" s="55" t="n">
        <f aca="false">+$N405*AG405</f>
        <v>0</v>
      </c>
      <c r="CA405" s="55" t="n">
        <f aca="false">+$N405*AH405</f>
        <v>0</v>
      </c>
      <c r="CB405" s="55" t="n">
        <f aca="false">+$N405*AI405</f>
        <v>0</v>
      </c>
      <c r="CC405" s="55" t="n">
        <f aca="false">+SUM(BQ405:CB405)</f>
        <v>0</v>
      </c>
      <c r="CD405" s="53"/>
      <c r="CE405" s="55"/>
      <c r="CF405" s="55" t="n">
        <f aca="false">+BQ405/$CE$2</f>
        <v>0</v>
      </c>
      <c r="CG405" s="55" t="n">
        <f aca="false">+BR405/$CE$2</f>
        <v>0</v>
      </c>
      <c r="CH405" s="55" t="n">
        <f aca="false">+BS405/$CE$2</f>
        <v>0</v>
      </c>
      <c r="CI405" s="55" t="n">
        <f aca="false">+BT405/$CE$2</f>
        <v>0</v>
      </c>
      <c r="CJ405" s="55" t="n">
        <f aca="false">+BU405/$CE$2</f>
        <v>0</v>
      </c>
      <c r="CK405" s="55" t="n">
        <f aca="false">+BV405/$CE$2</f>
        <v>0</v>
      </c>
      <c r="CL405" s="55" t="n">
        <f aca="false">+BW405/$CE$2</f>
        <v>0</v>
      </c>
      <c r="CM405" s="55" t="n">
        <f aca="false">+BX405/$CE$2</f>
        <v>0</v>
      </c>
      <c r="CN405" s="55" t="n">
        <f aca="false">+BY405/$CE$2</f>
        <v>0</v>
      </c>
      <c r="CO405" s="55" t="n">
        <f aca="false">+BZ405/$CE$2</f>
        <v>0</v>
      </c>
      <c r="CP405" s="55" t="n">
        <f aca="false">+CA405/$CE$2</f>
        <v>0</v>
      </c>
      <c r="CQ405" s="55" t="n">
        <f aca="false">+CB405/$CE$2</f>
        <v>0</v>
      </c>
      <c r="CR405" s="55" t="n">
        <f aca="false">+CC405/$CE$2</f>
        <v>0</v>
      </c>
      <c r="CS405" s="53"/>
      <c r="CT405" s="53"/>
      <c r="CU405" s="56" t="n">
        <f aca="false">+$O405*X405+$P405*BB405+$Q405*(0.9*BB405+$S405)+$R405</f>
        <v>0</v>
      </c>
      <c r="CV405" s="56" t="n">
        <f aca="false">+$O405*Y405+$P405*BC405+$Q405*(0.9*BC405+$S405)+$R405</f>
        <v>0</v>
      </c>
      <c r="CW405" s="56" t="n">
        <f aca="false">+$O405*Z405+$P405*BD405+$Q405*(0.9*BD405+$S405)+$R405</f>
        <v>0</v>
      </c>
      <c r="CX405" s="56" t="n">
        <f aca="false">+$O405*AA405+$P405*BE405+$Q405*(0.9*BE405+$S405)+$R405</f>
        <v>0</v>
      </c>
      <c r="CY405" s="56" t="n">
        <f aca="false">+$O405*AB405+$P405*BF405+$Q405*(0.9*BF405+$S405)+$R405</f>
        <v>0</v>
      </c>
      <c r="CZ405" s="56" t="n">
        <f aca="false">+$O405*AC405+$P405*BG405+$Q405*(0.9*BG405+$S405)+$R405</f>
        <v>0</v>
      </c>
      <c r="DA405" s="56" t="n">
        <f aca="false">+$O405*AD405+$P405*BH405+$Q405*(0.9*BH405+$S405)+$R405</f>
        <v>0</v>
      </c>
      <c r="DB405" s="56" t="n">
        <f aca="false">+$O405*AE405+$P405*BI405+$Q405*(0.9*BI405+$S405)+$R405</f>
        <v>0</v>
      </c>
      <c r="DC405" s="56" t="n">
        <f aca="false">+$O405*AF405+$P405*BJ405+$Q405*(0.9*BJ405+$S405)+$R405</f>
        <v>0</v>
      </c>
      <c r="DD405" s="56" t="n">
        <f aca="false">+$O405*AG405+$P405*BK405+$Q405*(0.9*BK405+$S405)+$R405</f>
        <v>0</v>
      </c>
      <c r="DE405" s="56" t="n">
        <f aca="false">+$O405*AH405+$P405*BL405+$Q405*(0.9*BL405+$S405)+$R405</f>
        <v>0</v>
      </c>
      <c r="DF405" s="56" t="n">
        <f aca="false">+$O405*AI405+$P405*BM405+$Q405*(0.9*BM405+$S405)+$R405</f>
        <v>0</v>
      </c>
      <c r="DG405" s="55" t="n">
        <f aca="false">+SUM(CU405:DF405)</f>
        <v>0</v>
      </c>
      <c r="DH405" s="53"/>
      <c r="DJ405" s="14" t="n">
        <f aca="false">+IF(X405=0,0,$T405)</f>
        <v>0</v>
      </c>
      <c r="DK405" s="14" t="n">
        <f aca="false">+IF(Y405=0,0,$T405)</f>
        <v>0</v>
      </c>
      <c r="DL405" s="14" t="n">
        <f aca="false">+IF(Z405=0,0,$T405)</f>
        <v>0</v>
      </c>
      <c r="DM405" s="14" t="n">
        <f aca="false">+IF(AA405=0,0,$T405)</f>
        <v>0</v>
      </c>
      <c r="DN405" s="14" t="n">
        <f aca="false">+IF(AB405=0,0,$T405)</f>
        <v>0</v>
      </c>
      <c r="DO405" s="14" t="n">
        <f aca="false">+IF(AC405=0,0,$T405)</f>
        <v>0</v>
      </c>
      <c r="DP405" s="14" t="n">
        <f aca="false">+IF(AD405=0,0,$T405)</f>
        <v>0</v>
      </c>
      <c r="DQ405" s="14" t="n">
        <f aca="false">+IF(AE405=0,0,$T405)</f>
        <v>0</v>
      </c>
      <c r="DR405" s="14" t="n">
        <f aca="false">+IF(AF405=0,0,$T405)</f>
        <v>0</v>
      </c>
      <c r="DS405" s="14" t="n">
        <f aca="false">+IF(AG405=0,0,$T405)</f>
        <v>0</v>
      </c>
      <c r="DT405" s="14" t="n">
        <f aca="false">+IF(AH405=0,0,$T405)</f>
        <v>0</v>
      </c>
      <c r="DU405" s="14" t="n">
        <f aca="false">+IF(AI405=0,0,$T405)</f>
        <v>0</v>
      </c>
      <c r="DV405" s="55" t="n">
        <f aca="false">+SUM(DJ405:DU405)</f>
        <v>0</v>
      </c>
      <c r="DY405" s="14" t="n">
        <v>0</v>
      </c>
      <c r="DZ405" s="14" t="n">
        <v>0</v>
      </c>
      <c r="EA405" s="14" t="n">
        <v>0</v>
      </c>
      <c r="EB405" s="14" t="n">
        <v>0</v>
      </c>
      <c r="EC405" s="14" t="n">
        <v>0</v>
      </c>
      <c r="ED405" s="14" t="n">
        <v>0</v>
      </c>
      <c r="EE405" s="14" t="n">
        <v>0</v>
      </c>
      <c r="EF405" s="14" t="n">
        <v>0</v>
      </c>
      <c r="EG405" s="14" t="n">
        <v>0</v>
      </c>
      <c r="EH405" s="14" t="n">
        <v>0</v>
      </c>
      <c r="EI405" s="14" t="n">
        <v>0</v>
      </c>
      <c r="EJ405" s="14" t="n">
        <v>0</v>
      </c>
      <c r="EK405" s="55" t="n">
        <f aca="false">+SUM(DY405:EJ405)</f>
        <v>0</v>
      </c>
      <c r="EO405" s="53" t="n">
        <f aca="false">+CU405+DJ405-DY405/2</f>
        <v>0</v>
      </c>
      <c r="EP405" s="53" t="n">
        <f aca="false">+CV405+DK405-DZ405/2</f>
        <v>0</v>
      </c>
      <c r="EQ405" s="53" t="n">
        <f aca="false">+CW405+DL405-EA405/2</f>
        <v>0</v>
      </c>
      <c r="ER405" s="53" t="n">
        <f aca="false">+CX405+DM405-EB405/2</f>
        <v>0</v>
      </c>
      <c r="ES405" s="53" t="n">
        <f aca="false">+CY405+DN405-EC405/2</f>
        <v>0</v>
      </c>
      <c r="ET405" s="53" t="n">
        <f aca="false">+CZ405+DO405-ED405/2</f>
        <v>0</v>
      </c>
      <c r="EU405" s="53" t="n">
        <f aca="false">+DA405+DP405-EE405/2</f>
        <v>0</v>
      </c>
      <c r="EV405" s="53" t="n">
        <f aca="false">+DB405+DQ405-EF405/2</f>
        <v>0</v>
      </c>
      <c r="EW405" s="53" t="n">
        <f aca="false">+DC405+DR405-EG405/2</f>
        <v>0</v>
      </c>
      <c r="EX405" s="53" t="n">
        <f aca="false">+DD405+DS405-EH405/2</f>
        <v>0</v>
      </c>
      <c r="EY405" s="53" t="n">
        <f aca="false">+DE405+DT405-EI405/2</f>
        <v>0</v>
      </c>
      <c r="EZ405" s="53" t="n">
        <f aca="false">+DF405+DU405-EJ405/2</f>
        <v>0</v>
      </c>
      <c r="FA405" s="55" t="n">
        <f aca="false">+SUM(EO405:EZ405)</f>
        <v>0</v>
      </c>
      <c r="FD405" s="53" t="n">
        <f aca="false">+AM405-EO405-DY405</f>
        <v>0</v>
      </c>
      <c r="FE405" s="53" t="n">
        <f aca="false">+AN405-EP405-DZ405</f>
        <v>0</v>
      </c>
      <c r="FF405" s="53" t="n">
        <f aca="false">+AO405-EQ405-EA405</f>
        <v>0</v>
      </c>
      <c r="FG405" s="53" t="n">
        <f aca="false">+AP405-ER405-EB405</f>
        <v>0</v>
      </c>
      <c r="FH405" s="53" t="n">
        <f aca="false">+AQ405-ES405-EC405</f>
        <v>0</v>
      </c>
      <c r="FI405" s="53" t="n">
        <f aca="false">+AR405-ET405-ED405</f>
        <v>0</v>
      </c>
      <c r="FJ405" s="53" t="n">
        <f aca="false">+AS405-EU405-EE405</f>
        <v>0</v>
      </c>
      <c r="FK405" s="53" t="n">
        <f aca="false">+AT405-EV405-EF405</f>
        <v>0</v>
      </c>
      <c r="FL405" s="53" t="n">
        <f aca="false">+AU405-EW405-EG405</f>
        <v>0</v>
      </c>
      <c r="FM405" s="53" t="n">
        <f aca="false">+AV405-EX405-EH405</f>
        <v>0</v>
      </c>
      <c r="FN405" s="53" t="n">
        <f aca="false">+AW405-EY405-EI405</f>
        <v>0</v>
      </c>
      <c r="FO405" s="53" t="n">
        <f aca="false">+AX405-EZ405-EJ405</f>
        <v>0</v>
      </c>
      <c r="FP405" s="53" t="n">
        <f aca="false">+AY405-FA405</f>
        <v>0</v>
      </c>
    </row>
    <row collapsed="false" customFormat="false" customHeight="true" hidden="false" ht="15" outlineLevel="2" r="406">
      <c r="A406" s="90" t="s">
        <v>1159</v>
      </c>
      <c r="B406" s="90" t="s">
        <v>1159</v>
      </c>
      <c r="C406" s="90" t="s">
        <v>1159</v>
      </c>
      <c r="D406" s="67" t="n">
        <v>16112</v>
      </c>
      <c r="E406" s="69"/>
      <c r="F406" s="72" t="s">
        <v>1182</v>
      </c>
      <c r="G406" s="21" t="s">
        <v>69</v>
      </c>
      <c r="H406" s="21" t="s">
        <v>69</v>
      </c>
      <c r="I406" s="72"/>
      <c r="J406" s="76"/>
      <c r="K406" s="76"/>
      <c r="L406" s="49"/>
      <c r="M406" s="50" t="s">
        <v>70</v>
      </c>
      <c r="N406" s="51"/>
      <c r="O406" s="51"/>
      <c r="P406" s="51"/>
      <c r="Q406" s="51"/>
      <c r="R406" s="50"/>
      <c r="S406" s="50"/>
      <c r="T406" s="50" t="n">
        <v>30</v>
      </c>
      <c r="U406" s="50"/>
      <c r="X406" s="53" t="e">
        <f aca="false">+VLOOKUP($D406,['file:///home/lab/repositories/luckia.facturador/com.luckia.biller.deploy/src/main/resources/bootstrap/info_presencial_2014.xlsx']venta_neta_cons!$a$2:$n$1048576,3,0)</f>
        <v>#VALUE!</v>
      </c>
      <c r="Y406" s="53" t="e">
        <f aca="false">+VLOOKUP($D406,['file:///home/lab/repositories/luckia.facturador/com.luckia.biller.deploy/src/main/resources/bootstrap/info_presencial_2014.xlsx']venta_neta_cons!$a$2:$n$1048576,4,0)</f>
        <v>#VALUE!</v>
      </c>
      <c r="Z406" s="53" t="e">
        <f aca="false">+VLOOKUP($D406,['file:///home/lab/repositories/luckia.facturador/com.luckia.biller.deploy/src/main/resources/bootstrap/info_presencial_2014.xlsx']venta_neta_cons!$a$2:$n$1048576,5,0)</f>
        <v>#VALUE!</v>
      </c>
      <c r="AA406" s="53" t="e">
        <f aca="false">+VLOOKUP($D406,['file:///home/lab/repositories/luckia.facturador/com.luckia.biller.deploy/src/main/resources/bootstrap/info_presencial_2014.xlsx']venta_neta_cons!$a$2:$n$1048576,6,0)</f>
        <v>#VALUE!</v>
      </c>
      <c r="AB406" s="53" t="e">
        <f aca="false">+VLOOKUP($D406,['file:///home/lab/repositories/luckia.facturador/com.luckia.biller.deploy/src/main/resources/bootstrap/info_presencial_2014.xlsx']venta_neta_cons!$a$2:$n$1048576,7,0)</f>
        <v>#VALUE!</v>
      </c>
      <c r="AC406" s="53" t="e">
        <f aca="false">+VLOOKUP($D406,['file:///home/lab/repositories/luckia.facturador/com.luckia.biller.deploy/src/main/resources/bootstrap/info_presencial_2014.xlsx']venta_neta_cons!$a$2:$n$1048576,8,0)</f>
        <v>#VALUE!</v>
      </c>
      <c r="AD406" s="53" t="e">
        <f aca="false">+VLOOKUP($D406,['file:///home/lab/repositories/luckia.facturador/com.luckia.biller.deploy/src/main/resources/bootstrap/info_presencial_2014.xlsx']venta_neta_cons!$a$2:$n$1048576,9,0)</f>
        <v>#VALUE!</v>
      </c>
      <c r="AE406" s="53" t="e">
        <f aca="false">+VLOOKUP($D406,['file:///home/lab/repositories/luckia.facturador/com.luckia.biller.deploy/src/main/resources/bootstrap/info_presencial_2014.xlsx']venta_neta_cons!$a$2:$n$1048576,10,0)</f>
        <v>#VALUE!</v>
      </c>
      <c r="AF406" s="53" t="e">
        <f aca="false">+VLOOKUP($D406,['file:///home/lab/repositories/luckia.facturador/com.luckia.biller.deploy/src/main/resources/bootstrap/info_presencial_2014.xlsx']venta_neta_cons!$a$2:$n$1048576,11,0)</f>
        <v>#VALUE!</v>
      </c>
      <c r="AG406" s="53" t="e">
        <f aca="false">+VLOOKUP($D406,['file:///home/lab/repositories/luckia.facturador/com.luckia.biller.deploy/src/main/resources/bootstrap/info_presencial_2014.xlsx']venta_neta_cons!$a$2:$n$1048576,12,0)</f>
        <v>#VALUE!</v>
      </c>
      <c r="AH406" s="53" t="e">
        <f aca="false">+VLOOKUP($D406,['file:///home/lab/repositories/luckia.facturador/com.luckia.biller.deploy/src/main/resources/bootstrap/info_presencial_2014.xlsx']venta_neta_cons!$a$2:$n$1048576,13,0)</f>
        <v>#VALUE!</v>
      </c>
      <c r="AI406" s="53" t="e">
        <f aca="false">+VLOOKUP($D406,['file:///home/lab/repositories/luckia.facturador/com.luckia.biller.deploy/src/main/resources/bootstrap/info_presencial_2014.xlsx']venta_neta_cons!$a$2:$n$1048576,14,0)</f>
        <v>#VALUE!</v>
      </c>
      <c r="AJ406" s="53" t="n">
        <f aca="false">+SUM(X406:AI406)</f>
        <v>284</v>
      </c>
      <c r="AK406" s="54" t="n">
        <f aca="false">+BB406/X406</f>
        <v>-0.625774647887324</v>
      </c>
      <c r="AL406" s="53"/>
      <c r="AM406" s="53" t="e">
        <f aca="false">+VLOOKUP($D406,['file:///home/lab/repositories/luckia.facturador/com.luckia.biller.deploy/src/main/resources/bootstrap/info_presencial_2014.xlsx']saldo_cons!$a$2:$n$1048576,3,0)</f>
        <v>#VALUE!</v>
      </c>
      <c r="AN406" s="53" t="e">
        <f aca="false">+VLOOKUP($D406,['file:///home/lab/repositories/luckia.facturador/com.luckia.biller.deploy/src/main/resources/bootstrap/info_presencial_2014.xlsx']saldo_cons!$a$2:$n$1048576,4,0)</f>
        <v>#VALUE!</v>
      </c>
      <c r="AO406" s="53" t="e">
        <f aca="false">+VLOOKUP($D406,['file:///home/lab/repositories/luckia.facturador/com.luckia.biller.deploy/src/main/resources/bootstrap/info_presencial_2014.xlsx']saldo_cons!$a$2:$n$1048576,5,0)</f>
        <v>#VALUE!</v>
      </c>
      <c r="AP406" s="53" t="e">
        <f aca="false">+VLOOKUP($D406,['file:///home/lab/repositories/luckia.facturador/com.luckia.biller.deploy/src/main/resources/bootstrap/info_presencial_2014.xlsx']saldo_cons!$a$2:$n$1048576,6,0)</f>
        <v>#VALUE!</v>
      </c>
      <c r="AQ406" s="53" t="e">
        <f aca="false">+VLOOKUP($D406,['file:///home/lab/repositories/luckia.facturador/com.luckia.biller.deploy/src/main/resources/bootstrap/info_presencial_2014.xlsx']saldo_cons!$a$2:$n$1048576,7,0)</f>
        <v>#VALUE!</v>
      </c>
      <c r="AR406" s="53" t="e">
        <f aca="false">+VLOOKUP($D406,['file:///home/lab/repositories/luckia.facturador/com.luckia.biller.deploy/src/main/resources/bootstrap/info_presencial_2014.xlsx']saldo_cons!$a$2:$n$1048576,8,0)</f>
        <v>#VALUE!</v>
      </c>
      <c r="AS406" s="53" t="e">
        <f aca="false">+VLOOKUP($D406,['file:///home/lab/repositories/luckia.facturador/com.luckia.biller.deploy/src/main/resources/bootstrap/info_presencial_2014.xlsx']saldo_cons!$a$2:$n$1048576,9,0)</f>
        <v>#VALUE!</v>
      </c>
      <c r="AT406" s="53" t="e">
        <f aca="false">+VLOOKUP($D406,['file:///home/lab/repositories/luckia.facturador/com.luckia.biller.deploy/src/main/resources/bootstrap/info_presencial_2014.xlsx']saldo_cons!$a$2:$n$1048576,10,0)</f>
        <v>#VALUE!</v>
      </c>
      <c r="AU406" s="53" t="e">
        <f aca="false">+VLOOKUP($D406,['file:///home/lab/repositories/luckia.facturador/com.luckia.biller.deploy/src/main/resources/bootstrap/info_presencial_2014.xlsx']saldo_cons!$a$2:$n$1048576,11,0)</f>
        <v>#VALUE!</v>
      </c>
      <c r="AV406" s="53" t="e">
        <f aca="false">+VLOOKUP($D406,['file:///home/lab/repositories/luckia.facturador/com.luckia.biller.deploy/src/main/resources/bootstrap/info_presencial_2014.xlsx']saldo_cons!$a$2:$n$1048576,12,0)</f>
        <v>#VALUE!</v>
      </c>
      <c r="AW406" s="53" t="e">
        <f aca="false">+VLOOKUP($D406,['file:///home/lab/repositories/luckia.facturador/com.luckia.biller.deploy/src/main/resources/bootstrap/info_presencial_2014.xlsx']saldo_cons!$a$2:$n$1048576,13,0)</f>
        <v>#VALUE!</v>
      </c>
      <c r="AX406" s="53" t="e">
        <f aca="false">+VLOOKUP($D406,['file:///home/lab/repositories/luckia.facturador/com.luckia.biller.deploy/src/main/resources/bootstrap/info_presencial_2014.xlsx']saldo_cons!$a$2:$n$1048576,14,0)</f>
        <v>#VALUE!</v>
      </c>
      <c r="AY406" s="53" t="n">
        <f aca="false">+SUM(AM406:AX406)</f>
        <v>284</v>
      </c>
      <c r="AZ406" s="53"/>
      <c r="BA406" s="53"/>
      <c r="BB406" s="53" t="e">
        <f aca="false">+VLOOKUP($D406,['file:///home/lab/repositories/luckia.facturador/com.luckia.biller.deploy/src/main/resources/bootstrap/info_presencial_2014.xlsx']ggr_cons!$a$2:$n$1048576,3,0)</f>
        <v>#VALUE!</v>
      </c>
      <c r="BC406" s="53" t="e">
        <f aca="false">+VLOOKUP($D406,['file:///home/lab/repositories/luckia.facturador/com.luckia.biller.deploy/src/main/resources/bootstrap/info_presencial_2014.xlsx']ggr_cons!$a$2:$n$1048576,4,0)</f>
        <v>#VALUE!</v>
      </c>
      <c r="BD406" s="53" t="e">
        <f aca="false">+VLOOKUP($D406,['file:///home/lab/repositories/luckia.facturador/com.luckia.biller.deploy/src/main/resources/bootstrap/info_presencial_2014.xlsx']ggr_cons!$a$2:$n$1048576,5,0)</f>
        <v>#VALUE!</v>
      </c>
      <c r="BE406" s="53" t="e">
        <f aca="false">+VLOOKUP($D406,['file:///home/lab/repositories/luckia.facturador/com.luckia.biller.deploy/src/main/resources/bootstrap/info_presencial_2014.xlsx']ggr_cons!$a$2:$n$1048576,6,0)</f>
        <v>#VALUE!</v>
      </c>
      <c r="BF406" s="53" t="e">
        <f aca="false">+VLOOKUP($D406,['file:///home/lab/repositories/luckia.facturador/com.luckia.biller.deploy/src/main/resources/bootstrap/info_presencial_2014.xlsx']ggr_cons!$a$2:$n$1048576,7,0)</f>
        <v>#VALUE!</v>
      </c>
      <c r="BG406" s="53" t="e">
        <f aca="false">+VLOOKUP($D406,['file:///home/lab/repositories/luckia.facturador/com.luckia.biller.deploy/src/main/resources/bootstrap/info_presencial_2014.xlsx']ggr_cons!$a$2:$n$1048576,8,0)</f>
        <v>#VALUE!</v>
      </c>
      <c r="BH406" s="53" t="e">
        <f aca="false">+VLOOKUP($D406,['file:///home/lab/repositories/luckia.facturador/com.luckia.biller.deploy/src/main/resources/bootstrap/info_presencial_2014.xlsx']ggr_cons!$a$2:$n$1048576,9,0)</f>
        <v>#VALUE!</v>
      </c>
      <c r="BI406" s="53" t="e">
        <f aca="false">+VLOOKUP($D406,['file:///home/lab/repositories/luckia.facturador/com.luckia.biller.deploy/src/main/resources/bootstrap/info_presencial_2014.xlsx']ggr_cons!$a$2:$n$1048576,10,0)</f>
        <v>#VALUE!</v>
      </c>
      <c r="BJ406" s="53" t="e">
        <f aca="false">+VLOOKUP($D406,['file:///home/lab/repositories/luckia.facturador/com.luckia.biller.deploy/src/main/resources/bootstrap/info_presencial_2014.xlsx']ggr_cons!$a$2:$n$1048576,11,0)</f>
        <v>#VALUE!</v>
      </c>
      <c r="BK406" s="53" t="e">
        <f aca="false">+VLOOKUP($D406,['file:///home/lab/repositories/luckia.facturador/com.luckia.biller.deploy/src/main/resources/bootstrap/info_presencial_2014.xlsx']ggr_cons!$a$2:$n$1048576,12,0)</f>
        <v>#VALUE!</v>
      </c>
      <c r="BL406" s="53" t="e">
        <f aca="false">+VLOOKUP($D406,['file:///home/lab/repositories/luckia.facturador/com.luckia.biller.deploy/src/main/resources/bootstrap/info_presencial_2014.xlsx']ggr_cons!$a$2:$n$1048576,13,0)</f>
        <v>#VALUE!</v>
      </c>
      <c r="BM406" s="53" t="e">
        <f aca="false">+VLOOKUP($D406,['file:///home/lab/repositories/luckia.facturador/com.luckia.biller.deploy/src/main/resources/bootstrap/info_presencial_2014.xlsx']ggr_cons!$a$2:$n$1048576,14,0)</f>
        <v>#VALUE!</v>
      </c>
      <c r="BN406" s="53" t="n">
        <f aca="false">+SUM(BB406:BM406)</f>
        <v>-177.72</v>
      </c>
      <c r="BO406" s="53"/>
      <c r="BP406" s="53"/>
      <c r="BQ406" s="55" t="n">
        <f aca="false">+$N406*X406</f>
        <v>0</v>
      </c>
      <c r="BR406" s="55" t="n">
        <f aca="false">+$N406*Y406</f>
        <v>0</v>
      </c>
      <c r="BS406" s="55" t="n">
        <f aca="false">+$N406*Z406</f>
        <v>0</v>
      </c>
      <c r="BT406" s="55" t="n">
        <f aca="false">+$N406*AA406</f>
        <v>0</v>
      </c>
      <c r="BU406" s="55" t="n">
        <f aca="false">+$N406*AB406</f>
        <v>0</v>
      </c>
      <c r="BV406" s="55" t="n">
        <f aca="false">+$N406*AC406</f>
        <v>0</v>
      </c>
      <c r="BW406" s="55" t="n">
        <f aca="false">+$N406*AD406</f>
        <v>0</v>
      </c>
      <c r="BX406" s="55" t="n">
        <f aca="false">+$N406*AE406</f>
        <v>0</v>
      </c>
      <c r="BY406" s="55" t="n">
        <f aca="false">+$N406*AF406</f>
        <v>0</v>
      </c>
      <c r="BZ406" s="55" t="n">
        <f aca="false">+$N406*AG406</f>
        <v>0</v>
      </c>
      <c r="CA406" s="55" t="n">
        <f aca="false">+$N406*AH406</f>
        <v>0</v>
      </c>
      <c r="CB406" s="55" t="n">
        <f aca="false">+$N406*AI406</f>
        <v>0</v>
      </c>
      <c r="CC406" s="55" t="n">
        <f aca="false">+SUM(BQ406:CB406)</f>
        <v>0</v>
      </c>
      <c r="CD406" s="53"/>
      <c r="CE406" s="55"/>
      <c r="CF406" s="55" t="n">
        <f aca="false">+BQ406/$CE$2</f>
        <v>0</v>
      </c>
      <c r="CG406" s="55" t="n">
        <f aca="false">+BR406/$CE$2</f>
        <v>0</v>
      </c>
      <c r="CH406" s="55" t="n">
        <f aca="false">+BS406/$CE$2</f>
        <v>0</v>
      </c>
      <c r="CI406" s="55" t="n">
        <f aca="false">+BT406/$CE$2</f>
        <v>0</v>
      </c>
      <c r="CJ406" s="55" t="n">
        <f aca="false">+BU406/$CE$2</f>
        <v>0</v>
      </c>
      <c r="CK406" s="55" t="n">
        <f aca="false">+BV406/$CE$2</f>
        <v>0</v>
      </c>
      <c r="CL406" s="55" t="n">
        <f aca="false">+BW406/$CE$2</f>
        <v>0</v>
      </c>
      <c r="CM406" s="55" t="n">
        <f aca="false">+BX406/$CE$2</f>
        <v>0</v>
      </c>
      <c r="CN406" s="55" t="n">
        <f aca="false">+BY406/$CE$2</f>
        <v>0</v>
      </c>
      <c r="CO406" s="55" t="n">
        <f aca="false">+BZ406/$CE$2</f>
        <v>0</v>
      </c>
      <c r="CP406" s="55" t="n">
        <f aca="false">+CA406/$CE$2</f>
        <v>0</v>
      </c>
      <c r="CQ406" s="55" t="n">
        <f aca="false">+CB406/$CE$2</f>
        <v>0</v>
      </c>
      <c r="CR406" s="55" t="n">
        <f aca="false">+CC406/$CE$2</f>
        <v>0</v>
      </c>
      <c r="CS406" s="53"/>
      <c r="CT406" s="53"/>
      <c r="CU406" s="56" t="n">
        <f aca="false">+$O406*X406+$P406*BB406+$Q406*(0.9*BB406+$S406)+$R406</f>
        <v>0</v>
      </c>
      <c r="CV406" s="56" t="n">
        <f aca="false">+$O406*Y406+$P406*BC406+$Q406*(0.9*BC406+$S406)+$R406</f>
        <v>0</v>
      </c>
      <c r="CW406" s="56" t="n">
        <f aca="false">+$O406*Z406+$P406*BD406+$Q406*(0.9*BD406+$S406)+$R406</f>
        <v>0</v>
      </c>
      <c r="CX406" s="56" t="n">
        <f aca="false">+$O406*AA406+$P406*BE406+$Q406*(0.9*BE406+$S406)+$R406</f>
        <v>0</v>
      </c>
      <c r="CY406" s="56" t="n">
        <f aca="false">+$O406*AB406+$P406*BF406+$Q406*(0.9*BF406+$S406)+$R406</f>
        <v>0</v>
      </c>
      <c r="CZ406" s="56" t="n">
        <f aca="false">+$O406*AC406+$P406*BG406+$Q406*(0.9*BG406+$S406)+$R406</f>
        <v>0</v>
      </c>
      <c r="DA406" s="56" t="n">
        <f aca="false">+$O406*AD406+$P406*BH406+$Q406*(0.9*BH406+$S406)+$R406</f>
        <v>0</v>
      </c>
      <c r="DB406" s="56" t="n">
        <f aca="false">+$O406*AE406+$P406*BI406+$Q406*(0.9*BI406+$S406)+$R406</f>
        <v>0</v>
      </c>
      <c r="DC406" s="56" t="n">
        <f aca="false">+$O406*AF406+$P406*BJ406+$Q406*(0.9*BJ406+$S406)+$R406</f>
        <v>0</v>
      </c>
      <c r="DD406" s="56" t="n">
        <f aca="false">+$O406*AG406+$P406*BK406+$Q406*(0.9*BK406+$S406)+$R406</f>
        <v>0</v>
      </c>
      <c r="DE406" s="56" t="n">
        <f aca="false">+$O406*AH406+$P406*BL406+$Q406*(0.9*BL406+$S406)+$R406</f>
        <v>0</v>
      </c>
      <c r="DF406" s="56" t="n">
        <f aca="false">+$O406*AI406+$P406*BM406+$Q406*(0.9*BM406+$S406)+$R406</f>
        <v>0</v>
      </c>
      <c r="DG406" s="55" t="n">
        <f aca="false">+SUM(CU406:DF406)</f>
        <v>0</v>
      </c>
      <c r="DH406" s="53"/>
      <c r="DJ406" s="14" t="n">
        <f aca="false">+IF(X406=0,0,$T406)</f>
        <v>30</v>
      </c>
      <c r="DK406" s="14" t="n">
        <f aca="false">+IF(Y406=0,0,$T406)</f>
        <v>0</v>
      </c>
      <c r="DL406" s="14" t="n">
        <f aca="false">+IF(Z406=0,0,$T406)</f>
        <v>0</v>
      </c>
      <c r="DM406" s="14" t="n">
        <f aca="false">+IF(AA406=0,0,$T406)</f>
        <v>0</v>
      </c>
      <c r="DN406" s="14" t="n">
        <f aca="false">+IF(AB406=0,0,$T406)</f>
        <v>0</v>
      </c>
      <c r="DO406" s="14" t="n">
        <f aca="false">+IF(AC406=0,0,$T406)</f>
        <v>0</v>
      </c>
      <c r="DP406" s="14" t="n">
        <f aca="false">+IF(AD406=0,0,$T406)</f>
        <v>0</v>
      </c>
      <c r="DQ406" s="14" t="n">
        <f aca="false">+IF(AE406=0,0,$T406)</f>
        <v>0</v>
      </c>
      <c r="DR406" s="14" t="n">
        <f aca="false">+IF(AF406=0,0,$T406)</f>
        <v>0</v>
      </c>
      <c r="DS406" s="14" t="n">
        <f aca="false">+IF(AG406=0,0,$T406)</f>
        <v>0</v>
      </c>
      <c r="DT406" s="14" t="n">
        <f aca="false">+IF(AH406=0,0,$T406)</f>
        <v>0</v>
      </c>
      <c r="DU406" s="14" t="n">
        <f aca="false">+IF(AI406=0,0,$T406)</f>
        <v>0</v>
      </c>
      <c r="DV406" s="55" t="n">
        <f aca="false">+SUM(DJ406:DU406)</f>
        <v>30</v>
      </c>
      <c r="DY406" s="14" t="n">
        <v>0</v>
      </c>
      <c r="DZ406" s="14" t="n">
        <v>0</v>
      </c>
      <c r="EA406" s="14" t="n">
        <v>0</v>
      </c>
      <c r="EB406" s="14" t="n">
        <v>0</v>
      </c>
      <c r="EC406" s="14" t="n">
        <v>0</v>
      </c>
      <c r="ED406" s="14" t="n">
        <v>0</v>
      </c>
      <c r="EE406" s="14" t="n">
        <v>0</v>
      </c>
      <c r="EF406" s="14" t="n">
        <v>0</v>
      </c>
      <c r="EG406" s="14" t="n">
        <v>0</v>
      </c>
      <c r="EH406" s="14" t="n">
        <v>0</v>
      </c>
      <c r="EI406" s="14" t="n">
        <v>0</v>
      </c>
      <c r="EJ406" s="14" t="n">
        <v>0</v>
      </c>
      <c r="EK406" s="55" t="n">
        <f aca="false">+SUM(DY406:EJ406)</f>
        <v>0</v>
      </c>
      <c r="EO406" s="53" t="n">
        <f aca="false">+CU406+DJ406-DY406/2</f>
        <v>30</v>
      </c>
      <c r="EP406" s="53" t="n">
        <f aca="false">+CV406+DK406-DZ406/2</f>
        <v>0</v>
      </c>
      <c r="EQ406" s="53" t="n">
        <f aca="false">+CW406+DL406-EA406/2</f>
        <v>0</v>
      </c>
      <c r="ER406" s="53" t="n">
        <f aca="false">+CX406+DM406-EB406/2</f>
        <v>0</v>
      </c>
      <c r="ES406" s="53" t="n">
        <f aca="false">+CY406+DN406-EC406/2</f>
        <v>0</v>
      </c>
      <c r="ET406" s="53" t="n">
        <f aca="false">+CZ406+DO406-ED406/2</f>
        <v>0</v>
      </c>
      <c r="EU406" s="53" t="n">
        <f aca="false">+DA406+DP406-EE406/2</f>
        <v>0</v>
      </c>
      <c r="EV406" s="53" t="n">
        <f aca="false">+DB406+DQ406-EF406/2</f>
        <v>0</v>
      </c>
      <c r="EW406" s="53" t="n">
        <f aca="false">+DC406+DR406-EG406/2</f>
        <v>0</v>
      </c>
      <c r="EX406" s="53" t="n">
        <f aca="false">+DD406+DS406-EH406/2</f>
        <v>0</v>
      </c>
      <c r="EY406" s="53" t="n">
        <f aca="false">+DE406+DT406-EI406/2</f>
        <v>0</v>
      </c>
      <c r="EZ406" s="53" t="n">
        <f aca="false">+DF406+DU406-EJ406/2</f>
        <v>0</v>
      </c>
      <c r="FA406" s="55" t="n">
        <f aca="false">+SUM(EO406:EZ406)</f>
        <v>30</v>
      </c>
      <c r="FD406" s="53" t="n">
        <f aca="false">+AM406-EO406-DY406</f>
        <v>254</v>
      </c>
      <c r="FE406" s="53" t="n">
        <f aca="false">+AN406-EP406-DZ406</f>
        <v>0</v>
      </c>
      <c r="FF406" s="53" t="n">
        <f aca="false">+AO406-EQ406-EA406</f>
        <v>0</v>
      </c>
      <c r="FG406" s="53" t="n">
        <f aca="false">+AP406-ER406-EB406</f>
        <v>0</v>
      </c>
      <c r="FH406" s="53" t="n">
        <f aca="false">+AQ406-ES406-EC406</f>
        <v>0</v>
      </c>
      <c r="FI406" s="53" t="n">
        <f aca="false">+AR406-ET406-ED406</f>
        <v>0</v>
      </c>
      <c r="FJ406" s="53" t="n">
        <f aca="false">+AS406-EU406-EE406</f>
        <v>0</v>
      </c>
      <c r="FK406" s="53" t="n">
        <f aca="false">+AT406-EV406-EF406</f>
        <v>0</v>
      </c>
      <c r="FL406" s="53" t="n">
        <f aca="false">+AU406-EW406-EG406</f>
        <v>0</v>
      </c>
      <c r="FM406" s="53" t="n">
        <f aca="false">+AV406-EX406-EH406</f>
        <v>0</v>
      </c>
      <c r="FN406" s="53" t="n">
        <f aca="false">+AW406-EY406-EI406</f>
        <v>0</v>
      </c>
      <c r="FO406" s="53" t="n">
        <f aca="false">+AX406-EZ406-EJ406</f>
        <v>0</v>
      </c>
      <c r="FP406" s="53" t="n">
        <f aca="false">+AY406-FA406</f>
        <v>254</v>
      </c>
    </row>
    <row collapsed="false" customFormat="false" customHeight="true" hidden="false" ht="15" outlineLevel="2" r="407">
      <c r="A407" s="90" t="s">
        <v>1159</v>
      </c>
      <c r="B407" s="90" t="s">
        <v>1159</v>
      </c>
      <c r="C407" s="90" t="s">
        <v>1159</v>
      </c>
      <c r="D407" s="67" t="n">
        <v>16356</v>
      </c>
      <c r="E407" s="69"/>
      <c r="F407" s="72" t="s">
        <v>1183</v>
      </c>
      <c r="G407" s="21" t="s">
        <v>69</v>
      </c>
      <c r="H407" s="21" t="s">
        <v>69</v>
      </c>
      <c r="I407" s="72"/>
      <c r="J407" s="76"/>
      <c r="K407" s="76"/>
      <c r="L407" s="49"/>
      <c r="M407" s="50" t="s">
        <v>70</v>
      </c>
      <c r="N407" s="51"/>
      <c r="O407" s="51"/>
      <c r="P407" s="51"/>
      <c r="Q407" s="51"/>
      <c r="R407" s="50"/>
      <c r="S407" s="50"/>
      <c r="T407" s="50" t="n">
        <v>30</v>
      </c>
      <c r="U407" s="50"/>
      <c r="X407" s="53" t="e">
        <f aca="false">+VLOOKUP($D407,['file:///home/lab/repositories/luckia.facturador/com.luckia.biller.deploy/src/main/resources/bootstrap/info_presencial_2014.xlsx']venta_neta_cons!$a$2:$n$1048576,3,0)</f>
        <v>#VALUE!</v>
      </c>
      <c r="Y407" s="53" t="e">
        <f aca="false">+VLOOKUP($D407,['file:///home/lab/repositories/luckia.facturador/com.luckia.biller.deploy/src/main/resources/bootstrap/info_presencial_2014.xlsx']venta_neta_cons!$a$2:$n$1048576,4,0)</f>
        <v>#VALUE!</v>
      </c>
      <c r="Z407" s="53" t="e">
        <f aca="false">+VLOOKUP($D407,['file:///home/lab/repositories/luckia.facturador/com.luckia.biller.deploy/src/main/resources/bootstrap/info_presencial_2014.xlsx']venta_neta_cons!$a$2:$n$1048576,5,0)</f>
        <v>#VALUE!</v>
      </c>
      <c r="AA407" s="53" t="e">
        <f aca="false">+VLOOKUP($D407,['file:///home/lab/repositories/luckia.facturador/com.luckia.biller.deploy/src/main/resources/bootstrap/info_presencial_2014.xlsx']venta_neta_cons!$a$2:$n$1048576,6,0)</f>
        <v>#VALUE!</v>
      </c>
      <c r="AB407" s="53" t="e">
        <f aca="false">+VLOOKUP($D407,['file:///home/lab/repositories/luckia.facturador/com.luckia.biller.deploy/src/main/resources/bootstrap/info_presencial_2014.xlsx']venta_neta_cons!$a$2:$n$1048576,7,0)</f>
        <v>#VALUE!</v>
      </c>
      <c r="AC407" s="53" t="e">
        <f aca="false">+VLOOKUP($D407,['file:///home/lab/repositories/luckia.facturador/com.luckia.biller.deploy/src/main/resources/bootstrap/info_presencial_2014.xlsx']venta_neta_cons!$a$2:$n$1048576,8,0)</f>
        <v>#VALUE!</v>
      </c>
      <c r="AD407" s="53" t="e">
        <f aca="false">+VLOOKUP($D407,['file:///home/lab/repositories/luckia.facturador/com.luckia.biller.deploy/src/main/resources/bootstrap/info_presencial_2014.xlsx']venta_neta_cons!$a$2:$n$1048576,9,0)</f>
        <v>#VALUE!</v>
      </c>
      <c r="AE407" s="53" t="e">
        <f aca="false">+VLOOKUP($D407,['file:///home/lab/repositories/luckia.facturador/com.luckia.biller.deploy/src/main/resources/bootstrap/info_presencial_2014.xlsx']venta_neta_cons!$a$2:$n$1048576,10,0)</f>
        <v>#VALUE!</v>
      </c>
      <c r="AF407" s="53" t="e">
        <f aca="false">+VLOOKUP($D407,['file:///home/lab/repositories/luckia.facturador/com.luckia.biller.deploy/src/main/resources/bootstrap/info_presencial_2014.xlsx']venta_neta_cons!$a$2:$n$1048576,11,0)</f>
        <v>#VALUE!</v>
      </c>
      <c r="AG407" s="53" t="e">
        <f aca="false">+VLOOKUP($D407,['file:///home/lab/repositories/luckia.facturador/com.luckia.biller.deploy/src/main/resources/bootstrap/info_presencial_2014.xlsx']venta_neta_cons!$a$2:$n$1048576,12,0)</f>
        <v>#VALUE!</v>
      </c>
      <c r="AH407" s="53" t="e">
        <f aca="false">+VLOOKUP($D407,['file:///home/lab/repositories/luckia.facturador/com.luckia.biller.deploy/src/main/resources/bootstrap/info_presencial_2014.xlsx']venta_neta_cons!$a$2:$n$1048576,13,0)</f>
        <v>#VALUE!</v>
      </c>
      <c r="AI407" s="53" t="e">
        <f aca="false">+VLOOKUP($D407,['file:///home/lab/repositories/luckia.facturador/com.luckia.biller.deploy/src/main/resources/bootstrap/info_presencial_2014.xlsx']venta_neta_cons!$a$2:$n$1048576,14,0)</f>
        <v>#VALUE!</v>
      </c>
      <c r="AJ407" s="53" t="n">
        <f aca="false">+SUM(X407:AI407)</f>
        <v>315</v>
      </c>
      <c r="AK407" s="54" t="n">
        <f aca="false">+BB407/X407</f>
        <v>0.373206349206349</v>
      </c>
      <c r="AL407" s="53"/>
      <c r="AM407" s="53" t="e">
        <f aca="false">+VLOOKUP($D407,['file:///home/lab/repositories/luckia.facturador/com.luckia.biller.deploy/src/main/resources/bootstrap/info_presencial_2014.xlsx']saldo_cons!$a$2:$n$1048576,3,0)</f>
        <v>#VALUE!</v>
      </c>
      <c r="AN407" s="53" t="e">
        <f aca="false">+VLOOKUP($D407,['file:///home/lab/repositories/luckia.facturador/com.luckia.biller.deploy/src/main/resources/bootstrap/info_presencial_2014.xlsx']saldo_cons!$a$2:$n$1048576,4,0)</f>
        <v>#VALUE!</v>
      </c>
      <c r="AO407" s="53" t="e">
        <f aca="false">+VLOOKUP($D407,['file:///home/lab/repositories/luckia.facturador/com.luckia.biller.deploy/src/main/resources/bootstrap/info_presencial_2014.xlsx']saldo_cons!$a$2:$n$1048576,5,0)</f>
        <v>#VALUE!</v>
      </c>
      <c r="AP407" s="53" t="e">
        <f aca="false">+VLOOKUP($D407,['file:///home/lab/repositories/luckia.facturador/com.luckia.biller.deploy/src/main/resources/bootstrap/info_presencial_2014.xlsx']saldo_cons!$a$2:$n$1048576,6,0)</f>
        <v>#VALUE!</v>
      </c>
      <c r="AQ407" s="53" t="e">
        <f aca="false">+VLOOKUP($D407,['file:///home/lab/repositories/luckia.facturador/com.luckia.biller.deploy/src/main/resources/bootstrap/info_presencial_2014.xlsx']saldo_cons!$a$2:$n$1048576,7,0)</f>
        <v>#VALUE!</v>
      </c>
      <c r="AR407" s="53" t="e">
        <f aca="false">+VLOOKUP($D407,['file:///home/lab/repositories/luckia.facturador/com.luckia.biller.deploy/src/main/resources/bootstrap/info_presencial_2014.xlsx']saldo_cons!$a$2:$n$1048576,8,0)</f>
        <v>#VALUE!</v>
      </c>
      <c r="AS407" s="53" t="e">
        <f aca="false">+VLOOKUP($D407,['file:///home/lab/repositories/luckia.facturador/com.luckia.biller.deploy/src/main/resources/bootstrap/info_presencial_2014.xlsx']saldo_cons!$a$2:$n$1048576,9,0)</f>
        <v>#VALUE!</v>
      </c>
      <c r="AT407" s="53" t="e">
        <f aca="false">+VLOOKUP($D407,['file:///home/lab/repositories/luckia.facturador/com.luckia.biller.deploy/src/main/resources/bootstrap/info_presencial_2014.xlsx']saldo_cons!$a$2:$n$1048576,10,0)</f>
        <v>#VALUE!</v>
      </c>
      <c r="AU407" s="53" t="e">
        <f aca="false">+VLOOKUP($D407,['file:///home/lab/repositories/luckia.facturador/com.luckia.biller.deploy/src/main/resources/bootstrap/info_presencial_2014.xlsx']saldo_cons!$a$2:$n$1048576,11,0)</f>
        <v>#VALUE!</v>
      </c>
      <c r="AV407" s="53" t="e">
        <f aca="false">+VLOOKUP($D407,['file:///home/lab/repositories/luckia.facturador/com.luckia.biller.deploy/src/main/resources/bootstrap/info_presencial_2014.xlsx']saldo_cons!$a$2:$n$1048576,12,0)</f>
        <v>#VALUE!</v>
      </c>
      <c r="AW407" s="53" t="e">
        <f aca="false">+VLOOKUP($D407,['file:///home/lab/repositories/luckia.facturador/com.luckia.biller.deploy/src/main/resources/bootstrap/info_presencial_2014.xlsx']saldo_cons!$a$2:$n$1048576,13,0)</f>
        <v>#VALUE!</v>
      </c>
      <c r="AX407" s="53" t="e">
        <f aca="false">+VLOOKUP($D407,['file:///home/lab/repositories/luckia.facturador/com.luckia.biller.deploy/src/main/resources/bootstrap/info_presencial_2014.xlsx']saldo_cons!$a$2:$n$1048576,14,0)</f>
        <v>#VALUE!</v>
      </c>
      <c r="AY407" s="53" t="n">
        <f aca="false">+SUM(AM407:AX407)</f>
        <v>315</v>
      </c>
      <c r="AZ407" s="53"/>
      <c r="BA407" s="53"/>
      <c r="BB407" s="53" t="e">
        <f aca="false">+VLOOKUP($D407,['file:///home/lab/repositories/luckia.facturador/com.luckia.biller.deploy/src/main/resources/bootstrap/info_presencial_2014.xlsx']ggr_cons!$a$2:$n$1048576,3,0)</f>
        <v>#VALUE!</v>
      </c>
      <c r="BC407" s="53" t="e">
        <f aca="false">+VLOOKUP($D407,['file:///home/lab/repositories/luckia.facturador/com.luckia.biller.deploy/src/main/resources/bootstrap/info_presencial_2014.xlsx']ggr_cons!$a$2:$n$1048576,4,0)</f>
        <v>#VALUE!</v>
      </c>
      <c r="BD407" s="53" t="e">
        <f aca="false">+VLOOKUP($D407,['file:///home/lab/repositories/luckia.facturador/com.luckia.biller.deploy/src/main/resources/bootstrap/info_presencial_2014.xlsx']ggr_cons!$a$2:$n$1048576,5,0)</f>
        <v>#VALUE!</v>
      </c>
      <c r="BE407" s="53" t="e">
        <f aca="false">+VLOOKUP($D407,['file:///home/lab/repositories/luckia.facturador/com.luckia.biller.deploy/src/main/resources/bootstrap/info_presencial_2014.xlsx']ggr_cons!$a$2:$n$1048576,6,0)</f>
        <v>#VALUE!</v>
      </c>
      <c r="BF407" s="53" t="e">
        <f aca="false">+VLOOKUP($D407,['file:///home/lab/repositories/luckia.facturador/com.luckia.biller.deploy/src/main/resources/bootstrap/info_presencial_2014.xlsx']ggr_cons!$a$2:$n$1048576,7,0)</f>
        <v>#VALUE!</v>
      </c>
      <c r="BG407" s="53" t="e">
        <f aca="false">+VLOOKUP($D407,['file:///home/lab/repositories/luckia.facturador/com.luckia.biller.deploy/src/main/resources/bootstrap/info_presencial_2014.xlsx']ggr_cons!$a$2:$n$1048576,8,0)</f>
        <v>#VALUE!</v>
      </c>
      <c r="BH407" s="53" t="e">
        <f aca="false">+VLOOKUP($D407,['file:///home/lab/repositories/luckia.facturador/com.luckia.biller.deploy/src/main/resources/bootstrap/info_presencial_2014.xlsx']ggr_cons!$a$2:$n$1048576,9,0)</f>
        <v>#VALUE!</v>
      </c>
      <c r="BI407" s="53" t="e">
        <f aca="false">+VLOOKUP($D407,['file:///home/lab/repositories/luckia.facturador/com.luckia.biller.deploy/src/main/resources/bootstrap/info_presencial_2014.xlsx']ggr_cons!$a$2:$n$1048576,10,0)</f>
        <v>#VALUE!</v>
      </c>
      <c r="BJ407" s="53" t="e">
        <f aca="false">+VLOOKUP($D407,['file:///home/lab/repositories/luckia.facturador/com.luckia.biller.deploy/src/main/resources/bootstrap/info_presencial_2014.xlsx']ggr_cons!$a$2:$n$1048576,11,0)</f>
        <v>#VALUE!</v>
      </c>
      <c r="BK407" s="53" t="e">
        <f aca="false">+VLOOKUP($D407,['file:///home/lab/repositories/luckia.facturador/com.luckia.biller.deploy/src/main/resources/bootstrap/info_presencial_2014.xlsx']ggr_cons!$a$2:$n$1048576,12,0)</f>
        <v>#VALUE!</v>
      </c>
      <c r="BL407" s="53" t="e">
        <f aca="false">+VLOOKUP($D407,['file:///home/lab/repositories/luckia.facturador/com.luckia.biller.deploy/src/main/resources/bootstrap/info_presencial_2014.xlsx']ggr_cons!$a$2:$n$1048576,13,0)</f>
        <v>#VALUE!</v>
      </c>
      <c r="BM407" s="53" t="e">
        <f aca="false">+VLOOKUP($D407,['file:///home/lab/repositories/luckia.facturador/com.luckia.biller.deploy/src/main/resources/bootstrap/info_presencial_2014.xlsx']ggr_cons!$a$2:$n$1048576,14,0)</f>
        <v>#VALUE!</v>
      </c>
      <c r="BN407" s="53" t="n">
        <f aca="false">+SUM(BB407:BM407)</f>
        <v>117.56</v>
      </c>
      <c r="BO407" s="53"/>
      <c r="BP407" s="53"/>
      <c r="BQ407" s="55" t="n">
        <f aca="false">+$N407*X407</f>
        <v>0</v>
      </c>
      <c r="BR407" s="55" t="n">
        <f aca="false">+$N407*Y407</f>
        <v>0</v>
      </c>
      <c r="BS407" s="55" t="n">
        <f aca="false">+$N407*Z407</f>
        <v>0</v>
      </c>
      <c r="BT407" s="55" t="n">
        <f aca="false">+$N407*AA407</f>
        <v>0</v>
      </c>
      <c r="BU407" s="55" t="n">
        <f aca="false">+$N407*AB407</f>
        <v>0</v>
      </c>
      <c r="BV407" s="55" t="n">
        <f aca="false">+$N407*AC407</f>
        <v>0</v>
      </c>
      <c r="BW407" s="55" t="n">
        <f aca="false">+$N407*AD407</f>
        <v>0</v>
      </c>
      <c r="BX407" s="55" t="n">
        <f aca="false">+$N407*AE407</f>
        <v>0</v>
      </c>
      <c r="BY407" s="55" t="n">
        <f aca="false">+$N407*AF407</f>
        <v>0</v>
      </c>
      <c r="BZ407" s="55" t="n">
        <f aca="false">+$N407*AG407</f>
        <v>0</v>
      </c>
      <c r="CA407" s="55" t="n">
        <f aca="false">+$N407*AH407</f>
        <v>0</v>
      </c>
      <c r="CB407" s="55" t="n">
        <f aca="false">+$N407*AI407</f>
        <v>0</v>
      </c>
      <c r="CC407" s="55" t="n">
        <f aca="false">+SUM(BQ407:CB407)</f>
        <v>0</v>
      </c>
      <c r="CD407" s="53"/>
      <c r="CE407" s="55"/>
      <c r="CF407" s="55" t="n">
        <f aca="false">+BQ407/$CE$2</f>
        <v>0</v>
      </c>
      <c r="CG407" s="55" t="n">
        <f aca="false">+BR407/$CE$2</f>
        <v>0</v>
      </c>
      <c r="CH407" s="55" t="n">
        <f aca="false">+BS407/$CE$2</f>
        <v>0</v>
      </c>
      <c r="CI407" s="55" t="n">
        <f aca="false">+BT407/$CE$2</f>
        <v>0</v>
      </c>
      <c r="CJ407" s="55" t="n">
        <f aca="false">+BU407/$CE$2</f>
        <v>0</v>
      </c>
      <c r="CK407" s="55" t="n">
        <f aca="false">+BV407/$CE$2</f>
        <v>0</v>
      </c>
      <c r="CL407" s="55" t="n">
        <f aca="false">+BW407/$CE$2</f>
        <v>0</v>
      </c>
      <c r="CM407" s="55" t="n">
        <f aca="false">+BX407/$CE$2</f>
        <v>0</v>
      </c>
      <c r="CN407" s="55" t="n">
        <f aca="false">+BY407/$CE$2</f>
        <v>0</v>
      </c>
      <c r="CO407" s="55" t="n">
        <f aca="false">+BZ407/$CE$2</f>
        <v>0</v>
      </c>
      <c r="CP407" s="55" t="n">
        <f aca="false">+CA407/$CE$2</f>
        <v>0</v>
      </c>
      <c r="CQ407" s="55" t="n">
        <f aca="false">+CB407/$CE$2</f>
        <v>0</v>
      </c>
      <c r="CR407" s="55" t="n">
        <f aca="false">+CC407/$CE$2</f>
        <v>0</v>
      </c>
      <c r="CS407" s="53"/>
      <c r="CT407" s="53"/>
      <c r="CU407" s="56" t="n">
        <f aca="false">+$O407*X407+$P407*BB407+$Q407*(0.9*BB407+$S407)+$R407</f>
        <v>0</v>
      </c>
      <c r="CV407" s="56" t="n">
        <f aca="false">+$O407*Y407+$P407*BC407+$Q407*(0.9*BC407+$S407)+$R407</f>
        <v>0</v>
      </c>
      <c r="CW407" s="56" t="n">
        <f aca="false">+$O407*Z407+$P407*BD407+$Q407*(0.9*BD407+$S407)+$R407</f>
        <v>0</v>
      </c>
      <c r="CX407" s="56" t="n">
        <f aca="false">+$O407*AA407+$P407*BE407+$Q407*(0.9*BE407+$S407)+$R407</f>
        <v>0</v>
      </c>
      <c r="CY407" s="56" t="n">
        <f aca="false">+$O407*AB407+$P407*BF407+$Q407*(0.9*BF407+$S407)+$R407</f>
        <v>0</v>
      </c>
      <c r="CZ407" s="56" t="n">
        <f aca="false">+$O407*AC407+$P407*BG407+$Q407*(0.9*BG407+$S407)+$R407</f>
        <v>0</v>
      </c>
      <c r="DA407" s="56" t="n">
        <f aca="false">+$O407*AD407+$P407*BH407+$Q407*(0.9*BH407+$S407)+$R407</f>
        <v>0</v>
      </c>
      <c r="DB407" s="56" t="n">
        <f aca="false">+$O407*AE407+$P407*BI407+$Q407*(0.9*BI407+$S407)+$R407</f>
        <v>0</v>
      </c>
      <c r="DC407" s="56" t="n">
        <f aca="false">+$O407*AF407+$P407*BJ407+$Q407*(0.9*BJ407+$S407)+$R407</f>
        <v>0</v>
      </c>
      <c r="DD407" s="56" t="n">
        <f aca="false">+$O407*AG407+$P407*BK407+$Q407*(0.9*BK407+$S407)+$R407</f>
        <v>0</v>
      </c>
      <c r="DE407" s="56" t="n">
        <f aca="false">+$O407*AH407+$P407*BL407+$Q407*(0.9*BL407+$S407)+$R407</f>
        <v>0</v>
      </c>
      <c r="DF407" s="56" t="n">
        <f aca="false">+$O407*AI407+$P407*BM407+$Q407*(0.9*BM407+$S407)+$R407</f>
        <v>0</v>
      </c>
      <c r="DG407" s="55" t="n">
        <f aca="false">+SUM(CU407:DF407)</f>
        <v>0</v>
      </c>
      <c r="DH407" s="53"/>
      <c r="DJ407" s="14" t="n">
        <f aca="false">+IF(X407=0,0,$T407)</f>
        <v>30</v>
      </c>
      <c r="DK407" s="14" t="n">
        <f aca="false">+IF(Y407=0,0,$T407)</f>
        <v>0</v>
      </c>
      <c r="DL407" s="14" t="n">
        <f aca="false">+IF(Z407=0,0,$T407)</f>
        <v>0</v>
      </c>
      <c r="DM407" s="14" t="n">
        <f aca="false">+IF(AA407=0,0,$T407)</f>
        <v>0</v>
      </c>
      <c r="DN407" s="14" t="n">
        <f aca="false">+IF(AB407=0,0,$T407)</f>
        <v>0</v>
      </c>
      <c r="DO407" s="14" t="n">
        <f aca="false">+IF(AC407=0,0,$T407)</f>
        <v>0</v>
      </c>
      <c r="DP407" s="14" t="n">
        <f aca="false">+IF(AD407=0,0,$T407)</f>
        <v>0</v>
      </c>
      <c r="DQ407" s="14" t="n">
        <f aca="false">+IF(AE407=0,0,$T407)</f>
        <v>0</v>
      </c>
      <c r="DR407" s="14" t="n">
        <f aca="false">+IF(AF407=0,0,$T407)</f>
        <v>0</v>
      </c>
      <c r="DS407" s="14" t="n">
        <f aca="false">+IF(AG407=0,0,$T407)</f>
        <v>0</v>
      </c>
      <c r="DT407" s="14" t="n">
        <f aca="false">+IF(AH407=0,0,$T407)</f>
        <v>0</v>
      </c>
      <c r="DU407" s="14" t="n">
        <f aca="false">+IF(AI407=0,0,$T407)</f>
        <v>0</v>
      </c>
      <c r="DV407" s="55" t="n">
        <f aca="false">+SUM(DJ407:DU407)</f>
        <v>30</v>
      </c>
      <c r="DY407" s="14" t="n">
        <v>0</v>
      </c>
      <c r="DZ407" s="14" t="n">
        <v>0</v>
      </c>
      <c r="EA407" s="14" t="n">
        <v>0</v>
      </c>
      <c r="EB407" s="14" t="n">
        <v>0</v>
      </c>
      <c r="EC407" s="14" t="n">
        <v>0</v>
      </c>
      <c r="ED407" s="14" t="n">
        <v>0</v>
      </c>
      <c r="EE407" s="14" t="n">
        <v>0</v>
      </c>
      <c r="EF407" s="14" t="n">
        <v>0</v>
      </c>
      <c r="EG407" s="14" t="n">
        <v>0</v>
      </c>
      <c r="EH407" s="14" t="n">
        <v>0</v>
      </c>
      <c r="EI407" s="14" t="n">
        <v>0</v>
      </c>
      <c r="EJ407" s="14" t="n">
        <v>0</v>
      </c>
      <c r="EK407" s="55" t="n">
        <f aca="false">+SUM(DY407:EJ407)</f>
        <v>0</v>
      </c>
      <c r="EO407" s="53" t="n">
        <f aca="false">+CU407+DJ407-DY407/2</f>
        <v>30</v>
      </c>
      <c r="EP407" s="53" t="n">
        <f aca="false">+CV407+DK407-DZ407/2</f>
        <v>0</v>
      </c>
      <c r="EQ407" s="53" t="n">
        <f aca="false">+CW407+DL407-EA407/2</f>
        <v>0</v>
      </c>
      <c r="ER407" s="53" t="n">
        <f aca="false">+CX407+DM407-EB407/2</f>
        <v>0</v>
      </c>
      <c r="ES407" s="53" t="n">
        <f aca="false">+CY407+DN407-EC407/2</f>
        <v>0</v>
      </c>
      <c r="ET407" s="53" t="n">
        <f aca="false">+CZ407+DO407-ED407/2</f>
        <v>0</v>
      </c>
      <c r="EU407" s="53" t="n">
        <f aca="false">+DA407+DP407-EE407/2</f>
        <v>0</v>
      </c>
      <c r="EV407" s="53" t="n">
        <f aca="false">+DB407+DQ407-EF407/2</f>
        <v>0</v>
      </c>
      <c r="EW407" s="53" t="n">
        <f aca="false">+DC407+DR407-EG407/2</f>
        <v>0</v>
      </c>
      <c r="EX407" s="53" t="n">
        <f aca="false">+DD407+DS407-EH407/2</f>
        <v>0</v>
      </c>
      <c r="EY407" s="53" t="n">
        <f aca="false">+DE407+DT407-EI407/2</f>
        <v>0</v>
      </c>
      <c r="EZ407" s="53" t="n">
        <f aca="false">+DF407+DU407-EJ407/2</f>
        <v>0</v>
      </c>
      <c r="FA407" s="55" t="n">
        <f aca="false">+SUM(EO407:EZ407)</f>
        <v>30</v>
      </c>
      <c r="FD407" s="53" t="n">
        <f aca="false">+AM407-EO407-DY407</f>
        <v>285</v>
      </c>
      <c r="FE407" s="53" t="n">
        <f aca="false">+AN407-EP407-DZ407</f>
        <v>0</v>
      </c>
      <c r="FF407" s="53" t="n">
        <f aca="false">+AO407-EQ407-EA407</f>
        <v>0</v>
      </c>
      <c r="FG407" s="53" t="n">
        <f aca="false">+AP407-ER407-EB407</f>
        <v>0</v>
      </c>
      <c r="FH407" s="53" t="n">
        <f aca="false">+AQ407-ES407-EC407</f>
        <v>0</v>
      </c>
      <c r="FI407" s="53" t="n">
        <f aca="false">+AR407-ET407-ED407</f>
        <v>0</v>
      </c>
      <c r="FJ407" s="53" t="n">
        <f aca="false">+AS407-EU407-EE407</f>
        <v>0</v>
      </c>
      <c r="FK407" s="53" t="n">
        <f aca="false">+AT407-EV407-EF407</f>
        <v>0</v>
      </c>
      <c r="FL407" s="53" t="n">
        <f aca="false">+AU407-EW407-EG407</f>
        <v>0</v>
      </c>
      <c r="FM407" s="53" t="n">
        <f aca="false">+AV407-EX407-EH407</f>
        <v>0</v>
      </c>
      <c r="FN407" s="53" t="n">
        <f aca="false">+AW407-EY407-EI407</f>
        <v>0</v>
      </c>
      <c r="FO407" s="53" t="n">
        <f aca="false">+AX407-EZ407-EJ407</f>
        <v>0</v>
      </c>
      <c r="FP407" s="53" t="n">
        <f aca="false">+AY407-FA407</f>
        <v>285</v>
      </c>
    </row>
    <row collapsed="false" customFormat="false" customHeight="true" hidden="false" ht="15" outlineLevel="2" r="408">
      <c r="A408" s="90" t="s">
        <v>1159</v>
      </c>
      <c r="B408" s="90" t="s">
        <v>1159</v>
      </c>
      <c r="C408" s="90" t="s">
        <v>1159</v>
      </c>
      <c r="D408" s="67" t="n">
        <v>16338</v>
      </c>
      <c r="E408" s="69"/>
      <c r="F408" s="72" t="s">
        <v>1184</v>
      </c>
      <c r="G408" s="21" t="s">
        <v>69</v>
      </c>
      <c r="H408" s="21" t="s">
        <v>69</v>
      </c>
      <c r="I408" s="72"/>
      <c r="J408" s="76"/>
      <c r="K408" s="76"/>
      <c r="L408" s="49"/>
      <c r="M408" s="50" t="s">
        <v>70</v>
      </c>
      <c r="N408" s="51"/>
      <c r="O408" s="51"/>
      <c r="P408" s="51"/>
      <c r="Q408" s="51"/>
      <c r="R408" s="50"/>
      <c r="S408" s="50"/>
      <c r="T408" s="50" t="n">
        <v>30</v>
      </c>
      <c r="U408" s="50"/>
      <c r="X408" s="53" t="e">
        <f aca="false">+VLOOKUP($D408,['file:///home/lab/repositories/luckia.facturador/com.luckia.biller.deploy/src/main/resources/bootstrap/info_presencial_2014.xlsx']venta_neta_cons!$a$2:$n$1048576,3,0)</f>
        <v>#VALUE!</v>
      </c>
      <c r="Y408" s="53" t="e">
        <f aca="false">+VLOOKUP($D408,['file:///home/lab/repositories/luckia.facturador/com.luckia.biller.deploy/src/main/resources/bootstrap/info_presencial_2014.xlsx']venta_neta_cons!$a$2:$n$1048576,4,0)</f>
        <v>#VALUE!</v>
      </c>
      <c r="Z408" s="53" t="e">
        <f aca="false">+VLOOKUP($D408,['file:///home/lab/repositories/luckia.facturador/com.luckia.biller.deploy/src/main/resources/bootstrap/info_presencial_2014.xlsx']venta_neta_cons!$a$2:$n$1048576,5,0)</f>
        <v>#VALUE!</v>
      </c>
      <c r="AA408" s="53" t="e">
        <f aca="false">+VLOOKUP($D408,['file:///home/lab/repositories/luckia.facturador/com.luckia.biller.deploy/src/main/resources/bootstrap/info_presencial_2014.xlsx']venta_neta_cons!$a$2:$n$1048576,6,0)</f>
        <v>#VALUE!</v>
      </c>
      <c r="AB408" s="53" t="e">
        <f aca="false">+VLOOKUP($D408,['file:///home/lab/repositories/luckia.facturador/com.luckia.biller.deploy/src/main/resources/bootstrap/info_presencial_2014.xlsx']venta_neta_cons!$a$2:$n$1048576,7,0)</f>
        <v>#VALUE!</v>
      </c>
      <c r="AC408" s="53" t="e">
        <f aca="false">+VLOOKUP($D408,['file:///home/lab/repositories/luckia.facturador/com.luckia.biller.deploy/src/main/resources/bootstrap/info_presencial_2014.xlsx']venta_neta_cons!$a$2:$n$1048576,8,0)</f>
        <v>#VALUE!</v>
      </c>
      <c r="AD408" s="53" t="e">
        <f aca="false">+VLOOKUP($D408,['file:///home/lab/repositories/luckia.facturador/com.luckia.biller.deploy/src/main/resources/bootstrap/info_presencial_2014.xlsx']venta_neta_cons!$a$2:$n$1048576,9,0)</f>
        <v>#VALUE!</v>
      </c>
      <c r="AE408" s="53" t="e">
        <f aca="false">+VLOOKUP($D408,['file:///home/lab/repositories/luckia.facturador/com.luckia.biller.deploy/src/main/resources/bootstrap/info_presencial_2014.xlsx']venta_neta_cons!$a$2:$n$1048576,10,0)</f>
        <v>#VALUE!</v>
      </c>
      <c r="AF408" s="53" t="e">
        <f aca="false">+VLOOKUP($D408,['file:///home/lab/repositories/luckia.facturador/com.luckia.biller.deploy/src/main/resources/bootstrap/info_presencial_2014.xlsx']venta_neta_cons!$a$2:$n$1048576,11,0)</f>
        <v>#VALUE!</v>
      </c>
      <c r="AG408" s="53" t="e">
        <f aca="false">+VLOOKUP($D408,['file:///home/lab/repositories/luckia.facturador/com.luckia.biller.deploy/src/main/resources/bootstrap/info_presencial_2014.xlsx']venta_neta_cons!$a$2:$n$1048576,12,0)</f>
        <v>#VALUE!</v>
      </c>
      <c r="AH408" s="53" t="e">
        <f aca="false">+VLOOKUP($D408,['file:///home/lab/repositories/luckia.facturador/com.luckia.biller.deploy/src/main/resources/bootstrap/info_presencial_2014.xlsx']venta_neta_cons!$a$2:$n$1048576,13,0)</f>
        <v>#VALUE!</v>
      </c>
      <c r="AI408" s="53" t="e">
        <f aca="false">+VLOOKUP($D408,['file:///home/lab/repositories/luckia.facturador/com.luckia.biller.deploy/src/main/resources/bootstrap/info_presencial_2014.xlsx']venta_neta_cons!$a$2:$n$1048576,14,0)</f>
        <v>#VALUE!</v>
      </c>
      <c r="AJ408" s="53" t="n">
        <f aca="false">+SUM(X408:AI408)</f>
        <v>3648</v>
      </c>
      <c r="AK408" s="54" t="n">
        <f aca="false">+BB408/X408</f>
        <v>0.29141447368421</v>
      </c>
      <c r="AL408" s="53"/>
      <c r="AM408" s="53" t="e">
        <f aca="false">+VLOOKUP($D408,['file:///home/lab/repositories/luckia.facturador/com.luckia.biller.deploy/src/main/resources/bootstrap/info_presencial_2014.xlsx']saldo_cons!$a$2:$n$1048576,3,0)</f>
        <v>#VALUE!</v>
      </c>
      <c r="AN408" s="53" t="e">
        <f aca="false">+VLOOKUP($D408,['file:///home/lab/repositories/luckia.facturador/com.luckia.biller.deploy/src/main/resources/bootstrap/info_presencial_2014.xlsx']saldo_cons!$a$2:$n$1048576,4,0)</f>
        <v>#VALUE!</v>
      </c>
      <c r="AO408" s="53" t="e">
        <f aca="false">+VLOOKUP($D408,['file:///home/lab/repositories/luckia.facturador/com.luckia.biller.deploy/src/main/resources/bootstrap/info_presencial_2014.xlsx']saldo_cons!$a$2:$n$1048576,5,0)</f>
        <v>#VALUE!</v>
      </c>
      <c r="AP408" s="53" t="e">
        <f aca="false">+VLOOKUP($D408,['file:///home/lab/repositories/luckia.facturador/com.luckia.biller.deploy/src/main/resources/bootstrap/info_presencial_2014.xlsx']saldo_cons!$a$2:$n$1048576,6,0)</f>
        <v>#VALUE!</v>
      </c>
      <c r="AQ408" s="53" t="e">
        <f aca="false">+VLOOKUP($D408,['file:///home/lab/repositories/luckia.facturador/com.luckia.biller.deploy/src/main/resources/bootstrap/info_presencial_2014.xlsx']saldo_cons!$a$2:$n$1048576,7,0)</f>
        <v>#VALUE!</v>
      </c>
      <c r="AR408" s="53" t="e">
        <f aca="false">+VLOOKUP($D408,['file:///home/lab/repositories/luckia.facturador/com.luckia.biller.deploy/src/main/resources/bootstrap/info_presencial_2014.xlsx']saldo_cons!$a$2:$n$1048576,8,0)</f>
        <v>#VALUE!</v>
      </c>
      <c r="AS408" s="53" t="e">
        <f aca="false">+VLOOKUP($D408,['file:///home/lab/repositories/luckia.facturador/com.luckia.biller.deploy/src/main/resources/bootstrap/info_presencial_2014.xlsx']saldo_cons!$a$2:$n$1048576,9,0)</f>
        <v>#VALUE!</v>
      </c>
      <c r="AT408" s="53" t="e">
        <f aca="false">+VLOOKUP($D408,['file:///home/lab/repositories/luckia.facturador/com.luckia.biller.deploy/src/main/resources/bootstrap/info_presencial_2014.xlsx']saldo_cons!$a$2:$n$1048576,10,0)</f>
        <v>#VALUE!</v>
      </c>
      <c r="AU408" s="53" t="e">
        <f aca="false">+VLOOKUP($D408,['file:///home/lab/repositories/luckia.facturador/com.luckia.biller.deploy/src/main/resources/bootstrap/info_presencial_2014.xlsx']saldo_cons!$a$2:$n$1048576,11,0)</f>
        <v>#VALUE!</v>
      </c>
      <c r="AV408" s="53" t="e">
        <f aca="false">+VLOOKUP($D408,['file:///home/lab/repositories/luckia.facturador/com.luckia.biller.deploy/src/main/resources/bootstrap/info_presencial_2014.xlsx']saldo_cons!$a$2:$n$1048576,12,0)</f>
        <v>#VALUE!</v>
      </c>
      <c r="AW408" s="53" t="e">
        <f aca="false">+VLOOKUP($D408,['file:///home/lab/repositories/luckia.facturador/com.luckia.biller.deploy/src/main/resources/bootstrap/info_presencial_2014.xlsx']saldo_cons!$a$2:$n$1048576,13,0)</f>
        <v>#VALUE!</v>
      </c>
      <c r="AX408" s="53" t="e">
        <f aca="false">+VLOOKUP($D408,['file:///home/lab/repositories/luckia.facturador/com.luckia.biller.deploy/src/main/resources/bootstrap/info_presencial_2014.xlsx']saldo_cons!$a$2:$n$1048576,14,0)</f>
        <v>#VALUE!</v>
      </c>
      <c r="AY408" s="53" t="n">
        <f aca="false">+SUM(AM408:AX408)</f>
        <v>3648</v>
      </c>
      <c r="AZ408" s="53"/>
      <c r="BA408" s="53"/>
      <c r="BB408" s="53" t="e">
        <f aca="false">+VLOOKUP($D408,['file:///home/lab/repositories/luckia.facturador/com.luckia.biller.deploy/src/main/resources/bootstrap/info_presencial_2014.xlsx']ggr_cons!$a$2:$n$1048576,3,0)</f>
        <v>#VALUE!</v>
      </c>
      <c r="BC408" s="53" t="e">
        <f aca="false">+VLOOKUP($D408,['file:///home/lab/repositories/luckia.facturador/com.luckia.biller.deploy/src/main/resources/bootstrap/info_presencial_2014.xlsx']ggr_cons!$a$2:$n$1048576,4,0)</f>
        <v>#VALUE!</v>
      </c>
      <c r="BD408" s="53" t="e">
        <f aca="false">+VLOOKUP($D408,['file:///home/lab/repositories/luckia.facturador/com.luckia.biller.deploy/src/main/resources/bootstrap/info_presencial_2014.xlsx']ggr_cons!$a$2:$n$1048576,5,0)</f>
        <v>#VALUE!</v>
      </c>
      <c r="BE408" s="53" t="e">
        <f aca="false">+VLOOKUP($D408,['file:///home/lab/repositories/luckia.facturador/com.luckia.biller.deploy/src/main/resources/bootstrap/info_presencial_2014.xlsx']ggr_cons!$a$2:$n$1048576,6,0)</f>
        <v>#VALUE!</v>
      </c>
      <c r="BF408" s="53" t="e">
        <f aca="false">+VLOOKUP($D408,['file:///home/lab/repositories/luckia.facturador/com.luckia.biller.deploy/src/main/resources/bootstrap/info_presencial_2014.xlsx']ggr_cons!$a$2:$n$1048576,7,0)</f>
        <v>#VALUE!</v>
      </c>
      <c r="BG408" s="53" t="e">
        <f aca="false">+VLOOKUP($D408,['file:///home/lab/repositories/luckia.facturador/com.luckia.biller.deploy/src/main/resources/bootstrap/info_presencial_2014.xlsx']ggr_cons!$a$2:$n$1048576,8,0)</f>
        <v>#VALUE!</v>
      </c>
      <c r="BH408" s="53" t="e">
        <f aca="false">+VLOOKUP($D408,['file:///home/lab/repositories/luckia.facturador/com.luckia.biller.deploy/src/main/resources/bootstrap/info_presencial_2014.xlsx']ggr_cons!$a$2:$n$1048576,9,0)</f>
        <v>#VALUE!</v>
      </c>
      <c r="BI408" s="53" t="e">
        <f aca="false">+VLOOKUP($D408,['file:///home/lab/repositories/luckia.facturador/com.luckia.biller.deploy/src/main/resources/bootstrap/info_presencial_2014.xlsx']ggr_cons!$a$2:$n$1048576,10,0)</f>
        <v>#VALUE!</v>
      </c>
      <c r="BJ408" s="53" t="e">
        <f aca="false">+VLOOKUP($D408,['file:///home/lab/repositories/luckia.facturador/com.luckia.biller.deploy/src/main/resources/bootstrap/info_presencial_2014.xlsx']ggr_cons!$a$2:$n$1048576,11,0)</f>
        <v>#VALUE!</v>
      </c>
      <c r="BK408" s="53" t="e">
        <f aca="false">+VLOOKUP($D408,['file:///home/lab/repositories/luckia.facturador/com.luckia.biller.deploy/src/main/resources/bootstrap/info_presencial_2014.xlsx']ggr_cons!$a$2:$n$1048576,12,0)</f>
        <v>#VALUE!</v>
      </c>
      <c r="BL408" s="53" t="e">
        <f aca="false">+VLOOKUP($D408,['file:///home/lab/repositories/luckia.facturador/com.luckia.biller.deploy/src/main/resources/bootstrap/info_presencial_2014.xlsx']ggr_cons!$a$2:$n$1048576,13,0)</f>
        <v>#VALUE!</v>
      </c>
      <c r="BM408" s="53" t="e">
        <f aca="false">+VLOOKUP($D408,['file:///home/lab/repositories/luckia.facturador/com.luckia.biller.deploy/src/main/resources/bootstrap/info_presencial_2014.xlsx']ggr_cons!$a$2:$n$1048576,14,0)</f>
        <v>#VALUE!</v>
      </c>
      <c r="BN408" s="53" t="n">
        <f aca="false">+SUM(BB408:BM408)</f>
        <v>1063.08</v>
      </c>
      <c r="BO408" s="53"/>
      <c r="BP408" s="53"/>
      <c r="BQ408" s="55" t="n">
        <f aca="false">+$N408*X408</f>
        <v>0</v>
      </c>
      <c r="BR408" s="55" t="n">
        <f aca="false">+$N408*Y408</f>
        <v>0</v>
      </c>
      <c r="BS408" s="55" t="n">
        <f aca="false">+$N408*Z408</f>
        <v>0</v>
      </c>
      <c r="BT408" s="55" t="n">
        <f aca="false">+$N408*AA408</f>
        <v>0</v>
      </c>
      <c r="BU408" s="55" t="n">
        <f aca="false">+$N408*AB408</f>
        <v>0</v>
      </c>
      <c r="BV408" s="55" t="n">
        <f aca="false">+$N408*AC408</f>
        <v>0</v>
      </c>
      <c r="BW408" s="55" t="n">
        <f aca="false">+$N408*AD408</f>
        <v>0</v>
      </c>
      <c r="BX408" s="55" t="n">
        <f aca="false">+$N408*AE408</f>
        <v>0</v>
      </c>
      <c r="BY408" s="55" t="n">
        <f aca="false">+$N408*AF408</f>
        <v>0</v>
      </c>
      <c r="BZ408" s="55" t="n">
        <f aca="false">+$N408*AG408</f>
        <v>0</v>
      </c>
      <c r="CA408" s="55" t="n">
        <f aca="false">+$N408*AH408</f>
        <v>0</v>
      </c>
      <c r="CB408" s="55" t="n">
        <f aca="false">+$N408*AI408</f>
        <v>0</v>
      </c>
      <c r="CC408" s="55" t="n">
        <f aca="false">+SUM(BQ408:CB408)</f>
        <v>0</v>
      </c>
      <c r="CD408" s="53"/>
      <c r="CE408" s="55"/>
      <c r="CF408" s="55" t="n">
        <f aca="false">+BQ408/$CE$2</f>
        <v>0</v>
      </c>
      <c r="CG408" s="55" t="n">
        <f aca="false">+BR408/$CE$2</f>
        <v>0</v>
      </c>
      <c r="CH408" s="55" t="n">
        <f aca="false">+BS408/$CE$2</f>
        <v>0</v>
      </c>
      <c r="CI408" s="55" t="n">
        <f aca="false">+BT408/$CE$2</f>
        <v>0</v>
      </c>
      <c r="CJ408" s="55" t="n">
        <f aca="false">+BU408/$CE$2</f>
        <v>0</v>
      </c>
      <c r="CK408" s="55" t="n">
        <f aca="false">+BV408/$CE$2</f>
        <v>0</v>
      </c>
      <c r="CL408" s="55" t="n">
        <f aca="false">+BW408/$CE$2</f>
        <v>0</v>
      </c>
      <c r="CM408" s="55" t="n">
        <f aca="false">+BX408/$CE$2</f>
        <v>0</v>
      </c>
      <c r="CN408" s="55" t="n">
        <f aca="false">+BY408/$CE$2</f>
        <v>0</v>
      </c>
      <c r="CO408" s="55" t="n">
        <f aca="false">+BZ408/$CE$2</f>
        <v>0</v>
      </c>
      <c r="CP408" s="55" t="n">
        <f aca="false">+CA408/$CE$2</f>
        <v>0</v>
      </c>
      <c r="CQ408" s="55" t="n">
        <f aca="false">+CB408/$CE$2</f>
        <v>0</v>
      </c>
      <c r="CR408" s="55" t="n">
        <f aca="false">+CC408/$CE$2</f>
        <v>0</v>
      </c>
      <c r="CS408" s="53"/>
      <c r="CT408" s="53"/>
      <c r="CU408" s="56" t="n">
        <f aca="false">+$O408*X408+$P408*BB408+$Q408*(0.9*BB408+$S408)+$R408</f>
        <v>0</v>
      </c>
      <c r="CV408" s="56" t="n">
        <f aca="false">+$O408*Y408+$P408*BC408+$Q408*(0.9*BC408+$S408)+$R408</f>
        <v>0</v>
      </c>
      <c r="CW408" s="56" t="n">
        <f aca="false">+$O408*Z408+$P408*BD408+$Q408*(0.9*BD408+$S408)+$R408</f>
        <v>0</v>
      </c>
      <c r="CX408" s="56" t="n">
        <f aca="false">+$O408*AA408+$P408*BE408+$Q408*(0.9*BE408+$S408)+$R408</f>
        <v>0</v>
      </c>
      <c r="CY408" s="56" t="n">
        <f aca="false">+$O408*AB408+$P408*BF408+$Q408*(0.9*BF408+$S408)+$R408</f>
        <v>0</v>
      </c>
      <c r="CZ408" s="56" t="n">
        <f aca="false">+$O408*AC408+$P408*BG408+$Q408*(0.9*BG408+$S408)+$R408</f>
        <v>0</v>
      </c>
      <c r="DA408" s="56" t="n">
        <f aca="false">+$O408*AD408+$P408*BH408+$Q408*(0.9*BH408+$S408)+$R408</f>
        <v>0</v>
      </c>
      <c r="DB408" s="56" t="n">
        <f aca="false">+$O408*AE408+$P408*BI408+$Q408*(0.9*BI408+$S408)+$R408</f>
        <v>0</v>
      </c>
      <c r="DC408" s="56" t="n">
        <f aca="false">+$O408*AF408+$P408*BJ408+$Q408*(0.9*BJ408+$S408)+$R408</f>
        <v>0</v>
      </c>
      <c r="DD408" s="56" t="n">
        <f aca="false">+$O408*AG408+$P408*BK408+$Q408*(0.9*BK408+$S408)+$R408</f>
        <v>0</v>
      </c>
      <c r="DE408" s="56" t="n">
        <f aca="false">+$O408*AH408+$P408*BL408+$Q408*(0.9*BL408+$S408)+$R408</f>
        <v>0</v>
      </c>
      <c r="DF408" s="56" t="n">
        <f aca="false">+$O408*AI408+$P408*BM408+$Q408*(0.9*BM408+$S408)+$R408</f>
        <v>0</v>
      </c>
      <c r="DG408" s="55" t="n">
        <f aca="false">+SUM(CU408:DF408)</f>
        <v>0</v>
      </c>
      <c r="DH408" s="53"/>
      <c r="DJ408" s="14" t="n">
        <f aca="false">+IF(X408=0,0,$T408)</f>
        <v>30</v>
      </c>
      <c r="DK408" s="14" t="n">
        <f aca="false">+IF(Y408=0,0,$T408)</f>
        <v>0</v>
      </c>
      <c r="DL408" s="14" t="n">
        <f aca="false">+IF(Z408=0,0,$T408)</f>
        <v>0</v>
      </c>
      <c r="DM408" s="14" t="n">
        <f aca="false">+IF(AA408=0,0,$T408)</f>
        <v>0</v>
      </c>
      <c r="DN408" s="14" t="n">
        <f aca="false">+IF(AB408=0,0,$T408)</f>
        <v>0</v>
      </c>
      <c r="DO408" s="14" t="n">
        <f aca="false">+IF(AC408=0,0,$T408)</f>
        <v>0</v>
      </c>
      <c r="DP408" s="14" t="n">
        <f aca="false">+IF(AD408=0,0,$T408)</f>
        <v>0</v>
      </c>
      <c r="DQ408" s="14" t="n">
        <f aca="false">+IF(AE408=0,0,$T408)</f>
        <v>0</v>
      </c>
      <c r="DR408" s="14" t="n">
        <f aca="false">+IF(AF408=0,0,$T408)</f>
        <v>0</v>
      </c>
      <c r="DS408" s="14" t="n">
        <f aca="false">+IF(AG408=0,0,$T408)</f>
        <v>0</v>
      </c>
      <c r="DT408" s="14" t="n">
        <f aca="false">+IF(AH408=0,0,$T408)</f>
        <v>0</v>
      </c>
      <c r="DU408" s="14" t="n">
        <f aca="false">+IF(AI408=0,0,$T408)</f>
        <v>0</v>
      </c>
      <c r="DV408" s="55" t="n">
        <f aca="false">+SUM(DJ408:DU408)</f>
        <v>30</v>
      </c>
      <c r="DY408" s="14" t="n">
        <v>0</v>
      </c>
      <c r="DZ408" s="14" t="n">
        <v>0</v>
      </c>
      <c r="EA408" s="14" t="n">
        <v>0</v>
      </c>
      <c r="EB408" s="14" t="n">
        <v>0</v>
      </c>
      <c r="EC408" s="14" t="n">
        <v>0</v>
      </c>
      <c r="ED408" s="14" t="n">
        <v>0</v>
      </c>
      <c r="EE408" s="14" t="n">
        <v>0</v>
      </c>
      <c r="EF408" s="14" t="n">
        <v>0</v>
      </c>
      <c r="EG408" s="14" t="n">
        <v>0</v>
      </c>
      <c r="EH408" s="14" t="n">
        <v>0</v>
      </c>
      <c r="EI408" s="14" t="n">
        <v>0</v>
      </c>
      <c r="EJ408" s="14" t="n">
        <v>0</v>
      </c>
      <c r="EK408" s="55" t="n">
        <f aca="false">+SUM(DY408:EJ408)</f>
        <v>0</v>
      </c>
      <c r="EO408" s="53" t="n">
        <f aca="false">+CU408+DJ408-DY408/2</f>
        <v>30</v>
      </c>
      <c r="EP408" s="53" t="n">
        <f aca="false">+CV408+DK408-DZ408/2</f>
        <v>0</v>
      </c>
      <c r="EQ408" s="53" t="n">
        <f aca="false">+CW408+DL408-EA408/2</f>
        <v>0</v>
      </c>
      <c r="ER408" s="53" t="n">
        <f aca="false">+CX408+DM408-EB408/2</f>
        <v>0</v>
      </c>
      <c r="ES408" s="53" t="n">
        <f aca="false">+CY408+DN408-EC408/2</f>
        <v>0</v>
      </c>
      <c r="ET408" s="53" t="n">
        <f aca="false">+CZ408+DO408-ED408/2</f>
        <v>0</v>
      </c>
      <c r="EU408" s="53" t="n">
        <f aca="false">+DA408+DP408-EE408/2</f>
        <v>0</v>
      </c>
      <c r="EV408" s="53" t="n">
        <f aca="false">+DB408+DQ408-EF408/2</f>
        <v>0</v>
      </c>
      <c r="EW408" s="53" t="n">
        <f aca="false">+DC408+DR408-EG408/2</f>
        <v>0</v>
      </c>
      <c r="EX408" s="53" t="n">
        <f aca="false">+DD408+DS408-EH408/2</f>
        <v>0</v>
      </c>
      <c r="EY408" s="53" t="n">
        <f aca="false">+DE408+DT408-EI408/2</f>
        <v>0</v>
      </c>
      <c r="EZ408" s="53" t="n">
        <f aca="false">+DF408+DU408-EJ408/2</f>
        <v>0</v>
      </c>
      <c r="FA408" s="55" t="n">
        <f aca="false">+SUM(EO408:EZ408)</f>
        <v>30</v>
      </c>
      <c r="FD408" s="53" t="n">
        <f aca="false">+AM408-EO408-DY408</f>
        <v>3618</v>
      </c>
      <c r="FE408" s="53" t="n">
        <f aca="false">+AN408-EP408-DZ408</f>
        <v>0</v>
      </c>
      <c r="FF408" s="53" t="n">
        <f aca="false">+AO408-EQ408-EA408</f>
        <v>0</v>
      </c>
      <c r="FG408" s="53" t="n">
        <f aca="false">+AP408-ER408-EB408</f>
        <v>0</v>
      </c>
      <c r="FH408" s="53" t="n">
        <f aca="false">+AQ408-ES408-EC408</f>
        <v>0</v>
      </c>
      <c r="FI408" s="53" t="n">
        <f aca="false">+AR408-ET408-ED408</f>
        <v>0</v>
      </c>
      <c r="FJ408" s="53" t="n">
        <f aca="false">+AS408-EU408-EE408</f>
        <v>0</v>
      </c>
      <c r="FK408" s="53" t="n">
        <f aca="false">+AT408-EV408-EF408</f>
        <v>0</v>
      </c>
      <c r="FL408" s="53" t="n">
        <f aca="false">+AU408-EW408-EG408</f>
        <v>0</v>
      </c>
      <c r="FM408" s="53" t="n">
        <f aca="false">+AV408-EX408-EH408</f>
        <v>0</v>
      </c>
      <c r="FN408" s="53" t="n">
        <f aca="false">+AW408-EY408-EI408</f>
        <v>0</v>
      </c>
      <c r="FO408" s="53" t="n">
        <f aca="false">+AX408-EZ408-EJ408</f>
        <v>0</v>
      </c>
      <c r="FP408" s="53" t="n">
        <f aca="false">+AY408-FA408</f>
        <v>3618</v>
      </c>
    </row>
    <row collapsed="false" customFormat="true" customHeight="true" hidden="false" ht="15" outlineLevel="1" r="409" s="63">
      <c r="A409" s="91"/>
      <c r="B409" s="91" t="s">
        <v>1185</v>
      </c>
      <c r="C409" s="91"/>
      <c r="D409" s="70"/>
      <c r="E409" s="71"/>
      <c r="F409" s="75"/>
      <c r="G409" s="57"/>
      <c r="H409" s="57"/>
      <c r="I409" s="75"/>
      <c r="J409" s="77"/>
      <c r="K409" s="77"/>
      <c r="L409" s="59"/>
      <c r="M409" s="60"/>
      <c r="N409" s="61"/>
      <c r="O409" s="61"/>
      <c r="P409" s="61"/>
      <c r="Q409" s="61"/>
      <c r="R409" s="60"/>
      <c r="S409" s="60"/>
      <c r="T409" s="60"/>
      <c r="U409" s="60"/>
      <c r="X409" s="64" t="n">
        <f aca="false">SUBTOTAL(9,X384:X408)</f>
        <v>14402</v>
      </c>
      <c r="Y409" s="64" t="n">
        <f aca="false">SUBTOTAL(9,Y384:Y408)</f>
        <v>0</v>
      </c>
      <c r="Z409" s="64" t="n">
        <f aca="false">SUBTOTAL(9,Z384:Z408)</f>
        <v>0</v>
      </c>
      <c r="AA409" s="64" t="n">
        <f aca="false">SUBTOTAL(9,AA384:AA408)</f>
        <v>0</v>
      </c>
      <c r="AB409" s="64" t="n">
        <f aca="false">SUBTOTAL(9,AB384:AB408)</f>
        <v>0</v>
      </c>
      <c r="AC409" s="64" t="n">
        <f aca="false">SUBTOTAL(9,AC384:AC408)</f>
        <v>0</v>
      </c>
      <c r="AD409" s="64" t="n">
        <f aca="false">SUBTOTAL(9,AD384:AD408)</f>
        <v>0</v>
      </c>
      <c r="AE409" s="64" t="n">
        <f aca="false">SUBTOTAL(9,AE384:AE408)</f>
        <v>0</v>
      </c>
      <c r="AF409" s="64" t="n">
        <f aca="false">SUBTOTAL(9,AF384:AF408)</f>
        <v>0</v>
      </c>
      <c r="AG409" s="64" t="n">
        <f aca="false">SUBTOTAL(9,AG384:AG408)</f>
        <v>0</v>
      </c>
      <c r="AH409" s="64" t="n">
        <f aca="false">SUBTOTAL(9,AH384:AH408)</f>
        <v>0</v>
      </c>
      <c r="AI409" s="64" t="n">
        <f aca="false">SUBTOTAL(9,AI384:AI408)</f>
        <v>0</v>
      </c>
      <c r="AJ409" s="64" t="n">
        <f aca="false">SUBTOTAL(9,AJ384:AJ408)</f>
        <v>14402</v>
      </c>
      <c r="AK409" s="54" t="n">
        <f aca="false">+BB409/X409</f>
        <v>0.353354395222886</v>
      </c>
      <c r="AL409" s="64"/>
      <c r="AM409" s="64" t="n">
        <f aca="false">SUBTOTAL(9,AM384:AM408)</f>
        <v>13693.7</v>
      </c>
      <c r="AN409" s="64" t="n">
        <f aca="false">SUBTOTAL(9,AN384:AN408)</f>
        <v>0</v>
      </c>
      <c r="AO409" s="64" t="n">
        <f aca="false">SUBTOTAL(9,AO384:AO408)</f>
        <v>0</v>
      </c>
      <c r="AP409" s="64" t="n">
        <f aca="false">SUBTOTAL(9,AP384:AP408)</f>
        <v>0</v>
      </c>
      <c r="AQ409" s="64" t="n">
        <f aca="false">SUBTOTAL(9,AQ384:AQ408)</f>
        <v>0</v>
      </c>
      <c r="AR409" s="64" t="n">
        <f aca="false">SUBTOTAL(9,AR384:AR408)</f>
        <v>0</v>
      </c>
      <c r="AS409" s="64" t="n">
        <f aca="false">SUBTOTAL(9,AS384:AS408)</f>
        <v>0</v>
      </c>
      <c r="AT409" s="64" t="n">
        <f aca="false">SUBTOTAL(9,AT384:AT408)</f>
        <v>0</v>
      </c>
      <c r="AU409" s="64" t="n">
        <f aca="false">SUBTOTAL(9,AU384:AU408)</f>
        <v>0</v>
      </c>
      <c r="AV409" s="64" t="n">
        <f aca="false">SUBTOTAL(9,AV384:AV408)</f>
        <v>0</v>
      </c>
      <c r="AW409" s="64" t="n">
        <f aca="false">SUBTOTAL(9,AW384:AW408)</f>
        <v>0</v>
      </c>
      <c r="AX409" s="64" t="n">
        <f aca="false">SUBTOTAL(9,AX384:AX408)</f>
        <v>0</v>
      </c>
      <c r="AY409" s="64" t="n">
        <f aca="false">SUBTOTAL(9,AY384:AY408)</f>
        <v>13693.7</v>
      </c>
      <c r="AZ409" s="64"/>
      <c r="BA409" s="64"/>
      <c r="BB409" s="64" t="n">
        <f aca="false">SUBTOTAL(9,BB384:BB408)</f>
        <v>5089.01</v>
      </c>
      <c r="BC409" s="64" t="n">
        <f aca="false">SUBTOTAL(9,BC384:BC408)</f>
        <v>0</v>
      </c>
      <c r="BD409" s="64" t="n">
        <f aca="false">SUBTOTAL(9,BD384:BD408)</f>
        <v>0</v>
      </c>
      <c r="BE409" s="64" t="n">
        <f aca="false">SUBTOTAL(9,BE384:BE408)</f>
        <v>0</v>
      </c>
      <c r="BF409" s="64" t="n">
        <f aca="false">SUBTOTAL(9,BF384:BF408)</f>
        <v>0</v>
      </c>
      <c r="BG409" s="64" t="n">
        <f aca="false">SUBTOTAL(9,BG384:BG408)</f>
        <v>0</v>
      </c>
      <c r="BH409" s="64" t="n">
        <f aca="false">SUBTOTAL(9,BH384:BH408)</f>
        <v>0</v>
      </c>
      <c r="BI409" s="64" t="n">
        <f aca="false">SUBTOTAL(9,BI384:BI408)</f>
        <v>0</v>
      </c>
      <c r="BJ409" s="64" t="n">
        <f aca="false">SUBTOTAL(9,BJ384:BJ408)</f>
        <v>0</v>
      </c>
      <c r="BK409" s="64" t="n">
        <f aca="false">SUBTOTAL(9,BK384:BK408)</f>
        <v>0</v>
      </c>
      <c r="BL409" s="64" t="n">
        <f aca="false">SUBTOTAL(9,BL384:BL408)</f>
        <v>0</v>
      </c>
      <c r="BM409" s="64" t="n">
        <f aca="false">SUBTOTAL(9,BM384:BM408)</f>
        <v>0</v>
      </c>
      <c r="BN409" s="64" t="n">
        <f aca="false">SUBTOTAL(9,BN384:BN408)</f>
        <v>5089.01</v>
      </c>
      <c r="BO409" s="64"/>
      <c r="BP409" s="64"/>
      <c r="BQ409" s="65" t="n">
        <f aca="false">SUBTOTAL(9,BQ384:BQ408)</f>
        <v>0</v>
      </c>
      <c r="BR409" s="65" t="n">
        <f aca="false">SUBTOTAL(9,BR384:BR408)</f>
        <v>0</v>
      </c>
      <c r="BS409" s="65" t="n">
        <f aca="false">SUBTOTAL(9,BS384:BS408)</f>
        <v>0</v>
      </c>
      <c r="BT409" s="65" t="n">
        <f aca="false">SUBTOTAL(9,BT384:BT408)</f>
        <v>0</v>
      </c>
      <c r="BU409" s="65" t="n">
        <f aca="false">SUBTOTAL(9,BU384:BU408)</f>
        <v>0</v>
      </c>
      <c r="BV409" s="65" t="n">
        <f aca="false">SUBTOTAL(9,BV384:BV408)</f>
        <v>0</v>
      </c>
      <c r="BW409" s="65" t="n">
        <f aca="false">SUBTOTAL(9,BW384:BW408)</f>
        <v>0</v>
      </c>
      <c r="BX409" s="65" t="n">
        <f aca="false">SUBTOTAL(9,BX384:BX408)</f>
        <v>0</v>
      </c>
      <c r="BY409" s="65" t="n">
        <f aca="false">SUBTOTAL(9,BY384:BY408)</f>
        <v>0</v>
      </c>
      <c r="BZ409" s="65" t="n">
        <f aca="false">SUBTOTAL(9,BZ384:BZ408)</f>
        <v>0</v>
      </c>
      <c r="CA409" s="65" t="n">
        <f aca="false">SUBTOTAL(9,CA384:CA408)</f>
        <v>0</v>
      </c>
      <c r="CB409" s="65" t="n">
        <f aca="false">SUBTOTAL(9,CB384:CB408)</f>
        <v>0</v>
      </c>
      <c r="CC409" s="65" t="n">
        <f aca="false">SUBTOTAL(9,CC384:CC408)</f>
        <v>0</v>
      </c>
      <c r="CD409" s="64"/>
      <c r="CE409" s="65"/>
      <c r="CF409" s="65" t="n">
        <f aca="false">SUBTOTAL(9,CF384:CF408)</f>
        <v>0</v>
      </c>
      <c r="CG409" s="65" t="n">
        <f aca="false">SUBTOTAL(9,CG384:CG408)</f>
        <v>0</v>
      </c>
      <c r="CH409" s="65" t="n">
        <f aca="false">SUBTOTAL(9,CH384:CH408)</f>
        <v>0</v>
      </c>
      <c r="CI409" s="65" t="n">
        <f aca="false">SUBTOTAL(9,CI384:CI408)</f>
        <v>0</v>
      </c>
      <c r="CJ409" s="65" t="n">
        <f aca="false">SUBTOTAL(9,CJ384:CJ408)</f>
        <v>0</v>
      </c>
      <c r="CK409" s="65" t="n">
        <f aca="false">SUBTOTAL(9,CK384:CK408)</f>
        <v>0</v>
      </c>
      <c r="CL409" s="65" t="n">
        <f aca="false">SUBTOTAL(9,CL384:CL408)</f>
        <v>0</v>
      </c>
      <c r="CM409" s="65" t="n">
        <f aca="false">SUBTOTAL(9,CM384:CM408)</f>
        <v>0</v>
      </c>
      <c r="CN409" s="65" t="n">
        <f aca="false">SUBTOTAL(9,CN384:CN408)</f>
        <v>0</v>
      </c>
      <c r="CO409" s="65" t="n">
        <f aca="false">SUBTOTAL(9,CO384:CO408)</f>
        <v>0</v>
      </c>
      <c r="CP409" s="65" t="n">
        <f aca="false">SUBTOTAL(9,CP384:CP408)</f>
        <v>0</v>
      </c>
      <c r="CQ409" s="65" t="n">
        <f aca="false">SUBTOTAL(9,CQ384:CQ408)</f>
        <v>0</v>
      </c>
      <c r="CR409" s="65" t="n">
        <f aca="false">SUBTOTAL(9,CR384:CR408)</f>
        <v>0</v>
      </c>
      <c r="CS409" s="64"/>
      <c r="CT409" s="64"/>
      <c r="CU409" s="66" t="n">
        <f aca="false">SUBTOTAL(9,CU384:CU408)</f>
        <v>0</v>
      </c>
      <c r="CV409" s="66" t="n">
        <f aca="false">SUBTOTAL(9,CV384:CV408)</f>
        <v>0</v>
      </c>
      <c r="CW409" s="66" t="n">
        <f aca="false">SUBTOTAL(9,CW384:CW408)</f>
        <v>0</v>
      </c>
      <c r="CX409" s="66" t="n">
        <f aca="false">SUBTOTAL(9,CX384:CX408)</f>
        <v>0</v>
      </c>
      <c r="CY409" s="66" t="n">
        <f aca="false">SUBTOTAL(9,CY384:CY408)</f>
        <v>0</v>
      </c>
      <c r="CZ409" s="66" t="n">
        <f aca="false">SUBTOTAL(9,CZ384:CZ408)</f>
        <v>0</v>
      </c>
      <c r="DA409" s="66" t="n">
        <f aca="false">SUBTOTAL(9,DA384:DA408)</f>
        <v>0</v>
      </c>
      <c r="DB409" s="66" t="n">
        <f aca="false">SUBTOTAL(9,DB384:DB408)</f>
        <v>0</v>
      </c>
      <c r="DC409" s="66" t="n">
        <f aca="false">SUBTOTAL(9,DC384:DC408)</f>
        <v>0</v>
      </c>
      <c r="DD409" s="66" t="n">
        <f aca="false">SUBTOTAL(9,DD384:DD408)</f>
        <v>0</v>
      </c>
      <c r="DE409" s="66" t="n">
        <f aca="false">SUBTOTAL(9,DE384:DE408)</f>
        <v>0</v>
      </c>
      <c r="DF409" s="66" t="n">
        <f aca="false">SUBTOTAL(9,DF384:DF408)</f>
        <v>0</v>
      </c>
      <c r="DG409" s="65" t="n">
        <f aca="false">SUBTOTAL(9,DG384:DG408)</f>
        <v>0</v>
      </c>
      <c r="DH409" s="64"/>
      <c r="DJ409" s="63" t="n">
        <f aca="false">SUBTOTAL(9,DJ384:DJ408)</f>
        <v>360</v>
      </c>
      <c r="DK409" s="63" t="n">
        <f aca="false">SUBTOTAL(9,DK384:DK408)</f>
        <v>0</v>
      </c>
      <c r="DL409" s="63" t="n">
        <f aca="false">SUBTOTAL(9,DL384:DL408)</f>
        <v>0</v>
      </c>
      <c r="DM409" s="63" t="n">
        <f aca="false">SUBTOTAL(9,DM384:DM408)</f>
        <v>0</v>
      </c>
      <c r="DN409" s="63" t="n">
        <f aca="false">SUBTOTAL(9,DN384:DN408)</f>
        <v>0</v>
      </c>
      <c r="DO409" s="63" t="n">
        <f aca="false">SUBTOTAL(9,DO384:DO408)</f>
        <v>0</v>
      </c>
      <c r="DP409" s="63" t="n">
        <f aca="false">SUBTOTAL(9,DP384:DP408)</f>
        <v>0</v>
      </c>
      <c r="DQ409" s="63" t="n">
        <f aca="false">SUBTOTAL(9,DQ384:DQ408)</f>
        <v>0</v>
      </c>
      <c r="DR409" s="63" t="n">
        <f aca="false">SUBTOTAL(9,DR384:DR408)</f>
        <v>0</v>
      </c>
      <c r="DS409" s="63" t="n">
        <f aca="false">SUBTOTAL(9,DS384:DS408)</f>
        <v>0</v>
      </c>
      <c r="DT409" s="63" t="n">
        <f aca="false">SUBTOTAL(9,DT384:DT408)</f>
        <v>0</v>
      </c>
      <c r="DU409" s="63" t="n">
        <f aca="false">SUBTOTAL(9,DU384:DU408)</f>
        <v>0</v>
      </c>
      <c r="DV409" s="65" t="n">
        <f aca="false">SUBTOTAL(9,DV384:DV408)</f>
        <v>360</v>
      </c>
      <c r="DY409" s="63" t="n">
        <f aca="false">SUBTOTAL(9,DY384:DY408)</f>
        <v>0</v>
      </c>
      <c r="DZ409" s="63" t="n">
        <f aca="false">SUBTOTAL(9,DZ384:DZ408)</f>
        <v>0</v>
      </c>
      <c r="EA409" s="63" t="n">
        <f aca="false">SUBTOTAL(9,EA384:EA408)</f>
        <v>0</v>
      </c>
      <c r="EB409" s="63" t="n">
        <f aca="false">SUBTOTAL(9,EB384:EB408)</f>
        <v>0</v>
      </c>
      <c r="EC409" s="63" t="n">
        <f aca="false">SUBTOTAL(9,EC384:EC408)</f>
        <v>0</v>
      </c>
      <c r="ED409" s="63" t="n">
        <f aca="false">SUBTOTAL(9,ED384:ED408)</f>
        <v>0</v>
      </c>
      <c r="EE409" s="63" t="n">
        <f aca="false">SUBTOTAL(9,EE384:EE408)</f>
        <v>0</v>
      </c>
      <c r="EF409" s="63" t="n">
        <f aca="false">SUBTOTAL(9,EF384:EF408)</f>
        <v>0</v>
      </c>
      <c r="EG409" s="63" t="n">
        <f aca="false">SUBTOTAL(9,EG384:EG408)</f>
        <v>0</v>
      </c>
      <c r="EH409" s="63" t="n">
        <f aca="false">SUBTOTAL(9,EH384:EH408)</f>
        <v>0</v>
      </c>
      <c r="EI409" s="63" t="n">
        <f aca="false">SUBTOTAL(9,EI384:EI408)</f>
        <v>0</v>
      </c>
      <c r="EJ409" s="63" t="n">
        <f aca="false">SUBTOTAL(9,EJ384:EJ408)</f>
        <v>0</v>
      </c>
      <c r="EK409" s="65" t="n">
        <f aca="false">SUBTOTAL(9,EK384:EK408)</f>
        <v>0</v>
      </c>
      <c r="EN409" s="63" t="n">
        <f aca="false">SUBTOTAL(9,EN384:EN408)</f>
        <v>0</v>
      </c>
      <c r="EO409" s="64" t="n">
        <f aca="false">SUBTOTAL(9,EO384:EO408)</f>
        <v>360</v>
      </c>
      <c r="EP409" s="64" t="n">
        <f aca="false">SUBTOTAL(9,EP384:EP408)</f>
        <v>0</v>
      </c>
      <c r="EQ409" s="64" t="n">
        <f aca="false">SUBTOTAL(9,EQ384:EQ408)</f>
        <v>0</v>
      </c>
      <c r="ER409" s="64" t="n">
        <f aca="false">SUBTOTAL(9,ER384:ER408)</f>
        <v>0</v>
      </c>
      <c r="ES409" s="64" t="n">
        <f aca="false">SUBTOTAL(9,ES384:ES408)</f>
        <v>0</v>
      </c>
      <c r="ET409" s="64" t="n">
        <f aca="false">SUBTOTAL(9,ET384:ET408)</f>
        <v>0</v>
      </c>
      <c r="EU409" s="64" t="n">
        <f aca="false">SUBTOTAL(9,EU384:EU408)</f>
        <v>0</v>
      </c>
      <c r="EV409" s="64" t="n">
        <f aca="false">SUBTOTAL(9,EV384:EV408)</f>
        <v>0</v>
      </c>
      <c r="EW409" s="64" t="n">
        <f aca="false">SUBTOTAL(9,EW384:EW408)</f>
        <v>0</v>
      </c>
      <c r="EX409" s="64" t="n">
        <f aca="false">SUBTOTAL(9,EX384:EX408)</f>
        <v>0</v>
      </c>
      <c r="EY409" s="64" t="n">
        <f aca="false">SUBTOTAL(9,EY384:EY408)</f>
        <v>0</v>
      </c>
      <c r="EZ409" s="64" t="n">
        <f aca="false">SUBTOTAL(9,EZ384:EZ408)</f>
        <v>0</v>
      </c>
      <c r="FA409" s="65" t="n">
        <f aca="false">SUBTOTAL(9,FA384:FA408)</f>
        <v>360</v>
      </c>
      <c r="FD409" s="64" t="n">
        <f aca="false">SUBTOTAL(9,FD384:FD408)</f>
        <v>13333.7</v>
      </c>
      <c r="FE409" s="64" t="n">
        <f aca="false">SUBTOTAL(9,FE384:FE408)</f>
        <v>0</v>
      </c>
      <c r="FF409" s="64" t="n">
        <f aca="false">SUBTOTAL(9,FF384:FF408)</f>
        <v>0</v>
      </c>
      <c r="FG409" s="64" t="n">
        <f aca="false">SUBTOTAL(9,FG384:FG408)</f>
        <v>0</v>
      </c>
      <c r="FH409" s="64" t="n">
        <f aca="false">SUBTOTAL(9,FH384:FH408)</f>
        <v>0</v>
      </c>
      <c r="FI409" s="64" t="n">
        <f aca="false">SUBTOTAL(9,FI384:FI408)</f>
        <v>0</v>
      </c>
      <c r="FJ409" s="64" t="n">
        <f aca="false">SUBTOTAL(9,FJ384:FJ408)</f>
        <v>0</v>
      </c>
      <c r="FK409" s="64" t="n">
        <f aca="false">SUBTOTAL(9,FK384:FK408)</f>
        <v>0</v>
      </c>
      <c r="FL409" s="64" t="n">
        <f aca="false">SUBTOTAL(9,FL384:FL408)</f>
        <v>0</v>
      </c>
      <c r="FM409" s="64" t="n">
        <f aca="false">SUBTOTAL(9,FM384:FM408)</f>
        <v>0</v>
      </c>
      <c r="FN409" s="64" t="n">
        <f aca="false">SUBTOTAL(9,FN384:FN408)</f>
        <v>0</v>
      </c>
      <c r="FO409" s="64" t="n">
        <f aca="false">SUBTOTAL(9,FO384:FO408)</f>
        <v>0</v>
      </c>
      <c r="FP409" s="64" t="n">
        <f aca="false">SUBTOTAL(9,FP384:FP408)</f>
        <v>13333.7</v>
      </c>
    </row>
    <row collapsed="false" customFormat="false" customHeight="false" hidden="false" ht="13.3" outlineLevel="0" r="410">
      <c r="B410" s="57" t="s">
        <v>1186</v>
      </c>
      <c r="X410" s="92" t="n">
        <f aca="false">SUBTOTAL(9,X2:X409)</f>
        <v>2029430.96</v>
      </c>
      <c r="Y410" s="14" t="e">
        <f aca="false">SUBTOTAL(9,Y2:Y409)</f>
        <v>#VALUE!</v>
      </c>
      <c r="Z410" s="14" t="e">
        <f aca="false">SUBTOTAL(9,Z2:Z409)</f>
        <v>#VALUE!</v>
      </c>
      <c r="AA410" s="14" t="e">
        <f aca="false">SUBTOTAL(9,AA2:AA409)</f>
        <v>#VALUE!</v>
      </c>
      <c r="AB410" s="14" t="e">
        <f aca="false">SUBTOTAL(9,AB2:AB409)</f>
        <v>#VALUE!</v>
      </c>
      <c r="AC410" s="14" t="e">
        <f aca="false">SUBTOTAL(9,AC2:AC409)</f>
        <v>#VALUE!</v>
      </c>
      <c r="AD410" s="14" t="e">
        <f aca="false">SUBTOTAL(9,AD2:AD409)</f>
        <v>#VALUE!</v>
      </c>
      <c r="AE410" s="14" t="e">
        <f aca="false">SUBTOTAL(9,AE2:AE409)</f>
        <v>#VALUE!</v>
      </c>
      <c r="AF410" s="14" t="e">
        <f aca="false">SUBTOTAL(9,AF2:AF409)</f>
        <v>#VALUE!</v>
      </c>
      <c r="AG410" s="14" t="e">
        <f aca="false">SUBTOTAL(9,AG2:AG409)</f>
        <v>#VALUE!</v>
      </c>
      <c r="AH410" s="14" t="e">
        <f aca="false">SUBTOTAL(9,AH2:AH409)</f>
        <v>#VALUE!</v>
      </c>
      <c r="AI410" s="14" t="e">
        <f aca="false">SUBTOTAL(9,AI2:AI409)</f>
        <v>#VALUE!</v>
      </c>
      <c r="AJ410" s="14" t="e">
        <f aca="false">SUBTOTAL(9,AJ2:AJ409)</f>
        <v>#VALUE!</v>
      </c>
      <c r="AK410" s="54" t="n">
        <f aca="false">+BB410/X410</f>
        <v>0.161990014186046</v>
      </c>
      <c r="AM410" s="92" t="n">
        <f aca="false">SUBTOTAL(9,AM2:AM409)</f>
        <v>328747.55</v>
      </c>
      <c r="AN410" s="14" t="e">
        <f aca="false">SUBTOTAL(9,AN2:AN409)</f>
        <v>#VALUE!</v>
      </c>
      <c r="AO410" s="14" t="e">
        <f aca="false">SUBTOTAL(9,AO2:AO409)</f>
        <v>#VALUE!</v>
      </c>
      <c r="AP410" s="14" t="e">
        <f aca="false">SUBTOTAL(9,AP2:AP409)</f>
        <v>#VALUE!</v>
      </c>
      <c r="AQ410" s="14" t="e">
        <f aca="false">SUBTOTAL(9,AQ2:AQ409)</f>
        <v>#VALUE!</v>
      </c>
      <c r="AR410" s="14" t="e">
        <f aca="false">SUBTOTAL(9,AR2:AR409)</f>
        <v>#VALUE!</v>
      </c>
      <c r="AS410" s="14" t="e">
        <f aca="false">SUBTOTAL(9,AS2:AS409)</f>
        <v>#VALUE!</v>
      </c>
      <c r="AT410" s="14" t="e">
        <f aca="false">SUBTOTAL(9,AT2:AT409)</f>
        <v>#VALUE!</v>
      </c>
      <c r="AU410" s="14" t="e">
        <f aca="false">SUBTOTAL(9,AU2:AU409)</f>
        <v>#VALUE!</v>
      </c>
      <c r="AV410" s="14" t="e">
        <f aca="false">SUBTOTAL(9,AV2:AV409)</f>
        <v>#VALUE!</v>
      </c>
      <c r="AW410" s="14" t="e">
        <f aca="false">SUBTOTAL(9,AW2:AW409)</f>
        <v>#VALUE!</v>
      </c>
      <c r="AX410" s="14" t="e">
        <f aca="false">SUBTOTAL(9,AX2:AX409)</f>
        <v>#VALUE!</v>
      </c>
      <c r="AY410" s="14" t="e">
        <f aca="false">SUBTOTAL(9,AY2:AY409)</f>
        <v>#VALUE!</v>
      </c>
      <c r="BB410" s="92" t="n">
        <f aca="false">SUBTOTAL(9,BB2:BB409)</f>
        <v>328747.55</v>
      </c>
      <c r="BC410" s="14" t="e">
        <f aca="false">SUBTOTAL(9,BC2:BC409)</f>
        <v>#VALUE!</v>
      </c>
      <c r="BD410" s="14" t="e">
        <f aca="false">SUBTOTAL(9,BD2:BD409)</f>
        <v>#VALUE!</v>
      </c>
      <c r="BE410" s="14" t="e">
        <f aca="false">SUBTOTAL(9,BE2:BE409)</f>
        <v>#VALUE!</v>
      </c>
      <c r="BF410" s="14" t="e">
        <f aca="false">SUBTOTAL(9,BF2:BF409)</f>
        <v>#VALUE!</v>
      </c>
      <c r="BG410" s="14" t="e">
        <f aca="false">SUBTOTAL(9,BG2:BG409)</f>
        <v>#VALUE!</v>
      </c>
      <c r="BH410" s="14" t="e">
        <f aca="false">SUBTOTAL(9,BH2:BH409)</f>
        <v>#VALUE!</v>
      </c>
      <c r="BI410" s="14" t="e">
        <f aca="false">SUBTOTAL(9,BI2:BI409)</f>
        <v>#VALUE!</v>
      </c>
      <c r="BJ410" s="14" t="e">
        <f aca="false">SUBTOTAL(9,BJ2:BJ409)</f>
        <v>#VALUE!</v>
      </c>
      <c r="BK410" s="14" t="e">
        <f aca="false">SUBTOTAL(9,BK2:BK409)</f>
        <v>#VALUE!</v>
      </c>
      <c r="BL410" s="14" t="e">
        <f aca="false">SUBTOTAL(9,BL2:BL409)</f>
        <v>#VALUE!</v>
      </c>
      <c r="BM410" s="14" t="e">
        <f aca="false">SUBTOTAL(9,BM2:BM409)</f>
        <v>#VALUE!</v>
      </c>
      <c r="BN410" s="14" t="e">
        <f aca="false">SUBTOTAL(9,BN2:BN409)</f>
        <v>#VALUE!</v>
      </c>
      <c r="BQ410" s="14" t="n">
        <f aca="false">SUBTOTAL(9,BQ2:BQ409)</f>
        <v>10049.11</v>
      </c>
      <c r="BR410" s="14" t="e">
        <f aca="false">SUBTOTAL(9,BR2:BR409)</f>
        <v>#VALUE!</v>
      </c>
      <c r="BS410" s="14" t="e">
        <f aca="false">SUBTOTAL(9,BS2:BS409)</f>
        <v>#VALUE!</v>
      </c>
      <c r="BT410" s="14" t="e">
        <f aca="false">SUBTOTAL(9,BT2:BT409)</f>
        <v>#VALUE!</v>
      </c>
      <c r="BU410" s="14" t="e">
        <f aca="false">SUBTOTAL(9,BU2:BU409)</f>
        <v>#VALUE!</v>
      </c>
      <c r="BV410" s="14" t="e">
        <f aca="false">SUBTOTAL(9,BV2:BV409)</f>
        <v>#VALUE!</v>
      </c>
      <c r="BW410" s="14" t="e">
        <f aca="false">SUBTOTAL(9,BW2:BW409)</f>
        <v>#VALUE!</v>
      </c>
      <c r="BX410" s="14" t="e">
        <f aca="false">SUBTOTAL(9,BX2:BX409)</f>
        <v>#VALUE!</v>
      </c>
      <c r="BY410" s="14" t="e">
        <f aca="false">SUBTOTAL(9,BY2:BY409)</f>
        <v>#VALUE!</v>
      </c>
      <c r="BZ410" s="14" t="e">
        <f aca="false">SUBTOTAL(9,BZ2:BZ409)</f>
        <v>#VALUE!</v>
      </c>
      <c r="CA410" s="14" t="e">
        <f aca="false">SUBTOTAL(9,CA2:CA409)</f>
        <v>#VALUE!</v>
      </c>
      <c r="CB410" s="14" t="e">
        <f aca="false">SUBTOTAL(9,CB2:CB409)</f>
        <v>#VALUE!</v>
      </c>
      <c r="CC410" s="14" t="e">
        <f aca="false">SUBTOTAL(9,CC2:CC409)</f>
        <v>#VALUE!</v>
      </c>
      <c r="CF410" s="14" t="n">
        <f aca="false">SUBTOTAL(9,CF2:CF409)</f>
        <v>8305.04958677686</v>
      </c>
      <c r="CG410" s="14" t="e">
        <f aca="false">SUBTOTAL(9,CG2:CG409)</f>
        <v>#VALUE!</v>
      </c>
      <c r="CH410" s="14" t="e">
        <f aca="false">SUBTOTAL(9,CH2:CH409)</f>
        <v>#VALUE!</v>
      </c>
      <c r="CI410" s="14" t="e">
        <f aca="false">SUBTOTAL(9,CI2:CI409)</f>
        <v>#VALUE!</v>
      </c>
      <c r="CJ410" s="14" t="e">
        <f aca="false">SUBTOTAL(9,CJ2:CJ409)</f>
        <v>#VALUE!</v>
      </c>
      <c r="CK410" s="14" t="e">
        <f aca="false">SUBTOTAL(9,CK2:CK409)</f>
        <v>#VALUE!</v>
      </c>
      <c r="CL410" s="14" t="e">
        <f aca="false">SUBTOTAL(9,CL2:CL409)</f>
        <v>#VALUE!</v>
      </c>
      <c r="CM410" s="14" t="e">
        <f aca="false">SUBTOTAL(9,CM2:CM409)</f>
        <v>#VALUE!</v>
      </c>
      <c r="CN410" s="14" t="e">
        <f aca="false">SUBTOTAL(9,CN2:CN409)</f>
        <v>#VALUE!</v>
      </c>
      <c r="CO410" s="14" t="e">
        <f aca="false">SUBTOTAL(9,CO2:CO409)</f>
        <v>#VALUE!</v>
      </c>
      <c r="CP410" s="14" t="e">
        <f aca="false">SUBTOTAL(9,CP2:CP409)</f>
        <v>#VALUE!</v>
      </c>
      <c r="CQ410" s="14" t="e">
        <f aca="false">SUBTOTAL(9,CQ2:CQ409)</f>
        <v>#VALUE!</v>
      </c>
      <c r="CR410" s="14" t="e">
        <f aca="false">SUBTOTAL(9,CR2:CR409)</f>
        <v>#VALUE!</v>
      </c>
      <c r="CU410" s="93" t="n">
        <f aca="false">SUBTOTAL(9,CU2:CU409)</f>
        <v>49905.8268333333</v>
      </c>
      <c r="CV410" s="93" t="e">
        <f aca="false">SUBTOTAL(9,CV2:CV409)</f>
        <v>#VALUE!</v>
      </c>
      <c r="CW410" s="14" t="e">
        <f aca="false">SUBTOTAL(9,CW2:CW409)</f>
        <v>#VALUE!</v>
      </c>
      <c r="CX410" s="14" t="e">
        <f aca="false">SUBTOTAL(9,CX2:CX409)</f>
        <v>#VALUE!</v>
      </c>
      <c r="CY410" s="14" t="e">
        <f aca="false">SUBTOTAL(9,CY2:CY409)</f>
        <v>#VALUE!</v>
      </c>
      <c r="CZ410" s="14" t="e">
        <f aca="false">SUBTOTAL(9,CZ2:CZ409)</f>
        <v>#VALUE!</v>
      </c>
      <c r="DA410" s="14" t="e">
        <f aca="false">SUBTOTAL(9,DA2:DA409)</f>
        <v>#VALUE!</v>
      </c>
      <c r="DB410" s="14" t="e">
        <f aca="false">SUBTOTAL(9,DB2:DB409)</f>
        <v>#VALUE!</v>
      </c>
      <c r="DC410" s="14" t="e">
        <f aca="false">SUBTOTAL(9,DC2:DC409)</f>
        <v>#VALUE!</v>
      </c>
      <c r="DD410" s="14" t="e">
        <f aca="false">SUBTOTAL(9,DD2:DD409)</f>
        <v>#VALUE!</v>
      </c>
      <c r="DE410" s="14" t="e">
        <f aca="false">SUBTOTAL(9,DE2:DE409)</f>
        <v>#VALUE!</v>
      </c>
      <c r="DF410" s="14" t="e">
        <f aca="false">SUBTOTAL(9,DF2:DF409)</f>
        <v>#VALUE!</v>
      </c>
      <c r="DG410" s="14" t="e">
        <f aca="false">SUBTOTAL(9,DG2:DG409)</f>
        <v>#VALUE!</v>
      </c>
      <c r="DJ410" s="14" t="n">
        <f aca="false">SUBTOTAL(9,DJ2:DJ409)</f>
        <v>10440</v>
      </c>
      <c r="DK410" s="14" t="e">
        <f aca="false">SUBTOTAL(9,DK2:DK409)</f>
        <v>#VALUE!</v>
      </c>
      <c r="DL410" s="14" t="e">
        <f aca="false">SUBTOTAL(9,DL2:DL409)</f>
        <v>#VALUE!</v>
      </c>
      <c r="DM410" s="14" t="e">
        <f aca="false">SUBTOTAL(9,DM2:DM409)</f>
        <v>#VALUE!</v>
      </c>
      <c r="DN410" s="14" t="e">
        <f aca="false">SUBTOTAL(9,DN2:DN409)</f>
        <v>#VALUE!</v>
      </c>
      <c r="DO410" s="14" t="e">
        <f aca="false">SUBTOTAL(9,DO2:DO409)</f>
        <v>#VALUE!</v>
      </c>
      <c r="DP410" s="14" t="e">
        <f aca="false">SUBTOTAL(9,DP2:DP409)</f>
        <v>#VALUE!</v>
      </c>
      <c r="DQ410" s="14" t="e">
        <f aca="false">SUBTOTAL(9,DQ2:DQ409)</f>
        <v>#VALUE!</v>
      </c>
      <c r="DR410" s="14" t="e">
        <f aca="false">SUBTOTAL(9,DR2:DR409)</f>
        <v>#VALUE!</v>
      </c>
      <c r="DS410" s="14" t="e">
        <f aca="false">SUBTOTAL(9,DS2:DS409)</f>
        <v>#VALUE!</v>
      </c>
      <c r="DT410" s="14" t="e">
        <f aca="false">SUBTOTAL(9,DT2:DT409)</f>
        <v>#VALUE!</v>
      </c>
      <c r="DU410" s="14" t="e">
        <f aca="false">SUBTOTAL(9,DU2:DU409)</f>
        <v>#VALUE!</v>
      </c>
      <c r="DV410" s="14" t="e">
        <f aca="false">SUBTOTAL(9,DV2:DV409)</f>
        <v>#VALUE!</v>
      </c>
      <c r="DY410" s="14" t="n">
        <f aca="false">SUBTOTAL(9,DY2:DY409)</f>
        <v>0</v>
      </c>
      <c r="DZ410" s="14" t="n">
        <f aca="false">SUBTOTAL(9,DZ2:DZ409)</f>
        <v>0</v>
      </c>
      <c r="EA410" s="14" t="n">
        <f aca="false">SUBTOTAL(9,EA2:EA409)</f>
        <v>0</v>
      </c>
      <c r="EB410" s="14" t="n">
        <f aca="false">SUBTOTAL(9,EB2:EB409)</f>
        <v>0</v>
      </c>
      <c r="EC410" s="14" t="n">
        <f aca="false">SUBTOTAL(9,EC2:EC409)</f>
        <v>0</v>
      </c>
      <c r="ED410" s="14" t="n">
        <f aca="false">SUBTOTAL(9,ED2:ED409)</f>
        <v>0</v>
      </c>
      <c r="EE410" s="14" t="n">
        <f aca="false">SUBTOTAL(9,EE2:EE409)</f>
        <v>0</v>
      </c>
      <c r="EF410" s="14" t="n">
        <f aca="false">SUBTOTAL(9,EF2:EF409)</f>
        <v>0</v>
      </c>
      <c r="EG410" s="14" t="n">
        <f aca="false">SUBTOTAL(9,EG2:EG409)</f>
        <v>0</v>
      </c>
      <c r="EH410" s="14" t="n">
        <f aca="false">SUBTOTAL(9,EH2:EH409)</f>
        <v>0</v>
      </c>
      <c r="EI410" s="14" t="n">
        <f aca="false">SUBTOTAL(9,EI2:EI409)</f>
        <v>0</v>
      </c>
      <c r="EJ410" s="14" t="n">
        <f aca="false">SUBTOTAL(9,EJ2:EJ409)</f>
        <v>0</v>
      </c>
      <c r="EK410" s="14" t="n">
        <f aca="false">SUBTOTAL(9,EK2:EK409)</f>
        <v>0</v>
      </c>
      <c r="EN410" s="14" t="n">
        <f aca="false">SUBTOTAL(9,EN2:EN409)</f>
        <v>0</v>
      </c>
      <c r="EO410" s="92" t="n">
        <f aca="false">SUBTOTAL(9,EO2:EO409)</f>
        <v>60345.8268333333</v>
      </c>
      <c r="EP410" s="14" t="e">
        <f aca="false">SUBTOTAL(9,EP2:EP409)</f>
        <v>#VALUE!</v>
      </c>
      <c r="EQ410" s="14" t="e">
        <f aca="false">SUBTOTAL(9,EQ2:EQ409)</f>
        <v>#VALUE!</v>
      </c>
      <c r="ER410" s="14" t="e">
        <f aca="false">SUBTOTAL(9,ER2:ER409)</f>
        <v>#VALUE!</v>
      </c>
      <c r="ES410" s="14" t="e">
        <f aca="false">SUBTOTAL(9,ES2:ES409)</f>
        <v>#VALUE!</v>
      </c>
      <c r="ET410" s="14" t="e">
        <f aca="false">SUBTOTAL(9,ET2:ET409)</f>
        <v>#VALUE!</v>
      </c>
      <c r="EU410" s="14" t="e">
        <f aca="false">SUBTOTAL(9,EU2:EU409)</f>
        <v>#VALUE!</v>
      </c>
      <c r="EV410" s="14" t="e">
        <f aca="false">SUBTOTAL(9,EV2:EV409)</f>
        <v>#VALUE!</v>
      </c>
      <c r="EW410" s="14" t="e">
        <f aca="false">SUBTOTAL(9,EW2:EW409)</f>
        <v>#VALUE!</v>
      </c>
      <c r="EX410" s="14" t="e">
        <f aca="false">SUBTOTAL(9,EX2:EX409)</f>
        <v>#VALUE!</v>
      </c>
      <c r="EY410" s="14" t="e">
        <f aca="false">SUBTOTAL(9,EY2:EY409)</f>
        <v>#VALUE!</v>
      </c>
      <c r="EZ410" s="14" t="e">
        <f aca="false">SUBTOTAL(9,EZ2:EZ409)</f>
        <v>#VALUE!</v>
      </c>
      <c r="FA410" s="14" t="e">
        <f aca="false">SUBTOTAL(9,FA2:FA409)</f>
        <v>#VALUE!</v>
      </c>
      <c r="FD410" s="92" t="n">
        <f aca="false">SUBTOTAL(9,FD2:FD409)</f>
        <v>419637.333166667</v>
      </c>
      <c r="FE410" s="14" t="e">
        <f aca="false">SUBTOTAL(9,FE2:FE409)</f>
        <v>#VALUE!</v>
      </c>
      <c r="FF410" s="14" t="e">
        <f aca="false">SUBTOTAL(9,FF2:FF409)</f>
        <v>#VALUE!</v>
      </c>
      <c r="FG410" s="14" t="e">
        <f aca="false">SUBTOTAL(9,FG2:FG409)</f>
        <v>#VALUE!</v>
      </c>
      <c r="FH410" s="14" t="e">
        <f aca="false">SUBTOTAL(9,FH2:FH409)</f>
        <v>#VALUE!</v>
      </c>
      <c r="FI410" s="14" t="e">
        <f aca="false">SUBTOTAL(9,FI2:FI409)</f>
        <v>#VALUE!</v>
      </c>
      <c r="FJ410" s="14" t="e">
        <f aca="false">SUBTOTAL(9,FJ2:FJ409)</f>
        <v>#VALUE!</v>
      </c>
      <c r="FK410" s="14" t="e">
        <f aca="false">SUBTOTAL(9,FK2:FK409)</f>
        <v>#VALUE!</v>
      </c>
      <c r="FL410" s="14" t="e">
        <f aca="false">SUBTOTAL(9,FL2:FL409)</f>
        <v>#VALUE!</v>
      </c>
      <c r="FM410" s="14" t="e">
        <f aca="false">SUBTOTAL(9,FM2:FM409)</f>
        <v>#VALUE!</v>
      </c>
      <c r="FN410" s="14" t="e">
        <f aca="false">SUBTOTAL(9,FN2:FN409)</f>
        <v>#VALUE!</v>
      </c>
      <c r="FO410" s="14" t="e">
        <f aca="false">SUBTOTAL(9,FO2:FO409)</f>
        <v>#VALUE!</v>
      </c>
      <c r="FP410" s="14" t="e">
        <f aca="false">SUBTOTAL(9,FP2:FP409)</f>
        <v>#VALUE!</v>
      </c>
    </row>
  </sheetData>
  <autoFilter ref="A1:DG408"/>
  <conditionalFormatting sqref="F103">
    <cfRule aboveAverage="0" bottom="0" dxfId="0" operator="equal" percent="0" priority="2" rank="0" text="" type="cellIs">
      <formula>"Sí"</formula>
    </cfRule>
  </conditionalFormatting>
  <conditionalFormatting sqref="I361:K361">
    <cfRule aboveAverage="0" bottom="0" dxfId="1" operator="equal" percent="0" priority="3" rank="0" text="" type="cellIs">
      <formula>"Sí"</formula>
    </cfRule>
  </conditionalFormatting>
  <conditionalFormatting sqref="F360">
    <cfRule aboveAverage="0" bottom="0" dxfId="2" operator="equal" percent="0" priority="4" rank="0" text="" type="cellIs">
      <formula>"Sí"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F14" activeCellId="0" pane="topLeft" sqref="F14"/>
    </sheetView>
  </sheetViews>
  <sheetFormatPr defaultRowHeight="15"/>
  <cols>
    <col collapsed="false" hidden="false" max="1" min="1" style="94" width="11.4251012145749"/>
    <col collapsed="false" hidden="false" max="2" min="2" style="94" width="22.4251012145749"/>
    <col collapsed="false" hidden="false" max="3" min="3" style="94" width="15.4251012145749"/>
    <col collapsed="false" hidden="false" max="5" min="4" style="94" width="11.4251012145749"/>
    <col collapsed="false" hidden="false" max="6" min="6" style="94" width="26.1457489878542"/>
    <col collapsed="false" hidden="false" max="1025" min="7" style="94" width="11.4251012145749"/>
  </cols>
  <sheetData>
    <row collapsed="false" customFormat="false" customHeight="true" hidden="false" ht="32.25" outlineLevel="0" r="1">
      <c r="A1" s="95" t="s">
        <v>1187</v>
      </c>
      <c r="B1" s="95"/>
      <c r="C1" s="95"/>
      <c r="D1" s="95"/>
      <c r="E1" s="95"/>
      <c r="F1" s="95"/>
      <c r="G1" s="95"/>
      <c r="H1" s="95"/>
    </row>
    <row collapsed="false" customFormat="false" customHeight="false" hidden="false" ht="15.75" outlineLevel="0" r="3"/>
    <row collapsed="false" customFormat="false" customHeight="false" hidden="false" ht="30" outlineLevel="0" r="4">
      <c r="B4" s="96" t="s">
        <v>1188</v>
      </c>
      <c r="C4" s="96" t="s">
        <v>1189</v>
      </c>
      <c r="D4" s="96" t="s">
        <v>1190</v>
      </c>
    </row>
    <row collapsed="false" customFormat="false" customHeight="false" hidden="false" ht="15" outlineLevel="0" r="5">
      <c r="B5" s="97" t="n">
        <v>55000</v>
      </c>
      <c r="C5" s="98" t="n">
        <v>0.005</v>
      </c>
      <c r="D5" s="97" t="n">
        <v>275</v>
      </c>
      <c r="G5" s="99"/>
    </row>
    <row collapsed="false" customFormat="false" customHeight="false" hidden="false" ht="15" outlineLevel="0" r="6">
      <c r="B6" s="100" t="n">
        <v>75000</v>
      </c>
      <c r="C6" s="101" t="n">
        <v>0.01</v>
      </c>
      <c r="D6" s="100" t="n">
        <v>750</v>
      </c>
    </row>
    <row collapsed="false" customFormat="false" customHeight="false" hidden="false" ht="15" outlineLevel="0" r="7">
      <c r="B7" s="97" t="n">
        <v>100000</v>
      </c>
      <c r="C7" s="98" t="n">
        <v>0.015</v>
      </c>
      <c r="D7" s="97" t="n">
        <v>1500</v>
      </c>
    </row>
    <row collapsed="false" customFormat="false" customHeight="false" hidden="false" ht="15" outlineLevel="0" r="8">
      <c r="B8" s="100" t="n">
        <v>125000</v>
      </c>
      <c r="C8" s="101" t="n">
        <v>0.0175</v>
      </c>
      <c r="D8" s="100" t="n">
        <v>2188</v>
      </c>
    </row>
    <row collapsed="false" customFormat="false" customHeight="false" hidden="false" ht="15.75" outlineLevel="0" r="9">
      <c r="B9" s="102" t="n">
        <v>150000</v>
      </c>
      <c r="C9" s="103" t="n">
        <v>0.02</v>
      </c>
      <c r="D9" s="102" t="n">
        <v>3000</v>
      </c>
    </row>
    <row collapsed="false" customFormat="false" customHeight="false" hidden="false" ht="15" outlineLevel="0" r="11">
      <c r="A11" s="94" t="s">
        <v>1191</v>
      </c>
    </row>
    <row collapsed="false" customFormat="false" customHeight="false" hidden="false" ht="15.75" outlineLevel="0" r="12"/>
    <row collapsed="false" customFormat="false" customHeight="true" hidden="false" ht="28.5" outlineLevel="0" r="13">
      <c r="B13" s="104" t="s">
        <v>1192</v>
      </c>
      <c r="C13" s="104" t="s">
        <v>1189</v>
      </c>
    </row>
    <row collapsed="false" customFormat="false" customHeight="true" hidden="false" ht="60" outlineLevel="0" r="14">
      <c r="B14" s="105" t="s">
        <v>1193</v>
      </c>
      <c r="C14" s="104"/>
    </row>
    <row collapsed="false" customFormat="false" customHeight="false" hidden="false" ht="15" outlineLevel="0" r="15">
      <c r="B15" s="106" t="s">
        <v>1194</v>
      </c>
      <c r="C15" s="107" t="n">
        <v>0.01</v>
      </c>
    </row>
    <row collapsed="false" customFormat="false" customHeight="false" hidden="false" ht="15" outlineLevel="0" r="16">
      <c r="B16" s="108" t="s">
        <v>1195</v>
      </c>
      <c r="C16" s="109" t="n">
        <v>0.02</v>
      </c>
    </row>
    <row collapsed="false" customFormat="false" customHeight="false" hidden="false" ht="15" outlineLevel="0" r="17">
      <c r="B17" s="106" t="s">
        <v>1196</v>
      </c>
      <c r="C17" s="107" t="n">
        <v>0.03</v>
      </c>
    </row>
    <row collapsed="false" customFormat="false" customHeight="false" hidden="false" ht="15" outlineLevel="0" r="18">
      <c r="B18" s="108" t="s">
        <v>1197</v>
      </c>
      <c r="C18" s="109" t="n">
        <v>0.04</v>
      </c>
    </row>
    <row collapsed="false" customFormat="false" customHeight="true" hidden="false" ht="30" outlineLevel="0" r="19">
      <c r="B19" s="110" t="s">
        <v>1198</v>
      </c>
      <c r="C19" s="111" t="n">
        <v>0.05</v>
      </c>
    </row>
  </sheetData>
  <mergeCells count="2">
    <mergeCell ref="A1:H1"/>
    <mergeCell ref="C13:C14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F9" activeCellId="0" pane="topLeft" sqref="F9"/>
    </sheetView>
  </sheetViews>
  <sheetFormatPr defaultRowHeight="15"/>
  <cols>
    <col collapsed="false" hidden="false" max="1" min="1" style="94" width="11.4251012145749"/>
    <col collapsed="false" hidden="false" max="2" min="2" style="94" width="10.7125506072875"/>
    <col collapsed="false" hidden="false" max="3" min="3" style="94" width="11.1417004048583"/>
    <col collapsed="false" hidden="false" max="1025" min="4" style="94" width="11.4251012145749"/>
  </cols>
  <sheetData>
    <row collapsed="false" customFormat="false" customHeight="true" hidden="false" ht="30" outlineLevel="0" r="1">
      <c r="A1" s="95" t="s">
        <v>1187</v>
      </c>
      <c r="B1" s="95"/>
      <c r="C1" s="95"/>
      <c r="D1" s="95"/>
      <c r="E1" s="95"/>
      <c r="F1" s="95"/>
      <c r="G1" s="95"/>
      <c r="H1" s="95"/>
    </row>
    <row collapsed="false" customFormat="false" customHeight="false" hidden="false" ht="15.75" outlineLevel="0" r="3"/>
    <row collapsed="false" customFormat="false" customHeight="false" hidden="false" ht="30" outlineLevel="0" r="4">
      <c r="B4" s="112" t="s">
        <v>1199</v>
      </c>
      <c r="C4" s="112" t="s">
        <v>1200</v>
      </c>
    </row>
    <row collapsed="false" customFormat="false" customHeight="false" hidden="false" ht="15" outlineLevel="0" r="5">
      <c r="B5" s="97" t="n">
        <v>350000</v>
      </c>
      <c r="C5" s="97" t="n">
        <v>7000</v>
      </c>
    </row>
    <row collapsed="false" customFormat="false" customHeight="false" hidden="false" ht="15" outlineLevel="0" r="6">
      <c r="B6" s="100" t="n">
        <v>500000</v>
      </c>
      <c r="C6" s="100" t="n">
        <v>10000</v>
      </c>
    </row>
    <row collapsed="false" customFormat="false" customHeight="false" hidden="false" ht="15" outlineLevel="0" r="7">
      <c r="B7" s="97" t="n">
        <v>750000</v>
      </c>
      <c r="C7" s="97" t="n">
        <v>15000</v>
      </c>
    </row>
    <row collapsed="false" customFormat="false" customHeight="false" hidden="false" ht="15" outlineLevel="0" r="8">
      <c r="B8" s="100" t="n">
        <v>1000000</v>
      </c>
      <c r="C8" s="100" t="n">
        <v>20000</v>
      </c>
    </row>
    <row collapsed="false" customFormat="false" customHeight="false" hidden="false" ht="15" outlineLevel="0" r="9">
      <c r="B9" s="97" t="n">
        <v>1250000</v>
      </c>
      <c r="C9" s="97" t="n">
        <v>25000</v>
      </c>
    </row>
    <row collapsed="false" customFormat="false" customHeight="false" hidden="false" ht="15.75" outlineLevel="0" r="10">
      <c r="B10" s="113" t="n">
        <v>1500000</v>
      </c>
      <c r="C10" s="113" t="n">
        <v>30000</v>
      </c>
    </row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H10" activeCellId="0" pane="topLeft" sqref="H10"/>
    </sheetView>
  </sheetViews>
  <sheetFormatPr defaultRowHeight="15"/>
  <cols>
    <col collapsed="false" hidden="false" max="1" min="1" style="0" width="10.5344129554656"/>
    <col collapsed="false" hidden="false" max="2" min="2" style="0" width="37"/>
    <col collapsed="false" hidden="false" max="1025" min="3" style="0" width="10.5344129554656"/>
  </cols>
  <sheetData>
    <row collapsed="false" customFormat="false" customHeight="false" hidden="false" ht="15" outlineLevel="0" r="1">
      <c r="A1" s="114" t="s">
        <v>1201</v>
      </c>
      <c r="B1" s="114" t="s">
        <v>1202</v>
      </c>
      <c r="C1" s="114"/>
    </row>
    <row collapsed="false" customFormat="false" customHeight="false" hidden="false" ht="15" outlineLevel="0" r="2">
      <c r="A2" s="114" t="s">
        <v>1203</v>
      </c>
      <c r="B2" s="114" t="s">
        <v>1204</v>
      </c>
      <c r="C2" s="114"/>
    </row>
    <row collapsed="false" customFormat="false" customHeight="false" hidden="false" ht="15" outlineLevel="0" r="3">
      <c r="A3" s="114" t="s">
        <v>1205</v>
      </c>
      <c r="B3" s="114" t="s">
        <v>1206</v>
      </c>
      <c r="C3" s="114" t="s">
        <v>1207</v>
      </c>
    </row>
    <row collapsed="false" customFormat="false" customHeight="false" hidden="false" ht="15" outlineLevel="0" r="4">
      <c r="A4" s="114" t="s">
        <v>1208</v>
      </c>
      <c r="B4" s="114" t="s">
        <v>1209</v>
      </c>
      <c r="C4" s="114" t="s">
        <v>1210</v>
      </c>
    </row>
    <row collapsed="false" customFormat="false" customHeight="false" hidden="false" ht="15" outlineLevel="0" r="5">
      <c r="A5" s="114" t="s">
        <v>1211</v>
      </c>
      <c r="B5" s="114" t="s">
        <v>1212</v>
      </c>
      <c r="C5" s="114" t="s">
        <v>1213</v>
      </c>
    </row>
    <row collapsed="false" customFormat="false" customHeight="false" hidden="false" ht="15" outlineLevel="0" r="6">
      <c r="A6" s="114" t="s">
        <v>1214</v>
      </c>
      <c r="B6" s="114" t="s">
        <v>1215</v>
      </c>
      <c r="C6" s="114" t="s">
        <v>1214</v>
      </c>
    </row>
    <row collapsed="false" customFormat="false" customHeight="false" hidden="false" ht="15" outlineLevel="0" r="7">
      <c r="A7" s="114" t="s">
        <v>1216</v>
      </c>
      <c r="B7" s="114" t="s">
        <v>1217</v>
      </c>
      <c r="C7" s="114" t="s">
        <v>1218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B2" activeCellId="0" pane="topLeft" sqref="B2"/>
    </sheetView>
  </sheetViews>
  <sheetFormatPr defaultRowHeight="15"/>
  <cols>
    <col collapsed="false" hidden="false" max="1" min="1" style="0" width="10.5344129554656"/>
    <col collapsed="false" hidden="false" max="2" min="2" style="0" width="14.1417004048583"/>
    <col collapsed="false" hidden="false" max="3" min="3" style="0" width="16.004048582996"/>
    <col collapsed="false" hidden="false" max="4" min="4" style="0" width="23"/>
    <col collapsed="false" hidden="false" max="5" min="5" style="0" width="6.71255060728745"/>
    <col collapsed="false" hidden="false" max="6" min="6" style="0" width="7.1417004048583"/>
    <col collapsed="false" hidden="false" max="7" min="7" style="0" width="6.57085020242915"/>
    <col collapsed="false" hidden="false" max="8" min="8" style="0" width="7.4251012145749"/>
    <col collapsed="false" hidden="false" max="9" min="9" style="0" width="6.57085020242915"/>
    <col collapsed="false" hidden="false" max="10" min="10" style="0" width="6"/>
    <col collapsed="false" hidden="false" max="12" min="11" style="0" width="6.85425101214575"/>
    <col collapsed="false" hidden="false" max="13" min="13" style="0" width="6.42914979757085"/>
    <col collapsed="false" hidden="false" max="14" min="14" style="0" width="7"/>
    <col collapsed="false" hidden="false" max="15" min="15" style="0" width="6.2834008097166"/>
    <col collapsed="false" hidden="false" max="1025" min="16" style="0" width="10.5344129554656"/>
  </cols>
  <sheetData>
    <row collapsed="false" customFormat="false" customHeight="false" hidden="false" ht="15.75" outlineLevel="0" r="2">
      <c r="D2" s="115" t="n">
        <v>41640</v>
      </c>
      <c r="E2" s="115" t="n">
        <v>41671</v>
      </c>
      <c r="F2" s="115" t="n">
        <v>41699</v>
      </c>
      <c r="G2" s="115" t="n">
        <v>41730</v>
      </c>
      <c r="H2" s="115" t="n">
        <v>41760</v>
      </c>
      <c r="I2" s="115" t="n">
        <v>41791</v>
      </c>
      <c r="J2" s="115" t="n">
        <v>41821</v>
      </c>
      <c r="K2" s="115" t="n">
        <v>41852</v>
      </c>
      <c r="L2" s="115" t="n">
        <v>41883</v>
      </c>
      <c r="M2" s="115" t="n">
        <v>41913</v>
      </c>
      <c r="N2" s="115" t="n">
        <v>41944</v>
      </c>
      <c r="O2" s="115" t="n">
        <v>41974</v>
      </c>
    </row>
    <row collapsed="false" customFormat="false" customHeight="false" hidden="false" ht="15.75" outlineLevel="0" r="3">
      <c r="B3" s="0" t="s">
        <v>222</v>
      </c>
      <c r="C3" s="0" t="s">
        <v>1219</v>
      </c>
      <c r="D3" s="116" t="n">
        <v>330787.6</v>
      </c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</row>
    <row collapsed="false" customFormat="false" customHeight="false" hidden="false" ht="15" outlineLevel="0" r="4">
      <c r="C4" s="0" t="s">
        <v>1220</v>
      </c>
      <c r="D4" s="116" t="n">
        <f aca="false">+D3-D5</f>
        <v>277343.25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</row>
    <row collapsed="false" customFormat="false" customHeight="false" hidden="false" ht="15" outlineLevel="0" r="5">
      <c r="C5" s="0" t="s">
        <v>1221</v>
      </c>
      <c r="D5" s="118" t="n">
        <v>53444.35</v>
      </c>
    </row>
    <row collapsed="false" customFormat="false" customHeight="false" hidden="false" ht="15" outlineLevel="0" r="6">
      <c r="C6" s="0" t="s">
        <v>1222</v>
      </c>
      <c r="D6" s="119" t="n">
        <f aca="false">+D5</f>
        <v>53444.35</v>
      </c>
    </row>
    <row collapsed="false" customFormat="false" customHeight="false" hidden="false" ht="15.75" outlineLevel="0" r="7">
      <c r="D7" s="119"/>
    </row>
    <row collapsed="false" customFormat="false" customHeight="false" hidden="false" ht="15.75" outlineLevel="0" r="8">
      <c r="B8" s="0" t="s">
        <v>1223</v>
      </c>
      <c r="C8" s="0" t="s">
        <v>1219</v>
      </c>
      <c r="D8" s="116" t="n">
        <v>1698675.36</v>
      </c>
    </row>
    <row collapsed="false" customFormat="false" customHeight="false" hidden="false" ht="15" outlineLevel="0" r="9">
      <c r="C9" s="0" t="s">
        <v>1220</v>
      </c>
      <c r="D9" s="116" t="n">
        <f aca="false">+D8-D10</f>
        <v>1423340.16</v>
      </c>
    </row>
    <row collapsed="false" customFormat="false" customHeight="false" hidden="false" ht="15" outlineLevel="0" r="10">
      <c r="C10" s="0" t="s">
        <v>1221</v>
      </c>
      <c r="D10" s="118" t="n">
        <v>275335.2</v>
      </c>
    </row>
    <row collapsed="false" customFormat="false" customHeight="false" hidden="false" ht="15" outlineLevel="0" r="11">
      <c r="C11" s="0" t="s">
        <v>1222</v>
      </c>
      <c r="D11" s="120" t="n">
        <f aca="false">+D10</f>
        <v>275335.2</v>
      </c>
    </row>
    <row collapsed="false" customFormat="false" customHeight="false" hidden="false" ht="15.75" outlineLevel="0" r="12">
      <c r="D12" s="120"/>
    </row>
    <row collapsed="false" customFormat="false" customHeight="false" hidden="false" ht="15.75" outlineLevel="0" r="13">
      <c r="B13" s="0" t="s">
        <v>1224</v>
      </c>
      <c r="C13" s="0" t="s">
        <v>1219</v>
      </c>
      <c r="D13" s="121" t="n">
        <v>2029462.96</v>
      </c>
    </row>
    <row collapsed="false" customFormat="false" customHeight="false" hidden="false" ht="15" outlineLevel="0" r="14">
      <c r="C14" s="0" t="s">
        <v>1220</v>
      </c>
      <c r="D14" s="121" t="n">
        <f aca="false">+D13-D15</f>
        <v>1700683.41</v>
      </c>
    </row>
    <row collapsed="false" customFormat="false" customHeight="false" hidden="false" ht="15" outlineLevel="0" r="15">
      <c r="C15" s="0" t="s">
        <v>1221</v>
      </c>
      <c r="D15" s="122" t="n">
        <v>328779.55</v>
      </c>
    </row>
    <row collapsed="false" customFormat="false" customHeight="false" hidden="false" ht="15" outlineLevel="0" r="16">
      <c r="C16" s="0" t="s">
        <v>1222</v>
      </c>
      <c r="D16" s="120" t="n">
        <f aca="false">+D15</f>
        <v>328779.55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A7" activeCellId="0" pane="topLeft" sqref="A7"/>
    </sheetView>
  </sheetViews>
  <sheetFormatPr defaultRowHeight="15"/>
  <cols>
    <col collapsed="false" hidden="false" max="1" min="1" style="0" width="120.421052631579"/>
    <col collapsed="false" hidden="false" max="2" min="2" style="0" width="20.8542510121457"/>
    <col collapsed="false" hidden="false" max="1025" min="3" style="0" width="10.5344129554656"/>
  </cols>
  <sheetData>
    <row collapsed="false" customFormat="false" customHeight="false" hidden="false" ht="15" outlineLevel="0" r="1">
      <c r="A1" s="123" t="s">
        <v>1225</v>
      </c>
    </row>
    <row collapsed="false" customFormat="false" customHeight="false" hidden="false" ht="15" outlineLevel="0" r="2">
      <c r="A2" s="124" t="s">
        <v>1226</v>
      </c>
      <c r="B2" s="124"/>
    </row>
    <row collapsed="false" customFormat="false" customHeight="false" hidden="false" ht="15" outlineLevel="0" r="3">
      <c r="A3" s="94" t="s">
        <v>1227</v>
      </c>
      <c r="B3" s="0" t="s">
        <v>1228</v>
      </c>
    </row>
    <row collapsed="false" customFormat="false" customHeight="false" hidden="false" ht="15" outlineLevel="0" r="4">
      <c r="A4" s="0" t="s">
        <v>1229</v>
      </c>
      <c r="B4" s="0" t="s">
        <v>1230</v>
      </c>
    </row>
    <row collapsed="false" customFormat="false" customHeight="false" hidden="false" ht="15" outlineLevel="0" r="5">
      <c r="A5" s="0" t="s">
        <v>1231</v>
      </c>
      <c r="B5" s="0" t="s">
        <v>1232</v>
      </c>
    </row>
    <row collapsed="false" customFormat="false" customHeight="false" hidden="false" ht="15" outlineLevel="0" r="6">
      <c r="A6" s="0" t="s">
        <v>1233</v>
      </c>
      <c r="B6" s="0" t="s">
        <v>1234</v>
      </c>
    </row>
    <row collapsed="false" customFormat="false" customHeight="false" hidden="false" ht="15" outlineLevel="0" r="7">
      <c r="A7" s="0" t="s">
        <v>1235</v>
      </c>
      <c r="B7" s="0" t="s">
        <v>1236</v>
      </c>
    </row>
    <row collapsed="false" customFormat="false" customHeight="false" hidden="false" ht="15" outlineLevel="0" r="8">
      <c r="A8" s="0" t="s">
        <v>1237</v>
      </c>
      <c r="B8" s="0" t="s">
        <v>1238</v>
      </c>
    </row>
    <row collapsed="false" customFormat="false" customHeight="false" hidden="false" ht="15" outlineLevel="0" r="10">
      <c r="A10" s="123" t="s">
        <v>1239</v>
      </c>
      <c r="B10" s="0" t="s">
        <v>1240</v>
      </c>
    </row>
    <row collapsed="false" customFormat="false" customHeight="false" hidden="false" ht="15" outlineLevel="0" r="11">
      <c r="A11" s="0" t="s">
        <v>1241</v>
      </c>
      <c r="B11" s="0" t="s">
        <v>1242</v>
      </c>
    </row>
    <row collapsed="false" customFormat="false" customHeight="false" hidden="false" ht="15" outlineLevel="0" r="12">
      <c r="A12" s="0" t="s">
        <v>1243</v>
      </c>
      <c r="B12" s="0" t="s">
        <v>1244</v>
      </c>
    </row>
    <row collapsed="false" customFormat="false" customHeight="false" hidden="false" ht="15" outlineLevel="0" r="14">
      <c r="A14" s="0" t="s">
        <v>1245</v>
      </c>
      <c r="B14" s="0" t="s">
        <v>1246</v>
      </c>
    </row>
  </sheetData>
  <mergeCells count="1"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dcterms:modified xsi:type="dcterms:W3CDTF">2014-03-04T17:56:03.00Z</dcterms:modified>
  <cp:revision>0</cp:revision>
</cp:coreProperties>
</file>