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Plan1" sheetId="1" r:id="rId1"/>
    <sheet name="Plan2" sheetId="2" r:id="rId2"/>
    <sheet name="Plan3" sheetId="3" r:id="rId3"/>
  </sheets>
  <definedNames>
    <definedName name="_xlnm.Print_Area" localSheetId="0">Plan1!$A$6:$S$39</definedName>
  </definedNames>
  <calcPr calcId="145621"/>
</workbook>
</file>

<file path=xl/calcChain.xml><?xml version="1.0" encoding="utf-8"?>
<calcChain xmlns="http://schemas.openxmlformats.org/spreadsheetml/2006/main">
  <c r="R33" i="1" l="1"/>
  <c r="S30" i="1"/>
  <c r="Q28" i="1"/>
  <c r="R25" i="1"/>
  <c r="S22" i="1"/>
  <c r="Q20" i="1"/>
  <c r="R17" i="1"/>
  <c r="S14" i="1"/>
  <c r="Q12" i="1"/>
  <c r="R9" i="1"/>
  <c r="P37" i="1"/>
  <c r="S37" i="1" s="1"/>
  <c r="O37" i="1"/>
  <c r="R37" i="1" s="1"/>
  <c r="N37" i="1"/>
  <c r="Q37" i="1" s="1"/>
  <c r="P35" i="1"/>
  <c r="S35" i="1" s="1"/>
  <c r="O35" i="1"/>
  <c r="R35" i="1" s="1"/>
  <c r="N35" i="1"/>
  <c r="Q35" i="1" s="1"/>
  <c r="P34" i="1"/>
  <c r="S34" i="1" s="1"/>
  <c r="O34" i="1"/>
  <c r="R34" i="1" s="1"/>
  <c r="N34" i="1"/>
  <c r="Q34" i="1" s="1"/>
  <c r="P33" i="1"/>
  <c r="S33" i="1" s="1"/>
  <c r="O33" i="1"/>
  <c r="N33" i="1"/>
  <c r="Q33" i="1" s="1"/>
  <c r="P32" i="1"/>
  <c r="S32" i="1" s="1"/>
  <c r="O32" i="1"/>
  <c r="R32" i="1" s="1"/>
  <c r="N32" i="1"/>
  <c r="Q32" i="1" s="1"/>
  <c r="P31" i="1"/>
  <c r="S31" i="1" s="1"/>
  <c r="O31" i="1"/>
  <c r="R31" i="1" s="1"/>
  <c r="N31" i="1"/>
  <c r="Q31" i="1" s="1"/>
  <c r="P30" i="1"/>
  <c r="O30" i="1"/>
  <c r="R30" i="1" s="1"/>
  <c r="N30" i="1"/>
  <c r="Q30" i="1" s="1"/>
  <c r="P29" i="1"/>
  <c r="S29" i="1" s="1"/>
  <c r="O29" i="1"/>
  <c r="R29" i="1" s="1"/>
  <c r="N29" i="1"/>
  <c r="Q29" i="1" s="1"/>
  <c r="P28" i="1"/>
  <c r="S28" i="1" s="1"/>
  <c r="O28" i="1"/>
  <c r="R28" i="1" s="1"/>
  <c r="N28" i="1"/>
  <c r="P27" i="1"/>
  <c r="S27" i="1" s="1"/>
  <c r="O27" i="1"/>
  <c r="R27" i="1" s="1"/>
  <c r="N27" i="1"/>
  <c r="Q27" i="1" s="1"/>
  <c r="P26" i="1"/>
  <c r="S26" i="1" s="1"/>
  <c r="O26" i="1"/>
  <c r="R26" i="1" s="1"/>
  <c r="N26" i="1"/>
  <c r="Q26" i="1" s="1"/>
  <c r="P25" i="1"/>
  <c r="S25" i="1" s="1"/>
  <c r="O25" i="1"/>
  <c r="N25" i="1"/>
  <c r="Q25" i="1" s="1"/>
  <c r="P24" i="1"/>
  <c r="S24" i="1" s="1"/>
  <c r="O24" i="1"/>
  <c r="R24" i="1" s="1"/>
  <c r="N24" i="1"/>
  <c r="Q24" i="1" s="1"/>
  <c r="P23" i="1"/>
  <c r="S23" i="1" s="1"/>
  <c r="O23" i="1"/>
  <c r="R23" i="1" s="1"/>
  <c r="N23" i="1"/>
  <c r="Q23" i="1" s="1"/>
  <c r="P22" i="1"/>
  <c r="O22" i="1"/>
  <c r="R22" i="1" s="1"/>
  <c r="N22" i="1"/>
  <c r="Q22" i="1" s="1"/>
  <c r="P21" i="1"/>
  <c r="S21" i="1" s="1"/>
  <c r="O21" i="1"/>
  <c r="R21" i="1" s="1"/>
  <c r="N21" i="1"/>
  <c r="Q21" i="1" s="1"/>
  <c r="P20" i="1"/>
  <c r="S20" i="1" s="1"/>
  <c r="O20" i="1"/>
  <c r="R20" i="1" s="1"/>
  <c r="N20" i="1"/>
  <c r="P19" i="1"/>
  <c r="S19" i="1" s="1"/>
  <c r="O19" i="1"/>
  <c r="R19" i="1" s="1"/>
  <c r="N19" i="1"/>
  <c r="Q19" i="1" s="1"/>
  <c r="P18" i="1"/>
  <c r="S18" i="1" s="1"/>
  <c r="O18" i="1"/>
  <c r="R18" i="1" s="1"/>
  <c r="N18" i="1"/>
  <c r="Q18" i="1" s="1"/>
  <c r="P17" i="1"/>
  <c r="S17" i="1" s="1"/>
  <c r="O17" i="1"/>
  <c r="N17" i="1"/>
  <c r="Q17" i="1" s="1"/>
  <c r="P16" i="1"/>
  <c r="S16" i="1" s="1"/>
  <c r="O16" i="1"/>
  <c r="R16" i="1" s="1"/>
  <c r="N16" i="1"/>
  <c r="Q16" i="1" s="1"/>
  <c r="P15" i="1"/>
  <c r="S15" i="1" s="1"/>
  <c r="O15" i="1"/>
  <c r="R15" i="1" s="1"/>
  <c r="N15" i="1"/>
  <c r="Q15" i="1" s="1"/>
  <c r="P14" i="1"/>
  <c r="O14" i="1"/>
  <c r="R14" i="1" s="1"/>
  <c r="N14" i="1"/>
  <c r="Q14" i="1" s="1"/>
  <c r="P13" i="1"/>
  <c r="S13" i="1" s="1"/>
  <c r="O13" i="1"/>
  <c r="R13" i="1" s="1"/>
  <c r="N13" i="1"/>
  <c r="Q13" i="1" s="1"/>
  <c r="P12" i="1"/>
  <c r="S12" i="1" s="1"/>
  <c r="O12" i="1"/>
  <c r="R12" i="1" s="1"/>
  <c r="N12" i="1"/>
  <c r="P11" i="1"/>
  <c r="S11" i="1" s="1"/>
  <c r="O11" i="1"/>
  <c r="R11" i="1" s="1"/>
  <c r="N11" i="1"/>
  <c r="Q11" i="1" s="1"/>
  <c r="P10" i="1"/>
  <c r="S10" i="1" s="1"/>
  <c r="O10" i="1"/>
  <c r="R10" i="1" s="1"/>
  <c r="N10" i="1"/>
  <c r="Q10" i="1" s="1"/>
  <c r="P9" i="1"/>
  <c r="S9" i="1" s="1"/>
  <c r="O9" i="1"/>
  <c r="N9" i="1"/>
  <c r="Q9" i="1" s="1"/>
  <c r="M46" i="1" l="1"/>
  <c r="L46" i="1"/>
  <c r="K46" i="1"/>
  <c r="N45" i="1" l="1"/>
  <c r="P36" i="1" l="1"/>
  <c r="O36" i="1"/>
  <c r="N36" i="1"/>
  <c r="L36" i="1"/>
  <c r="K36" i="1"/>
  <c r="J36" i="1"/>
  <c r="I36" i="1"/>
  <c r="H36" i="1"/>
  <c r="G36" i="1"/>
  <c r="F36" i="1"/>
  <c r="E36" i="1"/>
  <c r="D36" i="1"/>
  <c r="D38" i="1" s="1"/>
  <c r="C36" i="1"/>
  <c r="C38" i="1" s="1"/>
  <c r="B36" i="1"/>
  <c r="B38" i="1" s="1"/>
  <c r="M36" i="1"/>
  <c r="R36" i="1" l="1"/>
  <c r="R38" i="1" s="1"/>
  <c r="N38" i="1"/>
  <c r="N46" i="1" s="1"/>
  <c r="Q36" i="1"/>
  <c r="Q38" i="1" s="1"/>
  <c r="Q39" i="1" s="1"/>
  <c r="P38" i="1"/>
  <c r="N39" i="1" s="1"/>
  <c r="S36" i="1"/>
  <c r="S38" i="1" s="1"/>
  <c r="O38" i="1"/>
  <c r="K39" i="1"/>
  <c r="H39" i="1"/>
  <c r="B39" i="1"/>
  <c r="K40" i="1" l="1"/>
  <c r="K43" i="1" s="1"/>
  <c r="H40" i="1"/>
  <c r="H43" i="1" s="1"/>
</calcChain>
</file>

<file path=xl/sharedStrings.xml><?xml version="1.0" encoding="utf-8"?>
<sst xmlns="http://schemas.openxmlformats.org/spreadsheetml/2006/main" count="60" uniqueCount="45">
  <si>
    <t>UF</t>
  </si>
  <si>
    <t>AC</t>
  </si>
  <si>
    <t>AM</t>
  </si>
  <si>
    <t>AP</t>
  </si>
  <si>
    <t>CE</t>
  </si>
  <si>
    <t>AL</t>
  </si>
  <si>
    <t>BA</t>
  </si>
  <si>
    <t>DF</t>
  </si>
  <si>
    <t>MA</t>
  </si>
  <si>
    <t>MG</t>
  </si>
  <si>
    <t>ES</t>
  </si>
  <si>
    <t>GO</t>
  </si>
  <si>
    <t>PA</t>
  </si>
  <si>
    <t>PI</t>
  </si>
  <si>
    <t>PB</t>
  </si>
  <si>
    <t>PE</t>
  </si>
  <si>
    <t>MS</t>
  </si>
  <si>
    <t>MT</t>
  </si>
  <si>
    <t>RO</t>
  </si>
  <si>
    <t>RR</t>
  </si>
  <si>
    <t>RN</t>
  </si>
  <si>
    <t>RJ</t>
  </si>
  <si>
    <t>PR</t>
  </si>
  <si>
    <t>RS</t>
  </si>
  <si>
    <t>TO</t>
  </si>
  <si>
    <t>SE</t>
  </si>
  <si>
    <t>SP</t>
  </si>
  <si>
    <t>SC</t>
  </si>
  <si>
    <t>Alunos Beneficiados</t>
  </si>
  <si>
    <t>Anos Iniciais</t>
  </si>
  <si>
    <t>Anos Finais</t>
  </si>
  <si>
    <t>Ensino Médio</t>
  </si>
  <si>
    <t>Escolas Beneficiadas</t>
  </si>
  <si>
    <t>Exemplares</t>
  </si>
  <si>
    <t>Valor de Aquisição</t>
  </si>
  <si>
    <t>SubTotal</t>
  </si>
  <si>
    <t>Total</t>
  </si>
  <si>
    <t>Reserva Técnica</t>
  </si>
  <si>
    <t>Valor de Distribuição</t>
  </si>
  <si>
    <t>Distribuição</t>
  </si>
  <si>
    <t>Valor de Aquisição e Distribuição</t>
  </si>
  <si>
    <t>FUNDO NACIONAL DE DESENVOLVIMENTO DA EDUCAÇÃO - FNDE</t>
  </si>
  <si>
    <t>PROGRAMA NACIONAL DO LIVRO DIDÁTICO - PNLD</t>
  </si>
  <si>
    <t>DADOS ESTATÍSTICOS POR UNIDADE DA FEDERAÇÃO</t>
  </si>
  <si>
    <t>PNLD 2015 - IMPRESSO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</si>
</sst>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distributed"/>
    </xf>
    <xf numFmtId="3" fontId="0" fillId="0" borderId="1" xfId="0" applyNumberFormat="1" applyBorder="1" applyAlignment="1">
      <alignment vertical="distributed"/>
    </xf>
    <xf numFmtId="4" fontId="0" fillId="0" borderId="1" xfId="0" applyNumberFormat="1" applyBorder="1" applyAlignment="1">
      <alignment vertical="distributed"/>
    </xf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2" fillId="2" borderId="1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horizontal="center" vertical="distributed"/>
    </xf>
    <xf numFmtId="3" fontId="2" fillId="2" borderId="1" xfId="0" applyNumberFormat="1" applyFont="1" applyFill="1" applyBorder="1" applyAlignment="1">
      <alignment vertical="distributed"/>
    </xf>
    <xf numFmtId="4" fontId="2" fillId="2" borderId="1" xfId="0" applyNumberFormat="1" applyFont="1" applyFill="1" applyBorder="1" applyAlignment="1">
      <alignment vertical="distributed"/>
    </xf>
    <xf numFmtId="0" fontId="0" fillId="3" borderId="1" xfId="0" applyFill="1" applyBorder="1" applyAlignment="1">
      <alignment horizontal="center" vertical="distributed"/>
    </xf>
    <xf numFmtId="3" fontId="0" fillId="3" borderId="1" xfId="0" applyNumberFormat="1" applyFill="1" applyBorder="1" applyAlignment="1">
      <alignment vertical="distributed"/>
    </xf>
    <xf numFmtId="4" fontId="0" fillId="3" borderId="1" xfId="0" applyNumberFormat="1" applyFill="1" applyBorder="1" applyAlignment="1">
      <alignment vertical="distributed"/>
    </xf>
    <xf numFmtId="0" fontId="0" fillId="3" borderId="1" xfId="0" applyFill="1" applyBorder="1" applyAlignment="1">
      <alignment vertical="distributed"/>
    </xf>
    <xf numFmtId="3" fontId="1" fillId="2" borderId="1" xfId="0" applyNumberFormat="1" applyFont="1" applyFill="1" applyBorder="1" applyAlignment="1">
      <alignment vertical="distributed"/>
    </xf>
    <xf numFmtId="4" fontId="1" fillId="2" borderId="1" xfId="0" applyNumberFormat="1" applyFont="1" applyFill="1" applyBorder="1" applyAlignment="1">
      <alignment vertical="distributed"/>
    </xf>
    <xf numFmtId="0" fontId="1" fillId="2" borderId="1" xfId="0" applyFont="1" applyFill="1" applyBorder="1" applyAlignment="1">
      <alignment horizontal="center" vertical="distributed"/>
    </xf>
    <xf numFmtId="4" fontId="1" fillId="2" borderId="1" xfId="0" applyNumberFormat="1" applyFont="1" applyFill="1" applyBorder="1" applyAlignment="1">
      <alignment horizontal="center" vertical="distributed"/>
    </xf>
    <xf numFmtId="3" fontId="1" fillId="2" borderId="1" xfId="0" applyNumberFormat="1" applyFont="1" applyFill="1" applyBorder="1" applyAlignment="1">
      <alignment horizontal="center" vertical="distributed"/>
    </xf>
    <xf numFmtId="0" fontId="3" fillId="0" borderId="0" xfId="0" applyFont="1" applyAlignment="1">
      <alignment horizontal="center" vertical="distributed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Normal="100" workbookViewId="0">
      <selection activeCell="E51" sqref="E51"/>
    </sheetView>
  </sheetViews>
  <sheetFormatPr defaultRowHeight="15" x14ac:dyDescent="0.25"/>
  <cols>
    <col min="2" max="2" width="12" bestFit="1" customWidth="1"/>
    <col min="3" max="3" width="11" bestFit="1" customWidth="1"/>
    <col min="4" max="4" width="13.28515625" bestFit="1" customWidth="1"/>
    <col min="5" max="5" width="12" bestFit="1" customWidth="1"/>
    <col min="6" max="6" width="11" bestFit="1" customWidth="1"/>
    <col min="7" max="7" width="13.28515625" bestFit="1" customWidth="1"/>
    <col min="8" max="8" width="12" bestFit="1" customWidth="1"/>
    <col min="9" max="9" width="11" bestFit="1" customWidth="1"/>
    <col min="10" max="10" width="13.28515625" bestFit="1" customWidth="1"/>
    <col min="11" max="14" width="13.85546875" bestFit="1" customWidth="1"/>
    <col min="15" max="15" width="12.7109375" bestFit="1" customWidth="1"/>
    <col min="16" max="19" width="13.85546875" bestFit="1" customWidth="1"/>
  </cols>
  <sheetData>
    <row r="1" spans="1:19" ht="19.5" customHeight="1" x14ac:dyDescent="0.25">
      <c r="A1" s="20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19.5" customHeight="1" x14ac:dyDescent="0.25">
      <c r="A2" s="20" t="s">
        <v>42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6"/>
      <c r="B3" s="6"/>
      <c r="C3" s="6"/>
      <c r="D3" s="6"/>
      <c r="E3" s="6"/>
      <c r="F3" s="6"/>
      <c r="G3" s="6"/>
    </row>
    <row r="4" spans="1:19" ht="17.25" x14ac:dyDescent="0.3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9.5" x14ac:dyDescent="0.3">
      <c r="A5" s="22" t="s">
        <v>44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7" spans="1:19" ht="20.100000000000001" customHeight="1" x14ac:dyDescent="0.25">
      <c r="A7" s="17" t="s">
        <v>0</v>
      </c>
      <c r="B7" s="17" t="s">
        <v>28</v>
      </c>
      <c r="C7" s="17"/>
      <c r="D7" s="17"/>
      <c r="E7" s="17" t="s">
        <v>32</v>
      </c>
      <c r="F7" s="17"/>
      <c r="G7" s="17"/>
      <c r="H7" s="17" t="s">
        <v>33</v>
      </c>
      <c r="I7" s="17"/>
      <c r="J7" s="17"/>
      <c r="K7" s="17" t="s">
        <v>34</v>
      </c>
      <c r="L7" s="17"/>
      <c r="M7" s="17"/>
      <c r="N7" s="17" t="s">
        <v>38</v>
      </c>
      <c r="O7" s="17"/>
      <c r="P7" s="17"/>
      <c r="Q7" s="17" t="s">
        <v>40</v>
      </c>
      <c r="R7" s="17"/>
      <c r="S7" s="17"/>
    </row>
    <row r="8" spans="1:19" ht="20.100000000000001" customHeight="1" x14ac:dyDescent="0.25">
      <c r="A8" s="17"/>
      <c r="B8" s="8" t="s">
        <v>29</v>
      </c>
      <c r="C8" s="8" t="s">
        <v>30</v>
      </c>
      <c r="D8" s="8" t="s">
        <v>31</v>
      </c>
      <c r="E8" s="8" t="s">
        <v>29</v>
      </c>
      <c r="F8" s="8" t="s">
        <v>30</v>
      </c>
      <c r="G8" s="8" t="s">
        <v>31</v>
      </c>
      <c r="H8" s="8" t="s">
        <v>29</v>
      </c>
      <c r="I8" s="8" t="s">
        <v>30</v>
      </c>
      <c r="J8" s="8" t="s">
        <v>31</v>
      </c>
      <c r="K8" s="8" t="s">
        <v>29</v>
      </c>
      <c r="L8" s="8" t="s">
        <v>30</v>
      </c>
      <c r="M8" s="8" t="s">
        <v>31</v>
      </c>
      <c r="N8" s="8" t="s">
        <v>29</v>
      </c>
      <c r="O8" s="8" t="s">
        <v>30</v>
      </c>
      <c r="P8" s="8" t="s">
        <v>31</v>
      </c>
      <c r="Q8" s="8" t="s">
        <v>29</v>
      </c>
      <c r="R8" s="8" t="s">
        <v>30</v>
      </c>
      <c r="S8" s="8" t="s">
        <v>31</v>
      </c>
    </row>
    <row r="9" spans="1:19" ht="20.100000000000001" customHeight="1" x14ac:dyDescent="0.25">
      <c r="A9" s="1" t="s">
        <v>1</v>
      </c>
      <c r="B9" s="2">
        <v>64333</v>
      </c>
      <c r="C9" s="2">
        <v>60020</v>
      </c>
      <c r="D9" s="2">
        <v>42574</v>
      </c>
      <c r="E9" s="2">
        <v>234</v>
      </c>
      <c r="F9" s="2">
        <v>597</v>
      </c>
      <c r="G9" s="2">
        <v>152</v>
      </c>
      <c r="H9" s="2">
        <v>147747</v>
      </c>
      <c r="I9" s="2">
        <v>173866</v>
      </c>
      <c r="J9" s="2">
        <v>516704</v>
      </c>
      <c r="K9" s="3">
        <v>1169420.1099999994</v>
      </c>
      <c r="L9" s="3">
        <v>1269976.8299999996</v>
      </c>
      <c r="M9" s="3">
        <v>4658994.4699999988</v>
      </c>
      <c r="N9" s="3">
        <f>ROUND(K$45/K$38*K9,2)</f>
        <v>207099.6</v>
      </c>
      <c r="O9" s="3">
        <f t="shared" ref="O9:O35" si="0">ROUND(L$45/L$38*L9,2)</f>
        <v>228347.68</v>
      </c>
      <c r="P9" s="3">
        <f t="shared" ref="P9:P35" si="1">ROUND(M$45/M$38*M9,2)</f>
        <v>656606.49</v>
      </c>
      <c r="Q9" s="3">
        <f>K9+N9</f>
        <v>1376519.7099999995</v>
      </c>
      <c r="R9" s="3">
        <f t="shared" ref="R9:R37" si="2">L9+O9</f>
        <v>1498324.5099999995</v>
      </c>
      <c r="S9" s="3">
        <f t="shared" ref="S9:S37" si="3">M9+P9</f>
        <v>5315600.959999999</v>
      </c>
    </row>
    <row r="10" spans="1:19" ht="20.100000000000001" customHeight="1" x14ac:dyDescent="0.25">
      <c r="A10" s="11" t="s">
        <v>5</v>
      </c>
      <c r="B10" s="12">
        <v>199298</v>
      </c>
      <c r="C10" s="12">
        <v>200852</v>
      </c>
      <c r="D10" s="12">
        <v>102195</v>
      </c>
      <c r="E10" s="12">
        <v>863</v>
      </c>
      <c r="F10" s="12">
        <v>727</v>
      </c>
      <c r="G10" s="12">
        <v>213</v>
      </c>
      <c r="H10" s="12">
        <v>447861</v>
      </c>
      <c r="I10" s="12">
        <v>520264</v>
      </c>
      <c r="J10" s="12">
        <v>1196467</v>
      </c>
      <c r="K10" s="13">
        <v>3061755.4500000016</v>
      </c>
      <c r="L10" s="13">
        <v>3615515.7900000024</v>
      </c>
      <c r="M10" s="13">
        <v>10676908.109999999</v>
      </c>
      <c r="N10" s="13">
        <f t="shared" ref="N10:N35" si="4">ROUND(K$45/K$38*K10,2)</f>
        <v>542224.56999999995</v>
      </c>
      <c r="O10" s="13">
        <f t="shared" si="0"/>
        <v>650086.37</v>
      </c>
      <c r="P10" s="13">
        <f t="shared" si="1"/>
        <v>1504729.66</v>
      </c>
      <c r="Q10" s="13">
        <f t="shared" ref="Q10:Q37" si="5">K10+N10</f>
        <v>3603980.0200000014</v>
      </c>
      <c r="R10" s="13">
        <f t="shared" si="2"/>
        <v>4265602.160000002</v>
      </c>
      <c r="S10" s="13">
        <f t="shared" si="3"/>
        <v>12181637.77</v>
      </c>
    </row>
    <row r="11" spans="1:19" ht="20.100000000000001" customHeight="1" x14ac:dyDescent="0.25">
      <c r="A11" s="1" t="s">
        <v>2</v>
      </c>
      <c r="B11" s="2">
        <v>283480</v>
      </c>
      <c r="C11" s="2">
        <v>287890</v>
      </c>
      <c r="D11" s="2">
        <v>181998</v>
      </c>
      <c r="E11" s="2">
        <v>910</v>
      </c>
      <c r="F11" s="2">
        <v>2275</v>
      </c>
      <c r="G11" s="2">
        <v>336</v>
      </c>
      <c r="H11" s="2">
        <v>673408</v>
      </c>
      <c r="I11" s="2">
        <v>804195</v>
      </c>
      <c r="J11" s="2">
        <v>2060910</v>
      </c>
      <c r="K11" s="3">
        <v>4539133.18</v>
      </c>
      <c r="L11" s="3">
        <v>5927551.4700000025</v>
      </c>
      <c r="M11" s="3">
        <v>19218683.490000013</v>
      </c>
      <c r="N11" s="3">
        <f t="shared" si="4"/>
        <v>803862.22</v>
      </c>
      <c r="O11" s="3">
        <f t="shared" si="0"/>
        <v>1065801.02</v>
      </c>
      <c r="P11" s="3">
        <f t="shared" si="1"/>
        <v>2708548.47</v>
      </c>
      <c r="Q11" s="3">
        <f t="shared" si="5"/>
        <v>5342995.3999999994</v>
      </c>
      <c r="R11" s="3">
        <f t="shared" si="2"/>
        <v>6993352.4900000021</v>
      </c>
      <c r="S11" s="3">
        <f t="shared" si="3"/>
        <v>21927231.960000012</v>
      </c>
    </row>
    <row r="12" spans="1:19" ht="20.100000000000001" customHeight="1" x14ac:dyDescent="0.25">
      <c r="A12" s="11" t="s">
        <v>3</v>
      </c>
      <c r="B12" s="12">
        <v>60070</v>
      </c>
      <c r="C12" s="12">
        <v>51538</v>
      </c>
      <c r="D12" s="12">
        <v>33754</v>
      </c>
      <c r="E12" s="12">
        <v>205</v>
      </c>
      <c r="F12" s="12">
        <v>233</v>
      </c>
      <c r="G12" s="12">
        <v>107</v>
      </c>
      <c r="H12" s="12">
        <v>151901</v>
      </c>
      <c r="I12" s="12">
        <v>137216</v>
      </c>
      <c r="J12" s="12">
        <v>403023</v>
      </c>
      <c r="K12" s="13">
        <v>1086425.6499999999</v>
      </c>
      <c r="L12" s="13">
        <v>1052503.55</v>
      </c>
      <c r="M12" s="13">
        <v>3572964.5699999989</v>
      </c>
      <c r="N12" s="13">
        <f t="shared" si="4"/>
        <v>192401.61</v>
      </c>
      <c r="O12" s="13">
        <f t="shared" si="0"/>
        <v>189244.98</v>
      </c>
      <c r="P12" s="13">
        <f t="shared" si="1"/>
        <v>503548.94</v>
      </c>
      <c r="Q12" s="13">
        <f t="shared" si="5"/>
        <v>1278827.2599999998</v>
      </c>
      <c r="R12" s="13">
        <f t="shared" si="2"/>
        <v>1241748.53</v>
      </c>
      <c r="S12" s="13">
        <f t="shared" si="3"/>
        <v>4076513.5099999988</v>
      </c>
    </row>
    <row r="13" spans="1:19" ht="20.100000000000001" customHeight="1" x14ac:dyDescent="0.25">
      <c r="A13" s="1" t="s">
        <v>6</v>
      </c>
      <c r="B13" s="2">
        <v>698558</v>
      </c>
      <c r="C13" s="2">
        <v>843713</v>
      </c>
      <c r="D13" s="2">
        <v>505026</v>
      </c>
      <c r="E13" s="2">
        <v>4122</v>
      </c>
      <c r="F13" s="2">
        <v>3797</v>
      </c>
      <c r="G13" s="2">
        <v>1131</v>
      </c>
      <c r="H13" s="2">
        <v>1714866</v>
      </c>
      <c r="I13" s="2">
        <v>2235430</v>
      </c>
      <c r="J13" s="2">
        <v>5838024</v>
      </c>
      <c r="K13" s="3">
        <v>11210685.580000008</v>
      </c>
      <c r="L13" s="3">
        <v>15671923.840000017</v>
      </c>
      <c r="M13" s="3">
        <v>52841872.099999957</v>
      </c>
      <c r="N13" s="3">
        <f t="shared" si="4"/>
        <v>1985367.3</v>
      </c>
      <c r="O13" s="3">
        <f t="shared" si="0"/>
        <v>2817884</v>
      </c>
      <c r="P13" s="3">
        <f t="shared" si="1"/>
        <v>7447168.3799999999</v>
      </c>
      <c r="Q13" s="3">
        <f t="shared" si="5"/>
        <v>13196052.880000008</v>
      </c>
      <c r="R13" s="3">
        <f t="shared" si="2"/>
        <v>18489807.840000018</v>
      </c>
      <c r="S13" s="3">
        <f t="shared" si="3"/>
        <v>60289040.479999959</v>
      </c>
    </row>
    <row r="14" spans="1:19" ht="20.100000000000001" customHeight="1" x14ac:dyDescent="0.25">
      <c r="A14" s="11" t="s">
        <v>4</v>
      </c>
      <c r="B14" s="12">
        <v>425173</v>
      </c>
      <c r="C14" s="12">
        <v>487659</v>
      </c>
      <c r="D14" s="12">
        <v>335066</v>
      </c>
      <c r="E14" s="12">
        <v>2299</v>
      </c>
      <c r="F14" s="12">
        <v>3292</v>
      </c>
      <c r="G14" s="12">
        <v>618</v>
      </c>
      <c r="H14" s="12">
        <v>994843</v>
      </c>
      <c r="I14" s="12">
        <v>1335790</v>
      </c>
      <c r="J14" s="12">
        <v>4059594</v>
      </c>
      <c r="K14" s="13">
        <v>6530044.9100000029</v>
      </c>
      <c r="L14" s="13">
        <v>9297070.8800000101</v>
      </c>
      <c r="M14" s="13">
        <v>36079066.190000013</v>
      </c>
      <c r="N14" s="13">
        <f t="shared" si="4"/>
        <v>1156444.67</v>
      </c>
      <c r="O14" s="13">
        <f t="shared" si="0"/>
        <v>1671656.11</v>
      </c>
      <c r="P14" s="13">
        <f t="shared" si="1"/>
        <v>5084734.33</v>
      </c>
      <c r="Q14" s="13">
        <f t="shared" si="5"/>
        <v>7686489.5800000029</v>
      </c>
      <c r="R14" s="13">
        <f t="shared" si="2"/>
        <v>10968726.99000001</v>
      </c>
      <c r="S14" s="13">
        <f t="shared" si="3"/>
        <v>41163800.520000011</v>
      </c>
    </row>
    <row r="15" spans="1:19" ht="20.100000000000001" customHeight="1" x14ac:dyDescent="0.25">
      <c r="A15" s="1" t="s">
        <v>7</v>
      </c>
      <c r="B15" s="2">
        <v>147503</v>
      </c>
      <c r="C15" s="2">
        <v>138666</v>
      </c>
      <c r="D15" s="2">
        <v>81742</v>
      </c>
      <c r="E15" s="2">
        <v>397</v>
      </c>
      <c r="F15" s="2">
        <v>224</v>
      </c>
      <c r="G15" s="2">
        <v>89</v>
      </c>
      <c r="H15" s="2">
        <v>303375</v>
      </c>
      <c r="I15" s="2">
        <v>343208</v>
      </c>
      <c r="J15" s="2">
        <v>977889</v>
      </c>
      <c r="K15" s="3">
        <v>2213241.2800000007</v>
      </c>
      <c r="L15" s="3">
        <v>2488522.6299999994</v>
      </c>
      <c r="M15" s="3">
        <v>8939885.6000000052</v>
      </c>
      <c r="N15" s="3">
        <f t="shared" si="4"/>
        <v>391956.12</v>
      </c>
      <c r="O15" s="3">
        <f t="shared" si="0"/>
        <v>447447.82</v>
      </c>
      <c r="P15" s="3">
        <f t="shared" si="1"/>
        <v>1259925.71</v>
      </c>
      <c r="Q15" s="3">
        <f t="shared" si="5"/>
        <v>2605197.4000000008</v>
      </c>
      <c r="R15" s="3">
        <f t="shared" si="2"/>
        <v>2935970.4499999993</v>
      </c>
      <c r="S15" s="3">
        <f t="shared" si="3"/>
        <v>10199811.310000006</v>
      </c>
    </row>
    <row r="16" spans="1:19" ht="20.100000000000001" customHeight="1" x14ac:dyDescent="0.25">
      <c r="A16" s="11" t="s">
        <v>10</v>
      </c>
      <c r="B16" s="12">
        <v>225218</v>
      </c>
      <c r="C16" s="12">
        <v>199195</v>
      </c>
      <c r="D16" s="12">
        <v>114106</v>
      </c>
      <c r="E16" s="12">
        <v>899</v>
      </c>
      <c r="F16" s="12">
        <v>850</v>
      </c>
      <c r="G16" s="12">
        <v>303</v>
      </c>
      <c r="H16" s="12">
        <v>488054</v>
      </c>
      <c r="I16" s="12">
        <v>448628</v>
      </c>
      <c r="J16" s="12">
        <v>1377153</v>
      </c>
      <c r="K16" s="13">
        <v>3344250.2100000014</v>
      </c>
      <c r="L16" s="13">
        <v>3023884.69</v>
      </c>
      <c r="M16" s="13">
        <v>12293693.790000007</v>
      </c>
      <c r="N16" s="13">
        <f t="shared" si="4"/>
        <v>592253.25</v>
      </c>
      <c r="O16" s="13">
        <f t="shared" si="0"/>
        <v>543708.38</v>
      </c>
      <c r="P16" s="13">
        <f t="shared" si="1"/>
        <v>1732588.27</v>
      </c>
      <c r="Q16" s="13">
        <f t="shared" si="5"/>
        <v>3936503.4600000014</v>
      </c>
      <c r="R16" s="13">
        <f t="shared" si="2"/>
        <v>3567593.07</v>
      </c>
      <c r="S16" s="13">
        <f t="shared" si="3"/>
        <v>14026282.060000006</v>
      </c>
    </row>
    <row r="17" spans="1:19" ht="20.100000000000001" customHeight="1" x14ac:dyDescent="0.25">
      <c r="A17" s="1" t="s">
        <v>11</v>
      </c>
      <c r="B17" s="2">
        <v>380850</v>
      </c>
      <c r="C17" s="2">
        <v>332238</v>
      </c>
      <c r="D17" s="2">
        <v>204330</v>
      </c>
      <c r="E17" s="2">
        <v>1549</v>
      </c>
      <c r="F17" s="2">
        <v>1540</v>
      </c>
      <c r="G17" s="2">
        <v>629</v>
      </c>
      <c r="H17" s="2">
        <v>827593</v>
      </c>
      <c r="I17" s="2">
        <v>794055</v>
      </c>
      <c r="J17" s="2">
        <v>2456900</v>
      </c>
      <c r="K17" s="3">
        <v>5608450.939999992</v>
      </c>
      <c r="L17" s="3">
        <v>5408563.7900000019</v>
      </c>
      <c r="M17" s="3">
        <v>22159739.789999999</v>
      </c>
      <c r="N17" s="3">
        <f t="shared" si="4"/>
        <v>993234.09</v>
      </c>
      <c r="O17" s="3">
        <f t="shared" si="0"/>
        <v>972484.65</v>
      </c>
      <c r="P17" s="3">
        <f t="shared" si="1"/>
        <v>3123040.63</v>
      </c>
      <c r="Q17" s="3">
        <f t="shared" si="5"/>
        <v>6601685.0299999919</v>
      </c>
      <c r="R17" s="3">
        <f t="shared" si="2"/>
        <v>6381048.4400000023</v>
      </c>
      <c r="S17" s="3">
        <f t="shared" si="3"/>
        <v>25282780.419999998</v>
      </c>
    </row>
    <row r="18" spans="1:19" ht="20.100000000000001" customHeight="1" x14ac:dyDescent="0.25">
      <c r="A18" s="11" t="s">
        <v>8</v>
      </c>
      <c r="B18" s="12">
        <v>408242</v>
      </c>
      <c r="C18" s="12">
        <v>500732</v>
      </c>
      <c r="D18" s="12">
        <v>297778</v>
      </c>
      <c r="E18" s="12">
        <v>2267</v>
      </c>
      <c r="F18" s="12">
        <v>4548</v>
      </c>
      <c r="G18" s="12">
        <v>821</v>
      </c>
      <c r="H18" s="12">
        <v>1015908</v>
      </c>
      <c r="I18" s="12">
        <v>1461055</v>
      </c>
      <c r="J18" s="12">
        <v>3477448</v>
      </c>
      <c r="K18" s="13">
        <v>6442306.2099999981</v>
      </c>
      <c r="L18" s="13">
        <v>10316218.689999972</v>
      </c>
      <c r="M18" s="13">
        <v>30531121.290000025</v>
      </c>
      <c r="N18" s="13">
        <f t="shared" si="4"/>
        <v>1140906.5</v>
      </c>
      <c r="O18" s="13">
        <f t="shared" si="0"/>
        <v>1854903.58</v>
      </c>
      <c r="P18" s="13">
        <f t="shared" si="1"/>
        <v>4302845.3</v>
      </c>
      <c r="Q18" s="13">
        <f t="shared" si="5"/>
        <v>7583212.7099999981</v>
      </c>
      <c r="R18" s="13">
        <f t="shared" si="2"/>
        <v>12171122.269999972</v>
      </c>
      <c r="S18" s="13">
        <f t="shared" si="3"/>
        <v>34833966.590000026</v>
      </c>
    </row>
    <row r="19" spans="1:19" ht="20.100000000000001" customHeight="1" x14ac:dyDescent="0.25">
      <c r="A19" s="1" t="s">
        <v>9</v>
      </c>
      <c r="B19" s="2">
        <v>1083810</v>
      </c>
      <c r="C19" s="2">
        <v>1152803</v>
      </c>
      <c r="D19" s="2">
        <v>689481</v>
      </c>
      <c r="E19" s="2">
        <v>4909</v>
      </c>
      <c r="F19" s="2">
        <v>4568</v>
      </c>
      <c r="G19" s="2">
        <v>2294</v>
      </c>
      <c r="H19" s="2">
        <v>2370234</v>
      </c>
      <c r="I19" s="2">
        <v>2573395</v>
      </c>
      <c r="J19" s="2">
        <v>8107119</v>
      </c>
      <c r="K19" s="3">
        <v>16778123.650000017</v>
      </c>
      <c r="L19" s="3">
        <v>17407952.659999982</v>
      </c>
      <c r="M19" s="3">
        <v>74416351.960000038</v>
      </c>
      <c r="N19" s="3">
        <f t="shared" si="4"/>
        <v>2971338.18</v>
      </c>
      <c r="O19" s="3">
        <f t="shared" si="0"/>
        <v>3130029.97</v>
      </c>
      <c r="P19" s="3">
        <f t="shared" si="1"/>
        <v>10487726.52</v>
      </c>
      <c r="Q19" s="3">
        <f t="shared" si="5"/>
        <v>19749461.830000017</v>
      </c>
      <c r="R19" s="3">
        <f t="shared" si="2"/>
        <v>20537982.62999998</v>
      </c>
      <c r="S19" s="3">
        <f t="shared" si="3"/>
        <v>84904078.480000034</v>
      </c>
    </row>
    <row r="20" spans="1:19" ht="20.100000000000001" customHeight="1" x14ac:dyDescent="0.25">
      <c r="A20" s="11" t="s">
        <v>16</v>
      </c>
      <c r="B20" s="12">
        <v>185251</v>
      </c>
      <c r="C20" s="12">
        <v>158633</v>
      </c>
      <c r="D20" s="12">
        <v>81413</v>
      </c>
      <c r="E20" s="12">
        <v>693</v>
      </c>
      <c r="F20" s="12">
        <v>700</v>
      </c>
      <c r="G20" s="12">
        <v>312</v>
      </c>
      <c r="H20" s="12">
        <v>388367</v>
      </c>
      <c r="I20" s="12">
        <v>350219</v>
      </c>
      <c r="J20" s="12">
        <v>935525</v>
      </c>
      <c r="K20" s="13">
        <v>2632246.1900000041</v>
      </c>
      <c r="L20" s="13">
        <v>2344533.2899999986</v>
      </c>
      <c r="M20" s="13">
        <v>8274335.2099999962</v>
      </c>
      <c r="N20" s="13">
        <f t="shared" si="4"/>
        <v>466160.21</v>
      </c>
      <c r="O20" s="13">
        <f t="shared" si="0"/>
        <v>421557.87</v>
      </c>
      <c r="P20" s="13">
        <f t="shared" si="1"/>
        <v>1166127.6399999999</v>
      </c>
      <c r="Q20" s="13">
        <f t="shared" si="5"/>
        <v>3098406.4000000041</v>
      </c>
      <c r="R20" s="13">
        <f t="shared" si="2"/>
        <v>2766091.1599999988</v>
      </c>
      <c r="S20" s="13">
        <f t="shared" si="3"/>
        <v>9440462.8499999959</v>
      </c>
    </row>
    <row r="21" spans="1:19" ht="20.100000000000001" customHeight="1" x14ac:dyDescent="0.25">
      <c r="A21" s="1" t="s">
        <v>17</v>
      </c>
      <c r="B21" s="2">
        <v>202361</v>
      </c>
      <c r="C21" s="2">
        <v>183380</v>
      </c>
      <c r="D21" s="2">
        <v>148538</v>
      </c>
      <c r="E21" s="2">
        <v>869</v>
      </c>
      <c r="F21" s="2">
        <v>1333</v>
      </c>
      <c r="G21" s="2">
        <v>456</v>
      </c>
      <c r="H21" s="2">
        <v>445630</v>
      </c>
      <c r="I21" s="2">
        <v>463210</v>
      </c>
      <c r="J21" s="2">
        <v>1756240</v>
      </c>
      <c r="K21" s="3">
        <v>3004067.8700000015</v>
      </c>
      <c r="L21" s="3">
        <v>3248160.4600000028</v>
      </c>
      <c r="M21" s="3">
        <v>15726231.649999984</v>
      </c>
      <c r="N21" s="3">
        <f t="shared" si="4"/>
        <v>532008.32999999996</v>
      </c>
      <c r="O21" s="3">
        <f t="shared" si="0"/>
        <v>584034.18999999994</v>
      </c>
      <c r="P21" s="3">
        <f t="shared" si="1"/>
        <v>2216346.44</v>
      </c>
      <c r="Q21" s="3">
        <f t="shared" si="5"/>
        <v>3536076.2000000016</v>
      </c>
      <c r="R21" s="3">
        <f t="shared" si="2"/>
        <v>3832194.6500000027</v>
      </c>
      <c r="S21" s="3">
        <f t="shared" si="3"/>
        <v>17942578.089999985</v>
      </c>
    </row>
    <row r="22" spans="1:19" ht="20.100000000000001" customHeight="1" x14ac:dyDescent="0.25">
      <c r="A22" s="11" t="s">
        <v>12</v>
      </c>
      <c r="B22" s="12">
        <v>543094</v>
      </c>
      <c r="C22" s="12">
        <v>554251</v>
      </c>
      <c r="D22" s="12">
        <v>329855</v>
      </c>
      <c r="E22" s="12">
        <v>2109</v>
      </c>
      <c r="F22" s="12">
        <v>3409</v>
      </c>
      <c r="G22" s="12">
        <v>540</v>
      </c>
      <c r="H22" s="12">
        <v>1307279</v>
      </c>
      <c r="I22" s="12">
        <v>1482145</v>
      </c>
      <c r="J22" s="12">
        <v>3887583</v>
      </c>
      <c r="K22" s="13">
        <v>8635033.6699999981</v>
      </c>
      <c r="L22" s="13">
        <v>10633919.510000004</v>
      </c>
      <c r="M22" s="13">
        <v>34698580.729999989</v>
      </c>
      <c r="N22" s="13">
        <f t="shared" si="4"/>
        <v>1529229.71</v>
      </c>
      <c r="O22" s="13">
        <f t="shared" si="0"/>
        <v>1912027.64</v>
      </c>
      <c r="P22" s="13">
        <f t="shared" si="1"/>
        <v>4890178.24</v>
      </c>
      <c r="Q22" s="13">
        <f t="shared" si="5"/>
        <v>10164263.379999999</v>
      </c>
      <c r="R22" s="13">
        <f t="shared" si="2"/>
        <v>12545947.150000004</v>
      </c>
      <c r="S22" s="13">
        <f t="shared" si="3"/>
        <v>39588758.969999991</v>
      </c>
    </row>
    <row r="23" spans="1:19" ht="20.100000000000001" customHeight="1" x14ac:dyDescent="0.25">
      <c r="A23" s="1" t="s">
        <v>14</v>
      </c>
      <c r="B23" s="2">
        <v>187502</v>
      </c>
      <c r="C23" s="2">
        <v>217861</v>
      </c>
      <c r="D23" s="2">
        <v>111992</v>
      </c>
      <c r="E23" s="2">
        <v>1299</v>
      </c>
      <c r="F23" s="2">
        <v>1080</v>
      </c>
      <c r="G23" s="2">
        <v>399</v>
      </c>
      <c r="H23" s="2">
        <v>451861</v>
      </c>
      <c r="I23" s="2">
        <v>568777</v>
      </c>
      <c r="J23" s="2">
        <v>1348035</v>
      </c>
      <c r="K23" s="3">
        <v>3079924.2600000035</v>
      </c>
      <c r="L23" s="3">
        <v>3943379.8199999956</v>
      </c>
      <c r="M23" s="3">
        <v>11932378.840000004</v>
      </c>
      <c r="N23" s="3">
        <f t="shared" si="4"/>
        <v>545442.18999999994</v>
      </c>
      <c r="O23" s="3">
        <f t="shared" si="0"/>
        <v>709037.83</v>
      </c>
      <c r="P23" s="3">
        <f t="shared" si="1"/>
        <v>1681667.04</v>
      </c>
      <c r="Q23" s="3">
        <f t="shared" si="5"/>
        <v>3625366.4500000034</v>
      </c>
      <c r="R23" s="3">
        <f t="shared" si="2"/>
        <v>4652417.6499999957</v>
      </c>
      <c r="S23" s="3">
        <f t="shared" si="3"/>
        <v>13614045.880000003</v>
      </c>
    </row>
    <row r="24" spans="1:19" ht="20.100000000000001" customHeight="1" x14ac:dyDescent="0.25">
      <c r="A24" s="11" t="s">
        <v>15</v>
      </c>
      <c r="B24" s="12">
        <v>426989</v>
      </c>
      <c r="C24" s="12">
        <v>490163</v>
      </c>
      <c r="D24" s="12">
        <v>319799</v>
      </c>
      <c r="E24" s="12">
        <v>2058</v>
      </c>
      <c r="F24" s="12">
        <v>1844</v>
      </c>
      <c r="G24" s="12">
        <v>834</v>
      </c>
      <c r="H24" s="12">
        <v>1040166</v>
      </c>
      <c r="I24" s="12">
        <v>1312189</v>
      </c>
      <c r="J24" s="12">
        <v>3773465</v>
      </c>
      <c r="K24" s="13">
        <v>6682160.3499999931</v>
      </c>
      <c r="L24" s="13">
        <v>9274208.9300000221</v>
      </c>
      <c r="M24" s="13">
        <v>33558602.690000027</v>
      </c>
      <c r="N24" s="13">
        <f t="shared" si="4"/>
        <v>1183383.71</v>
      </c>
      <c r="O24" s="13">
        <f t="shared" si="0"/>
        <v>1667545.43</v>
      </c>
      <c r="P24" s="13">
        <f t="shared" si="1"/>
        <v>4729517.6100000003</v>
      </c>
      <c r="Q24" s="13">
        <f t="shared" si="5"/>
        <v>7865544.0599999931</v>
      </c>
      <c r="R24" s="13">
        <f t="shared" si="2"/>
        <v>10941754.360000022</v>
      </c>
      <c r="S24" s="13">
        <f t="shared" si="3"/>
        <v>38288120.300000027</v>
      </c>
    </row>
    <row r="25" spans="1:19" ht="20.100000000000001" customHeight="1" x14ac:dyDescent="0.25">
      <c r="A25" s="1" t="s">
        <v>13</v>
      </c>
      <c r="B25" s="2">
        <v>159661</v>
      </c>
      <c r="C25" s="2">
        <v>194968</v>
      </c>
      <c r="D25" s="2">
        <v>121884</v>
      </c>
      <c r="E25" s="2">
        <v>1123</v>
      </c>
      <c r="F25" s="2">
        <v>1667</v>
      </c>
      <c r="G25" s="2">
        <v>501</v>
      </c>
      <c r="H25" s="2">
        <v>424544</v>
      </c>
      <c r="I25" s="2">
        <v>549602</v>
      </c>
      <c r="J25" s="2">
        <v>1477694</v>
      </c>
      <c r="K25" s="3">
        <v>2759453.9699999993</v>
      </c>
      <c r="L25" s="3">
        <v>3843116.3700000062</v>
      </c>
      <c r="M25" s="3">
        <v>12824156.880000006</v>
      </c>
      <c r="N25" s="3">
        <f t="shared" si="4"/>
        <v>488688.19</v>
      </c>
      <c r="O25" s="3">
        <f t="shared" si="0"/>
        <v>691010</v>
      </c>
      <c r="P25" s="3">
        <f t="shared" si="1"/>
        <v>1807348.07</v>
      </c>
      <c r="Q25" s="3">
        <f t="shared" si="5"/>
        <v>3248142.1599999992</v>
      </c>
      <c r="R25" s="3">
        <f t="shared" si="2"/>
        <v>4534126.3700000066</v>
      </c>
      <c r="S25" s="3">
        <f t="shared" si="3"/>
        <v>14631504.950000007</v>
      </c>
    </row>
    <row r="26" spans="1:19" ht="20.100000000000001" customHeight="1" x14ac:dyDescent="0.25">
      <c r="A26" s="11" t="s">
        <v>22</v>
      </c>
      <c r="B26" s="12">
        <v>647693</v>
      </c>
      <c r="C26" s="12">
        <v>586029</v>
      </c>
      <c r="D26" s="12">
        <v>403904</v>
      </c>
      <c r="E26" s="12">
        <v>2461</v>
      </c>
      <c r="F26" s="12">
        <v>1965</v>
      </c>
      <c r="G26" s="12">
        <v>1506</v>
      </c>
      <c r="H26" s="12">
        <v>1314069</v>
      </c>
      <c r="I26" s="12">
        <v>1092513</v>
      </c>
      <c r="J26" s="12">
        <v>4677497</v>
      </c>
      <c r="K26" s="13">
        <v>9425600.9500000086</v>
      </c>
      <c r="L26" s="13">
        <v>7125376.6699999934</v>
      </c>
      <c r="M26" s="13">
        <v>42328884.920000061</v>
      </c>
      <c r="N26" s="13">
        <f t="shared" si="4"/>
        <v>1669236</v>
      </c>
      <c r="O26" s="13">
        <f t="shared" si="0"/>
        <v>1281175.5</v>
      </c>
      <c r="P26" s="13">
        <f t="shared" si="1"/>
        <v>5965540.5999999996</v>
      </c>
      <c r="Q26" s="13">
        <f t="shared" si="5"/>
        <v>11094836.950000009</v>
      </c>
      <c r="R26" s="13">
        <f t="shared" si="2"/>
        <v>8406552.1699999943</v>
      </c>
      <c r="S26" s="13">
        <f t="shared" si="3"/>
        <v>48294425.520000063</v>
      </c>
    </row>
    <row r="27" spans="1:19" ht="20.100000000000001" customHeight="1" x14ac:dyDescent="0.25">
      <c r="A27" s="1" t="s">
        <v>21</v>
      </c>
      <c r="B27" s="2">
        <v>602958</v>
      </c>
      <c r="C27" s="2">
        <v>732253</v>
      </c>
      <c r="D27" s="2">
        <v>471463</v>
      </c>
      <c r="E27" s="2">
        <v>2920</v>
      </c>
      <c r="F27" s="2">
        <v>2374</v>
      </c>
      <c r="G27" s="2">
        <v>1150</v>
      </c>
      <c r="H27" s="2">
        <v>1249798</v>
      </c>
      <c r="I27" s="2">
        <v>1755557</v>
      </c>
      <c r="J27" s="2">
        <v>5631675</v>
      </c>
      <c r="K27" s="3">
        <v>8422168.7100000046</v>
      </c>
      <c r="L27" s="3">
        <v>12615169.680000037</v>
      </c>
      <c r="M27" s="3">
        <v>50461606.320000015</v>
      </c>
      <c r="N27" s="3">
        <f t="shared" si="4"/>
        <v>1491532.18</v>
      </c>
      <c r="O27" s="3">
        <f t="shared" si="0"/>
        <v>2268265.54</v>
      </c>
      <c r="P27" s="3">
        <f t="shared" si="1"/>
        <v>7111710.1699999999</v>
      </c>
      <c r="Q27" s="3">
        <f t="shared" si="5"/>
        <v>9913700.8900000043</v>
      </c>
      <c r="R27" s="3">
        <f t="shared" si="2"/>
        <v>14883435.220000036</v>
      </c>
      <c r="S27" s="3">
        <f t="shared" si="3"/>
        <v>57573316.490000017</v>
      </c>
    </row>
    <row r="28" spans="1:19" ht="20.100000000000001" customHeight="1" x14ac:dyDescent="0.25">
      <c r="A28" s="11" t="s">
        <v>20</v>
      </c>
      <c r="B28" s="12">
        <v>178024</v>
      </c>
      <c r="C28" s="12">
        <v>176521</v>
      </c>
      <c r="D28" s="12">
        <v>113333</v>
      </c>
      <c r="E28" s="12">
        <v>998</v>
      </c>
      <c r="F28" s="12">
        <v>952</v>
      </c>
      <c r="G28" s="12">
        <v>303</v>
      </c>
      <c r="H28" s="12">
        <v>404765</v>
      </c>
      <c r="I28" s="12">
        <v>452409</v>
      </c>
      <c r="J28" s="12">
        <v>1376916</v>
      </c>
      <c r="K28" s="13">
        <v>2940671.290000001</v>
      </c>
      <c r="L28" s="13">
        <v>3239754.3999999948</v>
      </c>
      <c r="M28" s="13">
        <v>12255665.940000007</v>
      </c>
      <c r="N28" s="13">
        <f t="shared" si="4"/>
        <v>520781.05</v>
      </c>
      <c r="O28" s="13">
        <f t="shared" si="0"/>
        <v>582522.74</v>
      </c>
      <c r="P28" s="13">
        <f t="shared" si="1"/>
        <v>1727228.89</v>
      </c>
      <c r="Q28" s="13">
        <f t="shared" si="5"/>
        <v>3461452.3400000008</v>
      </c>
      <c r="R28" s="13">
        <f t="shared" si="2"/>
        <v>3822277.139999995</v>
      </c>
      <c r="S28" s="13">
        <f t="shared" si="3"/>
        <v>13982894.830000008</v>
      </c>
    </row>
    <row r="29" spans="1:19" ht="20.100000000000001" customHeight="1" x14ac:dyDescent="0.25">
      <c r="A29" s="1" t="s">
        <v>18</v>
      </c>
      <c r="B29" s="2">
        <v>121005</v>
      </c>
      <c r="C29" s="2">
        <v>106660</v>
      </c>
      <c r="D29" s="2">
        <v>59310</v>
      </c>
      <c r="E29" s="2">
        <v>469</v>
      </c>
      <c r="F29" s="2">
        <v>572</v>
      </c>
      <c r="G29" s="2">
        <v>184</v>
      </c>
      <c r="H29" s="2">
        <v>279518</v>
      </c>
      <c r="I29" s="2">
        <v>270863</v>
      </c>
      <c r="J29" s="2">
        <v>710476</v>
      </c>
      <c r="K29" s="3">
        <v>1814099.3499999999</v>
      </c>
      <c r="L29" s="3">
        <v>1905318.369999998</v>
      </c>
      <c r="M29" s="3">
        <v>6225069.3900000015</v>
      </c>
      <c r="N29" s="3">
        <f t="shared" si="4"/>
        <v>321269.69</v>
      </c>
      <c r="O29" s="3">
        <f t="shared" si="0"/>
        <v>342585.01</v>
      </c>
      <c r="P29" s="3">
        <f t="shared" si="1"/>
        <v>877318.27</v>
      </c>
      <c r="Q29" s="3">
        <f t="shared" si="5"/>
        <v>2135369.04</v>
      </c>
      <c r="R29" s="3">
        <f t="shared" si="2"/>
        <v>2247903.379999998</v>
      </c>
      <c r="S29" s="3">
        <f t="shared" si="3"/>
        <v>7102387.660000002</v>
      </c>
    </row>
    <row r="30" spans="1:19" ht="20.100000000000001" customHeight="1" x14ac:dyDescent="0.25">
      <c r="A30" s="11" t="s">
        <v>19</v>
      </c>
      <c r="B30" s="12">
        <v>36083</v>
      </c>
      <c r="C30" s="12">
        <v>39007</v>
      </c>
      <c r="D30" s="12">
        <v>21596</v>
      </c>
      <c r="E30" s="12">
        <v>130</v>
      </c>
      <c r="F30" s="12">
        <v>237</v>
      </c>
      <c r="G30" s="12">
        <v>120</v>
      </c>
      <c r="H30" s="12">
        <v>69572</v>
      </c>
      <c r="I30" s="12">
        <v>103643</v>
      </c>
      <c r="J30" s="12">
        <v>253492</v>
      </c>
      <c r="K30" s="13">
        <v>407396.42000000004</v>
      </c>
      <c r="L30" s="13">
        <v>785408.44000000029</v>
      </c>
      <c r="M30" s="13">
        <v>2391692.4799999991</v>
      </c>
      <c r="N30" s="13">
        <f t="shared" si="4"/>
        <v>72148.27</v>
      </c>
      <c r="O30" s="13">
        <f t="shared" si="0"/>
        <v>141220.04999999999</v>
      </c>
      <c r="P30" s="13">
        <f t="shared" si="1"/>
        <v>337068.61</v>
      </c>
      <c r="Q30" s="13">
        <f t="shared" si="5"/>
        <v>479544.69000000006</v>
      </c>
      <c r="R30" s="13">
        <f t="shared" si="2"/>
        <v>926628.49000000022</v>
      </c>
      <c r="S30" s="13">
        <f t="shared" si="3"/>
        <v>2728761.0899999989</v>
      </c>
    </row>
    <row r="31" spans="1:19" ht="20.100000000000001" customHeight="1" x14ac:dyDescent="0.25">
      <c r="A31" s="1" t="s">
        <v>23</v>
      </c>
      <c r="B31" s="2">
        <v>581120</v>
      </c>
      <c r="C31" s="2">
        <v>560360</v>
      </c>
      <c r="D31" s="2">
        <v>337901</v>
      </c>
      <c r="E31" s="2">
        <v>3500</v>
      </c>
      <c r="F31" s="2">
        <v>4394</v>
      </c>
      <c r="G31" s="2">
        <v>1138</v>
      </c>
      <c r="H31" s="2">
        <v>1071452</v>
      </c>
      <c r="I31" s="2">
        <v>1153023</v>
      </c>
      <c r="J31" s="2">
        <v>4057886</v>
      </c>
      <c r="K31" s="3">
        <v>7674467.6600000057</v>
      </c>
      <c r="L31" s="3">
        <v>7811582.4499999983</v>
      </c>
      <c r="M31" s="3">
        <v>35591779.280000016</v>
      </c>
      <c r="N31" s="3">
        <f t="shared" si="4"/>
        <v>1359117.34</v>
      </c>
      <c r="O31" s="3">
        <f t="shared" si="0"/>
        <v>1404558.46</v>
      </c>
      <c r="P31" s="3">
        <f t="shared" si="1"/>
        <v>5016059.4800000004</v>
      </c>
      <c r="Q31" s="3">
        <f t="shared" si="5"/>
        <v>9033585.0000000056</v>
      </c>
      <c r="R31" s="3">
        <f t="shared" si="2"/>
        <v>9216140.9099999983</v>
      </c>
      <c r="S31" s="3">
        <f t="shared" si="3"/>
        <v>40607838.76000002</v>
      </c>
    </row>
    <row r="32" spans="1:19" ht="20.100000000000001" customHeight="1" x14ac:dyDescent="0.25">
      <c r="A32" s="11" t="s">
        <v>27</v>
      </c>
      <c r="B32" s="12">
        <v>362829</v>
      </c>
      <c r="C32" s="12">
        <v>335480</v>
      </c>
      <c r="D32" s="12">
        <v>227754</v>
      </c>
      <c r="E32" s="12">
        <v>1904</v>
      </c>
      <c r="F32" s="12">
        <v>1770</v>
      </c>
      <c r="G32" s="12">
        <v>754</v>
      </c>
      <c r="H32" s="12">
        <v>703592</v>
      </c>
      <c r="I32" s="12">
        <v>760426</v>
      </c>
      <c r="J32" s="12">
        <v>2627725</v>
      </c>
      <c r="K32" s="13">
        <v>4927442.709999999</v>
      </c>
      <c r="L32" s="13">
        <v>5177175.6599999983</v>
      </c>
      <c r="M32" s="13">
        <v>23710523.529999994</v>
      </c>
      <c r="N32" s="13">
        <f t="shared" si="4"/>
        <v>872630.27</v>
      </c>
      <c r="O32" s="13">
        <f t="shared" si="0"/>
        <v>930880</v>
      </c>
      <c r="P32" s="13">
        <f t="shared" si="1"/>
        <v>3341597.38</v>
      </c>
      <c r="Q32" s="13">
        <f t="shared" si="5"/>
        <v>5800072.9799999986</v>
      </c>
      <c r="R32" s="13">
        <f t="shared" si="2"/>
        <v>6108055.6599999983</v>
      </c>
      <c r="S32" s="13">
        <f t="shared" si="3"/>
        <v>27052120.909999993</v>
      </c>
    </row>
    <row r="33" spans="1:19" ht="20.100000000000001" customHeight="1" x14ac:dyDescent="0.25">
      <c r="A33" s="1" t="s">
        <v>25</v>
      </c>
      <c r="B33" s="2">
        <v>117258</v>
      </c>
      <c r="C33" s="2">
        <v>122679</v>
      </c>
      <c r="D33" s="2">
        <v>67949</v>
      </c>
      <c r="E33" s="2">
        <v>684</v>
      </c>
      <c r="F33" s="2">
        <v>617</v>
      </c>
      <c r="G33" s="2">
        <v>167</v>
      </c>
      <c r="H33" s="2">
        <v>266446</v>
      </c>
      <c r="I33" s="2">
        <v>319894</v>
      </c>
      <c r="J33" s="2">
        <v>821022</v>
      </c>
      <c r="K33" s="3">
        <v>1832254.7399999993</v>
      </c>
      <c r="L33" s="3">
        <v>2348076.8899999997</v>
      </c>
      <c r="M33" s="3">
        <v>7510279.2299999967</v>
      </c>
      <c r="N33" s="3">
        <f t="shared" si="4"/>
        <v>324484.94</v>
      </c>
      <c r="O33" s="3">
        <f t="shared" si="0"/>
        <v>422195.03</v>
      </c>
      <c r="P33" s="3">
        <f t="shared" si="1"/>
        <v>1058446.8700000001</v>
      </c>
      <c r="Q33" s="3">
        <f t="shared" si="5"/>
        <v>2156739.6799999992</v>
      </c>
      <c r="R33" s="3">
        <f t="shared" si="2"/>
        <v>2770271.92</v>
      </c>
      <c r="S33" s="3">
        <f t="shared" si="3"/>
        <v>8568726.0999999978</v>
      </c>
    </row>
    <row r="34" spans="1:19" ht="20.100000000000001" customHeight="1" x14ac:dyDescent="0.25">
      <c r="A34" s="11" t="s">
        <v>26</v>
      </c>
      <c r="B34" s="12">
        <v>2327464</v>
      </c>
      <c r="C34" s="12">
        <v>1957558</v>
      </c>
      <c r="D34" s="12">
        <v>1640155</v>
      </c>
      <c r="E34" s="12">
        <v>6755</v>
      </c>
      <c r="F34" s="12">
        <v>5516</v>
      </c>
      <c r="G34" s="12">
        <v>4033</v>
      </c>
      <c r="H34" s="12">
        <v>5220642</v>
      </c>
      <c r="I34" s="12">
        <v>4322388</v>
      </c>
      <c r="J34" s="12">
        <v>18756442</v>
      </c>
      <c r="K34" s="13">
        <v>36604986.359999858</v>
      </c>
      <c r="L34" s="13">
        <v>29501387.690000031</v>
      </c>
      <c r="M34" s="13">
        <v>169571836.11999947</v>
      </c>
      <c r="N34" s="13">
        <f t="shared" si="4"/>
        <v>6482595.7699999996</v>
      </c>
      <c r="O34" s="13">
        <f t="shared" si="0"/>
        <v>5304485.21</v>
      </c>
      <c r="P34" s="13">
        <f t="shared" si="1"/>
        <v>23898283.050000001</v>
      </c>
      <c r="Q34" s="13">
        <f t="shared" si="5"/>
        <v>43087582.129999861</v>
      </c>
      <c r="R34" s="13">
        <f t="shared" si="2"/>
        <v>34805872.900000028</v>
      </c>
      <c r="S34" s="13">
        <f t="shared" si="3"/>
        <v>193470119.16999948</v>
      </c>
    </row>
    <row r="35" spans="1:19" ht="20.100000000000001" customHeight="1" x14ac:dyDescent="0.25">
      <c r="A35" s="1" t="s">
        <v>24</v>
      </c>
      <c r="B35" s="2">
        <v>108302</v>
      </c>
      <c r="C35" s="2">
        <v>103403</v>
      </c>
      <c r="D35" s="2">
        <v>67596</v>
      </c>
      <c r="E35" s="2">
        <v>599</v>
      </c>
      <c r="F35" s="2">
        <v>681</v>
      </c>
      <c r="G35" s="2">
        <v>273</v>
      </c>
      <c r="H35" s="2">
        <v>259150</v>
      </c>
      <c r="I35" s="2">
        <v>262493</v>
      </c>
      <c r="J35" s="2">
        <v>798062</v>
      </c>
      <c r="K35" s="3">
        <v>1670404.7700000009</v>
      </c>
      <c r="L35" s="3">
        <v>1859454.3099999998</v>
      </c>
      <c r="M35" s="3">
        <v>7268751.3900000015</v>
      </c>
      <c r="N35" s="3">
        <f t="shared" si="4"/>
        <v>295821.96000000002</v>
      </c>
      <c r="O35" s="3">
        <f t="shared" si="0"/>
        <v>334338.44</v>
      </c>
      <c r="P35" s="3">
        <f t="shared" si="1"/>
        <v>1024407.6</v>
      </c>
      <c r="Q35" s="3">
        <f t="shared" si="5"/>
        <v>1966226.7300000009</v>
      </c>
      <c r="R35" s="3">
        <f t="shared" si="2"/>
        <v>2193792.75</v>
      </c>
      <c r="S35" s="3">
        <f t="shared" si="3"/>
        <v>8293158.9900000012</v>
      </c>
    </row>
    <row r="36" spans="1:19" ht="20.100000000000001" customHeight="1" x14ac:dyDescent="0.25">
      <c r="A36" s="7" t="s">
        <v>35</v>
      </c>
      <c r="B36" s="9">
        <f t="shared" ref="B36:L36" si="6">SUM(B9:B35)</f>
        <v>10764129</v>
      </c>
      <c r="C36" s="9">
        <f t="shared" si="6"/>
        <v>10774512</v>
      </c>
      <c r="D36" s="9">
        <f t="shared" si="6"/>
        <v>7112492</v>
      </c>
      <c r="E36" s="9">
        <f t="shared" si="6"/>
        <v>47225</v>
      </c>
      <c r="F36" s="9">
        <f t="shared" si="6"/>
        <v>51762</v>
      </c>
      <c r="G36" s="9">
        <f t="shared" si="6"/>
        <v>19363</v>
      </c>
      <c r="H36" s="9">
        <f t="shared" si="6"/>
        <v>24032641</v>
      </c>
      <c r="I36" s="9">
        <f t="shared" si="6"/>
        <v>26046453</v>
      </c>
      <c r="J36" s="9">
        <f t="shared" si="6"/>
        <v>83360966</v>
      </c>
      <c r="K36" s="10">
        <f t="shared" si="6"/>
        <v>164496216.43999991</v>
      </c>
      <c r="L36" s="10">
        <f t="shared" si="6"/>
        <v>181135707.76000002</v>
      </c>
      <c r="M36" s="10">
        <f>SUM(M9:M35)</f>
        <v>749719655.95999944</v>
      </c>
      <c r="N36" s="10">
        <f t="shared" ref="N36:P36" si="7">SUM(N9:N35)</f>
        <v>29131617.919999998</v>
      </c>
      <c r="O36" s="10">
        <f t="shared" si="7"/>
        <v>32569033.500000004</v>
      </c>
      <c r="P36" s="10">
        <f t="shared" si="7"/>
        <v>105660308.66</v>
      </c>
      <c r="Q36" s="10">
        <f t="shared" si="5"/>
        <v>193627834.3599999</v>
      </c>
      <c r="R36" s="10">
        <f t="shared" si="2"/>
        <v>213704741.26000002</v>
      </c>
      <c r="S36" s="10">
        <f t="shared" si="3"/>
        <v>855379964.61999941</v>
      </c>
    </row>
    <row r="37" spans="1:19" ht="33" customHeight="1" x14ac:dyDescent="0.25">
      <c r="A37" s="14" t="s">
        <v>37</v>
      </c>
      <c r="B37" s="14"/>
      <c r="C37" s="12"/>
      <c r="D37" s="12"/>
      <c r="E37" s="12"/>
      <c r="F37" s="12"/>
      <c r="G37" s="12"/>
      <c r="H37" s="12">
        <v>1421461</v>
      </c>
      <c r="I37" s="12">
        <v>1559417</v>
      </c>
      <c r="J37" s="12">
        <v>4261056</v>
      </c>
      <c r="K37" s="13">
        <v>8726675.4199999943</v>
      </c>
      <c r="L37" s="13">
        <v>11525890.750000002</v>
      </c>
      <c r="M37" s="13">
        <v>38185730.62000002</v>
      </c>
      <c r="N37" s="13">
        <f t="shared" ref="N37" si="8">ROUND(K$45/K$38*K37,2)</f>
        <v>1545459.1</v>
      </c>
      <c r="O37" s="13">
        <f t="shared" ref="O37" si="9">ROUND(L$45/L$38*L37,2)</f>
        <v>2072408.18</v>
      </c>
      <c r="P37" s="13">
        <f>ROUND(M$45/M$38*M37,2)-0.01</f>
        <v>5381633.0499999998</v>
      </c>
      <c r="Q37" s="13">
        <f t="shared" si="5"/>
        <v>10272134.519999994</v>
      </c>
      <c r="R37" s="13">
        <f t="shared" si="2"/>
        <v>13598298.930000002</v>
      </c>
      <c r="S37" s="13">
        <f t="shared" si="3"/>
        <v>43567363.670000017</v>
      </c>
    </row>
    <row r="38" spans="1:19" ht="20.100000000000001" customHeight="1" x14ac:dyDescent="0.25">
      <c r="A38" s="17" t="s">
        <v>36</v>
      </c>
      <c r="B38" s="15">
        <f>SUM(B36:B37)</f>
        <v>10764129</v>
      </c>
      <c r="C38" s="15">
        <f t="shared" ref="C38:D38" si="10">SUM(C36:C37)</f>
        <v>10774512</v>
      </c>
      <c r="D38" s="15">
        <f t="shared" si="10"/>
        <v>7112492</v>
      </c>
      <c r="E38" s="15">
        <v>47225</v>
      </c>
      <c r="F38" s="15">
        <v>51762</v>
      </c>
      <c r="G38" s="15">
        <v>19363</v>
      </c>
      <c r="H38" s="15">
        <v>25454102</v>
      </c>
      <c r="I38" s="15">
        <v>27605870</v>
      </c>
      <c r="J38" s="15">
        <v>87622022</v>
      </c>
      <c r="K38" s="16">
        <v>173222891.8599999</v>
      </c>
      <c r="L38" s="16">
        <v>192661598.51000002</v>
      </c>
      <c r="M38" s="16">
        <v>787905386.57999945</v>
      </c>
      <c r="N38" s="16">
        <f>SUM(N36:N37)</f>
        <v>30677077.02</v>
      </c>
      <c r="O38" s="16">
        <f t="shared" ref="O38:P38" si="11">SUM(O36:O37)</f>
        <v>34641441.680000007</v>
      </c>
      <c r="P38" s="16">
        <f t="shared" si="11"/>
        <v>111041941.70999999</v>
      </c>
      <c r="Q38" s="16">
        <f>SUM(Q36:Q37)</f>
        <v>203899968.87999988</v>
      </c>
      <c r="R38" s="16">
        <f t="shared" ref="R38:S38" si="12">SUM(R36:R37)</f>
        <v>227303040.19000003</v>
      </c>
      <c r="S38" s="16">
        <f t="shared" si="12"/>
        <v>898947328.28999949</v>
      </c>
    </row>
    <row r="39" spans="1:19" ht="20.100000000000001" customHeight="1" x14ac:dyDescent="0.25">
      <c r="A39" s="17"/>
      <c r="B39" s="19">
        <f>SUM(B38:D38)</f>
        <v>28651133</v>
      </c>
      <c r="C39" s="19"/>
      <c r="D39" s="19"/>
      <c r="E39" s="19">
        <v>80439</v>
      </c>
      <c r="F39" s="19"/>
      <c r="G39" s="19"/>
      <c r="H39" s="19">
        <f>SUM(H38:J38)</f>
        <v>140681994</v>
      </c>
      <c r="I39" s="19"/>
      <c r="J39" s="19"/>
      <c r="K39" s="18">
        <f>SUM(K38:M38)</f>
        <v>1153789876.9499993</v>
      </c>
      <c r="L39" s="18"/>
      <c r="M39" s="18"/>
      <c r="N39" s="18">
        <f>SUM(N38:P38)</f>
        <v>176360460.41</v>
      </c>
      <c r="O39" s="18"/>
      <c r="P39" s="18"/>
      <c r="Q39" s="18">
        <f>SUM(Q38:S38)</f>
        <v>1330150337.3599994</v>
      </c>
      <c r="R39" s="18"/>
      <c r="S39" s="18"/>
    </row>
    <row r="40" spans="1:19" hidden="1" x14ac:dyDescent="0.25">
      <c r="H40" s="4">
        <f>SUM(H38:J38)</f>
        <v>140681994</v>
      </c>
      <c r="K40" s="4">
        <f>SUM(K38:M38)</f>
        <v>1153789876.9499993</v>
      </c>
      <c r="L40" s="4"/>
    </row>
    <row r="41" spans="1:19" hidden="1" x14ac:dyDescent="0.25">
      <c r="H41">
        <v>3609379</v>
      </c>
      <c r="K41">
        <v>22178101.429999977</v>
      </c>
    </row>
    <row r="42" spans="1:19" hidden="1" x14ac:dyDescent="0.25">
      <c r="H42">
        <v>14951374</v>
      </c>
      <c r="K42">
        <v>140218091.01999903</v>
      </c>
    </row>
    <row r="43" spans="1:19" hidden="1" x14ac:dyDescent="0.25">
      <c r="H43" s="4">
        <f>SUM(H40:H42)</f>
        <v>159242747</v>
      </c>
      <c r="K43" s="4">
        <f>SUM(K40:K42)</f>
        <v>1316186069.3999984</v>
      </c>
    </row>
    <row r="44" spans="1:19" hidden="1" x14ac:dyDescent="0.25"/>
    <row r="45" spans="1:19" hidden="1" x14ac:dyDescent="0.25">
      <c r="J45" t="s">
        <v>39</v>
      </c>
      <c r="K45" s="5">
        <v>30677077.030000001</v>
      </c>
      <c r="L45" s="5">
        <v>34641441.660000004</v>
      </c>
      <c r="M45" s="5">
        <v>111041941.72</v>
      </c>
      <c r="N45" s="5">
        <f>SUM(K45:M45)</f>
        <v>176360460.41</v>
      </c>
    </row>
    <row r="46" spans="1:19" hidden="1" x14ac:dyDescent="0.25">
      <c r="K46" s="5">
        <f>K38+K45</f>
        <v>203899968.8899999</v>
      </c>
      <c r="L46" s="5">
        <f t="shared" ref="L46:N46" si="13">L38+L45</f>
        <v>227303040.17000002</v>
      </c>
      <c r="M46" s="5">
        <f t="shared" si="13"/>
        <v>898947328.29999948</v>
      </c>
      <c r="N46" s="5">
        <f t="shared" si="13"/>
        <v>207037537.43000001</v>
      </c>
    </row>
    <row r="47" spans="1:19" hidden="1" x14ac:dyDescent="0.25"/>
    <row r="48" spans="1:19" hidden="1" x14ac:dyDescent="0.25">
      <c r="K48">
        <v>203899968.88999999</v>
      </c>
      <c r="L48">
        <v>227303040.16999999</v>
      </c>
      <c r="M48">
        <v>898947328.29999995</v>
      </c>
      <c r="N48">
        <v>1330150337.3599999</v>
      </c>
    </row>
  </sheetData>
  <sortState ref="A5:A19371">
    <sortCondition ref="A5:A19371"/>
  </sortState>
  <mergeCells count="18">
    <mergeCell ref="A1:S1"/>
    <mergeCell ref="A2:S2"/>
    <mergeCell ref="A4:S4"/>
    <mergeCell ref="A5:S5"/>
    <mergeCell ref="Q7:S7"/>
    <mergeCell ref="Q39:S39"/>
    <mergeCell ref="N7:P7"/>
    <mergeCell ref="N39:P39"/>
    <mergeCell ref="B39:D39"/>
    <mergeCell ref="E39:G39"/>
    <mergeCell ref="H39:J39"/>
    <mergeCell ref="K39:M39"/>
    <mergeCell ref="A38:A39"/>
    <mergeCell ref="B7:D7"/>
    <mergeCell ref="E7:G7"/>
    <mergeCell ref="H7:J7"/>
    <mergeCell ref="K7:M7"/>
    <mergeCell ref="A7:A8"/>
  </mergeCells>
  <printOptions horizontalCentered="1"/>
  <pageMargins left="0.65811023622047249" right="0.11811023622047245" top="0.39370078740157483" bottom="0.39370078740157483" header="0.31496062992125984" footer="0.31496062992125984"/>
  <pageSetup paperSize="9" scale="5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ENEDINA LEITE MAROCCOLO ANTUNES</cp:lastModifiedBy>
  <cp:lastPrinted>2015-02-25T19:29:26Z</cp:lastPrinted>
  <dcterms:created xsi:type="dcterms:W3CDTF">2014-10-04T14:18:37Z</dcterms:created>
  <dcterms:modified xsi:type="dcterms:W3CDTF">2015-07-06T19:34:56Z</dcterms:modified>
</cp:coreProperties>
</file>