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inhao/Desktop/服佑/业务/博世/"/>
    </mc:Choice>
  </mc:AlternateContent>
  <xr:revisionPtr revIDLastSave="0" documentId="13_ncr:1_{ABA85CD5-AF43-1246-A78A-A2854DCF6714}" xr6:coauthVersionLast="38" xr6:coauthVersionMax="43" xr10:uidLastSave="{00000000-0000-0000-0000-000000000000}"/>
  <bookViews>
    <workbookView xWindow="0" yWindow="460" windowWidth="20740" windowHeight="11160" tabRatio="580" activeTab="3" xr2:uid="{00000000-000D-0000-FFFF-FFFF00000000}"/>
  </bookViews>
  <sheets>
    <sheet name="Total Expenses Summary" sheetId="2" r:id="rId1"/>
    <sheet name="Working Hours " sheetId="8" r:id="rId2"/>
    <sheet name="测试用例费用" sheetId="7" state="hidden" r:id="rId3"/>
    <sheet name="Equipment Rental" sheetId="4" r:id="rId4"/>
    <sheet name="Intern Fee" sheetId="6" r:id="rId5"/>
    <sheet name="Purchase Expenses" sheetId="9" r:id="rId6"/>
  </sheets>
  <calcPr calcId="179021"/>
</workbook>
</file>

<file path=xl/calcChain.xml><?xml version="1.0" encoding="utf-8"?>
<calcChain xmlns="http://schemas.openxmlformats.org/spreadsheetml/2006/main">
  <c r="E3" i="2" l="1"/>
  <c r="E4" i="2"/>
  <c r="E6" i="2"/>
  <c r="E7" i="2"/>
  <c r="D5" i="8"/>
  <c r="D6" i="8"/>
  <c r="D7" i="8"/>
  <c r="D8" i="8"/>
  <c r="D9" i="8"/>
  <c r="E9" i="2"/>
  <c r="C9" i="2" s="1"/>
  <c r="D5" i="2" l="1"/>
  <c r="E5" i="2" s="1"/>
  <c r="C4" i="9"/>
  <c r="D4" i="8" l="1"/>
  <c r="D10" i="8" s="1"/>
  <c r="G4" i="4" l="1"/>
  <c r="G5" i="4"/>
  <c r="G6" i="4"/>
  <c r="G7" i="4"/>
  <c r="G8" i="4"/>
  <c r="G9" i="4"/>
  <c r="G10" i="4"/>
  <c r="G11" i="4"/>
  <c r="G12" i="4"/>
  <c r="G13" i="4"/>
  <c r="G3" i="4"/>
  <c r="G14" i="4" l="1"/>
  <c r="E8" i="2" s="1"/>
  <c r="C8" i="2" s="1"/>
  <c r="C10" i="2" l="1"/>
  <c r="E2" i="2" l="1"/>
  <c r="E10" i="2" s="1"/>
</calcChain>
</file>

<file path=xl/sharedStrings.xml><?xml version="1.0" encoding="utf-8"?>
<sst xmlns="http://schemas.openxmlformats.org/spreadsheetml/2006/main" count="131" uniqueCount="85">
  <si>
    <r>
      <t>Ve</t>
    </r>
    <r>
      <rPr>
        <sz val="11"/>
        <color indexed="8"/>
        <rFont val="宋体"/>
        <family val="3"/>
        <charset val="134"/>
      </rPr>
      <t>hicle Spy</t>
    </r>
    <phoneticPr fontId="2" type="noConversion"/>
  </si>
  <si>
    <t>CANoe1</t>
    <phoneticPr fontId="2" type="noConversion"/>
  </si>
  <si>
    <t>GL3000</t>
    <phoneticPr fontId="2" type="noConversion"/>
  </si>
  <si>
    <t>CANoe2</t>
    <phoneticPr fontId="2" type="noConversion"/>
  </si>
  <si>
    <t>CANanalyer</t>
    <phoneticPr fontId="2" type="noConversion"/>
  </si>
  <si>
    <t>ECU</t>
    <phoneticPr fontId="22" type="noConversion"/>
  </si>
  <si>
    <t>计划完成时间</t>
    <phoneticPr fontId="22" type="noConversion"/>
  </si>
  <si>
    <t>IPK</t>
    <phoneticPr fontId="22" type="noConversion"/>
  </si>
  <si>
    <t>2019.1.23</t>
    <phoneticPr fontId="22" type="noConversion"/>
  </si>
  <si>
    <t>MMI</t>
    <phoneticPr fontId="22" type="noConversion"/>
  </si>
  <si>
    <t>2019.1.30</t>
    <phoneticPr fontId="22" type="noConversion"/>
  </si>
  <si>
    <t>T-BOX</t>
    <phoneticPr fontId="22" type="noConversion"/>
  </si>
  <si>
    <t>2019.2.14</t>
    <phoneticPr fontId="22" type="noConversion"/>
  </si>
  <si>
    <t>WCM</t>
    <phoneticPr fontId="22" type="noConversion"/>
  </si>
  <si>
    <t>AC</t>
    <phoneticPr fontId="22" type="noConversion"/>
  </si>
  <si>
    <t>2019.1.21</t>
    <phoneticPr fontId="22" type="noConversion"/>
  </si>
  <si>
    <t>APA（包含AVM功能）</t>
    <phoneticPr fontId="22" type="noConversion"/>
  </si>
  <si>
    <t>FCP</t>
    <phoneticPr fontId="22" type="noConversion"/>
  </si>
  <si>
    <t>2019.1.25</t>
    <phoneticPr fontId="22" type="noConversion"/>
  </si>
  <si>
    <t>EPS</t>
    <phoneticPr fontId="22" type="noConversion"/>
  </si>
  <si>
    <t>2019.2.19</t>
    <phoneticPr fontId="22" type="noConversion"/>
  </si>
  <si>
    <t>ESC</t>
    <phoneticPr fontId="22" type="noConversion"/>
  </si>
  <si>
    <t>2019.2.26</t>
    <phoneticPr fontId="22" type="noConversion"/>
  </si>
  <si>
    <t>AQM</t>
    <phoneticPr fontId="22" type="noConversion"/>
  </si>
  <si>
    <t>EXV1</t>
    <phoneticPr fontId="22" type="noConversion"/>
  </si>
  <si>
    <t>2019.2.26</t>
    <phoneticPr fontId="22" type="noConversion"/>
  </si>
  <si>
    <t>Ibooster</t>
    <phoneticPr fontId="22" type="noConversion"/>
  </si>
  <si>
    <t>2019.2.21</t>
    <phoneticPr fontId="22" type="noConversion"/>
  </si>
  <si>
    <t>BMS</t>
    <phoneticPr fontId="22" type="noConversion"/>
  </si>
  <si>
    <t>OBC</t>
    <phoneticPr fontId="22" type="noConversion"/>
  </si>
  <si>
    <t>2019.2.22</t>
    <phoneticPr fontId="22" type="noConversion"/>
  </si>
  <si>
    <t>IPU</t>
    <phoneticPr fontId="22" type="noConversion"/>
  </si>
  <si>
    <t>VCU</t>
    <phoneticPr fontId="22" type="noConversion"/>
  </si>
  <si>
    <t>2019.2.28</t>
    <phoneticPr fontId="22" type="noConversion"/>
  </si>
  <si>
    <t xml:space="preserve">工时（天） </t>
    <phoneticPr fontId="22" type="noConversion"/>
  </si>
  <si>
    <t>GE-12A</t>
    <phoneticPr fontId="25" type="noConversion"/>
  </si>
  <si>
    <r>
      <t>GE-12</t>
    </r>
    <r>
      <rPr>
        <sz val="11"/>
        <color indexed="8"/>
        <rFont val="宋体"/>
        <family val="3"/>
        <charset val="134"/>
      </rPr>
      <t>B</t>
    </r>
    <phoneticPr fontId="25" type="noConversion"/>
  </si>
  <si>
    <t>CANoe（3）</t>
    <phoneticPr fontId="2" type="noConversion"/>
  </si>
  <si>
    <t>Vehicle Spy(2)</t>
    <phoneticPr fontId="2" type="noConversion"/>
  </si>
  <si>
    <t>Vehicle Spy(3)</t>
  </si>
  <si>
    <t>62*8=496</t>
    <phoneticPr fontId="2" type="noConversion"/>
  </si>
  <si>
    <t>Expense</t>
    <phoneticPr fontId="2" type="noConversion"/>
  </si>
  <si>
    <t>Hours</t>
    <phoneticPr fontId="20" type="noConversion"/>
  </si>
  <si>
    <t>Hours</t>
    <phoneticPr fontId="2" type="noConversion"/>
  </si>
  <si>
    <t>Name</t>
    <phoneticPr fontId="20" type="noConversion"/>
  </si>
  <si>
    <t>Unit Price</t>
    <phoneticPr fontId="20" type="noConversion"/>
  </si>
  <si>
    <t>Total</t>
    <phoneticPr fontId="20" type="noConversion"/>
  </si>
  <si>
    <t>Remark</t>
    <phoneticPr fontId="20" type="noConversion"/>
  </si>
  <si>
    <t>Tools Rent Fee</t>
    <phoneticPr fontId="2" type="noConversion"/>
  </si>
  <si>
    <t>Intern Fee</t>
    <phoneticPr fontId="2" type="noConversion"/>
  </si>
  <si>
    <r>
      <t>徐萌萌
xu</t>
    </r>
    <r>
      <rPr>
        <sz val="11"/>
        <color indexed="8"/>
        <rFont val="宋体"/>
        <family val="3"/>
        <charset val="134"/>
      </rPr>
      <t>mengmeng</t>
    </r>
    <phoneticPr fontId="25" type="noConversion"/>
  </si>
  <si>
    <t>汤元
tangyuan</t>
    <phoneticPr fontId="25" type="noConversion"/>
  </si>
  <si>
    <r>
      <t>陈洽
c</t>
    </r>
    <r>
      <rPr>
        <sz val="11"/>
        <color indexed="8"/>
        <rFont val="宋体"/>
        <family val="3"/>
        <charset val="134"/>
      </rPr>
      <t>henqia</t>
    </r>
    <phoneticPr fontId="25" type="noConversion"/>
  </si>
  <si>
    <r>
      <t>陈康康
c</t>
    </r>
    <r>
      <rPr>
        <sz val="11"/>
        <color indexed="8"/>
        <rFont val="宋体"/>
        <family val="3"/>
        <charset val="134"/>
      </rPr>
      <t>henkangkang</t>
    </r>
    <phoneticPr fontId="25" type="noConversion"/>
  </si>
  <si>
    <r>
      <t>薄阳
b</t>
    </r>
    <r>
      <rPr>
        <sz val="11"/>
        <color indexed="8"/>
        <rFont val="宋体"/>
        <family val="3"/>
        <charset val="134"/>
      </rPr>
      <t>oyang</t>
    </r>
    <phoneticPr fontId="2" type="noConversion"/>
  </si>
  <si>
    <r>
      <t>崔丁太
c</t>
    </r>
    <r>
      <rPr>
        <sz val="11"/>
        <color indexed="8"/>
        <rFont val="宋体"/>
        <family val="3"/>
        <charset val="134"/>
      </rPr>
      <t>uidingtai</t>
    </r>
    <phoneticPr fontId="2" type="noConversion"/>
  </si>
  <si>
    <t>周五
Friday</t>
    <phoneticPr fontId="25" type="noConversion"/>
  </si>
  <si>
    <t>周六
Saturday</t>
    <phoneticPr fontId="25" type="noConversion"/>
  </si>
  <si>
    <t>周日
weekday</t>
    <phoneticPr fontId="25" type="noConversion"/>
  </si>
  <si>
    <t>周一
Monday</t>
    <phoneticPr fontId="25" type="noConversion"/>
  </si>
  <si>
    <t>周二
Tuesday</t>
    <phoneticPr fontId="25" type="noConversion"/>
  </si>
  <si>
    <t>周三
Wednesday</t>
    <phoneticPr fontId="25" type="noConversion"/>
  </si>
  <si>
    <t>周四
Thursday</t>
    <phoneticPr fontId="25" type="noConversion"/>
  </si>
  <si>
    <t>万用表/摄像头multimeter/ Camera</t>
    <phoneticPr fontId="2" type="noConversion"/>
  </si>
  <si>
    <t>示波器oscilloscop</t>
    <phoneticPr fontId="2" type="noConversion"/>
  </si>
  <si>
    <t>程控电源GPIB</t>
    <phoneticPr fontId="2" type="noConversion"/>
  </si>
  <si>
    <t>合计Total</t>
    <phoneticPr fontId="2" type="noConversion"/>
  </si>
  <si>
    <t>Total</t>
    <phoneticPr fontId="2" type="noConversion"/>
  </si>
  <si>
    <t>Date</t>
    <phoneticPr fontId="2" type="noConversion"/>
  </si>
  <si>
    <t>Company</t>
    <phoneticPr fontId="2" type="noConversion"/>
  </si>
  <si>
    <t>Amount</t>
    <phoneticPr fontId="2" type="noConversion"/>
  </si>
  <si>
    <t>上海微森电子科技有限公司
Shanghai Weisen Electronic Technology Corporation</t>
    <phoneticPr fontId="2" type="noConversion"/>
  </si>
  <si>
    <t xml:space="preserve">
 working hours</t>
    <phoneticPr fontId="25" type="noConversion"/>
  </si>
  <si>
    <t xml:space="preserve">
Project</t>
    <phoneticPr fontId="25" type="noConversion"/>
  </si>
  <si>
    <t>Name</t>
    <phoneticPr fontId="25" type="noConversion"/>
  </si>
  <si>
    <t>Serial #</t>
    <phoneticPr fontId="25" type="noConversion"/>
  </si>
  <si>
    <t>Days</t>
    <phoneticPr fontId="2" type="noConversion"/>
  </si>
  <si>
    <t xml:space="preserve">
Delivery Date</t>
    <phoneticPr fontId="2" type="noConversion"/>
  </si>
  <si>
    <t xml:space="preserve">
Unit-price</t>
    <phoneticPr fontId="2" type="noConversion"/>
  </si>
  <si>
    <t xml:space="preserve">Equipment </t>
    <phoneticPr fontId="2" type="noConversion"/>
  </si>
  <si>
    <t>Serial #</t>
    <phoneticPr fontId="2" type="noConversion"/>
  </si>
  <si>
    <t>Reimbursement</t>
    <phoneticPr fontId="2" type="noConversion"/>
  </si>
  <si>
    <t>Salary</t>
    <phoneticPr fontId="2" type="noConversion"/>
  </si>
  <si>
    <t>4月April</t>
    <phoneticPr fontId="2" type="noConversion"/>
  </si>
  <si>
    <t>April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</si>
</sst>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0" fillId="0" borderId="9" xfId="0" applyBorder="1">
      <alignment vertical="center"/>
    </xf>
    <xf numFmtId="0" fontId="6" fillId="19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0" fillId="0" borderId="12" xfId="0" applyBorder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9" xfId="0" applyNumberFormat="1" applyBorder="1">
      <alignment vertical="center"/>
    </xf>
    <xf numFmtId="14" fontId="1" fillId="0" borderId="9" xfId="0" applyNumberFormat="1" applyFont="1" applyBorder="1">
      <alignment vertical="center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0" fillId="0" borderId="12" xfId="0" applyNumberFormat="1" applyBorder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I19" sqref="I19"/>
    </sheetView>
  </sheetViews>
  <sheetFormatPr baseColWidth="10" defaultColWidth="8.83203125" defaultRowHeight="14"/>
  <cols>
    <col min="1" max="1" width="33.33203125" style="3" customWidth="1"/>
    <col min="2" max="2" width="21.33203125" style="3" bestFit="1" customWidth="1"/>
    <col min="3" max="3" width="9" style="3"/>
    <col min="4" max="4" width="12.6640625" style="3" customWidth="1"/>
    <col min="5" max="5" width="11" style="3" customWidth="1"/>
    <col min="6" max="6" width="26.33203125" style="3" customWidth="1"/>
  </cols>
  <sheetData>
    <row r="1" spans="1:6" ht="38" customHeight="1">
      <c r="A1" s="27" t="s">
        <v>41</v>
      </c>
      <c r="B1" s="1" t="s">
        <v>44</v>
      </c>
      <c r="C1" s="1" t="s">
        <v>42</v>
      </c>
      <c r="D1" s="1" t="s">
        <v>45</v>
      </c>
      <c r="E1" s="1" t="s">
        <v>46</v>
      </c>
      <c r="F1" s="1" t="s">
        <v>47</v>
      </c>
    </row>
    <row r="2" spans="1:6" ht="30">
      <c r="A2" s="27" t="s">
        <v>43</v>
      </c>
      <c r="B2" s="30" t="s">
        <v>50</v>
      </c>
      <c r="C2" s="21">
        <v>168</v>
      </c>
      <c r="D2" s="2">
        <v>225</v>
      </c>
      <c r="E2" s="2">
        <f t="shared" ref="E2:E7" si="0">D2*C2</f>
        <v>37800</v>
      </c>
      <c r="F2" s="1"/>
    </row>
    <row r="3" spans="1:6" ht="30">
      <c r="A3" s="27" t="s">
        <v>43</v>
      </c>
      <c r="B3" s="30" t="s">
        <v>51</v>
      </c>
      <c r="C3" s="21">
        <v>168</v>
      </c>
      <c r="D3" s="2">
        <v>225</v>
      </c>
      <c r="E3" s="2">
        <f t="shared" si="0"/>
        <v>37800</v>
      </c>
      <c r="F3" s="1"/>
    </row>
    <row r="4" spans="1:6" ht="30">
      <c r="A4" s="27" t="s">
        <v>43</v>
      </c>
      <c r="B4" s="30" t="s">
        <v>52</v>
      </c>
      <c r="C4" s="21">
        <v>150</v>
      </c>
      <c r="D4" s="2">
        <v>225</v>
      </c>
      <c r="E4" s="2">
        <f t="shared" si="0"/>
        <v>33750</v>
      </c>
      <c r="F4" s="1"/>
    </row>
    <row r="5" spans="1:6" s="25" customFormat="1" ht="30">
      <c r="A5" s="27" t="s">
        <v>43</v>
      </c>
      <c r="B5" s="45" t="s">
        <v>53</v>
      </c>
      <c r="C5" s="21">
        <v>163</v>
      </c>
      <c r="D5" s="21">
        <f>225*0.8</f>
        <v>180</v>
      </c>
      <c r="E5" s="2">
        <f t="shared" si="0"/>
        <v>29340</v>
      </c>
      <c r="F5" s="24"/>
    </row>
    <row r="6" spans="1:6" ht="30">
      <c r="A6" s="27" t="s">
        <v>43</v>
      </c>
      <c r="B6" s="31" t="s">
        <v>54</v>
      </c>
      <c r="C6" s="21">
        <v>182</v>
      </c>
      <c r="D6" s="2">
        <v>225</v>
      </c>
      <c r="E6" s="2">
        <f t="shared" si="0"/>
        <v>40950</v>
      </c>
      <c r="F6" s="8"/>
    </row>
    <row r="7" spans="1:6" ht="30">
      <c r="A7" s="27" t="s">
        <v>43</v>
      </c>
      <c r="B7" s="31" t="s">
        <v>55</v>
      </c>
      <c r="C7" s="22">
        <v>180</v>
      </c>
      <c r="D7" s="2">
        <v>225</v>
      </c>
      <c r="E7" s="2">
        <f t="shared" si="0"/>
        <v>40500</v>
      </c>
      <c r="F7" s="18"/>
    </row>
    <row r="8" spans="1:6">
      <c r="A8" s="27" t="s">
        <v>48</v>
      </c>
      <c r="B8" s="31"/>
      <c r="C8" s="22">
        <f>E8/D8</f>
        <v>185.66308243727599</v>
      </c>
      <c r="D8" s="2">
        <v>225</v>
      </c>
      <c r="E8" s="2">
        <f>'Equipment Rental'!G14</f>
        <v>41774.193548387098</v>
      </c>
      <c r="F8" s="18"/>
    </row>
    <row r="9" spans="1:6">
      <c r="A9" s="27" t="s">
        <v>49</v>
      </c>
      <c r="B9" s="31"/>
      <c r="C9" s="22">
        <f t="shared" ref="C9" si="1">E9/D9</f>
        <v>27.762222222222221</v>
      </c>
      <c r="D9" s="2">
        <v>225</v>
      </c>
      <c r="E9" s="2">
        <f>'Intern Fee'!D2</f>
        <v>6246.5</v>
      </c>
      <c r="F9" s="18"/>
    </row>
    <row r="10" spans="1:6" ht="39" customHeight="1">
      <c r="A10" s="7" t="s">
        <v>46</v>
      </c>
      <c r="B10" s="7"/>
      <c r="C10" s="7">
        <f>SUM(C2:C9)</f>
        <v>1224.4253046594981</v>
      </c>
      <c r="D10" s="7"/>
      <c r="E10" s="7">
        <f>SUM(E2:E9)</f>
        <v>268160.69354838709</v>
      </c>
      <c r="F1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"/>
  <sheetViews>
    <sheetView zoomScale="80" zoomScaleNormal="80" workbookViewId="0">
      <selection activeCell="B18" sqref="B18"/>
    </sheetView>
  </sheetViews>
  <sheetFormatPr baseColWidth="10" defaultColWidth="8.83203125" defaultRowHeight="14"/>
  <cols>
    <col min="1" max="1" width="16" customWidth="1"/>
    <col min="2" max="2" width="12.1640625" customWidth="1"/>
    <col min="4" max="4" width="20" customWidth="1"/>
    <col min="5" max="6" width="9.6640625" bestFit="1" customWidth="1"/>
    <col min="7" max="7" width="16" customWidth="1"/>
    <col min="8" max="13" width="9.6640625" bestFit="1" customWidth="1"/>
    <col min="14" max="22" width="10.83203125" bestFit="1" customWidth="1"/>
    <col min="23" max="34" width="10.83203125" style="3" bestFit="1" customWidth="1"/>
  </cols>
  <sheetData>
    <row r="1" spans="1:39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39" ht="30">
      <c r="A2" s="30" t="s">
        <v>75</v>
      </c>
      <c r="B2" s="30" t="s">
        <v>74</v>
      </c>
      <c r="C2" s="30" t="s">
        <v>73</v>
      </c>
      <c r="D2" s="30" t="s">
        <v>72</v>
      </c>
      <c r="E2" s="32">
        <v>43556</v>
      </c>
      <c r="F2" s="33">
        <v>43557</v>
      </c>
      <c r="G2" s="32">
        <v>43558</v>
      </c>
      <c r="H2" s="33">
        <v>43559</v>
      </c>
      <c r="I2" s="32">
        <v>43560</v>
      </c>
      <c r="J2" s="33">
        <v>43561</v>
      </c>
      <c r="K2" s="32">
        <v>43562</v>
      </c>
      <c r="L2" s="33">
        <v>43563</v>
      </c>
      <c r="M2" s="32">
        <v>43564</v>
      </c>
      <c r="N2" s="33">
        <v>43565</v>
      </c>
      <c r="O2" s="32">
        <v>43566</v>
      </c>
      <c r="P2" s="33">
        <v>43567</v>
      </c>
      <c r="Q2" s="32">
        <v>43568</v>
      </c>
      <c r="R2" s="33">
        <v>43569</v>
      </c>
      <c r="S2" s="32">
        <v>43570</v>
      </c>
      <c r="T2" s="33">
        <v>43571</v>
      </c>
      <c r="U2" s="32">
        <v>43572</v>
      </c>
      <c r="V2" s="33">
        <v>43573</v>
      </c>
      <c r="W2" s="32">
        <v>43574</v>
      </c>
      <c r="X2" s="33">
        <v>43575</v>
      </c>
      <c r="Y2" s="32">
        <v>43576</v>
      </c>
      <c r="Z2" s="33">
        <v>43577</v>
      </c>
      <c r="AA2" s="32">
        <v>43578</v>
      </c>
      <c r="AB2" s="33">
        <v>43579</v>
      </c>
      <c r="AC2" s="32">
        <v>43580</v>
      </c>
      <c r="AD2" s="33">
        <v>43581</v>
      </c>
      <c r="AE2" s="32">
        <v>43582</v>
      </c>
      <c r="AF2" s="33">
        <v>43583</v>
      </c>
      <c r="AG2" s="32">
        <v>43584</v>
      </c>
      <c r="AH2" s="33">
        <v>43585</v>
      </c>
    </row>
    <row r="3" spans="1:39" ht="78">
      <c r="A3" s="16"/>
      <c r="B3" s="16"/>
      <c r="C3" s="16"/>
      <c r="D3" s="16"/>
      <c r="E3" s="36" t="s" ph="1">
        <v>59</v>
      </c>
      <c r="F3" s="36" t="s" ph="1">
        <v>60</v>
      </c>
      <c r="G3" s="36" t="s" ph="1">
        <v>61</v>
      </c>
      <c r="H3" s="36" t="s" ph="1">
        <v>62</v>
      </c>
      <c r="I3" s="36" t="s" ph="1">
        <v>56</v>
      </c>
      <c r="J3" s="36" t="s" ph="1">
        <v>57</v>
      </c>
      <c r="K3" s="36" t="s" ph="1">
        <v>58</v>
      </c>
      <c r="L3" s="36" t="s" ph="1">
        <v>59</v>
      </c>
      <c r="M3" s="36" t="s" ph="1">
        <v>60</v>
      </c>
      <c r="N3" s="36" t="s" ph="1">
        <v>61</v>
      </c>
      <c r="O3" s="36" t="s" ph="1">
        <v>62</v>
      </c>
      <c r="P3" s="36" t="s" ph="1">
        <v>56</v>
      </c>
      <c r="Q3" s="36" t="s" ph="1">
        <v>57</v>
      </c>
      <c r="R3" s="36" t="s" ph="1">
        <v>58</v>
      </c>
      <c r="S3" s="36" t="s" ph="1">
        <v>59</v>
      </c>
      <c r="T3" s="36" t="s" ph="1">
        <v>60</v>
      </c>
      <c r="U3" s="36" t="s" ph="1">
        <v>61</v>
      </c>
      <c r="V3" s="36" t="s" ph="1">
        <v>62</v>
      </c>
      <c r="W3" s="36" t="s" ph="1">
        <v>56</v>
      </c>
      <c r="X3" s="36" t="s" ph="1">
        <v>57</v>
      </c>
      <c r="Y3" s="36" t="s" ph="1">
        <v>58</v>
      </c>
      <c r="Z3" s="36" t="s" ph="1">
        <v>59</v>
      </c>
      <c r="AA3" s="36" t="s" ph="1">
        <v>60</v>
      </c>
      <c r="AB3" s="36" t="s" ph="1">
        <v>61</v>
      </c>
      <c r="AC3" s="36" t="s" ph="1">
        <v>62</v>
      </c>
      <c r="AD3" s="36" t="s" ph="1">
        <v>56</v>
      </c>
      <c r="AE3" s="36" t="s" ph="1">
        <v>57</v>
      </c>
      <c r="AF3" s="36" t="s" ph="1">
        <v>58</v>
      </c>
      <c r="AG3" s="36" t="s" ph="1">
        <v>59</v>
      </c>
      <c r="AH3" s="36" t="s" ph="1">
        <v>60</v>
      </c>
      <c r="AI3" ph="1"/>
      <c r="AJ3" ph="1"/>
      <c r="AK3" ph="1"/>
      <c r="AL3" ph="1"/>
      <c r="AM3" ph="1"/>
    </row>
    <row r="4" spans="1:39" ht="30">
      <c r="A4" s="16">
        <v>1</v>
      </c>
      <c r="B4" s="30" t="s">
        <v>50</v>
      </c>
      <c r="C4" s="16" t="s">
        <v>35</v>
      </c>
      <c r="D4" s="16">
        <f t="shared" ref="D4:D9" si="0">SUM(E4:AH4)</f>
        <v>168</v>
      </c>
      <c r="E4" s="16">
        <v>8</v>
      </c>
      <c r="F4" s="16">
        <v>8</v>
      </c>
      <c r="G4" s="16">
        <v>8</v>
      </c>
      <c r="H4" s="16">
        <v>8</v>
      </c>
      <c r="I4" s="16"/>
      <c r="J4" s="16"/>
      <c r="K4" s="16"/>
      <c r="L4" s="16">
        <v>8</v>
      </c>
      <c r="M4" s="16">
        <v>8</v>
      </c>
      <c r="N4" s="16">
        <v>8</v>
      </c>
      <c r="O4" s="16">
        <v>8</v>
      </c>
      <c r="P4" s="16">
        <v>8</v>
      </c>
      <c r="Q4" s="16"/>
      <c r="R4" s="16"/>
      <c r="S4" s="16">
        <v>8</v>
      </c>
      <c r="T4" s="16">
        <v>8</v>
      </c>
      <c r="U4" s="16">
        <v>8</v>
      </c>
      <c r="V4" s="16">
        <v>8</v>
      </c>
      <c r="W4" s="22"/>
      <c r="X4" s="22"/>
      <c r="Y4" s="22"/>
      <c r="Z4" s="22">
        <v>8</v>
      </c>
      <c r="AA4" s="17">
        <v>8</v>
      </c>
      <c r="AB4" s="17">
        <v>8</v>
      </c>
      <c r="AC4" s="22">
        <v>8</v>
      </c>
      <c r="AD4" s="22">
        <v>8</v>
      </c>
      <c r="AE4" s="22"/>
      <c r="AF4" s="22">
        <v>8</v>
      </c>
      <c r="AG4" s="22">
        <v>8</v>
      </c>
      <c r="AH4" s="17">
        <v>8</v>
      </c>
    </row>
    <row r="5" spans="1:39" ht="30">
      <c r="A5" s="16">
        <v>2</v>
      </c>
      <c r="B5" s="30" t="s">
        <v>51</v>
      </c>
      <c r="C5" s="16" t="s">
        <v>35</v>
      </c>
      <c r="D5" s="16">
        <f t="shared" si="0"/>
        <v>163</v>
      </c>
      <c r="E5" s="16">
        <v>8</v>
      </c>
      <c r="F5" s="16">
        <v>8</v>
      </c>
      <c r="G5" s="16">
        <v>8</v>
      </c>
      <c r="H5" s="16">
        <v>8</v>
      </c>
      <c r="I5" s="16"/>
      <c r="J5" s="16"/>
      <c r="K5" s="16"/>
      <c r="L5" s="16">
        <v>8</v>
      </c>
      <c r="M5" s="16">
        <v>8</v>
      </c>
      <c r="N5" s="16">
        <v>8</v>
      </c>
      <c r="O5" s="16">
        <v>8</v>
      </c>
      <c r="P5" s="16">
        <v>8</v>
      </c>
      <c r="Q5" s="16"/>
      <c r="R5" s="16"/>
      <c r="S5" s="16">
        <v>8</v>
      </c>
      <c r="T5" s="16">
        <v>8</v>
      </c>
      <c r="U5" s="16">
        <v>8</v>
      </c>
      <c r="V5" s="16">
        <v>8</v>
      </c>
      <c r="W5" s="22">
        <v>8</v>
      </c>
      <c r="X5" s="22"/>
      <c r="Y5" s="22"/>
      <c r="Z5" s="22">
        <v>8</v>
      </c>
      <c r="AA5" s="17">
        <v>8</v>
      </c>
      <c r="AB5" s="17">
        <v>8</v>
      </c>
      <c r="AC5" s="22">
        <v>8</v>
      </c>
      <c r="AD5" s="22">
        <v>8</v>
      </c>
      <c r="AE5" s="22"/>
      <c r="AF5" s="22">
        <v>8</v>
      </c>
      <c r="AG5" s="22">
        <v>3</v>
      </c>
      <c r="AH5" s="17"/>
    </row>
    <row r="6" spans="1:39" ht="30">
      <c r="A6" s="16">
        <v>3</v>
      </c>
      <c r="B6" s="30" t="s">
        <v>52</v>
      </c>
      <c r="C6" s="16" t="s">
        <v>35</v>
      </c>
      <c r="D6" s="16">
        <f t="shared" si="0"/>
        <v>150</v>
      </c>
      <c r="E6" s="16">
        <v>8</v>
      </c>
      <c r="F6" s="16">
        <v>8</v>
      </c>
      <c r="G6" s="16">
        <v>8</v>
      </c>
      <c r="H6" s="16"/>
      <c r="I6" s="16"/>
      <c r="J6" s="16"/>
      <c r="K6" s="16"/>
      <c r="L6" s="16"/>
      <c r="M6" s="16">
        <v>8</v>
      </c>
      <c r="N6" s="16">
        <v>8</v>
      </c>
      <c r="O6" s="16">
        <v>8</v>
      </c>
      <c r="P6" s="16">
        <v>8</v>
      </c>
      <c r="Q6" s="16"/>
      <c r="R6" s="16"/>
      <c r="S6" s="16">
        <v>8</v>
      </c>
      <c r="T6" s="16">
        <v>8</v>
      </c>
      <c r="U6" s="16">
        <v>8</v>
      </c>
      <c r="V6" s="16">
        <v>8</v>
      </c>
      <c r="W6" s="22">
        <v>8</v>
      </c>
      <c r="X6" s="22"/>
      <c r="Y6" s="22"/>
      <c r="Z6" s="22">
        <v>8</v>
      </c>
      <c r="AA6" s="17">
        <v>8</v>
      </c>
      <c r="AB6" s="17">
        <v>3</v>
      </c>
      <c r="AC6" s="22">
        <v>8</v>
      </c>
      <c r="AD6" s="22">
        <v>8</v>
      </c>
      <c r="AE6" s="22">
        <v>3</v>
      </c>
      <c r="AF6" s="22">
        <v>8</v>
      </c>
      <c r="AG6" s="22">
        <v>8</v>
      </c>
      <c r="AH6" s="17"/>
    </row>
    <row r="7" spans="1:39" ht="45">
      <c r="A7" s="16">
        <v>4</v>
      </c>
      <c r="B7" s="30" t="s">
        <v>53</v>
      </c>
      <c r="C7" s="16" t="s">
        <v>36</v>
      </c>
      <c r="D7" s="16">
        <f t="shared" si="0"/>
        <v>168</v>
      </c>
      <c r="E7" s="16">
        <v>8</v>
      </c>
      <c r="F7" s="16">
        <v>8</v>
      </c>
      <c r="G7" s="16">
        <v>8</v>
      </c>
      <c r="H7" s="16">
        <v>8</v>
      </c>
      <c r="I7" s="16"/>
      <c r="J7" s="16"/>
      <c r="K7" s="16"/>
      <c r="L7" s="16">
        <v>8</v>
      </c>
      <c r="M7" s="16">
        <v>8</v>
      </c>
      <c r="N7" s="16">
        <v>8</v>
      </c>
      <c r="O7" s="16">
        <v>8</v>
      </c>
      <c r="P7" s="16">
        <v>8</v>
      </c>
      <c r="Q7" s="16"/>
      <c r="R7" s="16"/>
      <c r="S7" s="16">
        <v>8</v>
      </c>
      <c r="T7" s="16">
        <v>8</v>
      </c>
      <c r="U7" s="16">
        <v>8</v>
      </c>
      <c r="V7" s="16">
        <v>8</v>
      </c>
      <c r="W7" s="22">
        <v>8</v>
      </c>
      <c r="X7" s="22"/>
      <c r="Y7" s="22"/>
      <c r="Z7" s="22">
        <v>8</v>
      </c>
      <c r="AA7" s="17">
        <v>8</v>
      </c>
      <c r="AB7" s="17">
        <v>8</v>
      </c>
      <c r="AC7" s="22">
        <v>8</v>
      </c>
      <c r="AD7" s="22">
        <v>8</v>
      </c>
      <c r="AE7" s="22"/>
      <c r="AF7" s="22"/>
      <c r="AG7" s="22">
        <v>8</v>
      </c>
      <c r="AH7" s="17">
        <v>8</v>
      </c>
    </row>
    <row r="8" spans="1:39" s="3" customFormat="1" ht="30">
      <c r="A8" s="16">
        <v>5</v>
      </c>
      <c r="B8" s="31" t="s">
        <v>54</v>
      </c>
      <c r="C8" s="23"/>
      <c r="D8" s="16">
        <f t="shared" si="0"/>
        <v>182</v>
      </c>
      <c r="E8" s="23">
        <v>9</v>
      </c>
      <c r="F8" s="23">
        <v>10.5</v>
      </c>
      <c r="G8" s="23">
        <v>8</v>
      </c>
      <c r="H8" s="23">
        <v>8</v>
      </c>
      <c r="I8" s="23"/>
      <c r="J8" s="23"/>
      <c r="K8" s="23"/>
      <c r="L8" s="23">
        <v>9</v>
      </c>
      <c r="M8" s="23">
        <v>8</v>
      </c>
      <c r="N8" s="23">
        <v>8</v>
      </c>
      <c r="O8" s="23">
        <v>10.5</v>
      </c>
      <c r="P8" s="23">
        <v>8</v>
      </c>
      <c r="Q8" s="23"/>
      <c r="R8" s="23"/>
      <c r="S8" s="23">
        <v>8</v>
      </c>
      <c r="T8" s="23">
        <v>8</v>
      </c>
      <c r="U8" s="23">
        <v>8</v>
      </c>
      <c r="V8" s="23">
        <v>8</v>
      </c>
      <c r="W8" s="23">
        <v>8</v>
      </c>
      <c r="X8" s="23"/>
      <c r="Y8" s="23"/>
      <c r="Z8" s="23">
        <v>8</v>
      </c>
      <c r="AA8" s="23">
        <v>8</v>
      </c>
      <c r="AB8" s="23">
        <v>8</v>
      </c>
      <c r="AC8" s="23">
        <v>8</v>
      </c>
      <c r="AD8" s="23">
        <v>8</v>
      </c>
      <c r="AE8" s="23">
        <v>7</v>
      </c>
      <c r="AF8" s="23"/>
      <c r="AG8" s="23">
        <v>8</v>
      </c>
      <c r="AH8" s="23">
        <v>8</v>
      </c>
    </row>
    <row r="9" spans="1:39" s="3" customFormat="1" ht="30">
      <c r="A9" s="16">
        <v>6</v>
      </c>
      <c r="B9" s="31" t="s">
        <v>55</v>
      </c>
      <c r="C9" s="23"/>
      <c r="D9" s="16">
        <f t="shared" si="0"/>
        <v>180</v>
      </c>
      <c r="E9" s="23">
        <v>8</v>
      </c>
      <c r="F9" s="23">
        <v>9</v>
      </c>
      <c r="G9" s="23">
        <v>8</v>
      </c>
      <c r="H9" s="23">
        <v>8</v>
      </c>
      <c r="I9" s="23"/>
      <c r="J9" s="23"/>
      <c r="K9" s="23"/>
      <c r="L9" s="23">
        <v>9</v>
      </c>
      <c r="M9" s="23">
        <v>9</v>
      </c>
      <c r="N9" s="23">
        <v>8</v>
      </c>
      <c r="O9" s="23">
        <v>8</v>
      </c>
      <c r="P9" s="23">
        <v>8</v>
      </c>
      <c r="Q9" s="23"/>
      <c r="R9" s="23"/>
      <c r="S9" s="23">
        <v>8</v>
      </c>
      <c r="T9" s="23">
        <v>8</v>
      </c>
      <c r="U9" s="23">
        <v>8</v>
      </c>
      <c r="V9" s="23">
        <v>8</v>
      </c>
      <c r="W9" s="23">
        <v>8</v>
      </c>
      <c r="X9" s="23"/>
      <c r="Y9" s="23"/>
      <c r="Z9" s="23">
        <v>8</v>
      </c>
      <c r="AA9" s="23">
        <v>9</v>
      </c>
      <c r="AB9" s="23">
        <v>8</v>
      </c>
      <c r="AC9" s="23">
        <v>8</v>
      </c>
      <c r="AD9" s="23">
        <v>8</v>
      </c>
      <c r="AE9" s="23"/>
      <c r="AF9" s="23">
        <v>8</v>
      </c>
      <c r="AG9" s="23">
        <v>8</v>
      </c>
      <c r="AH9" s="23">
        <v>8</v>
      </c>
    </row>
    <row r="10" spans="1:39">
      <c r="D10" s="3">
        <f>SUM(D4:D9)</f>
        <v>1011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22" sqref="C22"/>
    </sheetView>
  </sheetViews>
  <sheetFormatPr baseColWidth="10" defaultColWidth="8.83203125" defaultRowHeight="14"/>
  <cols>
    <col min="2" max="2" width="13.83203125" bestFit="1" customWidth="1"/>
    <col min="3" max="3" width="15" bestFit="1" customWidth="1"/>
  </cols>
  <sheetData>
    <row r="1" spans="1:3" ht="15">
      <c r="A1" s="9" t="s">
        <v>5</v>
      </c>
      <c r="B1" s="9" t="s">
        <v>34</v>
      </c>
      <c r="C1" s="9" t="s">
        <v>6</v>
      </c>
    </row>
    <row r="2" spans="1:3">
      <c r="A2" s="10" t="s">
        <v>7</v>
      </c>
      <c r="B2" s="10">
        <v>10</v>
      </c>
      <c r="C2" s="10" t="s">
        <v>8</v>
      </c>
    </row>
    <row r="3" spans="1:3">
      <c r="A3" s="10" t="s">
        <v>9</v>
      </c>
      <c r="B3" s="10">
        <v>13</v>
      </c>
      <c r="C3" s="10" t="s">
        <v>10</v>
      </c>
    </row>
    <row r="4" spans="1:3">
      <c r="A4" s="11" t="s">
        <v>11</v>
      </c>
      <c r="B4" s="12">
        <v>15</v>
      </c>
      <c r="C4" s="11" t="s">
        <v>12</v>
      </c>
    </row>
    <row r="5" spans="1:3">
      <c r="A5" s="10" t="s">
        <v>13</v>
      </c>
      <c r="B5" s="10">
        <v>4</v>
      </c>
      <c r="C5" s="10" t="s">
        <v>8</v>
      </c>
    </row>
    <row r="6" spans="1:3">
      <c r="A6" s="10" t="s">
        <v>14</v>
      </c>
      <c r="B6" s="10">
        <v>8</v>
      </c>
      <c r="C6" s="10" t="s">
        <v>15</v>
      </c>
    </row>
    <row r="7" spans="1:3">
      <c r="A7" s="10" t="s">
        <v>16</v>
      </c>
      <c r="B7" s="10">
        <v>10</v>
      </c>
      <c r="C7" s="10" t="s">
        <v>10</v>
      </c>
    </row>
    <row r="8" spans="1:3">
      <c r="A8" s="10" t="s">
        <v>17</v>
      </c>
      <c r="B8" s="10">
        <v>2</v>
      </c>
      <c r="C8" s="10" t="s">
        <v>18</v>
      </c>
    </row>
    <row r="9" spans="1:3">
      <c r="A9" s="13" t="s">
        <v>19</v>
      </c>
      <c r="B9" s="14">
        <v>4</v>
      </c>
      <c r="C9" s="12" t="s">
        <v>20</v>
      </c>
    </row>
    <row r="10" spans="1:3">
      <c r="A10" s="14" t="s">
        <v>21</v>
      </c>
      <c r="B10" s="14">
        <v>6</v>
      </c>
      <c r="C10" s="12" t="s">
        <v>22</v>
      </c>
    </row>
    <row r="11" spans="1:3">
      <c r="A11" s="15" t="s">
        <v>23</v>
      </c>
      <c r="B11" s="15">
        <v>4</v>
      </c>
      <c r="C11" s="10" t="s">
        <v>20</v>
      </c>
    </row>
    <row r="12" spans="1:3">
      <c r="A12" s="15" t="s">
        <v>24</v>
      </c>
      <c r="B12" s="15">
        <v>4</v>
      </c>
      <c r="C12" s="10" t="s">
        <v>25</v>
      </c>
    </row>
    <row r="13" spans="1:3">
      <c r="A13" s="15" t="s">
        <v>26</v>
      </c>
      <c r="B13" s="15">
        <v>4</v>
      </c>
      <c r="C13" s="10" t="s">
        <v>27</v>
      </c>
    </row>
    <row r="14" spans="1:3">
      <c r="A14" s="15" t="s">
        <v>28</v>
      </c>
      <c r="B14" s="10">
        <v>4</v>
      </c>
      <c r="C14" s="10" t="s">
        <v>20</v>
      </c>
    </row>
    <row r="15" spans="1:3">
      <c r="A15" s="15" t="s">
        <v>29</v>
      </c>
      <c r="B15" s="10">
        <v>4</v>
      </c>
      <c r="C15" s="10" t="s">
        <v>30</v>
      </c>
    </row>
    <row r="16" spans="1:3">
      <c r="A16" s="15" t="s">
        <v>31</v>
      </c>
      <c r="B16" s="10">
        <v>4</v>
      </c>
      <c r="C16" s="10" t="s">
        <v>25</v>
      </c>
    </row>
    <row r="17" spans="1:5">
      <c r="A17" s="15" t="s">
        <v>32</v>
      </c>
      <c r="B17" s="10">
        <v>13</v>
      </c>
      <c r="C17" s="10" t="s">
        <v>33</v>
      </c>
      <c r="E17" s="4" t="s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tabSelected="1" workbookViewId="0">
      <selection activeCell="E28" sqref="E28"/>
    </sheetView>
  </sheetViews>
  <sheetFormatPr baseColWidth="10" defaultColWidth="8.83203125" defaultRowHeight="14"/>
  <cols>
    <col min="2" max="2" width="34.1640625" customWidth="1"/>
    <col min="3" max="4" width="12.6640625" customWidth="1"/>
    <col min="5" max="5" width="11.33203125" bestFit="1" customWidth="1"/>
    <col min="7" max="7" width="12.6640625" bestFit="1" customWidth="1"/>
  </cols>
  <sheetData>
    <row r="1" spans="1:7" ht="45">
      <c r="A1" s="41" t="s">
        <v>80</v>
      </c>
      <c r="B1" s="42" t="s">
        <v>79</v>
      </c>
      <c r="C1" s="42" t="s">
        <v>70</v>
      </c>
      <c r="D1" s="41" t="s">
        <v>78</v>
      </c>
      <c r="E1" s="41" t="s">
        <v>77</v>
      </c>
      <c r="F1" s="41" t="s">
        <v>76</v>
      </c>
      <c r="G1" s="42" t="s">
        <v>67</v>
      </c>
    </row>
    <row r="2" spans="1:7">
      <c r="A2" s="47" t="s">
        <v>84</v>
      </c>
      <c r="B2" s="48"/>
      <c r="C2" s="48"/>
      <c r="D2" s="48"/>
      <c r="E2" s="48"/>
      <c r="F2" s="48"/>
      <c r="G2" s="49"/>
    </row>
    <row r="3" spans="1:7">
      <c r="A3" s="2">
        <v>1</v>
      </c>
      <c r="B3" s="5" t="s">
        <v>0</v>
      </c>
      <c r="C3" s="43">
        <v>1</v>
      </c>
      <c r="D3" s="5">
        <v>3000</v>
      </c>
      <c r="E3" s="34">
        <v>43437</v>
      </c>
      <c r="F3" s="26">
        <v>30</v>
      </c>
      <c r="G3" s="44">
        <f>C3*D3*F3/31</f>
        <v>2903.2258064516127</v>
      </c>
    </row>
    <row r="4" spans="1:7">
      <c r="A4" s="2">
        <v>2</v>
      </c>
      <c r="B4" s="5" t="s">
        <v>63</v>
      </c>
      <c r="C4" s="43">
        <v>2</v>
      </c>
      <c r="D4" s="5">
        <v>200</v>
      </c>
      <c r="E4" s="34">
        <v>43453</v>
      </c>
      <c r="F4" s="40">
        <v>30</v>
      </c>
      <c r="G4" s="44">
        <f t="shared" ref="G4:G13" si="0">C4*D4*F4/31</f>
        <v>387.09677419354841</v>
      </c>
    </row>
    <row r="5" spans="1:7">
      <c r="A5" s="2">
        <v>3</v>
      </c>
      <c r="B5" s="5" t="s">
        <v>64</v>
      </c>
      <c r="C5" s="2">
        <v>1</v>
      </c>
      <c r="D5" s="6">
        <v>4000</v>
      </c>
      <c r="E5" s="34">
        <v>43455</v>
      </c>
      <c r="F5" s="40">
        <v>30</v>
      </c>
      <c r="G5" s="44">
        <f t="shared" si="0"/>
        <v>3870.9677419354839</v>
      </c>
    </row>
    <row r="6" spans="1:7">
      <c r="A6" s="2">
        <v>4</v>
      </c>
      <c r="B6" s="5" t="s">
        <v>1</v>
      </c>
      <c r="C6" s="2">
        <v>1</v>
      </c>
      <c r="D6" s="6">
        <v>8000</v>
      </c>
      <c r="E6" s="35">
        <v>43456</v>
      </c>
      <c r="F6" s="26">
        <v>28</v>
      </c>
      <c r="G6" s="44">
        <f t="shared" si="0"/>
        <v>7225.8064516129034</v>
      </c>
    </row>
    <row r="7" spans="1:7">
      <c r="A7" s="2">
        <v>5</v>
      </c>
      <c r="B7" s="5" t="s">
        <v>2</v>
      </c>
      <c r="C7" s="2">
        <v>1</v>
      </c>
      <c r="D7" s="6">
        <v>3000</v>
      </c>
      <c r="E7" s="35">
        <v>43493</v>
      </c>
      <c r="F7" s="26">
        <v>30</v>
      </c>
      <c r="G7" s="44">
        <f t="shared" si="0"/>
        <v>2903.2258064516127</v>
      </c>
    </row>
    <row r="8" spans="1:7">
      <c r="A8" s="2">
        <v>6</v>
      </c>
      <c r="B8" s="5" t="s">
        <v>3</v>
      </c>
      <c r="C8" s="2">
        <v>1</v>
      </c>
      <c r="D8" s="6">
        <v>8000</v>
      </c>
      <c r="E8" s="35">
        <v>43475</v>
      </c>
      <c r="F8" s="40">
        <v>30</v>
      </c>
      <c r="G8" s="44">
        <f t="shared" si="0"/>
        <v>7741.9354838709678</v>
      </c>
    </row>
    <row r="9" spans="1:7">
      <c r="A9" s="2">
        <v>7</v>
      </c>
      <c r="B9" s="5" t="s">
        <v>4</v>
      </c>
      <c r="C9" s="2">
        <v>1</v>
      </c>
      <c r="D9" s="6">
        <v>3000</v>
      </c>
      <c r="E9" s="35">
        <v>43476</v>
      </c>
      <c r="F9" s="40">
        <v>30</v>
      </c>
      <c r="G9" s="44">
        <f t="shared" si="0"/>
        <v>2903.2258064516127</v>
      </c>
    </row>
    <row r="10" spans="1:7">
      <c r="A10" s="2">
        <v>8</v>
      </c>
      <c r="B10" s="5" t="s">
        <v>65</v>
      </c>
      <c r="C10" s="2">
        <v>1</v>
      </c>
      <c r="D10" s="6">
        <v>300</v>
      </c>
      <c r="E10" s="35">
        <v>43479</v>
      </c>
      <c r="F10" s="40">
        <v>30</v>
      </c>
      <c r="G10" s="44">
        <f t="shared" si="0"/>
        <v>290.32258064516128</v>
      </c>
    </row>
    <row r="11" spans="1:7">
      <c r="A11" s="17">
        <v>9</v>
      </c>
      <c r="B11" s="20" t="s">
        <v>37</v>
      </c>
      <c r="C11" s="17">
        <v>1</v>
      </c>
      <c r="D11" s="19">
        <v>8000</v>
      </c>
      <c r="E11" s="35">
        <v>43509</v>
      </c>
      <c r="F11" s="40">
        <v>30</v>
      </c>
      <c r="G11" s="44">
        <f t="shared" si="0"/>
        <v>7741.9354838709678</v>
      </c>
    </row>
    <row r="12" spans="1:7">
      <c r="A12" s="17">
        <v>10</v>
      </c>
      <c r="B12" s="20" t="s">
        <v>38</v>
      </c>
      <c r="C12" s="17">
        <v>1</v>
      </c>
      <c r="D12" s="19">
        <v>3000</v>
      </c>
      <c r="E12" s="35">
        <v>43516</v>
      </c>
      <c r="F12" s="40">
        <v>30</v>
      </c>
      <c r="G12" s="44">
        <f t="shared" si="0"/>
        <v>2903.2258064516127</v>
      </c>
    </row>
    <row r="13" spans="1:7">
      <c r="A13" s="17">
        <v>11</v>
      </c>
      <c r="B13" s="20" t="s">
        <v>39</v>
      </c>
      <c r="C13" s="17">
        <v>1</v>
      </c>
      <c r="D13" s="19">
        <v>3000</v>
      </c>
      <c r="E13" s="35">
        <v>43516</v>
      </c>
      <c r="F13" s="40">
        <v>30</v>
      </c>
      <c r="G13" s="44">
        <f t="shared" si="0"/>
        <v>2903.2258064516127</v>
      </c>
    </row>
    <row r="14" spans="1:7">
      <c r="A14" s="6"/>
      <c r="B14" s="46" t="s">
        <v>66</v>
      </c>
      <c r="C14" s="46"/>
      <c r="D14" s="46"/>
      <c r="E14" s="46"/>
      <c r="F14" s="46"/>
      <c r="G14" s="44">
        <f>SUM(G3:G13)</f>
        <v>41774.193548387098</v>
      </c>
    </row>
  </sheetData>
  <mergeCells count="2">
    <mergeCell ref="B14:F14"/>
    <mergeCell ref="A2:G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B10" sqref="B10"/>
    </sheetView>
  </sheetViews>
  <sheetFormatPr baseColWidth="10" defaultColWidth="8.83203125" defaultRowHeight="14"/>
  <cols>
    <col min="1" max="1" width="10.83203125" style="3" customWidth="1"/>
    <col min="2" max="4" width="17.33203125" style="3" customWidth="1"/>
  </cols>
  <sheetData>
    <row r="1" spans="1:4" ht="28" customHeight="1">
      <c r="A1" s="27" t="s">
        <v>68</v>
      </c>
      <c r="B1" s="37" t="s">
        <v>81</v>
      </c>
      <c r="C1" s="27" t="s">
        <v>82</v>
      </c>
      <c r="D1" s="27" t="s">
        <v>67</v>
      </c>
    </row>
    <row r="2" spans="1:4" s="3" customFormat="1">
      <c r="A2" s="27" t="s">
        <v>83</v>
      </c>
      <c r="B2" s="23">
        <v>3246.5</v>
      </c>
      <c r="C2" s="23">
        <v>3000</v>
      </c>
      <c r="D2" s="23">
        <v>6246.5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C15" sqref="C15"/>
    </sheetView>
  </sheetViews>
  <sheetFormatPr baseColWidth="10" defaultColWidth="8.83203125" defaultRowHeight="14"/>
  <cols>
    <col min="1" max="1" width="10.33203125" bestFit="1" customWidth="1"/>
    <col min="2" max="2" width="32" customWidth="1"/>
  </cols>
  <sheetData>
    <row r="1" spans="1:10" ht="15">
      <c r="A1" s="28" t="s">
        <v>68</v>
      </c>
      <c r="B1" s="28" t="s">
        <v>69</v>
      </c>
      <c r="C1" s="39" t="s">
        <v>70</v>
      </c>
    </row>
    <row r="2" spans="1:10" ht="45">
      <c r="A2" s="38">
        <v>43539</v>
      </c>
      <c r="B2" s="39" t="s">
        <v>71</v>
      </c>
      <c r="C2" s="29">
        <v>30000</v>
      </c>
    </row>
    <row r="3" spans="1:10">
      <c r="A3" s="38">
        <v>43543</v>
      </c>
      <c r="B3" s="29"/>
      <c r="C3" s="29">
        <v>5766</v>
      </c>
    </row>
    <row r="4" spans="1:10">
      <c r="A4" s="28" t="s">
        <v>67</v>
      </c>
      <c r="B4" s="29"/>
      <c r="C4" s="29">
        <f>SUM(C2:C3)</f>
        <v>35766</v>
      </c>
    </row>
    <row r="8" spans="1:10">
      <c r="J8" s="4"/>
    </row>
    <row r="10" spans="1:10">
      <c r="I10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 Expenses Summary</vt:lpstr>
      <vt:lpstr>Working Hours </vt:lpstr>
      <vt:lpstr>测试用例费用</vt:lpstr>
      <vt:lpstr>Equipment Rental</vt:lpstr>
      <vt:lpstr>Intern Fee</vt:lpstr>
      <vt:lpstr>Purchase Expenses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殷豪</cp:lastModifiedBy>
  <dcterms:created xsi:type="dcterms:W3CDTF">2015-10-15T09:07:00Z</dcterms:created>
  <dcterms:modified xsi:type="dcterms:W3CDTF">2019-05-13T01:42:03Z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