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260" windowHeight="11600" tabRatio="623" activeTab="4"/>
  </bookViews>
  <sheets>
    <sheet name="Total Expenses Summary" sheetId="2" r:id="rId1"/>
    <sheet name="Working Hours Breakdown " sheetId="8" r:id="rId2"/>
    <sheet name="测试用例费用" sheetId="7" state="hidden" r:id="rId3"/>
    <sheet name="Equipment Rental" sheetId="4" r:id="rId4"/>
    <sheet name="Intern Fee" sheetId="6" r:id="rId5"/>
    <sheet name="Xu's Reimbursement" sheetId="9" r:id="rId6"/>
  </sheets>
  <calcPr calcId="144525"/>
</workbook>
</file>

<file path=xl/sharedStrings.xml><?xml version="1.0" encoding="utf-8"?>
<sst xmlns="http://schemas.openxmlformats.org/spreadsheetml/2006/main" count="84">
  <si>
    <t>Expense Items</t>
  </si>
  <si>
    <t>Name</t>
  </si>
  <si>
    <t>Hours</t>
  </si>
  <si>
    <t>Unit Price</t>
  </si>
  <si>
    <t>Total</t>
  </si>
  <si>
    <t>Remark</t>
  </si>
  <si>
    <t>徐萌萌
Xumengmeng</t>
  </si>
  <si>
    <t>陈康康
Chenkangkang</t>
  </si>
  <si>
    <t>陈洽
Chenqia</t>
  </si>
  <si>
    <t>汤元
Tangyuan</t>
  </si>
  <si>
    <t>薄阳
Boyang</t>
  </si>
  <si>
    <t>崔丁太
Cuidingtai</t>
  </si>
  <si>
    <t>杨明星
Yangmingxing</t>
  </si>
  <si>
    <t>李艳
Liyan</t>
  </si>
  <si>
    <t>谢厚德
Xiehoude</t>
  </si>
  <si>
    <t>Tools Rent Fee</t>
  </si>
  <si>
    <t>Intern Fee</t>
  </si>
  <si>
    <t>Xumengmeng's Reimbursement</t>
  </si>
  <si>
    <t>Serial #</t>
  </si>
  <si>
    <t>Project</t>
  </si>
  <si>
    <t>Total Working Hours</t>
  </si>
  <si>
    <t>周三
Wednesday</t>
  </si>
  <si>
    <t>周四Thursday</t>
  </si>
  <si>
    <t>周五
Friday</t>
  </si>
  <si>
    <t>周六
Saturday</t>
  </si>
  <si>
    <t>周日
Sunday</t>
  </si>
  <si>
    <t>周一
Monday</t>
  </si>
  <si>
    <t>周二
Tuesday</t>
  </si>
  <si>
    <t>周四
Thursday</t>
  </si>
  <si>
    <t>GE-12A+GE-12B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</si>
  <si>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</si>
  <si>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</si>
  <si>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</si>
  <si>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</si>
  <si>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</si>
  <si>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</si>
  <si>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</si>
  <si>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</si>
  <si>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</si>
  <si>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</si>
  <si>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</si>
  <si>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</si>
  <si>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</si>
  <si>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</si>
  <si>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</si>
  <si>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</si>
  <si>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</si>
  <si>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</si>
  <si>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</si>
  <si>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</si>
  <si>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</si>
  <si>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</si>
  <si>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</si>
  <si>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</si>
  <si>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</si>
  <si>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</si>
  <si>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</si>
  <si>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</si>
  <si>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</si>
  <si>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</si>
  <si>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 xml:space="preserve">Equipment </t>
  </si>
  <si>
    <t>Amount</t>
  </si>
  <si>
    <t>Unit Price/Month</t>
  </si>
  <si>
    <t xml:space="preserve">
Delivery Date</t>
  </si>
  <si>
    <t xml:space="preserve">Days </t>
  </si>
  <si>
    <t>May</t>
  </si>
  <si>
    <r>
      <rPr>
        <sz val="11"/>
        <color indexed="8"/>
        <rFont val="宋体"/>
        <charset val="134"/>
      </rPr>
      <t>Ve</t>
    </r>
    <r>
      <rPr>
        <sz val="11"/>
        <color indexed="8"/>
        <rFont val="宋体"/>
        <charset val="134"/>
      </rPr>
      <t>hicle Spy</t>
    </r>
  </si>
  <si>
    <t>万用表/摄像头Multimeter/ Camera</t>
  </si>
  <si>
    <t>示波器Oscilloscop</t>
  </si>
  <si>
    <t>CANoe1</t>
  </si>
  <si>
    <t>GL3000</t>
  </si>
  <si>
    <t>CANoe2</t>
  </si>
  <si>
    <t>CANanalyer</t>
  </si>
  <si>
    <t>程控电源GPIB</t>
  </si>
  <si>
    <t>CANoe3</t>
  </si>
  <si>
    <t>Vehicle Spy(2)</t>
  </si>
  <si>
    <t>Vehicle Spy(3)</t>
  </si>
  <si>
    <t>Month</t>
  </si>
  <si>
    <t>Reimbursement</t>
  </si>
  <si>
    <t>Salary</t>
  </si>
  <si>
    <t>5月/May</t>
  </si>
  <si>
    <t xml:space="preserve"> Item</t>
  </si>
  <si>
    <t>Team Building</t>
  </si>
  <si>
    <t>OT Meals
Delivery Fee
Indian Engineer's Water Usage</t>
  </si>
</sst>
</file>

<file path=xl/styles.xml><?xml version="1.0" encoding="utf-8"?>
<styleSheet xmlns="http://schemas.openxmlformats.org/spreadsheetml/2006/main">
  <numFmts count="6">
    <numFmt numFmtId="176" formatCode="0.0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indexed="54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53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54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b/>
      <sz val="13"/>
      <color indexed="54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8"/>
      <color indexed="54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10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indexed="23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53"/>
      <name val="宋体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</borders>
  <cellStyleXfs count="107">
    <xf numFmtId="0" fontId="0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35" borderId="20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0" fillId="32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3" fillId="22" borderId="16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33" fillId="47" borderId="1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40" borderId="1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5" fillId="40" borderId="2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39" borderId="17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8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07">
    <cellStyle name="常规" xfId="0" builtinId="0"/>
    <cellStyle name="标题 2 2" xfId="1"/>
    <cellStyle name="常规 2 2" xfId="2"/>
    <cellStyle name="常规 2 8" xfId="3"/>
    <cellStyle name="60% - 强调文字颜色 6 2" xfId="4"/>
    <cellStyle name="解释性文本 2" xfId="5"/>
    <cellStyle name="注释 2" xfId="6"/>
    <cellStyle name="链接单元格 2" xfId="7"/>
    <cellStyle name="警告文本 2" xfId="8"/>
    <cellStyle name="检查单元格 2" xfId="9"/>
    <cellStyle name="计算 2" xfId="10"/>
    <cellStyle name="40% - 强调文字颜色 1 2" xfId="11"/>
    <cellStyle name="60% - 强调文字颜色 1" xfId="12" builtinId="32"/>
    <cellStyle name="强调文字颜色 1 2" xfId="13"/>
    <cellStyle name="常规 8" xfId="14"/>
    <cellStyle name="好 2" xfId="15"/>
    <cellStyle name="好" xfId="16" builtinId="26"/>
    <cellStyle name="货币" xfId="17" builtinId="4"/>
    <cellStyle name="常规 6" xfId="18"/>
    <cellStyle name="标题 5" xfId="19"/>
    <cellStyle name="常规 5" xfId="20"/>
    <cellStyle name="标题 4" xfId="21" builtinId="19"/>
    <cellStyle name="常规 4" xfId="22"/>
    <cellStyle name="常规 2 7" xfId="23"/>
    <cellStyle name="40% - 强调文字颜色 4 2" xfId="24"/>
    <cellStyle name="强调文字颜色 4 2" xfId="25"/>
    <cellStyle name="常规 2 5" xfId="26"/>
    <cellStyle name="标题 2" xfId="27" builtinId="17"/>
    <cellStyle name="常规 2" xfId="28"/>
    <cellStyle name="差 2" xfId="29"/>
    <cellStyle name="标题 4 2" xfId="30"/>
    <cellStyle name="适中 2" xfId="31"/>
    <cellStyle name="标题 3 2" xfId="32"/>
    <cellStyle name="输入 2" xfId="33"/>
    <cellStyle name="60% - 强调文字颜色 3 2" xfId="34"/>
    <cellStyle name="60% - 强调文字颜色 2 2" xfId="35"/>
    <cellStyle name="常规 2 4" xfId="36"/>
    <cellStyle name="60% - 强调文字颜色 1 2" xfId="37"/>
    <cellStyle name="强调文字颜色 3 2" xfId="38"/>
    <cellStyle name="40% - 强调文字颜色 3 2" xfId="39"/>
    <cellStyle name="强调文字颜色 2 2" xfId="40"/>
    <cellStyle name="40% - 强调文字颜色 2 2" xfId="41"/>
    <cellStyle name="检查单元格" xfId="42" builtinId="23"/>
    <cellStyle name="20% - 强调文字颜色 6 2" xfId="43"/>
    <cellStyle name="20% - 强调文字颜色 3 2" xfId="44"/>
    <cellStyle name="20% - 强调文字颜色 5 2" xfId="45"/>
    <cellStyle name="输出 2" xfId="46"/>
    <cellStyle name="60% - 强调文字颜色 6" xfId="47" builtinId="52"/>
    <cellStyle name="20% - 强调文字颜色 4" xfId="48" builtinId="42"/>
    <cellStyle name="强调文字颜色 5 2" xfId="49"/>
    <cellStyle name="40% - 强调文字颜色 5 2" xfId="50"/>
    <cellStyle name="40% - 强调文字颜色 4" xfId="51" builtinId="43"/>
    <cellStyle name="强调文字颜色 4" xfId="52" builtinId="41"/>
    <cellStyle name="常规 9" xfId="53"/>
    <cellStyle name="60% - 强调文字颜色 3" xfId="54" builtinId="40"/>
    <cellStyle name="输入" xfId="55" builtinId="20"/>
    <cellStyle name="强调文字颜色 3" xfId="56" builtinId="37"/>
    <cellStyle name="40% - 强调文字颜色 3" xfId="57" builtinId="39"/>
    <cellStyle name="20% - 强调文字颜色 3" xfId="58" builtinId="38"/>
    <cellStyle name="百分比" xfId="59" builtinId="5"/>
    <cellStyle name="千位分隔" xfId="60" builtinId="3"/>
    <cellStyle name="60% - 强调文字颜色 2" xfId="61" builtinId="36"/>
    <cellStyle name="60% - 强调文字颜色 5" xfId="62" builtinId="48"/>
    <cellStyle name="40% - 强调文字颜色 2" xfId="63" builtinId="35"/>
    <cellStyle name="强调文字颜色 2" xfId="64" builtinId="33"/>
    <cellStyle name="60% - 强调文字颜色 4" xfId="65" builtinId="44"/>
    <cellStyle name="20% - 强调文字颜色 4 2" xfId="66"/>
    <cellStyle name="计算" xfId="67" builtinId="22"/>
    <cellStyle name="40% - 强调文字颜色 1" xfId="68" builtinId="31"/>
    <cellStyle name="强调文字颜色 1" xfId="69" builtinId="29"/>
    <cellStyle name="常规 3" xfId="70"/>
    <cellStyle name="标题 3" xfId="71" builtinId="18"/>
    <cellStyle name="适中" xfId="72" builtinId="28"/>
    <cellStyle name="输出" xfId="73" builtinId="21"/>
    <cellStyle name="20% - 强调文字颜色 5" xfId="74" builtinId="46"/>
    <cellStyle name="20% - 强调文字颜色 1" xfId="75" builtinId="30"/>
    <cellStyle name="汇总" xfId="76" builtinId="25"/>
    <cellStyle name="差" xfId="77" builtinId="27"/>
    <cellStyle name="40% - 强调文字颜色 6 2" xfId="78"/>
    <cellStyle name="强调文字颜色 6 2" xfId="79"/>
    <cellStyle name="标题 1" xfId="80" builtinId="16"/>
    <cellStyle name="解释性文本" xfId="81" builtinId="53"/>
    <cellStyle name="20% - 强调文字颜色 2" xfId="82" builtinId="34"/>
    <cellStyle name="货币[0]" xfId="83" builtinId="7"/>
    <cellStyle name="60% - 强调文字颜色 5 2" xfId="84"/>
    <cellStyle name="20% - 强调文字颜色 2 2" xfId="85"/>
    <cellStyle name="已访问的超链接" xfId="86" builtinId="9"/>
    <cellStyle name="常规 2 6" xfId="87"/>
    <cellStyle name="标题" xfId="88" builtinId="15"/>
    <cellStyle name="常规 2 9" xfId="89"/>
    <cellStyle name="警告文本" xfId="90" builtinId="11"/>
    <cellStyle name="注释" xfId="91" builtinId="10"/>
    <cellStyle name="20% - 强调文字颜色 6" xfId="92" builtinId="50"/>
    <cellStyle name="40% - 强调文字颜色 5" xfId="93" builtinId="47"/>
    <cellStyle name="强调文字颜色 5" xfId="94" builtinId="45"/>
    <cellStyle name="强调文字颜色 6" xfId="95" builtinId="49"/>
    <cellStyle name="40% - 强调文字颜色 6" xfId="96" builtinId="51"/>
    <cellStyle name="超链接" xfId="97" builtinId="8"/>
    <cellStyle name="标题 1 2" xfId="98"/>
    <cellStyle name="千位分隔[0]" xfId="99" builtinId="6"/>
    <cellStyle name="常规 2 10" xfId="100"/>
    <cellStyle name="常规 2 3" xfId="101"/>
    <cellStyle name="60% - 强调文字颜色 4 2" xfId="102"/>
    <cellStyle name="汇总 2" xfId="103"/>
    <cellStyle name="20% - 强调文字颜色 1 2" xfId="104"/>
    <cellStyle name="常规 7" xfId="105"/>
    <cellStyle name="链接单元格" xfId="106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B8" sqref="B8"/>
    </sheetView>
  </sheetViews>
  <sheetFormatPr defaultColWidth="8.83653846153846" defaultRowHeight="16.8" outlineLevelCol="5"/>
  <cols>
    <col min="1" max="1" width="33.3365384615385" style="8" customWidth="1"/>
    <col min="2" max="2" width="21.3365384615385" style="8" customWidth="1"/>
    <col min="3" max="3" width="12.9230769230769" style="40"/>
    <col min="4" max="4" width="12.6634615384615" style="8" customWidth="1"/>
    <col min="5" max="5" width="11" style="8" customWidth="1"/>
    <col min="6" max="6" width="26.3365384615385" style="8" customWidth="1"/>
  </cols>
  <sheetData>
    <row r="1" ht="38" customHeight="1" spans="1:6">
      <c r="A1" s="1" t="s">
        <v>0</v>
      </c>
      <c r="B1" s="1" t="s">
        <v>1</v>
      </c>
      <c r="C1" s="41" t="s">
        <v>2</v>
      </c>
      <c r="D1" s="1" t="s">
        <v>3</v>
      </c>
      <c r="E1" s="1" t="s">
        <v>4</v>
      </c>
      <c r="F1" s="1" t="s">
        <v>5</v>
      </c>
    </row>
    <row r="2" ht="34" spans="1:6">
      <c r="A2" s="18" t="s">
        <v>2</v>
      </c>
      <c r="B2" s="32" t="s">
        <v>6</v>
      </c>
      <c r="C2" s="42">
        <f>'Working Hours Breakdown '!D4</f>
        <v>217.5</v>
      </c>
      <c r="D2" s="11">
        <v>225</v>
      </c>
      <c r="E2" s="11">
        <f t="shared" ref="E2:E10" si="0">D2*C2</f>
        <v>48937.5</v>
      </c>
      <c r="F2" s="18"/>
    </row>
    <row r="3" s="39" customFormat="1" ht="34" spans="1:6">
      <c r="A3" s="18" t="s">
        <v>2</v>
      </c>
      <c r="B3" s="33" t="s">
        <v>7</v>
      </c>
      <c r="C3" s="42">
        <f>'Working Hours Breakdown '!D5</f>
        <v>192.5</v>
      </c>
      <c r="D3" s="37">
        <v>225</v>
      </c>
      <c r="E3" s="11">
        <f t="shared" si="0"/>
        <v>43312.5</v>
      </c>
      <c r="F3" s="45"/>
    </row>
    <row r="4" ht="34" spans="1:6">
      <c r="A4" s="18" t="s">
        <v>2</v>
      </c>
      <c r="B4" s="32" t="s">
        <v>8</v>
      </c>
      <c r="C4" s="42">
        <f>'Working Hours Breakdown '!D6</f>
        <v>166</v>
      </c>
      <c r="D4" s="11">
        <v>225</v>
      </c>
      <c r="E4" s="11">
        <f t="shared" si="0"/>
        <v>37350</v>
      </c>
      <c r="F4" s="18"/>
    </row>
    <row r="5" ht="34" spans="1:6">
      <c r="A5" s="18" t="s">
        <v>2</v>
      </c>
      <c r="B5" s="32" t="s">
        <v>9</v>
      </c>
      <c r="C5" s="42">
        <f>'Working Hours Breakdown '!D7</f>
        <v>175.5</v>
      </c>
      <c r="D5" s="11">
        <v>180</v>
      </c>
      <c r="E5" s="11">
        <f t="shared" si="0"/>
        <v>31590</v>
      </c>
      <c r="F5" s="18"/>
    </row>
    <row r="6" ht="34" spans="1:6">
      <c r="A6" s="18" t="s">
        <v>2</v>
      </c>
      <c r="B6" s="33" t="s">
        <v>10</v>
      </c>
      <c r="C6" s="42">
        <f>'Working Hours Breakdown '!D8</f>
        <v>122.5</v>
      </c>
      <c r="D6" s="11">
        <v>225</v>
      </c>
      <c r="E6" s="11">
        <f t="shared" si="0"/>
        <v>27562.5</v>
      </c>
      <c r="F6" s="18"/>
    </row>
    <row r="7" ht="34" spans="1:6">
      <c r="A7" s="18" t="s">
        <v>2</v>
      </c>
      <c r="B7" s="33" t="s">
        <v>11</v>
      </c>
      <c r="C7" s="42">
        <f>'Working Hours Breakdown '!D9</f>
        <v>175</v>
      </c>
      <c r="D7" s="11">
        <v>225</v>
      </c>
      <c r="E7" s="11">
        <f t="shared" si="0"/>
        <v>39375</v>
      </c>
      <c r="F7" s="18"/>
    </row>
    <row r="8" ht="34" spans="1:6">
      <c r="A8" s="18" t="s">
        <v>2</v>
      </c>
      <c r="B8" s="33" t="s">
        <v>12</v>
      </c>
      <c r="C8" s="42">
        <f>'Working Hours Breakdown '!D10</f>
        <v>51.5</v>
      </c>
      <c r="D8" s="11">
        <v>225</v>
      </c>
      <c r="E8" s="11">
        <f t="shared" si="0"/>
        <v>11587.5</v>
      </c>
      <c r="F8" s="18"/>
    </row>
    <row r="9" ht="34" spans="1:6">
      <c r="A9" s="18" t="s">
        <v>2</v>
      </c>
      <c r="B9" s="33" t="s">
        <v>13</v>
      </c>
      <c r="C9" s="42">
        <f>'Working Hours Breakdown '!D11</f>
        <v>136</v>
      </c>
      <c r="D9" s="11">
        <v>225</v>
      </c>
      <c r="E9" s="11">
        <f t="shared" si="0"/>
        <v>30600</v>
      </c>
      <c r="F9" s="18"/>
    </row>
    <row r="10" ht="34" spans="1:6">
      <c r="A10" s="18" t="s">
        <v>2</v>
      </c>
      <c r="B10" s="33" t="s">
        <v>14</v>
      </c>
      <c r="C10" s="42">
        <f>'Working Hours Breakdown '!D12</f>
        <v>80</v>
      </c>
      <c r="D10" s="11">
        <v>225</v>
      </c>
      <c r="E10" s="11">
        <f t="shared" si="0"/>
        <v>18000</v>
      </c>
      <c r="F10" s="18"/>
    </row>
    <row r="11" spans="1:6">
      <c r="A11" s="18" t="s">
        <v>15</v>
      </c>
      <c r="B11" s="33"/>
      <c r="C11" s="42">
        <f>E11/D11</f>
        <v>194.222222222222</v>
      </c>
      <c r="D11" s="11">
        <v>225</v>
      </c>
      <c r="E11" s="11">
        <f>'Equipment Rental'!G14</f>
        <v>43700</v>
      </c>
      <c r="F11" s="18"/>
    </row>
    <row r="12" spans="1:6">
      <c r="A12" s="18" t="s">
        <v>16</v>
      </c>
      <c r="B12" s="33"/>
      <c r="C12" s="42">
        <f>E12/D12</f>
        <v>40.8733333333333</v>
      </c>
      <c r="D12" s="11">
        <v>225</v>
      </c>
      <c r="E12" s="11">
        <f>'Intern Fee'!D4</f>
        <v>9196.5</v>
      </c>
      <c r="F12" s="18"/>
    </row>
    <row r="13" spans="1:6">
      <c r="A13" s="18" t="s">
        <v>17</v>
      </c>
      <c r="B13" s="33"/>
      <c r="C13" s="42">
        <f>E13/D13</f>
        <v>13.4611111111111</v>
      </c>
      <c r="D13" s="11">
        <v>225</v>
      </c>
      <c r="E13" s="11">
        <f>'Xu''s Reimbursement'!C4</f>
        <v>3028.75</v>
      </c>
      <c r="F13" s="18"/>
    </row>
    <row r="14" ht="39" customHeight="1" spans="1:6">
      <c r="A14" s="43" t="s">
        <v>4</v>
      </c>
      <c r="B14" s="43"/>
      <c r="C14" s="44">
        <f>SUM(C2:C12)</f>
        <v>1551.59555555556</v>
      </c>
      <c r="D14" s="43"/>
      <c r="E14" s="43">
        <f>SUM(E2:E13)</f>
        <v>344240.25</v>
      </c>
      <c r="F14" s="1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5"/>
  <sheetViews>
    <sheetView zoomScale="80" zoomScaleNormal="80" workbookViewId="0">
      <selection activeCell="B4" sqref="B4:B12"/>
    </sheetView>
  </sheetViews>
  <sheetFormatPr defaultColWidth="8.83653846153846" defaultRowHeight="16.8"/>
  <cols>
    <col min="1" max="1" width="11.0096153846154" customWidth="1"/>
    <col min="2" max="2" width="16.0096153846154" customWidth="1"/>
    <col min="3" max="3" width="17.0192307692308" customWidth="1"/>
    <col min="4" max="4" width="18.625" customWidth="1"/>
    <col min="5" max="5" width="12.0192307692308" customWidth="1"/>
    <col min="6" max="6" width="12.4134615384615" customWidth="1"/>
    <col min="7" max="7" width="16" customWidth="1"/>
    <col min="8" max="8" width="12.0192307692308" customWidth="1"/>
    <col min="9" max="9" width="15.2211538461538" customWidth="1"/>
    <col min="10" max="10" width="13.2211538461538" customWidth="1"/>
    <col min="11" max="11" width="12.8269230769231" customWidth="1"/>
    <col min="12" max="12" width="13.6153846153846" customWidth="1"/>
    <col min="13" max="13" width="12.2211538461538" customWidth="1"/>
    <col min="14" max="22" width="10.8365384615385" customWidth="1"/>
    <col min="23" max="34" width="10.8365384615385" style="8" customWidth="1"/>
    <col min="35" max="35" width="15.7692307692308"/>
  </cols>
  <sheetData>
    <row r="1" spans="1:2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="29" customFormat="1" ht="17.6" spans="1:35">
      <c r="A2" s="30" t="s">
        <v>18</v>
      </c>
      <c r="B2" s="30" t="s">
        <v>1</v>
      </c>
      <c r="C2" s="30" t="s">
        <v>19</v>
      </c>
      <c r="D2" s="30" t="s">
        <v>20</v>
      </c>
      <c r="E2" s="35">
        <v>43586</v>
      </c>
      <c r="F2" s="35">
        <v>43587</v>
      </c>
      <c r="G2" s="35">
        <v>43588</v>
      </c>
      <c r="H2" s="35">
        <v>43589</v>
      </c>
      <c r="I2" s="35">
        <v>43590</v>
      </c>
      <c r="J2" s="35">
        <v>43591</v>
      </c>
      <c r="K2" s="35">
        <v>43592</v>
      </c>
      <c r="L2" s="35">
        <v>43593</v>
      </c>
      <c r="M2" s="35">
        <v>43594</v>
      </c>
      <c r="N2" s="35">
        <v>43595</v>
      </c>
      <c r="O2" s="35">
        <v>43596</v>
      </c>
      <c r="P2" s="35">
        <v>43597</v>
      </c>
      <c r="Q2" s="35">
        <v>43598</v>
      </c>
      <c r="R2" s="35">
        <v>43599</v>
      </c>
      <c r="S2" s="35">
        <v>43600</v>
      </c>
      <c r="T2" s="35">
        <v>43601</v>
      </c>
      <c r="U2" s="35">
        <v>43602</v>
      </c>
      <c r="V2" s="35">
        <v>43603</v>
      </c>
      <c r="W2" s="35">
        <v>43604</v>
      </c>
      <c r="X2" s="35">
        <v>43605</v>
      </c>
      <c r="Y2" s="35">
        <v>43606</v>
      </c>
      <c r="Z2" s="35">
        <v>43607</v>
      </c>
      <c r="AA2" s="35">
        <v>43608</v>
      </c>
      <c r="AB2" s="35">
        <v>43609</v>
      </c>
      <c r="AC2" s="35">
        <v>43610</v>
      </c>
      <c r="AD2" s="35">
        <v>43611</v>
      </c>
      <c r="AE2" s="35">
        <v>43612</v>
      </c>
      <c r="AF2" s="35">
        <v>43613</v>
      </c>
      <c r="AG2" s="35">
        <v>43614</v>
      </c>
      <c r="AH2" s="35">
        <v>43615</v>
      </c>
      <c r="AI2" s="35">
        <v>43616</v>
      </c>
    </row>
    <row r="3" ht="34" spans="1:35">
      <c r="A3" s="31"/>
      <c r="B3" s="31"/>
      <c r="C3" s="31"/>
      <c r="D3" s="31"/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  <c r="J3" s="36" t="s">
        <v>26</v>
      </c>
      <c r="K3" s="36" t="s">
        <v>27</v>
      </c>
      <c r="L3" s="36" t="s">
        <v>21</v>
      </c>
      <c r="M3" s="36" t="s">
        <v>28</v>
      </c>
      <c r="N3" s="36" t="s">
        <v>23</v>
      </c>
      <c r="O3" s="36" t="s">
        <v>24</v>
      </c>
      <c r="P3" s="36" t="s">
        <v>25</v>
      </c>
      <c r="Q3" s="36" t="s">
        <v>26</v>
      </c>
      <c r="R3" s="36" t="s">
        <v>27</v>
      </c>
      <c r="S3" s="36" t="s">
        <v>21</v>
      </c>
      <c r="T3" s="36" t="s">
        <v>28</v>
      </c>
      <c r="U3" s="36" t="s">
        <v>23</v>
      </c>
      <c r="V3" s="36" t="s">
        <v>24</v>
      </c>
      <c r="W3" s="36" t="s">
        <v>25</v>
      </c>
      <c r="X3" s="36" t="s">
        <v>26</v>
      </c>
      <c r="Y3" s="36" t="s">
        <v>27</v>
      </c>
      <c r="Z3" s="36" t="s">
        <v>21</v>
      </c>
      <c r="AA3" s="36" t="s">
        <v>28</v>
      </c>
      <c r="AB3" s="36" t="s">
        <v>23</v>
      </c>
      <c r="AC3" s="36" t="s">
        <v>24</v>
      </c>
      <c r="AD3" s="36" t="s">
        <v>25</v>
      </c>
      <c r="AE3" s="36" t="s">
        <v>26</v>
      </c>
      <c r="AF3" s="36" t="s">
        <v>27</v>
      </c>
      <c r="AG3" s="36" t="s">
        <v>21</v>
      </c>
      <c r="AH3" s="36" t="s">
        <v>28</v>
      </c>
      <c r="AI3" s="36" t="s">
        <v>23</v>
      </c>
    </row>
    <row r="4" s="8" customFormat="1" ht="34" spans="1:35">
      <c r="A4" s="11">
        <v>1</v>
      </c>
      <c r="B4" s="32" t="s">
        <v>6</v>
      </c>
      <c r="C4" s="18" t="s">
        <v>29</v>
      </c>
      <c r="D4" s="11">
        <f t="shared" ref="D4:D12" si="0">SUM(E4:AI4)</f>
        <v>217.5</v>
      </c>
      <c r="E4" s="11"/>
      <c r="F4" s="11"/>
      <c r="G4" s="11"/>
      <c r="H4" s="11"/>
      <c r="I4" s="11">
        <v>8</v>
      </c>
      <c r="J4" s="11">
        <v>11.5</v>
      </c>
      <c r="K4" s="11">
        <v>8</v>
      </c>
      <c r="L4" s="11">
        <v>8</v>
      </c>
      <c r="M4" s="11">
        <v>11.5</v>
      </c>
      <c r="N4" s="11">
        <v>8</v>
      </c>
      <c r="O4" s="11"/>
      <c r="P4" s="11">
        <v>8</v>
      </c>
      <c r="Q4" s="11">
        <v>11.5</v>
      </c>
      <c r="R4" s="11">
        <v>11.5</v>
      </c>
      <c r="S4" s="37">
        <v>12</v>
      </c>
      <c r="T4" s="37">
        <v>11.5</v>
      </c>
      <c r="U4" s="37">
        <v>8</v>
      </c>
      <c r="V4" s="37">
        <v>8</v>
      </c>
      <c r="W4" s="11"/>
      <c r="X4" s="11">
        <v>11</v>
      </c>
      <c r="Y4" s="11">
        <v>11.5</v>
      </c>
      <c r="Z4" s="37">
        <v>11.5</v>
      </c>
      <c r="AA4" s="37">
        <v>8</v>
      </c>
      <c r="AB4" s="37">
        <v>8</v>
      </c>
      <c r="AC4" s="37">
        <v>8</v>
      </c>
      <c r="AD4" s="37"/>
      <c r="AE4" s="11">
        <v>10</v>
      </c>
      <c r="AF4" s="11">
        <v>12</v>
      </c>
      <c r="AG4" s="11">
        <v>12</v>
      </c>
      <c r="AH4" s="38"/>
      <c r="AI4" s="11"/>
    </row>
    <row r="5" ht="34" spans="1:35">
      <c r="A5" s="11">
        <v>2</v>
      </c>
      <c r="B5" s="32" t="s">
        <v>7</v>
      </c>
      <c r="C5" s="18" t="s">
        <v>29</v>
      </c>
      <c r="D5" s="11">
        <f t="shared" si="0"/>
        <v>192.5</v>
      </c>
      <c r="E5" s="11"/>
      <c r="F5" s="11"/>
      <c r="G5" s="11"/>
      <c r="H5" s="11"/>
      <c r="I5" s="11">
        <v>8</v>
      </c>
      <c r="J5" s="11">
        <v>8</v>
      </c>
      <c r="K5" s="11">
        <v>10</v>
      </c>
      <c r="L5" s="11">
        <v>12</v>
      </c>
      <c r="M5" s="11">
        <v>9</v>
      </c>
      <c r="N5" s="11">
        <v>8</v>
      </c>
      <c r="O5" s="11"/>
      <c r="P5" s="11"/>
      <c r="Q5" s="11">
        <v>8</v>
      </c>
      <c r="R5" s="11">
        <v>10</v>
      </c>
      <c r="S5" s="11">
        <v>9</v>
      </c>
      <c r="T5" s="11">
        <v>10</v>
      </c>
      <c r="U5" s="11">
        <v>8</v>
      </c>
      <c r="V5" s="11"/>
      <c r="W5" s="11"/>
      <c r="X5" s="11">
        <v>10</v>
      </c>
      <c r="Y5" s="11">
        <v>9</v>
      </c>
      <c r="Z5" s="37">
        <v>9</v>
      </c>
      <c r="AA5" s="37">
        <v>8</v>
      </c>
      <c r="AB5" s="37">
        <v>8</v>
      </c>
      <c r="AC5" s="37"/>
      <c r="AD5" s="37"/>
      <c r="AE5" s="37">
        <v>10</v>
      </c>
      <c r="AF5" s="37">
        <v>10</v>
      </c>
      <c r="AG5" s="37">
        <v>10</v>
      </c>
      <c r="AH5" s="38">
        <v>10.5</v>
      </c>
      <c r="AI5" s="11">
        <v>8</v>
      </c>
    </row>
    <row r="6" ht="34" spans="1:35">
      <c r="A6" s="11">
        <v>3</v>
      </c>
      <c r="B6" s="32" t="s">
        <v>8</v>
      </c>
      <c r="C6" s="18" t="s">
        <v>29</v>
      </c>
      <c r="D6" s="11">
        <f t="shared" si="0"/>
        <v>166</v>
      </c>
      <c r="E6" s="11"/>
      <c r="F6" s="11"/>
      <c r="G6" s="11"/>
      <c r="H6" s="11"/>
      <c r="I6" s="11">
        <v>8</v>
      </c>
      <c r="J6" s="11">
        <v>8</v>
      </c>
      <c r="K6" s="11">
        <v>8</v>
      </c>
      <c r="L6" s="11">
        <v>8</v>
      </c>
      <c r="M6" s="11">
        <v>8</v>
      </c>
      <c r="N6" s="11">
        <v>8</v>
      </c>
      <c r="O6" s="11">
        <v>8</v>
      </c>
      <c r="P6" s="11"/>
      <c r="Q6" s="11">
        <v>8</v>
      </c>
      <c r="R6" s="11">
        <v>8</v>
      </c>
      <c r="S6" s="11">
        <v>8</v>
      </c>
      <c r="T6" s="11">
        <v>8</v>
      </c>
      <c r="U6" s="11">
        <v>8</v>
      </c>
      <c r="V6" s="11"/>
      <c r="W6" s="11"/>
      <c r="X6" s="37">
        <v>8</v>
      </c>
      <c r="Y6" s="37">
        <v>8</v>
      </c>
      <c r="Z6" s="37">
        <v>3</v>
      </c>
      <c r="AA6" s="11">
        <v>8</v>
      </c>
      <c r="AB6" s="11">
        <v>8</v>
      </c>
      <c r="AC6" s="37"/>
      <c r="AD6" s="37"/>
      <c r="AE6" s="37">
        <v>8</v>
      </c>
      <c r="AF6" s="37">
        <v>8</v>
      </c>
      <c r="AG6" s="37">
        <v>3</v>
      </c>
      <c r="AH6" s="38">
        <v>8</v>
      </c>
      <c r="AI6" s="11">
        <v>8</v>
      </c>
    </row>
    <row r="7" ht="34" spans="1:35">
      <c r="A7" s="11">
        <v>4</v>
      </c>
      <c r="B7" s="32" t="s">
        <v>9</v>
      </c>
      <c r="C7" s="18" t="s">
        <v>29</v>
      </c>
      <c r="D7" s="11">
        <f t="shared" si="0"/>
        <v>175.5</v>
      </c>
      <c r="E7" s="11"/>
      <c r="F7" s="11"/>
      <c r="G7" s="11"/>
      <c r="H7" s="11"/>
      <c r="I7" s="11">
        <v>8</v>
      </c>
      <c r="J7" s="11">
        <v>8</v>
      </c>
      <c r="K7" s="11">
        <v>8</v>
      </c>
      <c r="L7" s="11">
        <v>8</v>
      </c>
      <c r="M7" s="11">
        <v>9</v>
      </c>
      <c r="N7" s="11">
        <v>8</v>
      </c>
      <c r="O7" s="11"/>
      <c r="P7" s="11"/>
      <c r="Q7" s="11">
        <v>8</v>
      </c>
      <c r="R7" s="11">
        <v>8</v>
      </c>
      <c r="S7" s="11">
        <v>8</v>
      </c>
      <c r="T7" s="11">
        <v>9.5</v>
      </c>
      <c r="U7" s="11">
        <v>8</v>
      </c>
      <c r="V7" s="11"/>
      <c r="W7" s="11"/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/>
      <c r="AD7" s="37"/>
      <c r="AE7" s="37">
        <v>12</v>
      </c>
      <c r="AF7" s="37">
        <v>8</v>
      </c>
      <c r="AG7" s="37">
        <v>8</v>
      </c>
      <c r="AH7" s="38">
        <v>9</v>
      </c>
      <c r="AI7" s="11">
        <v>8</v>
      </c>
    </row>
    <row r="8" s="8" customFormat="1" ht="34" spans="1:35">
      <c r="A8" s="11">
        <v>5</v>
      </c>
      <c r="B8" s="33" t="s">
        <v>10</v>
      </c>
      <c r="C8" s="18" t="s">
        <v>29</v>
      </c>
      <c r="D8" s="11">
        <f t="shared" si="0"/>
        <v>122.5</v>
      </c>
      <c r="E8" s="11"/>
      <c r="F8" s="11"/>
      <c r="G8" s="11"/>
      <c r="H8" s="11"/>
      <c r="I8" s="11"/>
      <c r="J8" s="11">
        <v>8</v>
      </c>
      <c r="K8" s="11">
        <v>8</v>
      </c>
      <c r="L8" s="11">
        <v>8</v>
      </c>
      <c r="M8" s="11"/>
      <c r="N8" s="11">
        <v>8</v>
      </c>
      <c r="O8" s="11"/>
      <c r="P8" s="11"/>
      <c r="Q8" s="11"/>
      <c r="R8" s="11">
        <v>10</v>
      </c>
      <c r="S8" s="11">
        <v>10</v>
      </c>
      <c r="T8" s="11">
        <v>11</v>
      </c>
      <c r="U8" s="11">
        <v>8</v>
      </c>
      <c r="V8" s="11"/>
      <c r="W8" s="11"/>
      <c r="X8" s="37">
        <v>10</v>
      </c>
      <c r="Y8" s="37">
        <v>8</v>
      </c>
      <c r="Z8" s="37">
        <v>9.5</v>
      </c>
      <c r="AA8" s="37">
        <v>8</v>
      </c>
      <c r="AB8" s="37">
        <v>8</v>
      </c>
      <c r="AC8" s="37">
        <v>8</v>
      </c>
      <c r="AD8" s="37"/>
      <c r="AE8" s="37"/>
      <c r="AF8" s="37"/>
      <c r="AG8" s="37"/>
      <c r="AH8" s="38"/>
      <c r="AI8" s="11"/>
    </row>
    <row r="9" s="8" customFormat="1" ht="34" spans="1:35">
      <c r="A9" s="11">
        <v>6</v>
      </c>
      <c r="B9" s="33" t="s">
        <v>11</v>
      </c>
      <c r="C9" s="18" t="s">
        <v>29</v>
      </c>
      <c r="D9" s="11">
        <f t="shared" si="0"/>
        <v>175</v>
      </c>
      <c r="E9" s="11"/>
      <c r="F9" s="11"/>
      <c r="G9" s="11"/>
      <c r="H9" s="11"/>
      <c r="I9" s="11">
        <v>8</v>
      </c>
      <c r="J9" s="11">
        <v>8</v>
      </c>
      <c r="K9" s="11">
        <v>8</v>
      </c>
      <c r="L9" s="11">
        <v>10</v>
      </c>
      <c r="M9" s="11">
        <v>10</v>
      </c>
      <c r="N9" s="11"/>
      <c r="O9" s="11">
        <v>7</v>
      </c>
      <c r="P9" s="11"/>
      <c r="Q9" s="11">
        <v>8</v>
      </c>
      <c r="R9" s="11">
        <v>8</v>
      </c>
      <c r="S9" s="11">
        <v>12</v>
      </c>
      <c r="T9" s="11">
        <v>8</v>
      </c>
      <c r="U9" s="11">
        <v>8</v>
      </c>
      <c r="V9" s="11"/>
      <c r="W9" s="11"/>
      <c r="X9" s="11">
        <v>6</v>
      </c>
      <c r="Y9" s="11">
        <v>8</v>
      </c>
      <c r="Z9" s="11">
        <v>8</v>
      </c>
      <c r="AA9" s="11">
        <v>8</v>
      </c>
      <c r="AB9" s="11">
        <v>8</v>
      </c>
      <c r="AC9" s="11"/>
      <c r="AD9" s="11"/>
      <c r="AE9" s="11">
        <v>8</v>
      </c>
      <c r="AF9" s="11">
        <v>10</v>
      </c>
      <c r="AG9" s="11">
        <v>8</v>
      </c>
      <c r="AH9" s="38">
        <v>8</v>
      </c>
      <c r="AI9" s="11">
        <v>8</v>
      </c>
    </row>
    <row r="10" ht="34" spans="1:35">
      <c r="A10" s="11">
        <v>7</v>
      </c>
      <c r="B10" s="34" t="s">
        <v>12</v>
      </c>
      <c r="C10" s="18" t="s">
        <v>29</v>
      </c>
      <c r="D10" s="11">
        <f t="shared" si="0"/>
        <v>51.5</v>
      </c>
      <c r="E10" s="5"/>
      <c r="F10" s="5"/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>
        <v>11</v>
      </c>
      <c r="AF10" s="11">
        <v>10.5</v>
      </c>
      <c r="AG10" s="11">
        <v>10</v>
      </c>
      <c r="AH10" s="38">
        <v>12</v>
      </c>
      <c r="AI10" s="11">
        <v>8</v>
      </c>
    </row>
    <row r="11" ht="34" spans="1:35">
      <c r="A11" s="11">
        <v>8</v>
      </c>
      <c r="B11" s="33" t="s">
        <v>13</v>
      </c>
      <c r="C11" s="18" t="s">
        <v>29</v>
      </c>
      <c r="D11" s="11">
        <f t="shared" si="0"/>
        <v>136</v>
      </c>
      <c r="E11" s="5"/>
      <c r="F11" s="5"/>
      <c r="G11" s="5"/>
      <c r="H11" s="5"/>
      <c r="I11" s="5"/>
      <c r="J11" s="5"/>
      <c r="K11" s="5"/>
      <c r="L11" s="5"/>
      <c r="M11" s="11">
        <v>8</v>
      </c>
      <c r="N11" s="11">
        <v>8</v>
      </c>
      <c r="O11" s="5"/>
      <c r="P11" s="5"/>
      <c r="Q11" s="11">
        <v>8</v>
      </c>
      <c r="R11" s="11">
        <v>8</v>
      </c>
      <c r="S11" s="11">
        <v>8</v>
      </c>
      <c r="T11" s="11">
        <v>8</v>
      </c>
      <c r="U11" s="11">
        <v>8</v>
      </c>
      <c r="V11" s="5"/>
      <c r="W11" s="11"/>
      <c r="X11" s="11">
        <v>8</v>
      </c>
      <c r="Y11" s="11">
        <v>8</v>
      </c>
      <c r="Z11" s="11">
        <v>8</v>
      </c>
      <c r="AA11" s="11">
        <v>8</v>
      </c>
      <c r="AB11" s="11">
        <v>8</v>
      </c>
      <c r="AC11" s="11"/>
      <c r="AD11" s="11"/>
      <c r="AE11" s="11">
        <v>8</v>
      </c>
      <c r="AF11" s="11">
        <v>8</v>
      </c>
      <c r="AG11" s="11">
        <v>8</v>
      </c>
      <c r="AH11" s="11">
        <v>8</v>
      </c>
      <c r="AI11" s="11">
        <v>8</v>
      </c>
    </row>
    <row r="12" ht="34" spans="1:35">
      <c r="A12" s="11">
        <v>9</v>
      </c>
      <c r="B12" s="33" t="s">
        <v>14</v>
      </c>
      <c r="C12" s="18" t="s">
        <v>29</v>
      </c>
      <c r="D12" s="11">
        <f t="shared" si="0"/>
        <v>80</v>
      </c>
      <c r="E12" s="5"/>
      <c r="F12" s="5"/>
      <c r="G12" s="5"/>
      <c r="H12" s="5"/>
      <c r="I12" s="5"/>
      <c r="J12" s="5"/>
      <c r="K12" s="5"/>
      <c r="L12" s="5"/>
      <c r="M12" s="11"/>
      <c r="N12" s="11"/>
      <c r="O12" s="5"/>
      <c r="P12" s="5"/>
      <c r="Q12" s="5"/>
      <c r="R12" s="5"/>
      <c r="S12" s="5"/>
      <c r="T12" s="5"/>
      <c r="U12" s="5"/>
      <c r="V12" s="5"/>
      <c r="W12" s="11"/>
      <c r="X12" s="11">
        <v>8</v>
      </c>
      <c r="Y12" s="11">
        <v>8</v>
      </c>
      <c r="Z12" s="11">
        <v>8</v>
      </c>
      <c r="AA12" s="11">
        <v>8</v>
      </c>
      <c r="AB12" s="11">
        <v>8</v>
      </c>
      <c r="AC12" s="11"/>
      <c r="AD12" s="11"/>
      <c r="AE12" s="11">
        <v>8</v>
      </c>
      <c r="AF12" s="11">
        <v>8</v>
      </c>
      <c r="AG12" s="11">
        <v>8</v>
      </c>
      <c r="AH12" s="11">
        <v>8</v>
      </c>
      <c r="AI12" s="11">
        <v>8</v>
      </c>
    </row>
    <row r="15" spans="35:35">
      <c r="AI15" s="8"/>
    </row>
  </sheetData>
  <mergeCells count="4">
    <mergeCell ref="A2:A3"/>
    <mergeCell ref="B2:B3"/>
    <mergeCell ref="C2:C3"/>
    <mergeCell ref="D2:D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C22" sqref="C22"/>
    </sheetView>
  </sheetViews>
  <sheetFormatPr defaultColWidth="8.83653846153846" defaultRowHeight="16.8" outlineLevelCol="4"/>
  <cols>
    <col min="2" max="2" width="13.8365384615385" customWidth="1"/>
    <col min="3" max="3" width="15" customWidth="1"/>
  </cols>
  <sheetData>
    <row r="1" ht="17.6" spans="1:3">
      <c r="A1" s="23" t="s">
        <v>30</v>
      </c>
      <c r="B1" s="23" t="s">
        <v>31</v>
      </c>
      <c r="C1" s="23" t="s">
        <v>32</v>
      </c>
    </row>
    <row r="2" spans="1:3">
      <c r="A2" s="24" t="s">
        <v>33</v>
      </c>
      <c r="B2" s="24">
        <v>10</v>
      </c>
      <c r="C2" s="24" t="s">
        <v>34</v>
      </c>
    </row>
    <row r="3" spans="1:3">
      <c r="A3" s="24" t="s">
        <v>35</v>
      </c>
      <c r="B3" s="24">
        <v>13</v>
      </c>
      <c r="C3" s="24" t="s">
        <v>36</v>
      </c>
    </row>
    <row r="4" spans="1:3">
      <c r="A4" s="25" t="s">
        <v>37</v>
      </c>
      <c r="B4" s="25">
        <v>15</v>
      </c>
      <c r="C4" s="25" t="s">
        <v>38</v>
      </c>
    </row>
    <row r="5" spans="1:3">
      <c r="A5" s="24" t="s">
        <v>39</v>
      </c>
      <c r="B5" s="24">
        <v>4</v>
      </c>
      <c r="C5" s="24" t="s">
        <v>34</v>
      </c>
    </row>
    <row r="6" spans="1:3">
      <c r="A6" s="24" t="s">
        <v>40</v>
      </c>
      <c r="B6" s="24">
        <v>8</v>
      </c>
      <c r="C6" s="24" t="s">
        <v>41</v>
      </c>
    </row>
    <row r="7" spans="1:3">
      <c r="A7" s="24" t="s">
        <v>42</v>
      </c>
      <c r="B7" s="24">
        <v>10</v>
      </c>
      <c r="C7" s="24" t="s">
        <v>36</v>
      </c>
    </row>
    <row r="8" spans="1:3">
      <c r="A8" s="24" t="s">
        <v>43</v>
      </c>
      <c r="B8" s="24">
        <v>2</v>
      </c>
      <c r="C8" s="24" t="s">
        <v>44</v>
      </c>
    </row>
    <row r="9" spans="1:3">
      <c r="A9" s="26" t="s">
        <v>45</v>
      </c>
      <c r="B9" s="26">
        <v>4</v>
      </c>
      <c r="C9" s="25" t="s">
        <v>46</v>
      </c>
    </row>
    <row r="10" spans="1:3">
      <c r="A10" s="26" t="s">
        <v>47</v>
      </c>
      <c r="B10" s="26">
        <v>6</v>
      </c>
      <c r="C10" s="25" t="s">
        <v>48</v>
      </c>
    </row>
    <row r="11" spans="1:3">
      <c r="A11" s="27" t="s">
        <v>49</v>
      </c>
      <c r="B11" s="27">
        <v>4</v>
      </c>
      <c r="C11" s="24" t="s">
        <v>46</v>
      </c>
    </row>
    <row r="12" spans="1:3">
      <c r="A12" s="27" t="s">
        <v>50</v>
      </c>
      <c r="B12" s="27">
        <v>4</v>
      </c>
      <c r="C12" s="24" t="s">
        <v>48</v>
      </c>
    </row>
    <row r="13" spans="1:3">
      <c r="A13" s="27" t="s">
        <v>51</v>
      </c>
      <c r="B13" s="27">
        <v>4</v>
      </c>
      <c r="C13" s="24" t="s">
        <v>52</v>
      </c>
    </row>
    <row r="14" spans="1:3">
      <c r="A14" s="27" t="s">
        <v>53</v>
      </c>
      <c r="B14" s="24">
        <v>4</v>
      </c>
      <c r="C14" s="24" t="s">
        <v>46</v>
      </c>
    </row>
    <row r="15" spans="1:3">
      <c r="A15" s="27" t="s">
        <v>54</v>
      </c>
      <c r="B15" s="24">
        <v>4</v>
      </c>
      <c r="C15" s="24" t="s">
        <v>55</v>
      </c>
    </row>
    <row r="16" spans="1:3">
      <c r="A16" s="27" t="s">
        <v>56</v>
      </c>
      <c r="B16" s="24">
        <v>4</v>
      </c>
      <c r="C16" s="24" t="s">
        <v>48</v>
      </c>
    </row>
    <row r="17" spans="1:5">
      <c r="A17" s="27" t="s">
        <v>57</v>
      </c>
      <c r="B17" s="24">
        <v>13</v>
      </c>
      <c r="C17" s="24" t="s">
        <v>58</v>
      </c>
      <c r="E17" s="28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D17" sqref="D17"/>
    </sheetView>
  </sheetViews>
  <sheetFormatPr defaultColWidth="8.83653846153846" defaultRowHeight="16.8" outlineLevelCol="6"/>
  <cols>
    <col min="2" max="2" width="34.1634615384615" customWidth="1"/>
    <col min="3" max="4" width="12.6634615384615" customWidth="1"/>
    <col min="5" max="5" width="11.3365384615385" customWidth="1"/>
    <col min="7" max="7" width="12.6634615384615" customWidth="1"/>
  </cols>
  <sheetData>
    <row r="1" ht="51" spans="1:7">
      <c r="A1" s="2" t="s">
        <v>18</v>
      </c>
      <c r="B1" s="1" t="s">
        <v>60</v>
      </c>
      <c r="C1" s="1" t="s">
        <v>61</v>
      </c>
      <c r="D1" s="2" t="s">
        <v>62</v>
      </c>
      <c r="E1" s="2" t="s">
        <v>63</v>
      </c>
      <c r="F1" s="2" t="s">
        <v>64</v>
      </c>
      <c r="G1" s="1" t="s">
        <v>4</v>
      </c>
    </row>
    <row r="2" spans="1:7">
      <c r="A2" s="15" t="s">
        <v>65</v>
      </c>
      <c r="B2" s="16"/>
      <c r="C2" s="16"/>
      <c r="D2" s="16"/>
      <c r="E2" s="16"/>
      <c r="F2" s="16"/>
      <c r="G2" s="10"/>
    </row>
    <row r="3" ht="17" spans="1:7">
      <c r="A3" s="11">
        <v>1</v>
      </c>
      <c r="B3" s="17" t="s">
        <v>66</v>
      </c>
      <c r="C3" s="18">
        <v>1</v>
      </c>
      <c r="D3" s="17">
        <v>3000</v>
      </c>
      <c r="E3" s="20">
        <v>43437</v>
      </c>
      <c r="F3" s="18">
        <v>31</v>
      </c>
      <c r="G3" s="21">
        <f>C3*D3*F3/31</f>
        <v>3000</v>
      </c>
    </row>
    <row r="4" spans="1:7">
      <c r="A4" s="11">
        <v>2</v>
      </c>
      <c r="B4" s="17" t="s">
        <v>67</v>
      </c>
      <c r="C4" s="18">
        <v>2</v>
      </c>
      <c r="D4" s="17">
        <v>200</v>
      </c>
      <c r="E4" s="20">
        <v>43453</v>
      </c>
      <c r="F4" s="18">
        <v>31</v>
      </c>
      <c r="G4" s="21">
        <f t="shared" ref="G4:G13" si="0">C4*D4*F4/31</f>
        <v>400</v>
      </c>
    </row>
    <row r="5" spans="1:7">
      <c r="A5" s="11">
        <v>3</v>
      </c>
      <c r="B5" s="17" t="s">
        <v>68</v>
      </c>
      <c r="C5" s="11">
        <v>1</v>
      </c>
      <c r="D5" s="5">
        <v>4000</v>
      </c>
      <c r="E5" s="20">
        <v>43455</v>
      </c>
      <c r="F5" s="18">
        <v>31</v>
      </c>
      <c r="G5" s="21">
        <f t="shared" si="0"/>
        <v>4000</v>
      </c>
    </row>
    <row r="6" spans="1:7">
      <c r="A6" s="11">
        <v>4</v>
      </c>
      <c r="B6" s="17" t="s">
        <v>69</v>
      </c>
      <c r="C6" s="11">
        <v>1</v>
      </c>
      <c r="D6" s="5">
        <v>8000</v>
      </c>
      <c r="E6" s="22">
        <v>43456</v>
      </c>
      <c r="F6" s="18">
        <v>31</v>
      </c>
      <c r="G6" s="21">
        <f t="shared" si="0"/>
        <v>8000</v>
      </c>
    </row>
    <row r="7" spans="1:7">
      <c r="A7" s="11">
        <v>5</v>
      </c>
      <c r="B7" s="17" t="s">
        <v>70</v>
      </c>
      <c r="C7" s="11">
        <v>1</v>
      </c>
      <c r="D7" s="5">
        <v>3000</v>
      </c>
      <c r="E7" s="22">
        <v>43493</v>
      </c>
      <c r="F7" s="18">
        <v>31</v>
      </c>
      <c r="G7" s="21">
        <f t="shared" si="0"/>
        <v>3000</v>
      </c>
    </row>
    <row r="8" spans="1:7">
      <c r="A8" s="11">
        <v>6</v>
      </c>
      <c r="B8" s="17" t="s">
        <v>71</v>
      </c>
      <c r="C8" s="11">
        <v>1</v>
      </c>
      <c r="D8" s="5">
        <v>8000</v>
      </c>
      <c r="E8" s="22">
        <v>43475</v>
      </c>
      <c r="F8" s="18">
        <v>31</v>
      </c>
      <c r="G8" s="21">
        <f t="shared" si="0"/>
        <v>8000</v>
      </c>
    </row>
    <row r="9" spans="1:7">
      <c r="A9" s="11">
        <v>7</v>
      </c>
      <c r="B9" s="17" t="s">
        <v>72</v>
      </c>
      <c r="C9" s="11">
        <v>1</v>
      </c>
      <c r="D9" s="5">
        <v>3000</v>
      </c>
      <c r="E9" s="22">
        <v>43476</v>
      </c>
      <c r="F9" s="18">
        <v>31</v>
      </c>
      <c r="G9" s="21">
        <f t="shared" si="0"/>
        <v>3000</v>
      </c>
    </row>
    <row r="10" spans="1:7">
      <c r="A10" s="11">
        <v>8</v>
      </c>
      <c r="B10" s="17" t="s">
        <v>73</v>
      </c>
      <c r="C10" s="11">
        <v>1</v>
      </c>
      <c r="D10" s="5">
        <v>300</v>
      </c>
      <c r="E10" s="22">
        <v>43479</v>
      </c>
      <c r="F10" s="18">
        <v>31</v>
      </c>
      <c r="G10" s="21">
        <f t="shared" si="0"/>
        <v>300</v>
      </c>
    </row>
    <row r="11" spans="1:7">
      <c r="A11" s="11">
        <v>9</v>
      </c>
      <c r="B11" s="17" t="s">
        <v>74</v>
      </c>
      <c r="C11" s="11">
        <v>1</v>
      </c>
      <c r="D11" s="5">
        <v>8000</v>
      </c>
      <c r="E11" s="22">
        <v>43509</v>
      </c>
      <c r="F11" s="18">
        <v>31</v>
      </c>
      <c r="G11" s="21">
        <f t="shared" si="0"/>
        <v>8000</v>
      </c>
    </row>
    <row r="12" spans="1:7">
      <c r="A12" s="11">
        <v>10</v>
      </c>
      <c r="B12" s="17" t="s">
        <v>75</v>
      </c>
      <c r="C12" s="11">
        <v>1</v>
      </c>
      <c r="D12" s="5">
        <v>3000</v>
      </c>
      <c r="E12" s="22">
        <v>43516</v>
      </c>
      <c r="F12" s="18">
        <v>31</v>
      </c>
      <c r="G12" s="21">
        <f t="shared" si="0"/>
        <v>3000</v>
      </c>
    </row>
    <row r="13" spans="1:7">
      <c r="A13" s="11">
        <v>11</v>
      </c>
      <c r="B13" s="17" t="s">
        <v>76</v>
      </c>
      <c r="C13" s="11">
        <v>1</v>
      </c>
      <c r="D13" s="5">
        <v>3000</v>
      </c>
      <c r="E13" s="22">
        <v>43516</v>
      </c>
      <c r="F13" s="18">
        <v>31</v>
      </c>
      <c r="G13" s="21">
        <f t="shared" si="0"/>
        <v>3000</v>
      </c>
    </row>
    <row r="14" spans="1:7">
      <c r="A14" s="5"/>
      <c r="B14" s="19" t="s">
        <v>4</v>
      </c>
      <c r="C14" s="19"/>
      <c r="D14" s="19"/>
      <c r="E14" s="19"/>
      <c r="F14" s="19"/>
      <c r="G14" s="21">
        <f>SUM(G3:G13)</f>
        <v>43700</v>
      </c>
    </row>
  </sheetData>
  <mergeCells count="2">
    <mergeCell ref="A2:G2"/>
    <mergeCell ref="B14:F14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G8" sqref="G8"/>
    </sheetView>
  </sheetViews>
  <sheetFormatPr defaultColWidth="8.83653846153846" defaultRowHeight="16.8" outlineLevelRow="3" outlineLevelCol="3"/>
  <cols>
    <col min="1" max="1" width="10.8365384615385" style="8" customWidth="1"/>
    <col min="2" max="2" width="17.3365384615385" style="8" customWidth="1"/>
    <col min="3" max="3" width="12.5" style="8" customWidth="1"/>
    <col min="4" max="4" width="17.3365384615385" style="8" customWidth="1"/>
  </cols>
  <sheetData>
    <row r="1" ht="28" customHeight="1" spans="1:4">
      <c r="A1" s="1" t="s">
        <v>77</v>
      </c>
      <c r="B1" s="2" t="s">
        <v>78</v>
      </c>
      <c r="C1" s="1" t="s">
        <v>79</v>
      </c>
      <c r="D1" s="1" t="s">
        <v>4</v>
      </c>
    </row>
    <row r="2" s="8" customFormat="1" spans="1:4">
      <c r="A2" s="9" t="s">
        <v>80</v>
      </c>
      <c r="B2" s="10">
        <v>4629</v>
      </c>
      <c r="C2" s="11">
        <v>3000</v>
      </c>
      <c r="D2" s="11">
        <f>B2+C2</f>
        <v>7629</v>
      </c>
    </row>
    <row r="3" spans="1:4">
      <c r="A3" s="12"/>
      <c r="B3" s="13">
        <v>1567.5</v>
      </c>
      <c r="C3" s="11">
        <v>0</v>
      </c>
      <c r="D3" s="11">
        <f>B3+C3</f>
        <v>1567.5</v>
      </c>
    </row>
    <row r="4" spans="1:4">
      <c r="A4" s="14"/>
      <c r="B4" s="13"/>
      <c r="C4" s="11"/>
      <c r="D4" s="1">
        <f>SUM(D2:D3)</f>
        <v>9196.5</v>
      </c>
    </row>
  </sheetData>
  <mergeCells count="1">
    <mergeCell ref="A2:A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K17" sqref="K17"/>
    </sheetView>
  </sheetViews>
  <sheetFormatPr defaultColWidth="8.83653846153846" defaultRowHeight="16.8" outlineLevelRow="3" outlineLevelCol="2"/>
  <cols>
    <col min="1" max="1" width="10.3365384615385" customWidth="1"/>
    <col min="2" max="2" width="34.2980769230769" customWidth="1"/>
  </cols>
  <sheetData>
    <row r="1" ht="17" spans="1:3">
      <c r="A1" s="1" t="s">
        <v>77</v>
      </c>
      <c r="B1" s="1" t="s">
        <v>81</v>
      </c>
      <c r="C1" s="2" t="s">
        <v>61</v>
      </c>
    </row>
    <row r="2" ht="17" spans="1:3">
      <c r="A2" s="3" t="s">
        <v>80</v>
      </c>
      <c r="B2" s="4" t="s">
        <v>82</v>
      </c>
      <c r="C2" s="5">
        <v>2052</v>
      </c>
    </row>
    <row r="3" ht="51" spans="1:3">
      <c r="A3" s="6"/>
      <c r="B3" s="7" t="s">
        <v>83</v>
      </c>
      <c r="C3" s="5">
        <v>976.75</v>
      </c>
    </row>
    <row r="4" spans="1:3">
      <c r="A4" s="1" t="s">
        <v>4</v>
      </c>
      <c r="B4" s="5"/>
      <c r="C4" s="5">
        <f>SUM(C2:C3)</f>
        <v>3028.75</v>
      </c>
    </row>
  </sheetData>
  <mergeCells count="1">
    <mergeCell ref="A2:A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HIRAIN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 Expenses Summary</vt:lpstr>
      <vt:lpstr>Working Hours Breakdown </vt:lpstr>
      <vt:lpstr>测试用例费用</vt:lpstr>
      <vt:lpstr>Equipment Rental</vt:lpstr>
      <vt:lpstr>Intern Fee</vt:lpstr>
      <vt:lpstr>Xu's Reimbursement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殷豪</cp:lastModifiedBy>
  <dcterms:created xsi:type="dcterms:W3CDTF">2015-10-16T09:07:00Z</dcterms:created>
  <dcterms:modified xsi:type="dcterms:W3CDTF">2019-07-21T10:54:37Z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