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260" windowHeight="11600" tabRatio="580"/>
  </bookViews>
  <sheets>
    <sheet name="Total Expenses Summary" sheetId="2" r:id="rId1"/>
    <sheet name="Working Hours " sheetId="8" r:id="rId2"/>
    <sheet name="测试用例费用" sheetId="7" state="hidden" r:id="rId3"/>
    <sheet name="Equipment Rental" sheetId="4" r:id="rId4"/>
    <sheet name="Test Casese Writing" sheetId="10" r:id="rId5"/>
    <sheet name="Reimbursement" sheetId="11" r:id="rId6"/>
    <sheet name="Indian Engineer's House Rent" sheetId="12" r:id="rId7"/>
  </sheets>
  <calcPr calcId="144525"/>
</workbook>
</file>

<file path=xl/sharedStrings.xml><?xml version="1.0" encoding="utf-8"?>
<sst xmlns="http://schemas.openxmlformats.org/spreadsheetml/2006/main" count="110">
  <si>
    <t>Expense Items</t>
  </si>
  <si>
    <t>Name</t>
  </si>
  <si>
    <t>Hours</t>
  </si>
  <si>
    <t>Unit Price</t>
  </si>
  <si>
    <t>Total</t>
  </si>
  <si>
    <t>Remark</t>
  </si>
  <si>
    <r>
      <rPr>
        <sz val="11"/>
        <color indexed="8"/>
        <rFont val="宋体"/>
        <charset val="134"/>
      </rPr>
      <t>徐萌萌
xu</t>
    </r>
    <r>
      <rPr>
        <sz val="11"/>
        <color indexed="8"/>
        <rFont val="宋体"/>
        <charset val="134"/>
      </rPr>
      <t>mengmeng</t>
    </r>
  </si>
  <si>
    <t>汤元
tangyuan</t>
  </si>
  <si>
    <r>
      <rPr>
        <sz val="11"/>
        <color indexed="8"/>
        <rFont val="宋体"/>
        <charset val="134"/>
      </rPr>
      <t>陈洽
c</t>
    </r>
    <r>
      <rPr>
        <sz val="11"/>
        <color indexed="8"/>
        <rFont val="宋体"/>
        <charset val="134"/>
      </rPr>
      <t>henqia</t>
    </r>
  </si>
  <si>
    <r>
      <rPr>
        <sz val="11"/>
        <color indexed="8"/>
        <rFont val="宋体"/>
        <charset val="134"/>
      </rPr>
      <t>陈康康
c</t>
    </r>
    <r>
      <rPr>
        <sz val="11"/>
        <color indexed="8"/>
        <rFont val="宋体"/>
        <charset val="134"/>
      </rPr>
      <t>henkangkang</t>
    </r>
  </si>
  <si>
    <r>
      <rPr>
        <sz val="11"/>
        <color indexed="8"/>
        <rFont val="宋体"/>
        <charset val="134"/>
      </rPr>
      <t>崔丁太
c</t>
    </r>
    <r>
      <rPr>
        <sz val="11"/>
        <color indexed="8"/>
        <rFont val="宋体"/>
        <charset val="134"/>
      </rPr>
      <t>uidingtai</t>
    </r>
  </si>
  <si>
    <t>杨明星
Yangmingxing</t>
  </si>
  <si>
    <t>谢厚德
xiehoude</t>
  </si>
  <si>
    <t>李艳
liyan</t>
  </si>
  <si>
    <t>Tools Rent Fee</t>
  </si>
  <si>
    <t>Test Cases Writing</t>
  </si>
  <si>
    <t>Reimbursement</t>
  </si>
  <si>
    <t>Indian Engineer's Rent</t>
  </si>
  <si>
    <t>Serial #</t>
  </si>
  <si>
    <t>Project</t>
  </si>
  <si>
    <t>Working Hours</t>
  </si>
  <si>
    <t>周六
Saturday</t>
  </si>
  <si>
    <t>周日
Sunday</t>
  </si>
  <si>
    <t>周一
Monday</t>
  </si>
  <si>
    <t>周二
Tuesday</t>
  </si>
  <si>
    <t>周三
Wednesday</t>
  </si>
  <si>
    <t>周四
Thursday</t>
  </si>
  <si>
    <t>周五
Friday</t>
  </si>
  <si>
    <t>徐萌萌
Xumengmeng</t>
  </si>
  <si>
    <t>GE-12A+GE-12B</t>
  </si>
  <si>
    <t>陈康康
Chenkangkang</t>
  </si>
  <si>
    <t>陈洽
Chenqia</t>
  </si>
  <si>
    <t>汤元
Tangyuan</t>
  </si>
  <si>
    <t>崔丁太
Cuidingtai</t>
  </si>
  <si>
    <t>李艳
Liyan</t>
  </si>
  <si>
    <t>GE-12A+GE-13B</t>
  </si>
  <si>
    <t>谢厚德
Xiehoude</t>
  </si>
  <si>
    <t>GE-12A+GE-14B</t>
  </si>
  <si>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</si>
  <si>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</si>
  <si>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</si>
  <si>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</si>
  <si>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</si>
  <si>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</si>
  <si>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</si>
  <si>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</si>
  <si>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</si>
  <si>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</si>
  <si>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</si>
  <si>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</si>
  <si>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</si>
  <si>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</si>
  <si>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</si>
  <si>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</si>
  <si>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</si>
  <si>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</si>
  <si>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</si>
  <si>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</si>
  <si>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</si>
  <si>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</si>
  <si>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</si>
  <si>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</si>
  <si>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</si>
  <si>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</si>
  <si>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</si>
  <si>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</si>
  <si>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</si>
  <si>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</si>
  <si>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 xml:space="preserve">Equipment </t>
  </si>
  <si>
    <t>Amount</t>
  </si>
  <si>
    <t>Unit Price/Month</t>
  </si>
  <si>
    <t xml:space="preserve">
Delivery Date</t>
  </si>
  <si>
    <t>Days</t>
  </si>
  <si>
    <t>June</t>
  </si>
  <si>
    <r>
      <rPr>
        <sz val="11"/>
        <color indexed="8"/>
        <rFont val="宋体"/>
        <charset val="134"/>
      </rPr>
      <t>Ve</t>
    </r>
    <r>
      <rPr>
        <sz val="11"/>
        <color indexed="8"/>
        <rFont val="宋体"/>
        <charset val="134"/>
      </rPr>
      <t>hicle Spy</t>
    </r>
  </si>
  <si>
    <t>万用表/摄像头Multimeter/ Camera</t>
  </si>
  <si>
    <t>示波器Oscilloscop</t>
  </si>
  <si>
    <t>CANoe1</t>
  </si>
  <si>
    <t>GL3000</t>
  </si>
  <si>
    <t>CANoe2</t>
  </si>
  <si>
    <t>CANanalyer</t>
  </si>
  <si>
    <t>程控电源GPIB</t>
  </si>
  <si>
    <t>CANoe3</t>
  </si>
  <si>
    <t>Vehicle Spy(2)</t>
  </si>
  <si>
    <t>Vehicle Spy(3)</t>
  </si>
  <si>
    <t>Monitor</t>
  </si>
  <si>
    <t>Working Days</t>
  </si>
  <si>
    <t>Unit Price/Day</t>
  </si>
  <si>
    <t>Sub Total</t>
  </si>
  <si>
    <t>ESC/EPS</t>
  </si>
  <si>
    <t>APA</t>
  </si>
  <si>
    <t>IB</t>
  </si>
  <si>
    <t>Touch Panel</t>
  </si>
  <si>
    <t>AVAS</t>
  </si>
  <si>
    <t>Four-way Valve</t>
  </si>
  <si>
    <t>Hidden Handle</t>
  </si>
  <si>
    <t>ACU</t>
  </si>
  <si>
    <t>FRS</t>
  </si>
  <si>
    <t>PDC</t>
  </si>
  <si>
    <t>RSRS</t>
  </si>
  <si>
    <t xml:space="preserve"> Total</t>
  </si>
  <si>
    <t>Items</t>
  </si>
  <si>
    <t>Tangyuan's Reimbursement</t>
  </si>
  <si>
    <t>Road Test Driver Fee</t>
  </si>
  <si>
    <t>Water and Utility of Indian Colleagues</t>
  </si>
  <si>
    <t xml:space="preserve">Rent Duration </t>
  </si>
  <si>
    <t>Quarterly Rent</t>
  </si>
  <si>
    <t>June 18,2019 to Sept.17,2019</t>
  </si>
  <si>
    <r>
      <rPr>
        <sz val="11"/>
        <color theme="1"/>
        <rFont val="等线"/>
        <charset val="134"/>
      </rPr>
      <t>杭州湾世纪城江岚苑1</t>
    </r>
    <r>
      <rPr>
        <sz val="11"/>
        <color theme="1"/>
        <rFont val="等线"/>
        <charset val="134"/>
      </rPr>
      <t>1栋3003</t>
    </r>
  </si>
  <si>
    <t>杭州湾世纪城江岚苑11栋3303</t>
  </si>
</sst>
</file>

<file path=xl/styles.xml><?xml version="1.0" encoding="utf-8"?>
<styleSheet xmlns="http://schemas.openxmlformats.org/spreadsheetml/2006/main">
  <numFmts count="7">
    <numFmt numFmtId="176" formatCode="0.0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_ "/>
  </numFmts>
  <fonts count="4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indexed="54"/>
      <name val="宋体"/>
      <charset val="134"/>
    </font>
    <font>
      <b/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17"/>
      <name val="宋体"/>
      <charset val="134"/>
    </font>
    <font>
      <b/>
      <sz val="18"/>
      <color indexed="54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6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54"/>
      <name val="宋体"/>
      <charset val="134"/>
    </font>
    <font>
      <b/>
      <sz val="15"/>
      <color indexed="54"/>
      <name val="宋体"/>
      <charset val="134"/>
    </font>
    <font>
      <sz val="11"/>
      <color indexed="19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indexed="53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indexed="63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53"/>
      <name val="宋体"/>
      <charset val="134"/>
    </font>
    <font>
      <sz val="11"/>
      <color rgb="FF006100"/>
      <name val="宋体"/>
      <charset val="0"/>
      <scheme val="minor"/>
    </font>
    <font>
      <i/>
      <sz val="11"/>
      <color indexed="23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等线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4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07">
    <xf numFmtId="0" fontId="0" fillId="0" borderId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1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0" borderId="9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36" fillId="40" borderId="21" applyNumberForma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5" fillId="43" borderId="20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10" borderId="15" applyNumberFormat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0" fillId="4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3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4" fillId="40" borderId="15" applyNumberFormat="0" applyAlignment="0" applyProtection="0">
      <alignment vertical="center"/>
    </xf>
    <xf numFmtId="0" fontId="22" fillId="32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17" fillId="15" borderId="1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29" fillId="38" borderId="17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8" fillId="22" borderId="17" applyNumberForma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1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9" applyNumberFormat="0" applyFill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8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3" fillId="0" borderId="1" xfId="0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</cellXfs>
  <cellStyles count="107">
    <cellStyle name="常规" xfId="0" builtinId="0"/>
    <cellStyle name="常规 7" xfId="1"/>
    <cellStyle name="20% - 强调文字颜色 1 2" xfId="2"/>
    <cellStyle name="汇总 2" xfId="3"/>
    <cellStyle name="60% - 强调文字颜色 4 2" xfId="4"/>
    <cellStyle name="常规 2 3" xfId="5"/>
    <cellStyle name="常规 2 10" xfId="6"/>
    <cellStyle name="标题 1 2" xfId="7"/>
    <cellStyle name="常规 2 9" xfId="8"/>
    <cellStyle name="常规 2 6" xfId="9"/>
    <cellStyle name="20% - 强调文字颜色 5 2" xfId="10"/>
    <cellStyle name="输出 2" xfId="11"/>
    <cellStyle name="20% - 强调文字颜色 3 2" xfId="12"/>
    <cellStyle name="检查单元格" xfId="13" builtinId="23"/>
    <cellStyle name="20% - 强调文字颜色 6 2" xfId="14"/>
    <cellStyle name="40% - 强调文字颜色 2 2" xfId="15"/>
    <cellStyle name="强调文字颜色 2 2" xfId="16"/>
    <cellStyle name="40% - 强调文字颜色 3 2" xfId="17"/>
    <cellStyle name="强调文字颜色 3 2" xfId="18"/>
    <cellStyle name="常规 2 4" xfId="19"/>
    <cellStyle name="60% - 强调文字颜色 1 2" xfId="20"/>
    <cellStyle name="60% - 强调文字颜色 2 2" xfId="21"/>
    <cellStyle name="60% - 强调文字颜色 3 2" xfId="22"/>
    <cellStyle name="输入 2" xfId="23"/>
    <cellStyle name="适中 2" xfId="24"/>
    <cellStyle name="标题 3 2" xfId="25"/>
    <cellStyle name="标题 4 2" xfId="26"/>
    <cellStyle name="差 2" xfId="27"/>
    <cellStyle name="标题 2" xfId="28" builtinId="17"/>
    <cellStyle name="常规 2" xfId="29"/>
    <cellStyle name="常规 2 5" xfId="30"/>
    <cellStyle name="40% - 强调文字颜色 4 2" xfId="31"/>
    <cellStyle name="强调文字颜色 4 2" xfId="32"/>
    <cellStyle name="常规 2 7" xfId="33"/>
    <cellStyle name="标题 4" xfId="34" builtinId="19"/>
    <cellStyle name="常规 4" xfId="35"/>
    <cellStyle name="标题 5" xfId="36"/>
    <cellStyle name="常规 5" xfId="37"/>
    <cellStyle name="好" xfId="38" builtinId="26"/>
    <cellStyle name="货币" xfId="39" builtinId="4"/>
    <cellStyle name="常规 6" xfId="40"/>
    <cellStyle name="常规 8" xfId="41"/>
    <cellStyle name="好 2" xfId="42"/>
    <cellStyle name="40% - 强调文字颜色 1 2" xfId="43"/>
    <cellStyle name="60% - 强调文字颜色 1" xfId="44" builtinId="32"/>
    <cellStyle name="强调文字颜色 1 2" xfId="45"/>
    <cellStyle name="计算 2" xfId="46"/>
    <cellStyle name="检查单元格 2" xfId="47"/>
    <cellStyle name="警告文本 2" xfId="48"/>
    <cellStyle name="链接单元格 2" xfId="49"/>
    <cellStyle name="注释 2" xfId="50"/>
    <cellStyle name="60% - 强调文字颜色 6" xfId="51" builtinId="52"/>
    <cellStyle name="20% - 强调文字颜色 4" xfId="52" builtinId="42"/>
    <cellStyle name="强调文字颜色 5 2" xfId="53"/>
    <cellStyle name="40% - 强调文字颜色 5 2" xfId="54"/>
    <cellStyle name="40% - 强调文字颜色 4" xfId="55" builtinId="43"/>
    <cellStyle name="强调文字颜色 4" xfId="56" builtinId="41"/>
    <cellStyle name="常规 9" xfId="57"/>
    <cellStyle name="60% - 强调文字颜色 3" xfId="58" builtinId="40"/>
    <cellStyle name="输入" xfId="59" builtinId="20"/>
    <cellStyle name="强调文字颜色 3" xfId="60" builtinId="37"/>
    <cellStyle name="40% - 强调文字颜色 3" xfId="61" builtinId="39"/>
    <cellStyle name="20% - 强调文字颜色 3" xfId="62" builtinId="38"/>
    <cellStyle name="标题 1" xfId="63" builtinId="16"/>
    <cellStyle name="强调文字颜色 6 2" xfId="64"/>
    <cellStyle name="40% - 强调文字颜色 6 2" xfId="65"/>
    <cellStyle name="百分比" xfId="66" builtinId="5"/>
    <cellStyle name="千位分隔" xfId="67" builtinId="3"/>
    <cellStyle name="60% - 强调文字颜色 2" xfId="68" builtinId="36"/>
    <cellStyle name="解释性文本 2" xfId="69"/>
    <cellStyle name="60% - 强调文字颜色 5" xfId="70" builtinId="48"/>
    <cellStyle name="40% - 强调文字颜色 2" xfId="71" builtinId="35"/>
    <cellStyle name="强调文字颜色 2" xfId="72" builtinId="33"/>
    <cellStyle name="60% - 强调文字颜色 4" xfId="73" builtinId="44"/>
    <cellStyle name="20% - 强调文字颜色 4 2" xfId="74"/>
    <cellStyle name="计算" xfId="75" builtinId="22"/>
    <cellStyle name="40% - 强调文字颜色 1" xfId="76" builtinId="31"/>
    <cellStyle name="强调文字颜色 1" xfId="77" builtinId="29"/>
    <cellStyle name="常规 3" xfId="78"/>
    <cellStyle name="标题 3" xfId="79" builtinId="18"/>
    <cellStyle name="适中" xfId="80" builtinId="28"/>
    <cellStyle name="输出" xfId="81" builtinId="21"/>
    <cellStyle name="20% - 强调文字颜色 5" xfId="82" builtinId="46"/>
    <cellStyle name="20% - 强调文字颜色 1" xfId="83" builtinId="30"/>
    <cellStyle name="汇总" xfId="84" builtinId="25"/>
    <cellStyle name="差" xfId="85" builtinId="27"/>
    <cellStyle name="60% - 强调文字颜色 6 2" xfId="86"/>
    <cellStyle name="常规 2 8" xfId="87"/>
    <cellStyle name="解释性文本" xfId="88" builtinId="53"/>
    <cellStyle name="常规 2 2" xfId="89"/>
    <cellStyle name="标题 2 2" xfId="90"/>
    <cellStyle name="20% - 强调文字颜色 2" xfId="91" builtinId="34"/>
    <cellStyle name="货币[0]" xfId="92" builtinId="7"/>
    <cellStyle name="60% - 强调文字颜色 5 2" xfId="93"/>
    <cellStyle name="20% - 强调文字颜色 2 2" xfId="94"/>
    <cellStyle name="已访问的超链接" xfId="95" builtinId="9"/>
    <cellStyle name="标题" xfId="96" builtinId="15"/>
    <cellStyle name="警告文本" xfId="97" builtinId="11"/>
    <cellStyle name="注释" xfId="98" builtinId="10"/>
    <cellStyle name="20% - 强调文字颜色 6" xfId="99" builtinId="50"/>
    <cellStyle name="40% - 强调文字颜色 5" xfId="100" builtinId="47"/>
    <cellStyle name="强调文字颜色 5" xfId="101" builtinId="45"/>
    <cellStyle name="强调文字颜色 6" xfId="102" builtinId="49"/>
    <cellStyle name="40% - 强调文字颜色 6" xfId="103" builtinId="51"/>
    <cellStyle name="超链接" xfId="104" builtinId="8"/>
    <cellStyle name="千位分隔[0]" xfId="105" builtinId="6"/>
    <cellStyle name="链接单元格" xfId="106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tabSelected="1" workbookViewId="0">
      <selection activeCell="E13" sqref="E13"/>
    </sheetView>
  </sheetViews>
  <sheetFormatPr defaultColWidth="8.875" defaultRowHeight="16.8" outlineLevelCol="5"/>
  <cols>
    <col min="1" max="1" width="33.375" style="36" customWidth="1"/>
    <col min="2" max="2" width="21.375" style="36" customWidth="1"/>
    <col min="3" max="3" width="12.875" style="47"/>
    <col min="4" max="4" width="12.625" style="36" customWidth="1"/>
    <col min="5" max="5" width="11" style="48" customWidth="1"/>
    <col min="6" max="6" width="26.375" style="36" customWidth="1"/>
  </cols>
  <sheetData>
    <row r="1" ht="38.1" customHeight="1" spans="1:6">
      <c r="A1" s="9" t="s">
        <v>0</v>
      </c>
      <c r="B1" s="9" t="s">
        <v>1</v>
      </c>
      <c r="C1" s="49" t="s">
        <v>2</v>
      </c>
      <c r="D1" s="9" t="s">
        <v>3</v>
      </c>
      <c r="E1" s="53" t="s">
        <v>4</v>
      </c>
      <c r="F1" s="9" t="s">
        <v>5</v>
      </c>
    </row>
    <row r="2" ht="34" spans="1:6">
      <c r="A2" s="9" t="s">
        <v>2</v>
      </c>
      <c r="B2" s="10" t="s">
        <v>6</v>
      </c>
      <c r="C2" s="50">
        <f>'Working Hours '!D4</f>
        <v>174.5</v>
      </c>
      <c r="D2" s="3">
        <v>225</v>
      </c>
      <c r="E2" s="54">
        <f t="shared" ref="E2:E7" si="0">D2*C2</f>
        <v>39262.5</v>
      </c>
      <c r="F2" s="9"/>
    </row>
    <row r="3" ht="34" spans="1:6">
      <c r="A3" s="9" t="s">
        <v>2</v>
      </c>
      <c r="B3" s="10" t="s">
        <v>7</v>
      </c>
      <c r="C3" s="50">
        <f>'Working Hours '!D5</f>
        <v>162</v>
      </c>
      <c r="D3" s="3">
        <v>180</v>
      </c>
      <c r="E3" s="54">
        <f t="shared" si="0"/>
        <v>29160</v>
      </c>
      <c r="F3" s="9"/>
    </row>
    <row r="4" ht="34" spans="1:6">
      <c r="A4" s="9" t="s">
        <v>2</v>
      </c>
      <c r="B4" s="10" t="s">
        <v>8</v>
      </c>
      <c r="C4" s="50">
        <f>'Working Hours '!D6</f>
        <v>170.5</v>
      </c>
      <c r="D4" s="3">
        <v>225</v>
      </c>
      <c r="E4" s="54">
        <f t="shared" si="0"/>
        <v>38362.5</v>
      </c>
      <c r="F4" s="9"/>
    </row>
    <row r="5" s="46" customFormat="1" ht="34" spans="1:6">
      <c r="A5" s="9" t="s">
        <v>2</v>
      </c>
      <c r="B5" s="41" t="s">
        <v>9</v>
      </c>
      <c r="C5" s="50">
        <f>'Working Hours '!D7</f>
        <v>146</v>
      </c>
      <c r="D5" s="45">
        <v>225</v>
      </c>
      <c r="E5" s="54">
        <f t="shared" si="0"/>
        <v>32850</v>
      </c>
      <c r="F5" s="55"/>
    </row>
    <row r="6" ht="34" spans="1:6">
      <c r="A6" s="9" t="s">
        <v>2</v>
      </c>
      <c r="B6" s="41" t="s">
        <v>10</v>
      </c>
      <c r="C6" s="50">
        <f>'Working Hours '!D8</f>
        <v>169</v>
      </c>
      <c r="D6" s="3">
        <v>225</v>
      </c>
      <c r="E6" s="54">
        <f t="shared" si="0"/>
        <v>38025</v>
      </c>
      <c r="F6" s="9"/>
    </row>
    <row r="7" ht="34" spans="1:6">
      <c r="A7" s="9" t="s">
        <v>2</v>
      </c>
      <c r="B7" s="41" t="s">
        <v>11</v>
      </c>
      <c r="C7" s="50">
        <f>'Working Hours '!D9</f>
        <v>199.5</v>
      </c>
      <c r="D7" s="3">
        <v>225</v>
      </c>
      <c r="E7" s="54">
        <f t="shared" si="0"/>
        <v>44887.5</v>
      </c>
      <c r="F7" s="9"/>
    </row>
    <row r="8" ht="34" spans="1:6">
      <c r="A8" s="9" t="s">
        <v>2</v>
      </c>
      <c r="B8" s="41" t="s">
        <v>12</v>
      </c>
      <c r="C8" s="50">
        <f>'Working Hours '!D10</f>
        <v>104</v>
      </c>
      <c r="D8" s="3">
        <v>225</v>
      </c>
      <c r="E8" s="54">
        <f t="shared" ref="E8:E9" si="1">D8*C8</f>
        <v>23400</v>
      </c>
      <c r="F8" s="9"/>
    </row>
    <row r="9" ht="34" spans="1:6">
      <c r="A9" s="9" t="s">
        <v>2</v>
      </c>
      <c r="B9" s="42" t="s">
        <v>13</v>
      </c>
      <c r="C9" s="50">
        <f>'Working Hours '!D11</f>
        <v>188</v>
      </c>
      <c r="D9" s="3">
        <v>225</v>
      </c>
      <c r="E9" s="54">
        <f t="shared" si="1"/>
        <v>42300</v>
      </c>
      <c r="F9" s="9"/>
    </row>
    <row r="10" spans="1:6">
      <c r="A10" s="9" t="s">
        <v>14</v>
      </c>
      <c r="B10" s="41"/>
      <c r="C10" s="50">
        <f>E10/D10</f>
        <v>168.148148148148</v>
      </c>
      <c r="D10" s="3">
        <v>225</v>
      </c>
      <c r="E10" s="54">
        <f>'Equipment Rental'!G14</f>
        <v>37833.3333333333</v>
      </c>
      <c r="F10" s="9"/>
    </row>
    <row r="11" spans="1:6">
      <c r="A11" s="9" t="s">
        <v>15</v>
      </c>
      <c r="B11" s="41"/>
      <c r="C11" s="50">
        <f>E11/D11</f>
        <v>456</v>
      </c>
      <c r="D11" s="3">
        <v>225</v>
      </c>
      <c r="E11" s="54">
        <f>'Test Casese Writing'!D15</f>
        <v>102600</v>
      </c>
      <c r="F11" s="9"/>
    </row>
    <row r="12" spans="1:6">
      <c r="A12" s="9" t="s">
        <v>16</v>
      </c>
      <c r="B12" s="41"/>
      <c r="C12" s="50">
        <f>E12/D12</f>
        <v>25.3435111111111</v>
      </c>
      <c r="D12" s="3">
        <v>225</v>
      </c>
      <c r="E12" s="54">
        <f>Reimbursement!B5</f>
        <v>5702.29</v>
      </c>
      <c r="F12" s="9"/>
    </row>
    <row r="13" spans="1:6">
      <c r="A13" s="9" t="s">
        <v>17</v>
      </c>
      <c r="B13" s="41"/>
      <c r="C13" s="50">
        <f>E13/D13</f>
        <v>93.3333333333333</v>
      </c>
      <c r="D13" s="3">
        <v>225</v>
      </c>
      <c r="E13" s="54">
        <f>'Indian Engineer''s House Rent'!B4</f>
        <v>21000</v>
      </c>
      <c r="F13" s="9"/>
    </row>
    <row r="14" ht="20" customHeight="1" spans="1:6">
      <c r="A14" s="51" t="s">
        <v>4</v>
      </c>
      <c r="B14" s="51"/>
      <c r="C14" s="52">
        <f>SUM(C2:C10)</f>
        <v>1481.64814814815</v>
      </c>
      <c r="D14" s="51"/>
      <c r="E14" s="56">
        <f>SUM(E2:E13)</f>
        <v>455383.123333333</v>
      </c>
      <c r="F14" s="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1"/>
  <sheetViews>
    <sheetView zoomScale="80" zoomScaleNormal="80" workbookViewId="0">
      <selection activeCell="C16" sqref="C16"/>
    </sheetView>
  </sheetViews>
  <sheetFormatPr defaultColWidth="8.875" defaultRowHeight="16.8"/>
  <cols>
    <col min="1" max="1" width="10.0096153846154" style="37" customWidth="1"/>
    <col min="2" max="2" width="16" customWidth="1"/>
    <col min="3" max="3" width="17" customWidth="1"/>
    <col min="4" max="4" width="15.4230769230769" customWidth="1"/>
    <col min="5" max="5" width="12" customWidth="1"/>
    <col min="6" max="6" width="11.875" customWidth="1"/>
    <col min="7" max="22" width="13.375" customWidth="1"/>
    <col min="23" max="34" width="13.375" style="36" customWidth="1"/>
  </cols>
  <sheetData>
    <row r="1" spans="1:22">
      <c r="A1" s="38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="35" customFormat="1" ht="18" spans="1:34">
      <c r="A2" s="39" t="s">
        <v>18</v>
      </c>
      <c r="B2" s="40" t="s">
        <v>1</v>
      </c>
      <c r="C2" s="40" t="s">
        <v>19</v>
      </c>
      <c r="D2" s="40" t="s">
        <v>20</v>
      </c>
      <c r="E2" s="43">
        <v>43617</v>
      </c>
      <c r="F2" s="43">
        <v>43618</v>
      </c>
      <c r="G2" s="43">
        <v>43619</v>
      </c>
      <c r="H2" s="43">
        <v>43620</v>
      </c>
      <c r="I2" s="43">
        <v>43621</v>
      </c>
      <c r="J2" s="43">
        <v>43622</v>
      </c>
      <c r="K2" s="43">
        <v>43623</v>
      </c>
      <c r="L2" s="43">
        <v>43624</v>
      </c>
      <c r="M2" s="43">
        <v>43625</v>
      </c>
      <c r="N2" s="43">
        <v>43626</v>
      </c>
      <c r="O2" s="43">
        <v>43627</v>
      </c>
      <c r="P2" s="43">
        <v>43628</v>
      </c>
      <c r="Q2" s="43">
        <v>43629</v>
      </c>
      <c r="R2" s="43">
        <v>43630</v>
      </c>
      <c r="S2" s="43">
        <v>43631</v>
      </c>
      <c r="T2" s="43">
        <v>43632</v>
      </c>
      <c r="U2" s="43">
        <v>43633</v>
      </c>
      <c r="V2" s="43">
        <v>43634</v>
      </c>
      <c r="W2" s="43">
        <v>43635</v>
      </c>
      <c r="X2" s="43">
        <v>43636</v>
      </c>
      <c r="Y2" s="43">
        <v>43637</v>
      </c>
      <c r="Z2" s="43">
        <v>43638</v>
      </c>
      <c r="AA2" s="43">
        <v>43639</v>
      </c>
      <c r="AB2" s="43">
        <v>43640</v>
      </c>
      <c r="AC2" s="43">
        <v>43641</v>
      </c>
      <c r="AD2" s="43">
        <v>43642</v>
      </c>
      <c r="AE2" s="43">
        <v>43643</v>
      </c>
      <c r="AF2" s="43">
        <v>43644</v>
      </c>
      <c r="AG2" s="43">
        <v>43645</v>
      </c>
      <c r="AH2" s="43">
        <v>43646</v>
      </c>
    </row>
    <row r="3" ht="34" spans="1:34">
      <c r="A3" s="38"/>
      <c r="B3" s="3"/>
      <c r="C3" s="3"/>
      <c r="D3" s="3"/>
      <c r="E3" s="44" t="s">
        <v>21</v>
      </c>
      <c r="F3" s="44" t="s">
        <v>22</v>
      </c>
      <c r="G3" s="44" t="s">
        <v>23</v>
      </c>
      <c r="H3" s="44" t="s">
        <v>24</v>
      </c>
      <c r="I3" s="44" t="s">
        <v>25</v>
      </c>
      <c r="J3" s="44" t="s">
        <v>26</v>
      </c>
      <c r="K3" s="44" t="s">
        <v>27</v>
      </c>
      <c r="L3" s="44" t="s">
        <v>21</v>
      </c>
      <c r="M3" s="44" t="s">
        <v>22</v>
      </c>
      <c r="N3" s="44" t="s">
        <v>23</v>
      </c>
      <c r="O3" s="44" t="s">
        <v>24</v>
      </c>
      <c r="P3" s="44" t="s">
        <v>25</v>
      </c>
      <c r="Q3" s="44" t="s">
        <v>26</v>
      </c>
      <c r="R3" s="44" t="s">
        <v>27</v>
      </c>
      <c r="S3" s="44" t="s">
        <v>21</v>
      </c>
      <c r="T3" s="44" t="s">
        <v>22</v>
      </c>
      <c r="U3" s="44" t="s">
        <v>23</v>
      </c>
      <c r="V3" s="44" t="s">
        <v>24</v>
      </c>
      <c r="W3" s="44" t="s">
        <v>25</v>
      </c>
      <c r="X3" s="44" t="s">
        <v>26</v>
      </c>
      <c r="Y3" s="44" t="s">
        <v>27</v>
      </c>
      <c r="Z3" s="44" t="s">
        <v>21</v>
      </c>
      <c r="AA3" s="44" t="s">
        <v>22</v>
      </c>
      <c r="AB3" s="44" t="s">
        <v>23</v>
      </c>
      <c r="AC3" s="44" t="s">
        <v>24</v>
      </c>
      <c r="AD3" s="44" t="s">
        <v>25</v>
      </c>
      <c r="AE3" s="44" t="s">
        <v>26</v>
      </c>
      <c r="AF3" s="44" t="s">
        <v>27</v>
      </c>
      <c r="AG3" s="44" t="s">
        <v>21</v>
      </c>
      <c r="AH3" s="44" t="s">
        <v>22</v>
      </c>
    </row>
    <row r="4" s="36" customFormat="1" ht="34" spans="1:34">
      <c r="A4" s="38">
        <v>1</v>
      </c>
      <c r="B4" s="10" t="s">
        <v>28</v>
      </c>
      <c r="C4" s="9" t="s">
        <v>29</v>
      </c>
      <c r="D4" s="3">
        <f>SUM(E4:AH4)</f>
        <v>174.5</v>
      </c>
      <c r="E4" s="3"/>
      <c r="F4" s="3"/>
      <c r="G4" s="3">
        <v>10</v>
      </c>
      <c r="H4" s="3">
        <v>10</v>
      </c>
      <c r="I4" s="3">
        <v>10</v>
      </c>
      <c r="J4" s="3">
        <v>8</v>
      </c>
      <c r="K4" s="3"/>
      <c r="L4" s="3"/>
      <c r="M4" s="3"/>
      <c r="N4" s="3">
        <v>10</v>
      </c>
      <c r="O4" s="3">
        <v>8</v>
      </c>
      <c r="P4" s="3">
        <v>8</v>
      </c>
      <c r="Q4" s="3">
        <v>8</v>
      </c>
      <c r="R4" s="3">
        <v>8</v>
      </c>
      <c r="S4" s="45"/>
      <c r="T4" s="45"/>
      <c r="U4" s="45">
        <v>11.5</v>
      </c>
      <c r="V4" s="45">
        <v>8</v>
      </c>
      <c r="W4" s="3">
        <v>11</v>
      </c>
      <c r="X4" s="3">
        <v>8</v>
      </c>
      <c r="Y4" s="3">
        <v>8</v>
      </c>
      <c r="Z4" s="45"/>
      <c r="AA4" s="45">
        <v>8</v>
      </c>
      <c r="AB4" s="45">
        <v>8</v>
      </c>
      <c r="AC4" s="45">
        <v>8</v>
      </c>
      <c r="AD4" s="45">
        <v>8</v>
      </c>
      <c r="AE4" s="3">
        <v>8</v>
      </c>
      <c r="AF4" s="3">
        <v>8</v>
      </c>
      <c r="AG4" s="3"/>
      <c r="AH4" s="3"/>
    </row>
    <row r="5" ht="34" spans="1:34">
      <c r="A5" s="38">
        <v>2</v>
      </c>
      <c r="B5" s="10" t="s">
        <v>30</v>
      </c>
      <c r="C5" s="9" t="s">
        <v>29</v>
      </c>
      <c r="D5" s="3">
        <f t="shared" ref="D5:D11" si="0">SUM(E5:AH5)</f>
        <v>162</v>
      </c>
      <c r="E5" s="3"/>
      <c r="F5" s="3"/>
      <c r="G5" s="3">
        <v>8</v>
      </c>
      <c r="H5" s="3">
        <v>8</v>
      </c>
      <c r="I5" s="3">
        <v>8</v>
      </c>
      <c r="J5" s="3"/>
      <c r="K5" s="3"/>
      <c r="L5" s="3"/>
      <c r="M5" s="3"/>
      <c r="N5" s="3">
        <v>8</v>
      </c>
      <c r="O5" s="3">
        <v>8</v>
      </c>
      <c r="P5" s="3">
        <v>8</v>
      </c>
      <c r="Q5" s="3">
        <v>8</v>
      </c>
      <c r="R5" s="3">
        <v>8</v>
      </c>
      <c r="S5" s="3"/>
      <c r="T5" s="3"/>
      <c r="U5" s="3">
        <v>8</v>
      </c>
      <c r="V5" s="3">
        <v>8</v>
      </c>
      <c r="W5" s="3">
        <v>8</v>
      </c>
      <c r="X5" s="45">
        <v>8</v>
      </c>
      <c r="Y5" s="45">
        <v>8</v>
      </c>
      <c r="Z5" s="45">
        <v>9</v>
      </c>
      <c r="AA5" s="45">
        <v>9</v>
      </c>
      <c r="AB5" s="45">
        <v>8</v>
      </c>
      <c r="AC5" s="45">
        <v>8</v>
      </c>
      <c r="AD5" s="45">
        <v>8</v>
      </c>
      <c r="AE5" s="45">
        <v>8</v>
      </c>
      <c r="AF5" s="45">
        <v>8</v>
      </c>
      <c r="AG5" s="45"/>
      <c r="AH5" s="3"/>
    </row>
    <row r="6" ht="34" spans="1:34">
      <c r="A6" s="38">
        <v>3</v>
      </c>
      <c r="B6" s="10" t="s">
        <v>31</v>
      </c>
      <c r="C6" s="9" t="s">
        <v>29</v>
      </c>
      <c r="D6" s="3">
        <f t="shared" si="0"/>
        <v>170.5</v>
      </c>
      <c r="E6" s="3"/>
      <c r="F6" s="3"/>
      <c r="G6" s="3">
        <v>8</v>
      </c>
      <c r="H6" s="3">
        <v>8</v>
      </c>
      <c r="I6" s="3">
        <v>8</v>
      </c>
      <c r="J6" s="3">
        <v>8</v>
      </c>
      <c r="K6" s="3"/>
      <c r="L6" s="3"/>
      <c r="M6" s="3"/>
      <c r="N6" s="3">
        <v>11</v>
      </c>
      <c r="O6" s="3">
        <v>10.5</v>
      </c>
      <c r="P6" s="3">
        <v>8</v>
      </c>
      <c r="Q6" s="3">
        <v>8</v>
      </c>
      <c r="R6" s="3">
        <v>8</v>
      </c>
      <c r="S6" s="3"/>
      <c r="T6" s="3"/>
      <c r="U6" s="3">
        <v>8</v>
      </c>
      <c r="V6" s="3">
        <v>8</v>
      </c>
      <c r="W6" s="3">
        <v>8</v>
      </c>
      <c r="X6" s="45">
        <v>8</v>
      </c>
      <c r="Y6" s="45">
        <v>8</v>
      </c>
      <c r="Z6" s="45">
        <v>5</v>
      </c>
      <c r="AA6" s="3"/>
      <c r="AB6" s="3">
        <v>8</v>
      </c>
      <c r="AC6" s="45">
        <v>12</v>
      </c>
      <c r="AD6" s="45">
        <v>12</v>
      </c>
      <c r="AE6" s="45">
        <v>8</v>
      </c>
      <c r="AF6" s="45">
        <v>8</v>
      </c>
      <c r="AG6" s="45"/>
      <c r="AH6" s="3"/>
    </row>
    <row r="7" ht="34" spans="1:34">
      <c r="A7" s="38">
        <v>4</v>
      </c>
      <c r="B7" s="10" t="s">
        <v>32</v>
      </c>
      <c r="C7" s="9" t="s">
        <v>29</v>
      </c>
      <c r="D7" s="3">
        <f t="shared" si="0"/>
        <v>146</v>
      </c>
      <c r="E7" s="3"/>
      <c r="F7" s="3"/>
      <c r="G7" s="3">
        <v>8</v>
      </c>
      <c r="H7" s="3">
        <v>9</v>
      </c>
      <c r="I7" s="3">
        <v>4</v>
      </c>
      <c r="J7" s="3"/>
      <c r="K7" s="3"/>
      <c r="L7" s="3"/>
      <c r="M7" s="3"/>
      <c r="N7" s="3"/>
      <c r="O7" s="3">
        <v>10</v>
      </c>
      <c r="P7" s="3">
        <v>10</v>
      </c>
      <c r="Q7" s="3">
        <v>8</v>
      </c>
      <c r="R7" s="3">
        <v>8</v>
      </c>
      <c r="S7" s="3">
        <v>9</v>
      </c>
      <c r="T7" s="3"/>
      <c r="U7" s="3">
        <v>8</v>
      </c>
      <c r="V7" s="3">
        <v>8</v>
      </c>
      <c r="W7" s="3">
        <v>8</v>
      </c>
      <c r="X7" s="3">
        <v>8</v>
      </c>
      <c r="Y7" s="3">
        <v>8</v>
      </c>
      <c r="Z7" s="45"/>
      <c r="AA7" s="45"/>
      <c r="AB7" s="45">
        <v>8</v>
      </c>
      <c r="AC7" s="45">
        <v>8</v>
      </c>
      <c r="AD7" s="45">
        <v>8</v>
      </c>
      <c r="AE7" s="45">
        <v>8</v>
      </c>
      <c r="AF7" s="45">
        <v>8</v>
      </c>
      <c r="AG7" s="45"/>
      <c r="AH7" s="3"/>
    </row>
    <row r="8" s="36" customFormat="1" ht="34" spans="1:34">
      <c r="A8" s="38">
        <v>5</v>
      </c>
      <c r="B8" s="41" t="s">
        <v>33</v>
      </c>
      <c r="C8" s="9" t="s">
        <v>29</v>
      </c>
      <c r="D8" s="3">
        <f t="shared" si="0"/>
        <v>169</v>
      </c>
      <c r="E8" s="3"/>
      <c r="F8" s="3"/>
      <c r="G8" s="3">
        <v>8</v>
      </c>
      <c r="H8" s="3">
        <v>10</v>
      </c>
      <c r="I8" s="3">
        <v>10</v>
      </c>
      <c r="J8" s="3"/>
      <c r="K8" s="3"/>
      <c r="L8" s="3"/>
      <c r="M8" s="3"/>
      <c r="N8" s="3">
        <v>6</v>
      </c>
      <c r="O8" s="3">
        <v>10</v>
      </c>
      <c r="P8" s="3">
        <v>8</v>
      </c>
      <c r="Q8" s="3">
        <v>6</v>
      </c>
      <c r="R8" s="3">
        <v>8</v>
      </c>
      <c r="S8" s="3">
        <v>9</v>
      </c>
      <c r="T8" s="3"/>
      <c r="U8" s="3">
        <v>8</v>
      </c>
      <c r="V8" s="3">
        <v>8</v>
      </c>
      <c r="W8" s="3">
        <v>8</v>
      </c>
      <c r="X8" s="3">
        <v>6</v>
      </c>
      <c r="Y8" s="3">
        <v>8</v>
      </c>
      <c r="Z8" s="3">
        <v>9</v>
      </c>
      <c r="AA8" s="3">
        <v>9</v>
      </c>
      <c r="AB8" s="3">
        <v>8</v>
      </c>
      <c r="AC8" s="3">
        <v>8</v>
      </c>
      <c r="AD8" s="3">
        <v>6</v>
      </c>
      <c r="AE8" s="3">
        <v>8</v>
      </c>
      <c r="AF8" s="3">
        <v>8</v>
      </c>
      <c r="AG8" s="3"/>
      <c r="AH8" s="3"/>
    </row>
    <row r="9" ht="34" spans="1:34">
      <c r="A9" s="38">
        <v>6</v>
      </c>
      <c r="B9" s="42" t="s">
        <v>11</v>
      </c>
      <c r="C9" s="9" t="s">
        <v>29</v>
      </c>
      <c r="D9" s="3">
        <f t="shared" si="0"/>
        <v>199.5</v>
      </c>
      <c r="E9" s="8"/>
      <c r="F9" s="8"/>
      <c r="G9" s="8">
        <v>9</v>
      </c>
      <c r="H9" s="8">
        <v>10</v>
      </c>
      <c r="I9" s="3">
        <v>10</v>
      </c>
      <c r="J9" s="3">
        <v>10</v>
      </c>
      <c r="K9" s="3"/>
      <c r="L9" s="3"/>
      <c r="M9" s="3"/>
      <c r="N9" s="3">
        <v>8</v>
      </c>
      <c r="O9" s="3">
        <v>8</v>
      </c>
      <c r="P9" s="3">
        <v>8</v>
      </c>
      <c r="Q9" s="3">
        <v>11.5</v>
      </c>
      <c r="R9" s="3">
        <v>12</v>
      </c>
      <c r="S9" s="3">
        <v>10</v>
      </c>
      <c r="T9" s="3"/>
      <c r="U9" s="3">
        <v>10</v>
      </c>
      <c r="V9" s="3">
        <v>12</v>
      </c>
      <c r="W9" s="3">
        <v>12</v>
      </c>
      <c r="X9" s="3">
        <v>11</v>
      </c>
      <c r="Y9" s="3">
        <v>8</v>
      </c>
      <c r="Z9" s="3">
        <v>7</v>
      </c>
      <c r="AA9" s="3"/>
      <c r="AB9" s="3">
        <v>8</v>
      </c>
      <c r="AC9" s="3">
        <v>8</v>
      </c>
      <c r="AD9" s="3">
        <v>8</v>
      </c>
      <c r="AE9" s="3">
        <v>11</v>
      </c>
      <c r="AF9" s="3">
        <v>8</v>
      </c>
      <c r="AG9" s="3"/>
      <c r="AH9" s="3"/>
    </row>
    <row r="10" ht="34" spans="1:34">
      <c r="A10" s="38">
        <v>7</v>
      </c>
      <c r="B10" s="41" t="s">
        <v>34</v>
      </c>
      <c r="C10" s="9" t="s">
        <v>35</v>
      </c>
      <c r="D10" s="3">
        <f t="shared" si="0"/>
        <v>104</v>
      </c>
      <c r="E10" s="8"/>
      <c r="F10" s="8"/>
      <c r="G10" s="8">
        <v>8</v>
      </c>
      <c r="H10" s="8">
        <v>8</v>
      </c>
      <c r="I10" s="3">
        <v>8</v>
      </c>
      <c r="J10" s="3">
        <v>8</v>
      </c>
      <c r="K10" s="3"/>
      <c r="L10" s="3"/>
      <c r="M10" s="3"/>
      <c r="N10" s="3">
        <v>8</v>
      </c>
      <c r="O10" s="3">
        <v>8</v>
      </c>
      <c r="P10" s="3">
        <v>8</v>
      </c>
      <c r="Q10" s="3">
        <v>8</v>
      </c>
      <c r="R10" s="3">
        <v>8</v>
      </c>
      <c r="S10" s="3"/>
      <c r="T10" s="3"/>
      <c r="U10" s="3">
        <v>8</v>
      </c>
      <c r="V10" s="3">
        <v>8</v>
      </c>
      <c r="W10" s="3">
        <v>8</v>
      </c>
      <c r="X10" s="3">
        <v>8</v>
      </c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34" spans="1:34">
      <c r="A11" s="38">
        <v>8</v>
      </c>
      <c r="B11" s="41" t="s">
        <v>36</v>
      </c>
      <c r="C11" s="9" t="s">
        <v>37</v>
      </c>
      <c r="D11" s="3">
        <f t="shared" si="0"/>
        <v>188</v>
      </c>
      <c r="E11" s="8"/>
      <c r="F11" s="8"/>
      <c r="G11" s="8">
        <v>10.5</v>
      </c>
      <c r="H11" s="8">
        <v>8</v>
      </c>
      <c r="I11" s="3">
        <v>8</v>
      </c>
      <c r="J11" s="3">
        <v>8</v>
      </c>
      <c r="K11" s="3"/>
      <c r="L11" s="3"/>
      <c r="M11" s="3"/>
      <c r="N11" s="3">
        <v>8</v>
      </c>
      <c r="O11" s="3">
        <v>8</v>
      </c>
      <c r="P11" s="3">
        <v>8</v>
      </c>
      <c r="Q11" s="3">
        <v>8</v>
      </c>
      <c r="R11" s="3">
        <v>11</v>
      </c>
      <c r="S11" s="3">
        <v>8</v>
      </c>
      <c r="T11" s="3"/>
      <c r="U11" s="3">
        <v>8</v>
      </c>
      <c r="V11" s="3">
        <v>8</v>
      </c>
      <c r="W11" s="3">
        <v>8</v>
      </c>
      <c r="X11" s="3">
        <v>8</v>
      </c>
      <c r="Y11" s="3">
        <v>8</v>
      </c>
      <c r="Z11" s="3">
        <v>8</v>
      </c>
      <c r="AA11" s="3"/>
      <c r="AB11" s="3">
        <v>8</v>
      </c>
      <c r="AC11" s="3">
        <v>8</v>
      </c>
      <c r="AD11" s="3">
        <v>8</v>
      </c>
      <c r="AE11" s="3">
        <v>8</v>
      </c>
      <c r="AF11" s="3">
        <v>8</v>
      </c>
      <c r="AG11" s="3">
        <v>8</v>
      </c>
      <c r="AH11" s="3">
        <v>6.5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workbookViewId="0">
      <selection activeCell="C22" sqref="C22"/>
    </sheetView>
  </sheetViews>
  <sheetFormatPr defaultColWidth="8.875" defaultRowHeight="16.8" outlineLevelCol="4"/>
  <cols>
    <col min="2" max="2" width="13.875" customWidth="1"/>
    <col min="3" max="3" width="15" customWidth="1"/>
  </cols>
  <sheetData>
    <row r="1" ht="17.6" spans="1:3">
      <c r="A1" s="29" t="s">
        <v>38</v>
      </c>
      <c r="B1" s="29" t="s">
        <v>39</v>
      </c>
      <c r="C1" s="29" t="s">
        <v>40</v>
      </c>
    </row>
    <row r="2" spans="1:3">
      <c r="A2" s="30" t="s">
        <v>41</v>
      </c>
      <c r="B2" s="30">
        <v>10</v>
      </c>
      <c r="C2" s="30" t="s">
        <v>42</v>
      </c>
    </row>
    <row r="3" spans="1:3">
      <c r="A3" s="30" t="s">
        <v>43</v>
      </c>
      <c r="B3" s="30">
        <v>13</v>
      </c>
      <c r="C3" s="30" t="s">
        <v>44</v>
      </c>
    </row>
    <row r="4" spans="1:3">
      <c r="A4" s="31" t="s">
        <v>45</v>
      </c>
      <c r="B4" s="31">
        <v>15</v>
      </c>
      <c r="C4" s="31" t="s">
        <v>46</v>
      </c>
    </row>
    <row r="5" spans="1:3">
      <c r="A5" s="30" t="s">
        <v>47</v>
      </c>
      <c r="B5" s="30">
        <v>4</v>
      </c>
      <c r="C5" s="30" t="s">
        <v>42</v>
      </c>
    </row>
    <row r="6" spans="1:3">
      <c r="A6" s="30" t="s">
        <v>48</v>
      </c>
      <c r="B6" s="30">
        <v>8</v>
      </c>
      <c r="C6" s="30" t="s">
        <v>49</v>
      </c>
    </row>
    <row r="7" spans="1:3">
      <c r="A7" s="30" t="s">
        <v>50</v>
      </c>
      <c r="B7" s="30">
        <v>10</v>
      </c>
      <c r="C7" s="30" t="s">
        <v>44</v>
      </c>
    </row>
    <row r="8" spans="1:3">
      <c r="A8" s="30" t="s">
        <v>51</v>
      </c>
      <c r="B8" s="30">
        <v>2</v>
      </c>
      <c r="C8" s="30" t="s">
        <v>52</v>
      </c>
    </row>
    <row r="9" spans="1:3">
      <c r="A9" s="32" t="s">
        <v>53</v>
      </c>
      <c r="B9" s="32">
        <v>4</v>
      </c>
      <c r="C9" s="31" t="s">
        <v>54</v>
      </c>
    </row>
    <row r="10" spans="1:3">
      <c r="A10" s="32" t="s">
        <v>55</v>
      </c>
      <c r="B10" s="32">
        <v>6</v>
      </c>
      <c r="C10" s="31" t="s">
        <v>56</v>
      </c>
    </row>
    <row r="11" spans="1:3">
      <c r="A11" s="33" t="s">
        <v>57</v>
      </c>
      <c r="B11" s="33">
        <v>4</v>
      </c>
      <c r="C11" s="30" t="s">
        <v>54</v>
      </c>
    </row>
    <row r="12" spans="1:3">
      <c r="A12" s="33" t="s">
        <v>58</v>
      </c>
      <c r="B12" s="33">
        <v>4</v>
      </c>
      <c r="C12" s="30" t="s">
        <v>56</v>
      </c>
    </row>
    <row r="13" spans="1:3">
      <c r="A13" s="33" t="s">
        <v>59</v>
      </c>
      <c r="B13" s="33">
        <v>4</v>
      </c>
      <c r="C13" s="30" t="s">
        <v>60</v>
      </c>
    </row>
    <row r="14" spans="1:3">
      <c r="A14" s="33" t="s">
        <v>61</v>
      </c>
      <c r="B14" s="30">
        <v>4</v>
      </c>
      <c r="C14" s="30" t="s">
        <v>54</v>
      </c>
    </row>
    <row r="15" spans="1:3">
      <c r="A15" s="33" t="s">
        <v>62</v>
      </c>
      <c r="B15" s="30">
        <v>4</v>
      </c>
      <c r="C15" s="30" t="s">
        <v>63</v>
      </c>
    </row>
    <row r="16" spans="1:3">
      <c r="A16" s="33" t="s">
        <v>64</v>
      </c>
      <c r="B16" s="30">
        <v>4</v>
      </c>
      <c r="C16" s="30" t="s">
        <v>56</v>
      </c>
    </row>
    <row r="17" spans="1:5">
      <c r="A17" s="33" t="s">
        <v>65</v>
      </c>
      <c r="B17" s="30">
        <v>13</v>
      </c>
      <c r="C17" s="30" t="s">
        <v>66</v>
      </c>
      <c r="E17" s="34" t="s">
        <v>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workbookViewId="0">
      <selection activeCell="D18" sqref="D18"/>
    </sheetView>
  </sheetViews>
  <sheetFormatPr defaultColWidth="8.875" defaultRowHeight="16.8" outlineLevelCol="6"/>
  <cols>
    <col min="2" max="2" width="34.125" customWidth="1"/>
    <col min="3" max="4" width="12.625" customWidth="1"/>
    <col min="5" max="5" width="11.375" customWidth="1"/>
    <col min="7" max="7" width="12.625" customWidth="1"/>
  </cols>
  <sheetData>
    <row r="1" ht="51" spans="1:7">
      <c r="A1" s="20" t="s">
        <v>18</v>
      </c>
      <c r="B1" s="1" t="s">
        <v>68</v>
      </c>
      <c r="C1" s="1" t="s">
        <v>69</v>
      </c>
      <c r="D1" s="20" t="s">
        <v>70</v>
      </c>
      <c r="E1" s="20" t="s">
        <v>71</v>
      </c>
      <c r="F1" s="20" t="s">
        <v>72</v>
      </c>
      <c r="G1" s="1" t="s">
        <v>4</v>
      </c>
    </row>
    <row r="2" spans="1:7">
      <c r="A2" s="21" t="s">
        <v>73</v>
      </c>
      <c r="B2" s="22"/>
      <c r="C2" s="22"/>
      <c r="D2" s="22"/>
      <c r="E2" s="22"/>
      <c r="F2" s="22"/>
      <c r="G2" s="24"/>
    </row>
    <row r="3" ht="17" spans="1:7">
      <c r="A3" s="3">
        <v>1</v>
      </c>
      <c r="B3" s="23" t="s">
        <v>74</v>
      </c>
      <c r="C3" s="9">
        <v>1</v>
      </c>
      <c r="D3" s="23">
        <v>3000</v>
      </c>
      <c r="E3" s="25">
        <v>43437</v>
      </c>
      <c r="F3" s="9">
        <v>30</v>
      </c>
      <c r="G3" s="26">
        <f>D3*C3/30*F3</f>
        <v>3000</v>
      </c>
    </row>
    <row r="4" spans="1:7">
      <c r="A4" s="3">
        <v>2</v>
      </c>
      <c r="B4" s="23" t="s">
        <v>75</v>
      </c>
      <c r="C4" s="9">
        <v>2</v>
      </c>
      <c r="D4" s="23">
        <v>200</v>
      </c>
      <c r="E4" s="25">
        <v>43453</v>
      </c>
      <c r="F4" s="9">
        <v>30</v>
      </c>
      <c r="G4" s="26">
        <f>D4*C4/30*F4</f>
        <v>400</v>
      </c>
    </row>
    <row r="5" spans="1:7">
      <c r="A5" s="3">
        <v>3</v>
      </c>
      <c r="B5" s="23" t="s">
        <v>76</v>
      </c>
      <c r="C5" s="3">
        <v>1</v>
      </c>
      <c r="D5" s="8">
        <v>4000</v>
      </c>
      <c r="E5" s="25">
        <v>43455</v>
      </c>
      <c r="F5" s="9">
        <v>30</v>
      </c>
      <c r="G5" s="26">
        <f>D5*C5/30*F5</f>
        <v>4000</v>
      </c>
    </row>
    <row r="6" spans="1:7">
      <c r="A6" s="3">
        <v>4</v>
      </c>
      <c r="B6" s="23" t="s">
        <v>77</v>
      </c>
      <c r="C6" s="3">
        <v>1</v>
      </c>
      <c r="D6" s="8">
        <v>8000</v>
      </c>
      <c r="E6" s="27">
        <v>43456</v>
      </c>
      <c r="F6" s="9">
        <v>30</v>
      </c>
      <c r="G6" s="26">
        <f>D6*C6/30*F6</f>
        <v>8000</v>
      </c>
    </row>
    <row r="7" spans="1:7">
      <c r="A7" s="3">
        <v>5</v>
      </c>
      <c r="B7" s="23" t="s">
        <v>78</v>
      </c>
      <c r="C7" s="3">
        <v>1</v>
      </c>
      <c r="D7" s="8">
        <v>3000</v>
      </c>
      <c r="E7" s="27">
        <v>43493</v>
      </c>
      <c r="F7" s="9">
        <v>30</v>
      </c>
      <c r="G7" s="26">
        <f>D7*C7/30*F7</f>
        <v>3000</v>
      </c>
    </row>
    <row r="8" spans="1:7">
      <c r="A8" s="3">
        <v>6</v>
      </c>
      <c r="B8" s="23" t="s">
        <v>79</v>
      </c>
      <c r="C8" s="3">
        <v>1</v>
      </c>
      <c r="D8" s="8">
        <v>8000</v>
      </c>
      <c r="E8" s="27">
        <v>43475</v>
      </c>
      <c r="F8" s="9">
        <v>17</v>
      </c>
      <c r="G8" s="26">
        <f t="shared" ref="G8:G13" si="0">D8*C8/30*F8</f>
        <v>4533.33333333333</v>
      </c>
    </row>
    <row r="9" spans="1:7">
      <c r="A9" s="3">
        <v>7</v>
      </c>
      <c r="B9" s="23" t="s">
        <v>80</v>
      </c>
      <c r="C9" s="3">
        <v>1</v>
      </c>
      <c r="D9" s="8">
        <v>3000</v>
      </c>
      <c r="E9" s="27">
        <v>43476</v>
      </c>
      <c r="F9" s="9">
        <v>30</v>
      </c>
      <c r="G9" s="26">
        <f t="shared" si="0"/>
        <v>3000</v>
      </c>
    </row>
    <row r="10" spans="1:7">
      <c r="A10" s="3">
        <v>8</v>
      </c>
      <c r="B10" s="23" t="s">
        <v>81</v>
      </c>
      <c r="C10" s="3">
        <v>1</v>
      </c>
      <c r="D10" s="8">
        <v>300</v>
      </c>
      <c r="E10" s="27">
        <v>43479</v>
      </c>
      <c r="F10" s="9">
        <v>30</v>
      </c>
      <c r="G10" s="26">
        <f t="shared" si="0"/>
        <v>300</v>
      </c>
    </row>
    <row r="11" spans="1:7">
      <c r="A11" s="3">
        <v>9</v>
      </c>
      <c r="B11" s="23" t="s">
        <v>82</v>
      </c>
      <c r="C11" s="3">
        <v>1</v>
      </c>
      <c r="D11" s="8">
        <v>8000</v>
      </c>
      <c r="E11" s="27">
        <v>43509</v>
      </c>
      <c r="F11" s="9">
        <v>21</v>
      </c>
      <c r="G11" s="26">
        <f t="shared" si="0"/>
        <v>5600</v>
      </c>
    </row>
    <row r="12" spans="1:7">
      <c r="A12" s="3">
        <v>10</v>
      </c>
      <c r="B12" s="23" t="s">
        <v>83</v>
      </c>
      <c r="C12" s="3">
        <v>1</v>
      </c>
      <c r="D12" s="8">
        <v>3000</v>
      </c>
      <c r="E12" s="27">
        <v>43516</v>
      </c>
      <c r="F12" s="9">
        <v>30</v>
      </c>
      <c r="G12" s="26">
        <f t="shared" si="0"/>
        <v>3000</v>
      </c>
    </row>
    <row r="13" spans="1:7">
      <c r="A13" s="3">
        <v>11</v>
      </c>
      <c r="B13" s="23" t="s">
        <v>84</v>
      </c>
      <c r="C13" s="3">
        <v>1</v>
      </c>
      <c r="D13" s="8">
        <v>3000</v>
      </c>
      <c r="E13" s="27">
        <v>43516</v>
      </c>
      <c r="F13" s="9">
        <v>30</v>
      </c>
      <c r="G13" s="26">
        <f t="shared" si="0"/>
        <v>3000</v>
      </c>
    </row>
    <row r="14" spans="1:7">
      <c r="A14" s="8"/>
      <c r="B14" s="6" t="s">
        <v>4</v>
      </c>
      <c r="C14" s="6"/>
      <c r="D14" s="6"/>
      <c r="E14" s="6"/>
      <c r="F14" s="6"/>
      <c r="G14" s="28">
        <f>SUM(G3:G13)</f>
        <v>37833.3333333333</v>
      </c>
    </row>
  </sheetData>
  <mergeCells count="2">
    <mergeCell ref="A2:G2"/>
    <mergeCell ref="B14:F14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L19" sqref="L19"/>
    </sheetView>
  </sheetViews>
  <sheetFormatPr defaultColWidth="9.25" defaultRowHeight="16.8" outlineLevelCol="3"/>
  <cols>
    <col min="1" max="1" width="15.5" customWidth="1"/>
    <col min="2" max="2" width="14.125" customWidth="1"/>
    <col min="3" max="3" width="16.875" customWidth="1"/>
    <col min="4" max="4" width="13.25" customWidth="1"/>
  </cols>
  <sheetData>
    <row r="1" spans="1:4">
      <c r="A1" s="12" t="s">
        <v>85</v>
      </c>
      <c r="B1" s="13" t="s">
        <v>86</v>
      </c>
      <c r="C1" s="13" t="s">
        <v>87</v>
      </c>
      <c r="D1" s="13" t="s">
        <v>88</v>
      </c>
    </row>
    <row r="2" spans="1:4">
      <c r="A2" s="14" t="s">
        <v>89</v>
      </c>
      <c r="B2" s="15">
        <v>8</v>
      </c>
      <c r="C2" s="14">
        <v>1800</v>
      </c>
      <c r="D2" s="14">
        <f t="shared" ref="D2:D14" si="0">B2*C2</f>
        <v>14400</v>
      </c>
    </row>
    <row r="3" spans="1:4">
      <c r="A3" s="14" t="s">
        <v>90</v>
      </c>
      <c r="B3" s="15">
        <v>10</v>
      </c>
      <c r="C3" s="14">
        <v>1800</v>
      </c>
      <c r="D3" s="14">
        <f t="shared" si="0"/>
        <v>18000</v>
      </c>
    </row>
    <row r="4" spans="1:4">
      <c r="A4" s="14" t="s">
        <v>91</v>
      </c>
      <c r="B4" s="15">
        <v>1</v>
      </c>
      <c r="C4" s="14">
        <v>1800</v>
      </c>
      <c r="D4" s="14">
        <f t="shared" si="0"/>
        <v>1800</v>
      </c>
    </row>
    <row r="5" spans="1:4">
      <c r="A5" s="14" t="s">
        <v>92</v>
      </c>
      <c r="B5" s="15">
        <v>1</v>
      </c>
      <c r="C5" s="14">
        <v>1800</v>
      </c>
      <c r="D5" s="14">
        <f t="shared" si="0"/>
        <v>1800</v>
      </c>
    </row>
    <row r="6" spans="1:4">
      <c r="A6" s="14" t="s">
        <v>93</v>
      </c>
      <c r="B6" s="15">
        <v>1</v>
      </c>
      <c r="C6" s="14">
        <v>1800</v>
      </c>
      <c r="D6" s="14">
        <f t="shared" si="0"/>
        <v>1800</v>
      </c>
    </row>
    <row r="7" spans="1:4">
      <c r="A7" s="14" t="s">
        <v>94</v>
      </c>
      <c r="B7" s="15">
        <v>1</v>
      </c>
      <c r="C7" s="14">
        <v>1800</v>
      </c>
      <c r="D7" s="14">
        <f t="shared" si="0"/>
        <v>1800</v>
      </c>
    </row>
    <row r="8" spans="1:4">
      <c r="A8" s="14" t="s">
        <v>95</v>
      </c>
      <c r="B8" s="15">
        <v>1</v>
      </c>
      <c r="C8" s="14">
        <v>1800</v>
      </c>
      <c r="D8" s="14">
        <f t="shared" si="0"/>
        <v>1800</v>
      </c>
    </row>
    <row r="9" spans="1:4">
      <c r="A9" s="14" t="s">
        <v>43</v>
      </c>
      <c r="B9" s="15">
        <v>11</v>
      </c>
      <c r="C9" s="14">
        <v>1800</v>
      </c>
      <c r="D9" s="14">
        <f t="shared" si="0"/>
        <v>19800</v>
      </c>
    </row>
    <row r="10" spans="1:4">
      <c r="A10" s="14" t="s">
        <v>96</v>
      </c>
      <c r="B10" s="15">
        <v>5</v>
      </c>
      <c r="C10" s="14">
        <v>1800</v>
      </c>
      <c r="D10" s="14">
        <f t="shared" si="0"/>
        <v>9000</v>
      </c>
    </row>
    <row r="11" spans="1:4">
      <c r="A11" s="14" t="s">
        <v>97</v>
      </c>
      <c r="B11" s="15">
        <v>5</v>
      </c>
      <c r="C11" s="14">
        <v>1800</v>
      </c>
      <c r="D11" s="14">
        <f t="shared" si="0"/>
        <v>9000</v>
      </c>
    </row>
    <row r="12" spans="1:4">
      <c r="A12" s="14" t="s">
        <v>98</v>
      </c>
      <c r="B12" s="15">
        <v>5</v>
      </c>
      <c r="C12" s="14">
        <v>1800</v>
      </c>
      <c r="D12" s="14">
        <f t="shared" si="0"/>
        <v>9000</v>
      </c>
    </row>
    <row r="13" spans="1:4">
      <c r="A13" s="14" t="s">
        <v>99</v>
      </c>
      <c r="B13" s="15">
        <v>5</v>
      </c>
      <c r="C13" s="14">
        <v>1800</v>
      </c>
      <c r="D13" s="14">
        <f t="shared" si="0"/>
        <v>9000</v>
      </c>
    </row>
    <row r="14" spans="1:4">
      <c r="A14" s="14" t="s">
        <v>48</v>
      </c>
      <c r="B14" s="15">
        <v>3</v>
      </c>
      <c r="C14" s="14">
        <v>1800</v>
      </c>
      <c r="D14" s="14">
        <f t="shared" si="0"/>
        <v>5400</v>
      </c>
    </row>
    <row r="15" spans="1:4">
      <c r="A15" s="16" t="s">
        <v>100</v>
      </c>
      <c r="B15" s="17"/>
      <c r="C15" s="18"/>
      <c r="D15" s="19">
        <f>SUM(D2:D14)</f>
        <v>102600</v>
      </c>
    </row>
  </sheetData>
  <mergeCells count="1">
    <mergeCell ref="A15:C15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D9" sqref="D9"/>
    </sheetView>
  </sheetViews>
  <sheetFormatPr defaultColWidth="9.23076923076923" defaultRowHeight="16.8" outlineLevelRow="4" outlineLevelCol="1"/>
  <cols>
    <col min="1" max="1" width="30.7692307692308" customWidth="1"/>
  </cols>
  <sheetData>
    <row r="1" spans="1:2">
      <c r="A1" s="1" t="s">
        <v>101</v>
      </c>
      <c r="B1" s="1" t="s">
        <v>69</v>
      </c>
    </row>
    <row r="2" spans="1:2">
      <c r="A2" s="9" t="s">
        <v>102</v>
      </c>
      <c r="B2" s="3">
        <v>1000</v>
      </c>
    </row>
    <row r="3" spans="1:2">
      <c r="A3" s="9" t="s">
        <v>103</v>
      </c>
      <c r="B3" s="3">
        <v>3990</v>
      </c>
    </row>
    <row r="4" ht="34" spans="1:2">
      <c r="A4" s="10" t="s">
        <v>104</v>
      </c>
      <c r="B4" s="3">
        <v>712.29</v>
      </c>
    </row>
    <row r="5" spans="1:2">
      <c r="A5" s="11"/>
      <c r="B5" s="1">
        <f>SUM(B2:B4)</f>
        <v>5702.29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14" sqref="A14"/>
    </sheetView>
  </sheetViews>
  <sheetFormatPr defaultColWidth="9.23076923076923" defaultRowHeight="16.8" outlineLevelRow="3" outlineLevelCol="2"/>
  <cols>
    <col min="1" max="1" width="30.6057692307692" customWidth="1"/>
    <col min="2" max="2" width="15.7019230769231" customWidth="1"/>
    <col min="3" max="3" width="33.6442307692308" customWidth="1"/>
  </cols>
  <sheetData>
    <row r="1" spans="1:3">
      <c r="A1" s="1" t="s">
        <v>105</v>
      </c>
      <c r="B1" s="1" t="s">
        <v>106</v>
      </c>
      <c r="C1" s="1" t="s">
        <v>5</v>
      </c>
    </row>
    <row r="2" spans="1:3">
      <c r="A2" s="2" t="s">
        <v>107</v>
      </c>
      <c r="B2" s="3">
        <v>10500</v>
      </c>
      <c r="C2" s="4" t="s">
        <v>108</v>
      </c>
    </row>
    <row r="3" spans="1:3">
      <c r="A3" s="5"/>
      <c r="B3" s="3">
        <v>10500</v>
      </c>
      <c r="C3" s="4" t="s">
        <v>109</v>
      </c>
    </row>
    <row r="4" spans="1:3">
      <c r="A4" s="6" t="s">
        <v>4</v>
      </c>
      <c r="B4" s="7">
        <f>SUM(B2:B3)</f>
        <v>21000</v>
      </c>
      <c r="C4" s="8"/>
    </row>
  </sheetData>
  <mergeCells count="1">
    <mergeCell ref="A2:A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HIRAIN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 Expenses Summary</vt:lpstr>
      <vt:lpstr>Working Hours </vt:lpstr>
      <vt:lpstr>测试用例费用</vt:lpstr>
      <vt:lpstr>Equipment Rental</vt:lpstr>
      <vt:lpstr>Test Casese Writing</vt:lpstr>
      <vt:lpstr>Reimbursement</vt:lpstr>
      <vt:lpstr>Indian Engineer's House 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huting</cp:lastModifiedBy>
  <dcterms:created xsi:type="dcterms:W3CDTF">2015-10-17T01:07:00Z</dcterms:created>
  <dcterms:modified xsi:type="dcterms:W3CDTF">2019-07-22T17:32:17Z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