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325420C1-8A7D-5D49-B5C7-1C111A9EB168}" xr6:coauthVersionLast="46" xr6:coauthVersionMax="46" xr10:uidLastSave="{00000000-0000-0000-0000-000000000000}"/>
  <bookViews>
    <workbookView xWindow="0" yWindow="0" windowWidth="28800" windowHeight="1574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D5" i="8"/>
  <c r="E5" i="8"/>
  <c r="F5" i="8"/>
  <c r="C2" i="2"/>
  <c r="B2" i="2"/>
  <c r="F3" i="8"/>
  <c r="E2" i="2" l="1"/>
  <c r="G4" i="10"/>
  <c r="G3" i="10"/>
  <c r="G2" i="10"/>
  <c r="D2" i="6"/>
  <c r="D4" i="6" s="1"/>
  <c r="E6" i="2" l="1"/>
  <c r="C6" i="2" s="1"/>
  <c r="G5" i="10"/>
  <c r="F4" i="8"/>
  <c r="B3" i="2"/>
  <c r="C4" i="9"/>
  <c r="C3" i="2" l="1"/>
  <c r="E7" i="2"/>
  <c r="C7" i="2" s="1"/>
  <c r="H3" i="4"/>
  <c r="E4" i="2" s="1"/>
  <c r="C4" i="2" s="1"/>
  <c r="E3" i="2" l="1"/>
  <c r="E8" i="2" s="1"/>
  <c r="C8" i="2"/>
</calcChain>
</file>

<file path=xl/sharedStrings.xml><?xml version="1.0" encoding="utf-8"?>
<sst xmlns="http://schemas.openxmlformats.org/spreadsheetml/2006/main" count="95" uniqueCount="84">
  <si>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</si>
  <si>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</si>
  <si>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</si>
  <si>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</si>
  <si>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</si>
  <si>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</si>
  <si>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</si>
  <si>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</si>
  <si>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</si>
  <si>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</si>
  <si>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</si>
  <si>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</si>
  <si>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</si>
  <si>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</si>
  <si>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</si>
  <si>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</si>
  <si>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</si>
  <si>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</si>
  <si>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</si>
  <si>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</si>
  <si>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</si>
  <si>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</si>
  <si>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</si>
  <si>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</si>
  <si>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</si>
  <si>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</si>
  <si>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</si>
  <si>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</si>
  <si>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</si>
  <si>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</si>
  <si>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</si>
  <si>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</si>
  <si>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</si>
  <si>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</si>
  <si>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</si>
  <si>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</si>
  <si>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</si>
  <si>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</si>
  <si>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</si>
  <si>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</si>
  <si>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</si>
  <si>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</si>
  <si>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</si>
  <si>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</si>
  <si>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</si>
  <si>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</si>
  <si>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</si>
  <si>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</si>
  <si>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</si>
  <si>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</si>
  <si>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</si>
  <si>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</si>
  <si>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</si>
  <si>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</si>
  <si>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</si>
  <si>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</si>
  <si>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</si>
  <si>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</si>
  <si>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</si>
  <si>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</si>
  <si>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</si>
  <si>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</si>
  <si>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</si>
  <si>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</si>
  <si>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</si>
  <si>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</si>
  <si>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</si>
  <si>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</si>
  <si>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</si>
  <si>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r>
      <rPr>
        <b/>
        <sz val="11"/>
        <color rgb="FF000000"/>
        <rFont val="Arial"/>
        <family val="3"/>
      </rPr>
      <t>当月结算工时</t>
    </r>
    <r>
      <rPr>
        <b/>
        <sz val="11"/>
        <color rgb="FF000000"/>
        <rFont val="Arial"/>
        <family val="2"/>
      </rPr>
      <t>/Caculated Hours</t>
    </r>
    <phoneticPr fontId="21" type="noConversion"/>
  </si>
  <si>
    <t>房租/Rent</t>
    <phoneticPr fontId="21" type="noConversion"/>
  </si>
  <si>
    <r>
      <t>东风新能源项目</t>
    </r>
    <r>
      <rPr>
        <sz val="11"/>
        <color rgb="FF000000"/>
        <rFont val="Arial"/>
        <family val="2"/>
      </rPr>
      <t>/DF New Energy Project</t>
    </r>
    <phoneticPr fontId="21" type="noConversion"/>
  </si>
  <si>
    <t>蔡乙男/Yinan Cai</t>
    <phoneticPr fontId="21" type="noConversion"/>
  </si>
  <si>
    <t>广州</t>
    <phoneticPr fontId="21" type="noConversion"/>
  </si>
  <si>
    <t>王科</t>
    <phoneticPr fontId="21" type="noConversion"/>
  </si>
  <si>
    <t>Manoj</t>
    <phoneticPr fontId="21" type="noConversion"/>
  </si>
  <si>
    <t>工程师酒店1月费用（1月1日至1月11日，11天）</t>
    <phoneticPr fontId="21" type="noConversion"/>
  </si>
  <si>
    <t>12月14日至1月11日交通差旅费及出差补助</t>
    <phoneticPr fontId="21" type="noConversion"/>
  </si>
  <si>
    <t>2021/1/30-2021/1/31</t>
    <phoneticPr fontId="21" type="noConversion"/>
  </si>
  <si>
    <r>
      <rPr>
        <sz val="11"/>
        <color rgb="FF000000"/>
        <rFont val="SimSun"/>
        <family val="3"/>
        <charset val="134"/>
      </rPr>
      <t>物业服务费/</t>
    </r>
    <r>
      <rPr>
        <sz val="11"/>
        <color rgb="FF000000"/>
        <rFont val="Arial"/>
        <family val="2"/>
      </rPr>
      <t>Service Fee</t>
    </r>
    <phoneticPr fontId="21" type="noConversion"/>
  </si>
  <si>
    <r>
      <rPr>
        <sz val="11"/>
        <color rgb="FF000000"/>
        <rFont val="SimSun"/>
        <family val="3"/>
        <charset val="134"/>
      </rPr>
      <t>押金没收</t>
    </r>
    <r>
      <rPr>
        <sz val="11"/>
        <color rgb="FF000000"/>
        <rFont val="Arial"/>
        <family val="2"/>
      </rPr>
      <t xml:space="preserve">/Forfeiture of Deposit </t>
    </r>
    <phoneticPr fontId="21" type="noConversion"/>
  </si>
  <si>
    <r>
      <t>王科</t>
    </r>
    <r>
      <rPr>
        <sz val="11"/>
        <color rgb="FF000000"/>
        <rFont val="Arial"/>
        <family val="2"/>
      </rPr>
      <t>/Kern Wang</t>
    </r>
    <phoneticPr fontId="21" type="noConversion"/>
  </si>
  <si>
    <r>
      <t>东风新能源</t>
    </r>
    <r>
      <rPr>
        <sz val="11"/>
        <color rgb="FF000000"/>
        <rFont val="Arial"/>
        <family val="2"/>
      </rPr>
      <t>HiL</t>
    </r>
    <r>
      <rPr>
        <sz val="11"/>
        <color rgb="FF000000"/>
        <rFont val="Arial"/>
        <family val="3"/>
        <charset val="134"/>
      </rPr>
      <t>测试用例开发</t>
    </r>
    <phoneticPr fontId="21" type="noConversion"/>
  </si>
  <si>
    <t>吉利FE-6-A3项目耗材/Geely Project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</si>
</sst>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;@"/>
    <numFmt numFmtId="178" formatCode="0.00_);[Red]\(0.00\)"/>
  </numFmts>
  <fonts count="40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3"/>
      <charset val="134"/>
    </font>
    <font>
      <sz val="11"/>
      <color rgb="FF111F2C"/>
      <name val="PingFang SC"/>
      <family val="2"/>
      <charset val="134"/>
    </font>
    <font>
      <sz val="11"/>
      <color rgb="FF000000"/>
      <name val="宋体"/>
      <family val="3"/>
      <charset val="134"/>
    </font>
    <font>
      <sz val="11"/>
      <name val="Arial"/>
      <family val="2"/>
    </font>
    <font>
      <sz val="12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33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4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" xfId="0" applyFont="1" applyBorder="1" applyAlignment="1">
      <alignment horizontal="center" vertical="center" wrapText="1"/>
    </xf>
    <xf numFmtId="177" fontId="24" fillId="0" borderId="13" xfId="0" applyNumberFormat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76" fontId="24" fillId="0" borderId="13" xfId="0" applyNumberFormat="1" applyFont="1" applyBorder="1" applyAlignment="1">
      <alignment horizontal="right" vertical="center"/>
    </xf>
    <xf numFmtId="176" fontId="25" fillId="2" borderId="1" xfId="0" applyNumberFormat="1" applyFont="1" applyFill="1" applyBorder="1" applyAlignment="1">
      <alignment horizontal="right" vertical="center"/>
    </xf>
    <xf numFmtId="0" fontId="32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78" fontId="1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76" fontId="24" fillId="0" borderId="14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24" fillId="0" borderId="14" xfId="0" applyFont="1" applyBorder="1">
      <alignment vertical="center"/>
    </xf>
    <xf numFmtId="178" fontId="25" fillId="0" borderId="13" xfId="0" applyNumberFormat="1" applyFont="1" applyBorder="1" applyAlignment="1">
      <alignment horizontal="center" vertical="center" wrapText="1"/>
    </xf>
    <xf numFmtId="178" fontId="25" fillId="2" borderId="13" xfId="0" applyNumberFormat="1" applyFont="1" applyFill="1" applyBorder="1">
      <alignment vertical="center"/>
    </xf>
    <xf numFmtId="178" fontId="24" fillId="0" borderId="0" xfId="0" applyNumberFormat="1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37" fillId="0" borderId="18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2C000000}"/>
    <cellStyle name="标题 2 2" xfId="48" xr:uid="{00000000-0005-0000-0000-00002D000000}"/>
    <cellStyle name="标题 3 2" xfId="18" xr:uid="{00000000-0005-0000-0000-00002E000000}"/>
    <cellStyle name="标题 4 2" xfId="16" xr:uid="{00000000-0005-0000-0000-00002F000000}"/>
    <cellStyle name="标题 5" xfId="9" xr:uid="{00000000-0005-0000-0000-000030000000}"/>
    <cellStyle name="差 2" xfId="15" xr:uid="{00000000-0005-0000-0000-000014000000}"/>
    <cellStyle name="常规" xfId="0" builtinId="0"/>
    <cellStyle name="常规 2" xfId="14" xr:uid="{00000000-0005-0000-0000-000015000000}"/>
    <cellStyle name="常规 2 10" xfId="53" xr:uid="{00000000-0005-0000-0000-000016000000}"/>
    <cellStyle name="常规 2 2" xfId="47" xr:uid="{00000000-0005-0000-0000-000017000000}"/>
    <cellStyle name="常规 2 3" xfId="54" xr:uid="{00000000-0005-0000-0000-000018000000}"/>
    <cellStyle name="常规 2 4" xfId="22" xr:uid="{00000000-0005-0000-0000-000019000000}"/>
    <cellStyle name="常规 2 5" xfId="13" xr:uid="{00000000-0005-0000-0000-00001A000000}"/>
    <cellStyle name="常规 2 6" xfId="50" xr:uid="{00000000-0005-0000-0000-00001B000000}"/>
    <cellStyle name="常规 2 7" xfId="12" xr:uid="{00000000-0005-0000-0000-00001C000000}"/>
    <cellStyle name="常规 2 8" xfId="44" xr:uid="{00000000-0005-0000-0000-00001D000000}"/>
    <cellStyle name="常规 2 9" xfId="51" xr:uid="{00000000-0005-0000-0000-00001E000000}"/>
    <cellStyle name="常规 3" xfId="40" xr:uid="{00000000-0005-0000-0000-00001F000000}"/>
    <cellStyle name="常规 4" xfId="11" xr:uid="{00000000-0005-0000-0000-000020000000}"/>
    <cellStyle name="常规 5" xfId="10" xr:uid="{00000000-0005-0000-0000-000021000000}"/>
    <cellStyle name="常规 6" xfId="8" xr:uid="{00000000-0005-0000-0000-000022000000}"/>
    <cellStyle name="常规 7" xfId="58" xr:uid="{00000000-0005-0000-0000-000023000000}"/>
    <cellStyle name="常规 8" xfId="6" xr:uid="{00000000-0005-0000-0000-000024000000}"/>
    <cellStyle name="常规 9" xfId="32" xr:uid="{00000000-0005-0000-0000-000025000000}"/>
    <cellStyle name="好 2" xfId="7" xr:uid="{00000000-0005-0000-0000-000013000000}"/>
    <cellStyle name="汇总 2" xfId="56" xr:uid="{00000000-0005-0000-0000-000032000000}"/>
    <cellStyle name="计算 2" xfId="5" xr:uid="{00000000-0005-0000-0000-000036000000}"/>
    <cellStyle name="检查单元格 2" xfId="4" xr:uid="{00000000-0005-0000-0000-000031000000}"/>
    <cellStyle name="解释性文本 2" xfId="35" xr:uid="{00000000-0005-0000-0000-000034000000}"/>
    <cellStyle name="警告文本 2" xfId="3" xr:uid="{00000000-0005-0000-0000-000035000000}"/>
    <cellStyle name="链接单元格 2" xfId="2" xr:uid="{00000000-0005-0000-0000-00003A000000}"/>
    <cellStyle name="强调文字颜色 1 2" xfId="36" xr:uid="{00000000-0005-0000-0000-000026000000}"/>
    <cellStyle name="强调文字颜色 2 2" xfId="26" xr:uid="{00000000-0005-0000-0000-000027000000}"/>
    <cellStyle name="强调文字颜色 3 2" xfId="24" xr:uid="{00000000-0005-0000-0000-000028000000}"/>
    <cellStyle name="强调文字颜色 4 2" xfId="45" xr:uid="{00000000-0005-0000-0000-000029000000}"/>
    <cellStyle name="强调文字颜色 5 2" xfId="30" xr:uid="{00000000-0005-0000-0000-00002A000000}"/>
    <cellStyle name="强调文字颜色 6 2" xfId="33" xr:uid="{00000000-0005-0000-0000-00002B000000}"/>
    <cellStyle name="适中 2" xfId="17" xr:uid="{00000000-0005-0000-0000-000039000000}"/>
    <cellStyle name="输出 2" xfId="41" xr:uid="{00000000-0005-0000-0000-000038000000}"/>
    <cellStyle name="输入 2" xfId="19" xr:uid="{00000000-0005-0000-0000-000037000000}"/>
    <cellStyle name="注释 2" xfId="1" xr:uid="{00000000-0005-0000-0000-00003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"/>
  <sheetViews>
    <sheetView tabSelected="1" zoomScale="110" zoomScaleNormal="110" workbookViewId="0">
      <selection activeCell="H17" sqref="H17"/>
    </sheetView>
  </sheetViews>
  <sheetFormatPr baseColWidth="10" defaultColWidth="8.83203125" defaultRowHeight="14"/>
  <cols>
    <col min="1" max="1" width="56.5" style="21" customWidth="1"/>
    <col min="2" max="2" width="18.5" style="21" customWidth="1"/>
    <col min="3" max="3" width="17.5" style="22" customWidth="1"/>
    <col min="4" max="4" width="15.33203125" style="21" customWidth="1"/>
    <col min="5" max="5" width="19.33203125" style="22" customWidth="1"/>
    <col min="6" max="6" width="14.83203125" style="21" customWidth="1"/>
    <col min="7" max="16384" width="8.83203125" style="17"/>
  </cols>
  <sheetData>
    <row r="1" spans="1:6" s="13" customFormat="1" ht="29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s="13" customFormat="1" ht="23" customHeight="1">
      <c r="A2" s="70" t="s">
        <v>71</v>
      </c>
      <c r="B2" s="32" t="str">
        <f>'工时清单Effort Hours Breakdown'!B3</f>
        <v>蔡乙男/Yinan Cai</v>
      </c>
      <c r="C2" s="15">
        <f>'工时清单Effort Hours Breakdown'!F3</f>
        <v>51.5</v>
      </c>
      <c r="D2" s="69">
        <v>225</v>
      </c>
      <c r="E2" s="25">
        <f>C2*D2</f>
        <v>11587.5</v>
      </c>
      <c r="F2" s="68"/>
    </row>
    <row r="3" spans="1:6" ht="21" customHeight="1">
      <c r="A3" s="71"/>
      <c r="B3" s="32" t="str">
        <f>'工时清单Effort Hours Breakdown'!B4</f>
        <v>王科/Kern Wang</v>
      </c>
      <c r="C3" s="15">
        <f>'工时清单Effort Hours Breakdown'!F4</f>
        <v>145</v>
      </c>
      <c r="D3" s="33">
        <v>225</v>
      </c>
      <c r="E3" s="25">
        <f>C3*D3</f>
        <v>32625</v>
      </c>
      <c r="F3" s="32"/>
    </row>
    <row r="4" spans="1:6" ht="19" customHeight="1">
      <c r="A4" s="14" t="s">
        <v>39</v>
      </c>
      <c r="B4" s="60"/>
      <c r="C4" s="57">
        <f>E4/D4</f>
        <v>0</v>
      </c>
      <c r="D4" s="32">
        <v>225</v>
      </c>
      <c r="E4" s="16">
        <f>'租赁设备费Equipment Rental'!H3</f>
        <v>0</v>
      </c>
      <c r="F4" s="14"/>
    </row>
    <row r="5" spans="1:6" ht="19" customHeight="1">
      <c r="A5" s="14" t="s">
        <v>83</v>
      </c>
      <c r="B5" s="60"/>
      <c r="C5" s="57">
        <f>E5/D5</f>
        <v>172.8088888888889</v>
      </c>
      <c r="D5" s="32">
        <v>225</v>
      </c>
      <c r="E5" s="36">
        <v>38882</v>
      </c>
      <c r="F5" s="32"/>
    </row>
    <row r="6" spans="1:6" ht="18" customHeight="1">
      <c r="A6" s="14" t="s">
        <v>40</v>
      </c>
      <c r="B6" s="14"/>
      <c r="C6" s="16">
        <f t="shared" ref="C6:C7" si="0">E6/D6</f>
        <v>24.281377777777777</v>
      </c>
      <c r="D6" s="32">
        <v>225</v>
      </c>
      <c r="E6" s="16">
        <f>报销Reimbursement!D4</f>
        <v>5463.3099999999995</v>
      </c>
      <c r="F6" s="14"/>
    </row>
    <row r="7" spans="1:6" ht="19" customHeight="1">
      <c r="A7" s="29" t="s">
        <v>55</v>
      </c>
      <c r="B7" s="32"/>
      <c r="C7" s="16">
        <f t="shared" si="0"/>
        <v>21.665955555555556</v>
      </c>
      <c r="D7" s="32">
        <v>225</v>
      </c>
      <c r="E7" s="25">
        <f>印度工程师费用IndianEngineerExpenses!G5</f>
        <v>4874.84</v>
      </c>
      <c r="F7" s="24"/>
    </row>
    <row r="8" spans="1:6" ht="18">
      <c r="A8" s="30" t="s">
        <v>56</v>
      </c>
      <c r="B8" s="18"/>
      <c r="C8" s="19">
        <f>SUM(C2:C7)</f>
        <v>415.25622222222222</v>
      </c>
      <c r="D8" s="18"/>
      <c r="E8" s="45">
        <f>SUM(E2:E7)</f>
        <v>93432.65</v>
      </c>
      <c r="F8" s="20"/>
    </row>
  </sheetData>
  <mergeCells count="1">
    <mergeCell ref="A2:A3"/>
  </mergeCells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5"/>
  <sheetViews>
    <sheetView zoomScaleNormal="100" workbookViewId="0">
      <selection activeCell="E13" sqref="E13"/>
    </sheetView>
  </sheetViews>
  <sheetFormatPr baseColWidth="10" defaultColWidth="9" defaultRowHeight="14"/>
  <cols>
    <col min="1" max="1" width="8.6640625" customWidth="1"/>
    <col min="2" max="2" width="22.5" customWidth="1"/>
    <col min="3" max="3" width="35.6640625" customWidth="1"/>
    <col min="4" max="4" width="15.5" customWidth="1"/>
    <col min="5" max="5" width="12" customWidth="1"/>
    <col min="6" max="6" width="17.6640625" customWidth="1"/>
    <col min="7" max="12" width="9" customWidth="1"/>
    <col min="13" max="13" width="8" customWidth="1"/>
  </cols>
  <sheetData>
    <row r="1" spans="1:38">
      <c r="A1" s="5"/>
      <c r="R1" s="44"/>
      <c r="AJ1" s="42"/>
      <c r="AK1" s="42"/>
      <c r="AL1" s="43"/>
    </row>
    <row r="2" spans="1:38" ht="30">
      <c r="A2" s="23" t="s">
        <v>64</v>
      </c>
      <c r="B2" s="23" t="s">
        <v>65</v>
      </c>
      <c r="C2" s="23" t="s">
        <v>66</v>
      </c>
      <c r="D2" s="23" t="s">
        <v>67</v>
      </c>
      <c r="E2" s="23" t="s">
        <v>68</v>
      </c>
      <c r="F2" s="47" t="s">
        <v>69</v>
      </c>
    </row>
    <row r="3" spans="1:38" ht="24" customHeight="1">
      <c r="A3" s="34">
        <v>1</v>
      </c>
      <c r="B3" s="67" t="s">
        <v>72</v>
      </c>
      <c r="C3" s="74" t="s">
        <v>82</v>
      </c>
      <c r="D3" s="34">
        <v>40</v>
      </c>
      <c r="E3" s="34">
        <v>11.5</v>
      </c>
      <c r="F3" s="66">
        <f t="shared" ref="F3:F4" si="0">E3+D3</f>
        <v>51.5</v>
      </c>
    </row>
    <row r="4" spans="1:38" ht="24" customHeight="1">
      <c r="A4" s="34">
        <v>2</v>
      </c>
      <c r="B4" s="58" t="s">
        <v>81</v>
      </c>
      <c r="C4" s="75"/>
      <c r="D4" s="66">
        <v>105.5</v>
      </c>
      <c r="E4" s="66">
        <v>39.5</v>
      </c>
      <c r="F4" s="66">
        <f t="shared" si="0"/>
        <v>145</v>
      </c>
    </row>
    <row r="5" spans="1:38" ht="22" customHeight="1">
      <c r="A5" s="72" t="s">
        <v>54</v>
      </c>
      <c r="B5" s="73"/>
      <c r="C5" s="27"/>
      <c r="D5" s="35">
        <f t="shared" ref="D5:E5" si="1">SUM(D3:D4)</f>
        <v>145.5</v>
      </c>
      <c r="E5" s="35">
        <f t="shared" si="1"/>
        <v>51</v>
      </c>
      <c r="F5" s="35">
        <f>SUM(F3:F4)</f>
        <v>196.5</v>
      </c>
    </row>
  </sheetData>
  <mergeCells count="2">
    <mergeCell ref="A5:B5"/>
    <mergeCell ref="C3:C4"/>
  </mergeCells>
  <phoneticPr fontId="21" type="noConversion"/>
  <pageMargins left="0.69930555555555596" right="0.69930555555555596" top="0.75" bottom="0.75" header="0.3" footer="0.3"/>
  <pageSetup paperSize="9" scale="91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zoomScale="110" zoomScaleNormal="110" workbookViewId="0">
      <selection activeCell="G23" sqref="G23"/>
    </sheetView>
  </sheetViews>
  <sheetFormatPr baseColWidth="10" defaultColWidth="9" defaultRowHeight="14"/>
  <cols>
    <col min="1" max="1" width="7" style="21" customWidth="1"/>
    <col min="2" max="2" width="21.6640625" style="21" customWidth="1"/>
    <col min="3" max="3" width="12.83203125" style="21" customWidth="1"/>
    <col min="4" max="4" width="9.83203125" style="21" customWidth="1"/>
    <col min="5" max="5" width="15.5" style="21" customWidth="1"/>
    <col min="6" max="6" width="14.6640625" style="21" customWidth="1"/>
    <col min="7" max="7" width="13.1640625" style="21" customWidth="1"/>
    <col min="8" max="8" width="12.6640625" style="22" customWidth="1"/>
    <col min="9" max="16384" width="9" style="17"/>
  </cols>
  <sheetData>
    <row r="1" spans="1:8" s="50" customFormat="1" ht="45">
      <c r="A1" s="23" t="s">
        <v>41</v>
      </c>
      <c r="B1" s="23" t="s">
        <v>42</v>
      </c>
      <c r="C1" s="23" t="s">
        <v>66</v>
      </c>
      <c r="D1" s="23" t="s">
        <v>43</v>
      </c>
      <c r="E1" s="23" t="s">
        <v>44</v>
      </c>
      <c r="F1" s="23" t="s">
        <v>45</v>
      </c>
      <c r="G1" s="23" t="s">
        <v>46</v>
      </c>
      <c r="H1" s="49" t="s">
        <v>47</v>
      </c>
    </row>
    <row r="2" spans="1:8" ht="22" customHeight="1">
      <c r="A2" s="14"/>
      <c r="B2" s="32"/>
      <c r="C2" s="64"/>
      <c r="D2" s="32"/>
      <c r="E2" s="32"/>
      <c r="F2" s="48"/>
      <c r="G2" s="32"/>
      <c r="H2" s="51"/>
    </row>
    <row r="3" spans="1:8" ht="22" customHeight="1">
      <c r="A3" s="76" t="s">
        <v>63</v>
      </c>
      <c r="B3" s="77"/>
      <c r="C3" s="77"/>
      <c r="D3" s="78"/>
      <c r="E3" s="77"/>
      <c r="F3" s="77"/>
      <c r="G3" s="79"/>
      <c r="H3" s="52">
        <f>SUM(H2:H2)</f>
        <v>0</v>
      </c>
    </row>
  </sheetData>
  <mergeCells count="1">
    <mergeCell ref="A3:G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100" workbookViewId="0">
      <selection activeCell="E17" sqref="E17"/>
    </sheetView>
  </sheetViews>
  <sheetFormatPr baseColWidth="10" defaultColWidth="9" defaultRowHeight="14"/>
  <cols>
    <col min="1" max="1" width="13" style="17" customWidth="1"/>
    <col min="2" max="2" width="20.1640625" style="21" customWidth="1"/>
    <col min="3" max="3" width="41.83203125" style="21" customWidth="1"/>
    <col min="4" max="4" width="14" style="21" customWidth="1"/>
    <col min="5" max="5" width="61.83203125" style="17" customWidth="1"/>
    <col min="6" max="7" width="44.33203125" style="17" customWidth="1"/>
    <col min="8" max="8" width="9" style="17"/>
    <col min="9" max="9" width="5.83203125" style="17" customWidth="1"/>
    <col min="10" max="10" width="25.1640625" style="17" customWidth="1"/>
    <col min="11" max="11" width="13.83203125" style="17" customWidth="1"/>
    <col min="12" max="16384" width="9" style="17"/>
  </cols>
  <sheetData>
    <row r="1" spans="1:5" ht="28" customHeight="1">
      <c r="A1" s="28" t="s">
        <v>48</v>
      </c>
      <c r="B1" s="28" t="s">
        <v>49</v>
      </c>
      <c r="C1" s="23" t="s">
        <v>66</v>
      </c>
      <c r="D1" s="28" t="s">
        <v>50</v>
      </c>
      <c r="E1" s="26" t="s">
        <v>51</v>
      </c>
    </row>
    <row r="2" spans="1:5" ht="26" customHeight="1">
      <c r="A2" s="32">
        <v>1</v>
      </c>
      <c r="B2" s="83" t="s">
        <v>74</v>
      </c>
      <c r="C2" s="82" t="s">
        <v>71</v>
      </c>
      <c r="D2" s="36">
        <f>300*11</f>
        <v>3300</v>
      </c>
      <c r="E2" s="59" t="s">
        <v>76</v>
      </c>
    </row>
    <row r="3" spans="1:5" ht="26" customHeight="1">
      <c r="A3" s="32">
        <v>2</v>
      </c>
      <c r="B3" s="83"/>
      <c r="C3" s="71"/>
      <c r="D3" s="36">
        <v>2163.31</v>
      </c>
      <c r="E3" s="59" t="s">
        <v>77</v>
      </c>
    </row>
    <row r="4" spans="1:5" ht="23" customHeight="1">
      <c r="A4" s="80" t="s">
        <v>61</v>
      </c>
      <c r="B4" s="81"/>
      <c r="C4" s="46"/>
      <c r="D4" s="37">
        <f>SUM(D2:D3)</f>
        <v>5463.3099999999995</v>
      </c>
      <c r="E4" s="27"/>
    </row>
  </sheetData>
  <mergeCells count="3">
    <mergeCell ref="A4:B4"/>
    <mergeCell ref="C2:C3"/>
    <mergeCell ref="B2:B3"/>
  </mergeCells>
  <phoneticPr fontId="21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"/>
  <sheetViews>
    <sheetView zoomScale="90" zoomScaleNormal="90" workbookViewId="0">
      <selection activeCell="H14" sqref="H14"/>
    </sheetView>
  </sheetViews>
  <sheetFormatPr baseColWidth="10" defaultColWidth="10.83203125" defaultRowHeight="14"/>
  <cols>
    <col min="1" max="1" width="8.1640625" style="17" customWidth="1"/>
    <col min="2" max="2" width="31.6640625" style="17" customWidth="1"/>
    <col min="3" max="3" width="15" style="17" customWidth="1"/>
    <col min="4" max="4" width="22" style="17" customWidth="1"/>
    <col min="5" max="5" width="16" style="41" customWidth="1"/>
    <col min="6" max="6" width="9.6640625" style="17" customWidth="1"/>
    <col min="7" max="7" width="12.6640625" style="63" customWidth="1"/>
    <col min="8" max="8" width="30.83203125" style="17" customWidth="1"/>
    <col min="9" max="16384" width="10.83203125" style="17"/>
  </cols>
  <sheetData>
    <row r="1" spans="1:8" s="56" customFormat="1" ht="42" customHeight="1">
      <c r="A1" s="53" t="s">
        <v>62</v>
      </c>
      <c r="B1" s="54" t="s">
        <v>52</v>
      </c>
      <c r="C1" s="23" t="s">
        <v>66</v>
      </c>
      <c r="D1" s="54" t="s">
        <v>53</v>
      </c>
      <c r="E1" s="61" t="s">
        <v>60</v>
      </c>
      <c r="F1" s="54" t="s">
        <v>57</v>
      </c>
      <c r="G1" s="55" t="s">
        <v>59</v>
      </c>
      <c r="H1" s="54" t="s">
        <v>58</v>
      </c>
    </row>
    <row r="2" spans="1:8" ht="28" customHeight="1">
      <c r="A2" s="32">
        <v>1</v>
      </c>
      <c r="B2" s="65" t="s">
        <v>70</v>
      </c>
      <c r="C2" s="84" t="s">
        <v>73</v>
      </c>
      <c r="D2" s="88" t="s">
        <v>78</v>
      </c>
      <c r="E2" s="36">
        <v>235.2</v>
      </c>
      <c r="F2" s="32">
        <v>1</v>
      </c>
      <c r="G2" s="36">
        <f>F2*E2</f>
        <v>235.2</v>
      </c>
      <c r="H2" s="86" t="s">
        <v>75</v>
      </c>
    </row>
    <row r="3" spans="1:8" ht="28" customHeight="1">
      <c r="A3" s="32">
        <v>2</v>
      </c>
      <c r="B3" s="65" t="s">
        <v>79</v>
      </c>
      <c r="C3" s="85"/>
      <c r="D3" s="89"/>
      <c r="E3" s="36">
        <v>829.4</v>
      </c>
      <c r="F3" s="32">
        <v>1</v>
      </c>
      <c r="G3" s="36">
        <f>F3*E3</f>
        <v>829.4</v>
      </c>
      <c r="H3" s="87"/>
    </row>
    <row r="4" spans="1:8" ht="28" customHeight="1">
      <c r="A4" s="32">
        <v>3</v>
      </c>
      <c r="B4" s="65" t="s">
        <v>80</v>
      </c>
      <c r="C4" s="85"/>
      <c r="D4" s="90"/>
      <c r="E4" s="36">
        <v>3810.24</v>
      </c>
      <c r="F4" s="32">
        <v>1</v>
      </c>
      <c r="G4" s="36">
        <f>F4*E4</f>
        <v>3810.24</v>
      </c>
      <c r="H4" s="87"/>
    </row>
    <row r="5" spans="1:8" ht="24" customHeight="1">
      <c r="A5" s="39"/>
      <c r="B5" s="35" t="s">
        <v>54</v>
      </c>
      <c r="C5" s="35"/>
      <c r="D5" s="38"/>
      <c r="E5" s="62"/>
      <c r="F5" s="31"/>
      <c r="G5" s="40">
        <f>SUM(G2:G4)</f>
        <v>4874.84</v>
      </c>
      <c r="H5" s="27"/>
    </row>
  </sheetData>
  <mergeCells count="3">
    <mergeCell ref="C2:C4"/>
    <mergeCell ref="H2:H4"/>
    <mergeCell ref="D2:D4"/>
  </mergeCells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2021-02-04T03:14:46Z</cp:lastPrinted>
  <dcterms:created xsi:type="dcterms:W3CDTF">2015-10-16T09:07:00Z</dcterms:created>
  <dcterms:modified xsi:type="dcterms:W3CDTF">2021-02-04T03:22:16Z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