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工作\汽车电子电器\博世\工时统计\"/>
    </mc:Choice>
  </mc:AlternateContent>
  <xr:revisionPtr revIDLastSave="0" documentId="13_ncr:1_{99E95EC9-5AFD-4B0A-8A39-C1DEBECDCDA0}" xr6:coauthVersionLast="45" xr6:coauthVersionMax="45" xr10:uidLastSave="{00000000-0000-0000-0000-000000000000}"/>
  <bookViews>
    <workbookView xWindow="28680" yWindow="-120" windowWidth="29040" windowHeight="15840" tabRatio="499" xr2:uid="{00000000-000D-0000-FFFF-FFFF00000000}"/>
  </bookViews>
  <sheets>
    <sheet name="博世项目统计" sheetId="2" r:id="rId1"/>
    <sheet name="当月工时清单" sheetId="8" r:id="rId2"/>
    <sheet name="租赁设备费" sheetId="4" r:id="rId3"/>
    <sheet name="比亚迪项目报销" sheetId="9" r:id="rId4"/>
    <sheet name="历史工时清单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2" l="1"/>
  <c r="C7" i="2"/>
  <c r="E4" i="2"/>
  <c r="E18" i="10"/>
  <c r="E17" i="10"/>
  <c r="E16" i="10"/>
  <c r="E15" i="10"/>
  <c r="D7" i="8"/>
  <c r="D17" i="10"/>
  <c r="D18" i="10"/>
  <c r="D16" i="10"/>
  <c r="D15" i="10"/>
  <c r="C16" i="10"/>
  <c r="C17" i="10"/>
  <c r="C18" i="10"/>
  <c r="C15" i="10"/>
  <c r="F7" i="8" l="1"/>
  <c r="G3" i="4" l="1"/>
  <c r="D5" i="8"/>
  <c r="F5" i="8" s="1"/>
  <c r="D4" i="8" l="1"/>
  <c r="D6" i="8"/>
  <c r="F6" i="8" s="1"/>
  <c r="F4" i="8" l="1"/>
  <c r="E6" i="2"/>
  <c r="G4" i="4" l="1"/>
  <c r="E2" i="2" l="1"/>
  <c r="E3" i="2" l="1"/>
  <c r="E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53184</author>
  </authors>
  <commentList>
    <comment ref="E2" authorId="0" shapeId="0" xr:uid="{5522DE63-E281-4975-BB70-8DFD8B4A83C1}">
      <text>
        <r>
          <rPr>
            <b/>
            <sz val="9"/>
            <color indexed="81"/>
            <rFont val="宋体"/>
            <family val="3"/>
            <charset val="134"/>
          </rPr>
          <t>53184:</t>
        </r>
        <r>
          <rPr>
            <sz val="9"/>
            <color indexed="81"/>
            <rFont val="宋体"/>
            <family val="3"/>
            <charset val="134"/>
          </rPr>
          <t xml:space="preserve">
不清楚如何定义，故暂时空白。</t>
        </r>
      </text>
    </comment>
  </commentList>
</comments>
</file>

<file path=xl/sharedStrings.xml><?xml version="1.0" encoding="utf-8"?>
<sst xmlns="http://schemas.openxmlformats.org/spreadsheetml/2006/main" count="97" uniqueCount="65">
  <si>
    <t>费用</t>
    <phoneticPr fontId="20" type="noConversion"/>
  </si>
  <si>
    <t>姓名</t>
    <phoneticPr fontId="20" type="noConversion"/>
  </si>
  <si>
    <t>单价</t>
    <phoneticPr fontId="20" type="noConversion"/>
  </si>
  <si>
    <t>合计</t>
    <phoneticPr fontId="20" type="noConversion"/>
  </si>
  <si>
    <t>工时</t>
    <phoneticPr fontId="20" type="noConversion"/>
  </si>
  <si>
    <t>工时</t>
    <phoneticPr fontId="20" type="noConversion"/>
  </si>
  <si>
    <t>备注</t>
    <phoneticPr fontId="20" type="noConversion"/>
  </si>
  <si>
    <t>序号</t>
    <phoneticPr fontId="2" type="noConversion"/>
  </si>
  <si>
    <t>名称</t>
    <phoneticPr fontId="2" type="noConversion"/>
  </si>
  <si>
    <t>到位时间</t>
    <phoneticPr fontId="2" type="noConversion"/>
  </si>
  <si>
    <t>实际天数</t>
    <phoneticPr fontId="2" type="noConversion"/>
  </si>
  <si>
    <t>数量</t>
    <phoneticPr fontId="2" type="noConversion"/>
  </si>
  <si>
    <t>合计</t>
    <phoneticPr fontId="2" type="noConversion"/>
  </si>
  <si>
    <t>总金额</t>
    <phoneticPr fontId="2" type="noConversion"/>
  </si>
  <si>
    <t>合计：</t>
    <phoneticPr fontId="20" type="noConversion"/>
  </si>
  <si>
    <t>姓名</t>
    <phoneticPr fontId="21" type="noConversion"/>
  </si>
  <si>
    <t>项目</t>
    <phoneticPr fontId="21" type="noConversion"/>
  </si>
  <si>
    <t>工时合计</t>
    <phoneticPr fontId="21" type="noConversion"/>
  </si>
  <si>
    <t>周三</t>
    <phoneticPr fontId="21" type="noConversion"/>
  </si>
  <si>
    <t>周五</t>
    <phoneticPr fontId="21" type="noConversion"/>
  </si>
  <si>
    <t>周六</t>
    <phoneticPr fontId="21" type="noConversion"/>
  </si>
  <si>
    <t>周日</t>
    <phoneticPr fontId="21" type="noConversion"/>
  </si>
  <si>
    <t>周一</t>
    <phoneticPr fontId="21" type="noConversion"/>
  </si>
  <si>
    <t>周二</t>
    <phoneticPr fontId="21" type="noConversion"/>
  </si>
  <si>
    <t>周四</t>
    <phoneticPr fontId="21" type="noConversion"/>
  </si>
  <si>
    <t>GE-12A</t>
    <phoneticPr fontId="21" type="noConversion"/>
  </si>
  <si>
    <t>序号</t>
    <phoneticPr fontId="21" type="noConversion"/>
  </si>
  <si>
    <t>单价（月）</t>
    <phoneticPr fontId="2" type="noConversion"/>
  </si>
  <si>
    <t>杨波涛</t>
    <phoneticPr fontId="21" type="noConversion"/>
  </si>
  <si>
    <t>周梦雪</t>
    <phoneticPr fontId="21" type="noConversion"/>
  </si>
  <si>
    <t>GE-12B</t>
    <phoneticPr fontId="21" type="noConversion"/>
  </si>
  <si>
    <t>标准工时</t>
    <phoneticPr fontId="21" type="noConversion"/>
  </si>
  <si>
    <t>加班工时</t>
    <phoneticPr fontId="21" type="noConversion"/>
  </si>
  <si>
    <t>杨波涛</t>
    <phoneticPr fontId="20" type="noConversion"/>
  </si>
  <si>
    <t>周梦雪</t>
    <phoneticPr fontId="20" type="noConversion"/>
  </si>
  <si>
    <t>CANoe</t>
    <phoneticPr fontId="2" type="noConversion"/>
  </si>
  <si>
    <t>设备租赁费</t>
    <phoneticPr fontId="20" type="noConversion"/>
  </si>
  <si>
    <t>标准工时</t>
    <phoneticPr fontId="20" type="noConversion"/>
  </si>
  <si>
    <t>沈春健</t>
    <phoneticPr fontId="21" type="noConversion"/>
  </si>
  <si>
    <t>周五（中秋）</t>
    <phoneticPr fontId="21" type="noConversion"/>
  </si>
  <si>
    <t>沈春健</t>
    <phoneticPr fontId="20" type="noConversion"/>
  </si>
  <si>
    <t>9月</t>
    <phoneticPr fontId="2" type="noConversion"/>
  </si>
  <si>
    <t>陶文强</t>
    <phoneticPr fontId="21" type="noConversion"/>
  </si>
  <si>
    <t>GE-12A</t>
    <phoneticPr fontId="21" type="noConversion"/>
  </si>
  <si>
    <t>比亚迪</t>
    <phoneticPr fontId="21" type="noConversion"/>
  </si>
  <si>
    <t>路费</t>
    <phoneticPr fontId="2" type="noConversion"/>
  </si>
  <si>
    <t>月份</t>
    <phoneticPr fontId="2" type="noConversion"/>
  </si>
  <si>
    <t>内容</t>
    <phoneticPr fontId="2" type="noConversion"/>
  </si>
  <si>
    <t>金额</t>
    <phoneticPr fontId="2" type="noConversion"/>
  </si>
  <si>
    <t>备注</t>
    <phoneticPr fontId="2" type="noConversion"/>
  </si>
  <si>
    <t>住宿费</t>
    <phoneticPr fontId="2" type="noConversion"/>
  </si>
  <si>
    <t>杨波涛</t>
    <phoneticPr fontId="2" type="noConversion"/>
  </si>
  <si>
    <t>实际工时</t>
    <phoneticPr fontId="2" type="noConversion"/>
  </si>
  <si>
    <t>周梦雪</t>
    <phoneticPr fontId="2" type="noConversion"/>
  </si>
  <si>
    <t>沈春建</t>
    <phoneticPr fontId="2" type="noConversion"/>
  </si>
  <si>
    <t>陶文强</t>
    <phoneticPr fontId="2" type="noConversion"/>
  </si>
  <si>
    <t>结算工时</t>
    <phoneticPr fontId="2" type="noConversion"/>
  </si>
  <si>
    <t>8月份去深圳1504.7
9月份来回深圳（563+722.5）</t>
    <phoneticPr fontId="2" type="noConversion"/>
  </si>
  <si>
    <t>结余工时（累计）</t>
    <phoneticPr fontId="2" type="noConversion"/>
  </si>
  <si>
    <t>工时</t>
    <phoneticPr fontId="20" type="noConversion"/>
  </si>
  <si>
    <t>陶文强</t>
    <phoneticPr fontId="20" type="noConversion"/>
  </si>
  <si>
    <t>9月发生住宿费用： 
酒店15晚2504
一个月房租2300
 租房中介费 1234
 房租发票的税金 426</t>
    <phoneticPr fontId="2" type="noConversion"/>
  </si>
  <si>
    <t>出差补贴</t>
    <phoneticPr fontId="2" type="noConversion"/>
  </si>
  <si>
    <t>100元/天</t>
    <phoneticPr fontId="2" type="noConversion"/>
  </si>
  <si>
    <t>住宿，路费合计：12414，计55小时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</si>
</sst>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16"/>
      <name val="宋体"/>
      <family val="3"/>
      <charset val="134"/>
    </font>
    <font>
      <b/>
      <sz val="11"/>
      <color indexed="54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8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sz val="11"/>
      <color indexed="6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9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4" borderId="0" applyNumberFormat="0" applyBorder="0" applyAlignment="0" applyProtection="0">
      <alignment vertical="center"/>
    </xf>
    <xf numFmtId="0" fontId="9" fillId="2" borderId="1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5" fillId="2" borderId="4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7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6" borderId="1" applyNumberFormat="0" applyAlignment="0" applyProtection="0">
      <alignment vertical="center"/>
    </xf>
    <xf numFmtId="0" fontId="13" fillId="5" borderId="2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19" borderId="9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58" fontId="1" fillId="0" borderId="10" xfId="0" applyNumberFormat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58" fontId="1" fillId="0" borderId="1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0" borderId="11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20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58" fontId="1" fillId="21" borderId="11" xfId="0" applyNumberFormat="1" applyFont="1" applyFill="1" applyBorder="1" applyAlignment="1">
      <alignment horizontal="center" vertical="center"/>
    </xf>
    <xf numFmtId="58" fontId="1" fillId="21" borderId="10" xfId="0" applyNumberFormat="1" applyFont="1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58" fontId="1" fillId="0" borderId="9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1" fillId="0" borderId="13" xfId="0" applyFont="1" applyBorder="1">
      <alignment vertical="center"/>
    </xf>
    <xf numFmtId="0" fontId="6" fillId="0" borderId="13" xfId="0" applyFont="1" applyBorder="1">
      <alignment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 wrapText="1"/>
    </xf>
  </cellXfs>
  <cellStyles count="59">
    <cellStyle name="20% - 强调文字颜色 1 2" xfId="3" xr:uid="{00000000-0005-0000-0000-000000000000}"/>
    <cellStyle name="20% - 强调文字颜色 2 2" xfId="13" xr:uid="{00000000-0005-0000-0000-000001000000}"/>
    <cellStyle name="20% - 强调文字颜色 3 2" xfId="14" xr:uid="{00000000-0005-0000-0000-000002000000}"/>
    <cellStyle name="20% - 强调文字颜色 4 2" xfId="15" xr:uid="{00000000-0005-0000-0000-000003000000}"/>
    <cellStyle name="20% - 强调文字颜色 5 2" xfId="16" xr:uid="{00000000-0005-0000-0000-000004000000}"/>
    <cellStyle name="20% - 强调文字颜色 6 2" xfId="17" xr:uid="{00000000-0005-0000-0000-000005000000}"/>
    <cellStyle name="40% - 强调文字颜色 1 2" xfId="6" xr:uid="{00000000-0005-0000-0000-000006000000}"/>
    <cellStyle name="40% - 强调文字颜色 2 2" xfId="7" xr:uid="{00000000-0005-0000-0000-000007000000}"/>
    <cellStyle name="40% - 强调文字颜色 3 2" xfId="18" xr:uid="{00000000-0005-0000-0000-000008000000}"/>
    <cellStyle name="40% - 强调文字颜色 4 2" xfId="5" xr:uid="{00000000-0005-0000-0000-000009000000}"/>
    <cellStyle name="40% - 强调文字颜色 5 2" xfId="8" xr:uid="{00000000-0005-0000-0000-00000A000000}"/>
    <cellStyle name="40% - 强调文字颜色 6 2" xfId="12" xr:uid="{00000000-0005-0000-0000-00000B000000}"/>
    <cellStyle name="60% - 强调文字颜色 1 2" xfId="19" xr:uid="{00000000-0005-0000-0000-00000C000000}"/>
    <cellStyle name="60% - 强调文字颜色 2 2" xfId="20" xr:uid="{00000000-0005-0000-0000-00000D000000}"/>
    <cellStyle name="60% - 强调文字颜色 3 2" xfId="21" xr:uid="{00000000-0005-0000-0000-00000E000000}"/>
    <cellStyle name="60% - 强调文字颜色 4 2" xfId="10" xr:uid="{00000000-0005-0000-0000-00000F000000}"/>
    <cellStyle name="60% - 强调文字颜色 5 2" xfId="22" xr:uid="{00000000-0005-0000-0000-000010000000}"/>
    <cellStyle name="60% - 强调文字颜色 6 2" xfId="23" xr:uid="{00000000-0005-0000-0000-000011000000}"/>
    <cellStyle name="标题 1 2" xfId="24" xr:uid="{00000000-0005-0000-0000-000012000000}"/>
    <cellStyle name="标题 2 2" xfId="25" xr:uid="{00000000-0005-0000-0000-000013000000}"/>
    <cellStyle name="标题 3 2" xfId="26" xr:uid="{00000000-0005-0000-0000-000014000000}"/>
    <cellStyle name="标题 4 2" xfId="27" xr:uid="{00000000-0005-0000-0000-000015000000}"/>
    <cellStyle name="标题 5" xfId="28" xr:uid="{00000000-0005-0000-0000-000016000000}"/>
    <cellStyle name="差 2" xfId="29" xr:uid="{00000000-0005-0000-0000-000017000000}"/>
    <cellStyle name="常规" xfId="0" builtinId="0"/>
    <cellStyle name="常规 2" xfId="1" xr:uid="{00000000-0005-0000-0000-000019000000}"/>
    <cellStyle name="常规 2 10" xfId="58" xr:uid="{00000000-0005-0000-0000-00001A000000}"/>
    <cellStyle name="常规 2 2" xfId="30" xr:uid="{00000000-0005-0000-0000-00001B000000}"/>
    <cellStyle name="常规 2 3" xfId="46" xr:uid="{00000000-0005-0000-0000-00001C000000}"/>
    <cellStyle name="常规 2 4" xfId="45" xr:uid="{00000000-0005-0000-0000-00001D000000}"/>
    <cellStyle name="常规 2 5" xfId="49" xr:uid="{00000000-0005-0000-0000-00001E000000}"/>
    <cellStyle name="常规 2 6" xfId="51" xr:uid="{00000000-0005-0000-0000-00001F000000}"/>
    <cellStyle name="常规 2 7" xfId="50" xr:uid="{00000000-0005-0000-0000-000020000000}"/>
    <cellStyle name="常规 2 8" xfId="54" xr:uid="{00000000-0005-0000-0000-000021000000}"/>
    <cellStyle name="常规 2 9" xfId="56" xr:uid="{00000000-0005-0000-0000-000022000000}"/>
    <cellStyle name="常规 3" xfId="2" xr:uid="{00000000-0005-0000-0000-000023000000}"/>
    <cellStyle name="常规 4" xfId="48" xr:uid="{00000000-0005-0000-0000-000024000000}"/>
    <cellStyle name="常规 5" xfId="47" xr:uid="{00000000-0005-0000-0000-000025000000}"/>
    <cellStyle name="常规 6" xfId="53" xr:uid="{00000000-0005-0000-0000-000026000000}"/>
    <cellStyle name="常规 7" xfId="52" xr:uid="{00000000-0005-0000-0000-000027000000}"/>
    <cellStyle name="常规 8" xfId="55" xr:uid="{00000000-0005-0000-0000-000028000000}"/>
    <cellStyle name="常规 9" xfId="57" xr:uid="{00000000-0005-0000-0000-000029000000}"/>
    <cellStyle name="好 2" xfId="31" xr:uid="{00000000-0005-0000-0000-00002A000000}"/>
    <cellStyle name="汇总 2" xfId="32" xr:uid="{00000000-0005-0000-0000-00002B000000}"/>
    <cellStyle name="计算 2" xfId="4" xr:uid="{00000000-0005-0000-0000-00002C000000}"/>
    <cellStyle name="检查单元格 2" xfId="33" xr:uid="{00000000-0005-0000-0000-00002D000000}"/>
    <cellStyle name="解释性文本 2" xfId="34" xr:uid="{00000000-0005-0000-0000-00002E000000}"/>
    <cellStyle name="警告文本 2" xfId="35" xr:uid="{00000000-0005-0000-0000-00002F000000}"/>
    <cellStyle name="链接单元格 2" xfId="36" xr:uid="{00000000-0005-0000-0000-000030000000}"/>
    <cellStyle name="强调文字颜色 1 2" xfId="37" xr:uid="{00000000-0005-0000-0000-000031000000}"/>
    <cellStyle name="强调文字颜色 2 2" xfId="38" xr:uid="{00000000-0005-0000-0000-000032000000}"/>
    <cellStyle name="强调文字颜色 3 2" xfId="39" xr:uid="{00000000-0005-0000-0000-000033000000}"/>
    <cellStyle name="强调文字颜色 4 2" xfId="40" xr:uid="{00000000-0005-0000-0000-000034000000}"/>
    <cellStyle name="强调文字颜色 5 2" xfId="41" xr:uid="{00000000-0005-0000-0000-000035000000}"/>
    <cellStyle name="强调文字颜色 6 2" xfId="42" xr:uid="{00000000-0005-0000-0000-000036000000}"/>
    <cellStyle name="适中 2" xfId="11" xr:uid="{00000000-0005-0000-0000-000037000000}"/>
    <cellStyle name="输出 2" xfId="9" xr:uid="{00000000-0005-0000-0000-000038000000}"/>
    <cellStyle name="输入 2" xfId="43" xr:uid="{00000000-0005-0000-0000-000039000000}"/>
    <cellStyle name="注释 2" xfId="44" xr:uid="{00000000-0005-0000-0000-00003A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7" sqref="F7"/>
    </sheetView>
  </sheetViews>
  <sheetFormatPr defaultColWidth="8.90625" defaultRowHeight="14" x14ac:dyDescent="0.25"/>
  <cols>
    <col min="1" max="1" width="14.08984375" style="3" bestFit="1" customWidth="1"/>
    <col min="2" max="2" width="10" style="3" customWidth="1"/>
    <col min="3" max="3" width="9" style="3"/>
    <col min="4" max="4" width="8.90625" style="3"/>
    <col min="5" max="5" width="8.453125" style="3" bestFit="1" customWidth="1"/>
    <col min="6" max="6" width="47.36328125" style="3" bestFit="1" customWidth="1"/>
    <col min="7" max="7" width="9" style="3"/>
  </cols>
  <sheetData>
    <row r="1" spans="1:6" x14ac:dyDescent="0.25">
      <c r="A1" s="1" t="s">
        <v>0</v>
      </c>
      <c r="B1" s="1" t="s">
        <v>1</v>
      </c>
      <c r="C1" s="1" t="s">
        <v>37</v>
      </c>
      <c r="D1" s="1" t="s">
        <v>2</v>
      </c>
      <c r="E1" s="1" t="s">
        <v>3</v>
      </c>
      <c r="F1" s="1" t="s">
        <v>6</v>
      </c>
    </row>
    <row r="2" spans="1:6" x14ac:dyDescent="0.25">
      <c r="A2" s="1" t="s">
        <v>4</v>
      </c>
      <c r="B2" s="1" t="s">
        <v>33</v>
      </c>
      <c r="C2" s="2">
        <v>139.5</v>
      </c>
      <c r="D2" s="2">
        <v>225</v>
      </c>
      <c r="E2" s="2">
        <f t="shared" ref="E2:E4" si="0">D2*C2</f>
        <v>31387.5</v>
      </c>
      <c r="F2" s="1"/>
    </row>
    <row r="3" spans="1:6" x14ac:dyDescent="0.25">
      <c r="A3" s="1" t="s">
        <v>5</v>
      </c>
      <c r="B3" s="1" t="s">
        <v>34</v>
      </c>
      <c r="C3" s="2">
        <v>168</v>
      </c>
      <c r="D3" s="2">
        <v>225</v>
      </c>
      <c r="E3" s="2">
        <f t="shared" si="0"/>
        <v>37800</v>
      </c>
      <c r="F3" s="1"/>
    </row>
    <row r="4" spans="1:6" x14ac:dyDescent="0.25">
      <c r="A4" s="10" t="s">
        <v>4</v>
      </c>
      <c r="B4" s="23" t="s">
        <v>40</v>
      </c>
      <c r="C4" s="16">
        <v>72</v>
      </c>
      <c r="D4" s="16">
        <v>225</v>
      </c>
      <c r="E4" s="2">
        <f>D4*C4</f>
        <v>16200</v>
      </c>
      <c r="F4" s="23"/>
    </row>
    <row r="5" spans="1:6" x14ac:dyDescent="0.25">
      <c r="A5" s="31" t="s">
        <v>59</v>
      </c>
      <c r="B5" s="31" t="s">
        <v>60</v>
      </c>
      <c r="C5" s="32">
        <v>215</v>
      </c>
      <c r="D5" s="32">
        <v>225</v>
      </c>
      <c r="E5" s="2">
        <f>D5*C5</f>
        <v>48375</v>
      </c>
      <c r="F5" s="31" t="s">
        <v>64</v>
      </c>
    </row>
    <row r="6" spans="1:6" x14ac:dyDescent="0.25">
      <c r="A6" s="1" t="s">
        <v>36</v>
      </c>
      <c r="B6" s="2"/>
      <c r="C6" s="2">
        <v>35.55556</v>
      </c>
      <c r="D6" s="2">
        <v>225</v>
      </c>
      <c r="E6" s="2">
        <f>C6*D6</f>
        <v>8000.0010000000002</v>
      </c>
      <c r="F6" s="1"/>
    </row>
    <row r="7" spans="1:6" x14ac:dyDescent="0.25">
      <c r="A7" s="4" t="s">
        <v>14</v>
      </c>
      <c r="B7" s="4"/>
      <c r="C7" s="4">
        <f>SUM(C2:C6)</f>
        <v>630.05556000000001</v>
      </c>
      <c r="D7" s="4"/>
      <c r="E7" s="4">
        <f>SUM(E2:E6)</f>
        <v>141762.50099999999</v>
      </c>
      <c r="F7" s="2"/>
    </row>
  </sheetData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1"/>
  <sheetViews>
    <sheetView zoomScale="80" zoomScaleNormal="80" workbookViewId="0">
      <selection activeCell="P4" sqref="P4"/>
    </sheetView>
  </sheetViews>
  <sheetFormatPr defaultColWidth="8.90625" defaultRowHeight="14" x14ac:dyDescent="0.25"/>
  <cols>
    <col min="1" max="1" width="5.453125" style="3" customWidth="1"/>
    <col min="2" max="2" width="6.81640625" style="3" customWidth="1"/>
    <col min="3" max="3" width="8.90625" style="3"/>
    <col min="4" max="4" width="10.1796875" style="3" bestFit="1" customWidth="1"/>
    <col min="5" max="7" width="9.81640625" style="3" customWidth="1"/>
    <col min="8" max="16384" width="8.90625" style="3"/>
  </cols>
  <sheetData>
    <row r="1" spans="1:36" x14ac:dyDescent="0.25">
      <c r="A1" s="5"/>
      <c r="B1" s="5"/>
      <c r="C1" s="5"/>
      <c r="D1" s="5"/>
      <c r="E1" s="7"/>
      <c r="F1" s="7"/>
      <c r="G1" s="7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36" x14ac:dyDescent="0.25">
      <c r="A2" s="5" t="s">
        <v>26</v>
      </c>
      <c r="B2" s="5" t="s">
        <v>15</v>
      </c>
      <c r="C2" s="5" t="s">
        <v>16</v>
      </c>
      <c r="D2" s="5" t="s">
        <v>17</v>
      </c>
      <c r="E2" s="8" t="s">
        <v>31</v>
      </c>
      <c r="F2" s="11" t="s">
        <v>32</v>
      </c>
      <c r="G2" s="19">
        <v>43709</v>
      </c>
      <c r="H2" s="9">
        <v>43710</v>
      </c>
      <c r="I2" s="9">
        <v>43711</v>
      </c>
      <c r="J2" s="9">
        <v>43712</v>
      </c>
      <c r="K2" s="9">
        <v>43713</v>
      </c>
      <c r="L2" s="9">
        <v>43714</v>
      </c>
      <c r="M2" s="19">
        <v>43715</v>
      </c>
      <c r="N2" s="19">
        <v>43716</v>
      </c>
      <c r="O2" s="9">
        <v>43717</v>
      </c>
      <c r="P2" s="9">
        <v>43718</v>
      </c>
      <c r="Q2" s="9">
        <v>43719</v>
      </c>
      <c r="R2" s="9">
        <v>43720</v>
      </c>
      <c r="S2" s="19">
        <v>43721</v>
      </c>
      <c r="T2" s="19">
        <v>43722</v>
      </c>
      <c r="U2" s="19">
        <v>43723</v>
      </c>
      <c r="V2" s="9">
        <v>43724</v>
      </c>
      <c r="W2" s="9">
        <v>43725</v>
      </c>
      <c r="X2" s="9">
        <v>43726</v>
      </c>
      <c r="Y2" s="9">
        <v>43727</v>
      </c>
      <c r="Z2" s="9">
        <v>43728</v>
      </c>
      <c r="AA2" s="19">
        <v>43729</v>
      </c>
      <c r="AB2" s="19">
        <v>43730</v>
      </c>
      <c r="AC2" s="9">
        <v>43731</v>
      </c>
      <c r="AD2" s="9">
        <v>43732</v>
      </c>
      <c r="AE2" s="9">
        <v>43733</v>
      </c>
      <c r="AF2" s="9">
        <v>43734</v>
      </c>
      <c r="AG2" s="9">
        <v>43735</v>
      </c>
      <c r="AH2" s="19">
        <v>43736</v>
      </c>
      <c r="AI2" s="19">
        <v>43737</v>
      </c>
      <c r="AJ2" s="9">
        <v>43738</v>
      </c>
    </row>
    <row r="3" spans="1:36" x14ac:dyDescent="0.25">
      <c r="A3" s="5"/>
      <c r="B3" s="5"/>
      <c r="C3" s="5"/>
      <c r="D3" s="5"/>
      <c r="E3" s="7"/>
      <c r="F3" s="12"/>
      <c r="G3" s="20" t="s">
        <v>21</v>
      </c>
      <c r="H3" s="6" t="s">
        <v>22</v>
      </c>
      <c r="I3" s="6" t="s">
        <v>23</v>
      </c>
      <c r="J3" s="6" t="s">
        <v>18</v>
      </c>
      <c r="K3" s="6" t="s">
        <v>24</v>
      </c>
      <c r="L3" s="6" t="s">
        <v>19</v>
      </c>
      <c r="M3" s="20" t="s">
        <v>20</v>
      </c>
      <c r="N3" s="20" t="s">
        <v>21</v>
      </c>
      <c r="O3" s="6" t="s">
        <v>22</v>
      </c>
      <c r="P3" s="6" t="s">
        <v>23</v>
      </c>
      <c r="Q3" s="6" t="s">
        <v>18</v>
      </c>
      <c r="R3" s="6" t="s">
        <v>24</v>
      </c>
      <c r="S3" s="20" t="s">
        <v>39</v>
      </c>
      <c r="T3" s="20" t="s">
        <v>20</v>
      </c>
      <c r="U3" s="20" t="s">
        <v>21</v>
      </c>
      <c r="V3" s="6" t="s">
        <v>22</v>
      </c>
      <c r="W3" s="6" t="s">
        <v>23</v>
      </c>
      <c r="X3" s="6" t="s">
        <v>18</v>
      </c>
      <c r="Y3" s="6" t="s">
        <v>24</v>
      </c>
      <c r="Z3" s="6" t="s">
        <v>19</v>
      </c>
      <c r="AA3" s="20" t="s">
        <v>20</v>
      </c>
      <c r="AB3" s="20" t="s">
        <v>21</v>
      </c>
      <c r="AC3" s="6" t="s">
        <v>22</v>
      </c>
      <c r="AD3" s="6" t="s">
        <v>23</v>
      </c>
      <c r="AE3" s="6" t="s">
        <v>18</v>
      </c>
      <c r="AF3" s="6" t="s">
        <v>24</v>
      </c>
      <c r="AG3" s="6" t="s">
        <v>19</v>
      </c>
      <c r="AH3" s="20" t="s">
        <v>20</v>
      </c>
      <c r="AI3" s="20" t="s">
        <v>21</v>
      </c>
      <c r="AJ3" s="6" t="s">
        <v>22</v>
      </c>
    </row>
    <row r="4" spans="1:36" x14ac:dyDescent="0.25">
      <c r="A4" s="5">
        <v>1</v>
      </c>
      <c r="B4" s="13" t="s">
        <v>28</v>
      </c>
      <c r="C4" s="13" t="s">
        <v>30</v>
      </c>
      <c r="D4" s="13">
        <f>SUM(G4:AJ4)</f>
        <v>139.5</v>
      </c>
      <c r="E4" s="14">
        <v>132</v>
      </c>
      <c r="F4" s="15">
        <f>D4-E4</f>
        <v>7.5</v>
      </c>
      <c r="G4" s="21"/>
      <c r="H4" s="7">
        <v>9</v>
      </c>
      <c r="I4" s="7">
        <v>4</v>
      </c>
      <c r="J4" s="7"/>
      <c r="K4" s="17"/>
      <c r="L4" s="17"/>
      <c r="M4" s="21"/>
      <c r="N4" s="21"/>
      <c r="O4" s="7">
        <v>8</v>
      </c>
      <c r="P4" s="7">
        <v>8</v>
      </c>
      <c r="Q4" s="7">
        <v>8</v>
      </c>
      <c r="R4" s="17"/>
      <c r="S4" s="21"/>
      <c r="T4" s="21"/>
      <c r="U4" s="21"/>
      <c r="V4" s="7">
        <v>11</v>
      </c>
      <c r="W4" s="7">
        <v>11</v>
      </c>
      <c r="X4" s="7">
        <v>10</v>
      </c>
      <c r="Y4" s="17">
        <v>5</v>
      </c>
      <c r="Z4" s="17">
        <v>5</v>
      </c>
      <c r="AA4" s="21"/>
      <c r="AB4" s="21"/>
      <c r="AC4" s="7">
        <v>8</v>
      </c>
      <c r="AD4" s="7">
        <v>10.5</v>
      </c>
      <c r="AE4" s="7">
        <v>10</v>
      </c>
      <c r="AF4" s="17">
        <v>8</v>
      </c>
      <c r="AG4" s="17">
        <v>8</v>
      </c>
      <c r="AH4" s="21"/>
      <c r="AI4" s="21">
        <v>8</v>
      </c>
      <c r="AJ4" s="7">
        <v>8</v>
      </c>
    </row>
    <row r="5" spans="1:36" x14ac:dyDescent="0.25">
      <c r="A5" s="16">
        <v>2</v>
      </c>
      <c r="B5" s="13" t="s">
        <v>29</v>
      </c>
      <c r="C5" s="13" t="s">
        <v>25</v>
      </c>
      <c r="D5" s="13">
        <f>SUM(G5:AJ5)</f>
        <v>189</v>
      </c>
      <c r="E5" s="14">
        <v>168</v>
      </c>
      <c r="F5" s="15">
        <f>D5-E5</f>
        <v>21</v>
      </c>
      <c r="G5" s="22"/>
      <c r="H5" s="16">
        <v>8</v>
      </c>
      <c r="I5" s="16">
        <v>10</v>
      </c>
      <c r="J5" s="16">
        <v>8</v>
      </c>
      <c r="K5" s="18">
        <v>9</v>
      </c>
      <c r="L5" s="18">
        <v>8.5</v>
      </c>
      <c r="M5" s="22"/>
      <c r="N5" s="22"/>
      <c r="O5" s="16">
        <v>8</v>
      </c>
      <c r="P5" s="16">
        <v>9</v>
      </c>
      <c r="Q5" s="16">
        <v>10</v>
      </c>
      <c r="R5" s="18">
        <v>8</v>
      </c>
      <c r="S5" s="22"/>
      <c r="T5" s="22"/>
      <c r="U5" s="22"/>
      <c r="V5" s="16">
        <v>8.5</v>
      </c>
      <c r="W5" s="16">
        <v>10</v>
      </c>
      <c r="X5" s="16">
        <v>12</v>
      </c>
      <c r="Y5" s="18">
        <v>8</v>
      </c>
      <c r="Z5" s="18">
        <v>8</v>
      </c>
      <c r="AA5" s="22"/>
      <c r="AB5" s="22"/>
      <c r="AC5" s="16">
        <v>8</v>
      </c>
      <c r="AD5" s="16">
        <v>12</v>
      </c>
      <c r="AE5" s="16">
        <v>8</v>
      </c>
      <c r="AF5" s="18">
        <v>12</v>
      </c>
      <c r="AG5" s="18">
        <v>8</v>
      </c>
      <c r="AH5" s="22"/>
      <c r="AI5" s="22">
        <v>8</v>
      </c>
      <c r="AJ5" s="16">
        <v>8</v>
      </c>
    </row>
    <row r="6" spans="1:36" x14ac:dyDescent="0.25">
      <c r="A6" s="5">
        <v>3</v>
      </c>
      <c r="B6" s="13" t="s">
        <v>38</v>
      </c>
      <c r="C6" s="13" t="s">
        <v>43</v>
      </c>
      <c r="D6" s="13">
        <f>SUM(H6:AJ6)</f>
        <v>72</v>
      </c>
      <c r="E6" s="14">
        <v>72</v>
      </c>
      <c r="F6" s="15">
        <f>D6-E6</f>
        <v>0</v>
      </c>
      <c r="G6" s="21"/>
      <c r="H6" s="7">
        <v>8</v>
      </c>
      <c r="I6" s="7">
        <v>8</v>
      </c>
      <c r="J6" s="7">
        <v>8</v>
      </c>
      <c r="K6" s="17">
        <v>8</v>
      </c>
      <c r="L6" s="17">
        <v>8</v>
      </c>
      <c r="M6" s="21"/>
      <c r="N6" s="21"/>
      <c r="O6" s="7">
        <v>8</v>
      </c>
      <c r="P6" s="7">
        <v>8</v>
      </c>
      <c r="Q6" s="7">
        <v>8</v>
      </c>
      <c r="R6" s="17">
        <v>8</v>
      </c>
      <c r="S6" s="21"/>
      <c r="T6" s="21"/>
      <c r="U6" s="21"/>
      <c r="V6" s="7"/>
      <c r="W6" s="7"/>
      <c r="X6" s="7"/>
      <c r="Y6" s="17"/>
      <c r="Z6" s="17"/>
      <c r="AA6" s="21"/>
      <c r="AB6" s="21"/>
      <c r="AC6" s="7"/>
      <c r="AD6" s="7"/>
      <c r="AE6" s="7"/>
      <c r="AF6" s="17"/>
      <c r="AG6" s="17"/>
      <c r="AH6" s="21"/>
      <c r="AI6" s="21"/>
      <c r="AJ6" s="7"/>
    </row>
    <row r="7" spans="1:36" x14ac:dyDescent="0.25">
      <c r="A7" s="5">
        <v>4</v>
      </c>
      <c r="B7" s="13" t="s">
        <v>42</v>
      </c>
      <c r="C7" s="13" t="s">
        <v>44</v>
      </c>
      <c r="D7" s="13">
        <f>SUM(H7:AJ7)</f>
        <v>160</v>
      </c>
      <c r="E7" s="14">
        <v>160</v>
      </c>
      <c r="F7" s="15">
        <f>D7-E7</f>
        <v>0</v>
      </c>
      <c r="G7" s="21"/>
      <c r="H7" s="7">
        <v>8</v>
      </c>
      <c r="I7" s="7">
        <v>8</v>
      </c>
      <c r="J7" s="7">
        <v>8</v>
      </c>
      <c r="K7" s="17">
        <v>8</v>
      </c>
      <c r="L7" s="17">
        <v>8</v>
      </c>
      <c r="M7" s="21"/>
      <c r="N7" s="21"/>
      <c r="O7" s="7">
        <v>8</v>
      </c>
      <c r="P7" s="7">
        <v>8</v>
      </c>
      <c r="Q7" s="7">
        <v>8</v>
      </c>
      <c r="R7" s="17">
        <v>8</v>
      </c>
      <c r="S7" s="21"/>
      <c r="T7" s="21"/>
      <c r="U7" s="21"/>
      <c r="V7" s="7">
        <v>8</v>
      </c>
      <c r="W7" s="7">
        <v>8</v>
      </c>
      <c r="X7" s="7">
        <v>8</v>
      </c>
      <c r="Y7" s="17">
        <v>8</v>
      </c>
      <c r="Z7" s="17"/>
      <c r="AA7" s="21"/>
      <c r="AB7" s="21"/>
      <c r="AC7" s="7">
        <v>8</v>
      </c>
      <c r="AD7" s="7">
        <v>8</v>
      </c>
      <c r="AE7" s="7">
        <v>8</v>
      </c>
      <c r="AF7" s="17">
        <v>8</v>
      </c>
      <c r="AG7" s="17">
        <v>8</v>
      </c>
      <c r="AH7" s="21"/>
      <c r="AI7" s="21">
        <v>8</v>
      </c>
      <c r="AJ7" s="7">
        <v>8</v>
      </c>
    </row>
    <row r="11" spans="1:36" x14ac:dyDescent="0.25">
      <c r="C11" s="25"/>
    </row>
  </sheetData>
  <phoneticPr fontId="21" type="noConversion"/>
  <pageMargins left="0.7" right="0.7" top="0.75" bottom="0.75" header="0.3" footer="0.3"/>
  <pageSetup paperSize="9" orientation="landscape" horizontalDpi="180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"/>
  <sheetViews>
    <sheetView workbookViewId="0">
      <selection sqref="A1:G1"/>
    </sheetView>
  </sheetViews>
  <sheetFormatPr defaultColWidth="8.90625" defaultRowHeight="14" x14ac:dyDescent="0.25"/>
  <cols>
    <col min="1" max="1" width="8.90625" style="3"/>
    <col min="2" max="2" width="16.08984375" style="3" bestFit="1" customWidth="1"/>
    <col min="3" max="4" width="12.81640625" style="3" customWidth="1"/>
    <col min="5" max="5" width="9.1796875" style="3" bestFit="1" customWidth="1"/>
    <col min="6" max="6" width="8.90625" style="3"/>
    <col min="7" max="7" width="12.81640625" style="3" bestFit="1" customWidth="1"/>
    <col min="8" max="16384" width="8.90625" style="3"/>
  </cols>
  <sheetData>
    <row r="1" spans="1:7" x14ac:dyDescent="0.25">
      <c r="A1" s="10" t="s">
        <v>7</v>
      </c>
      <c r="B1" s="10" t="s">
        <v>8</v>
      </c>
      <c r="C1" s="10" t="s">
        <v>11</v>
      </c>
      <c r="D1" s="10" t="s">
        <v>27</v>
      </c>
      <c r="E1" s="10" t="s">
        <v>9</v>
      </c>
      <c r="F1" s="10" t="s">
        <v>10</v>
      </c>
      <c r="G1" s="10" t="s">
        <v>13</v>
      </c>
    </row>
    <row r="2" spans="1:7" x14ac:dyDescent="0.25">
      <c r="A2" s="10"/>
      <c r="B2" s="10"/>
      <c r="C2" s="10"/>
      <c r="D2" s="10"/>
      <c r="E2" s="10"/>
      <c r="F2" s="10" t="s">
        <v>41</v>
      </c>
      <c r="G2" s="2"/>
    </row>
    <row r="3" spans="1:7" x14ac:dyDescent="0.25">
      <c r="A3" s="2">
        <v>1</v>
      </c>
      <c r="B3" s="10" t="s">
        <v>35</v>
      </c>
      <c r="C3" s="2">
        <v>1</v>
      </c>
      <c r="D3" s="2">
        <v>8000</v>
      </c>
      <c r="E3" s="24">
        <v>43646</v>
      </c>
      <c r="F3" s="10">
        <v>30</v>
      </c>
      <c r="G3" s="2">
        <f>C3*D3*F3/30</f>
        <v>8000</v>
      </c>
    </row>
    <row r="4" spans="1:7" x14ac:dyDescent="0.25">
      <c r="A4" s="2"/>
      <c r="B4" s="26" t="s">
        <v>12</v>
      </c>
      <c r="C4" s="26"/>
      <c r="D4" s="26"/>
      <c r="E4" s="26"/>
      <c r="F4" s="26"/>
      <c r="G4" s="2">
        <f>SUM(G3:G3)</f>
        <v>8000</v>
      </c>
    </row>
  </sheetData>
  <mergeCells count="1">
    <mergeCell ref="B4:F4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C5922-1904-4F11-B801-CA81CE9E52EC}">
  <dimension ref="A1:E4"/>
  <sheetViews>
    <sheetView workbookViewId="0">
      <selection activeCell="F12" sqref="F12"/>
    </sheetView>
  </sheetViews>
  <sheetFormatPr defaultRowHeight="14" x14ac:dyDescent="0.25"/>
  <cols>
    <col min="3" max="3" width="9.81640625" bestFit="1" customWidth="1"/>
    <col min="4" max="4" width="12" bestFit="1" customWidth="1"/>
    <col min="5" max="5" width="22.26953125" customWidth="1"/>
  </cols>
  <sheetData>
    <row r="1" spans="1:5" x14ac:dyDescent="0.25">
      <c r="A1" s="31" t="s">
        <v>7</v>
      </c>
      <c r="B1" s="31" t="s">
        <v>46</v>
      </c>
      <c r="C1" s="31" t="s">
        <v>47</v>
      </c>
      <c r="D1" s="31" t="s">
        <v>48</v>
      </c>
      <c r="E1" s="33" t="s">
        <v>49</v>
      </c>
    </row>
    <row r="2" spans="1:5" ht="42" x14ac:dyDescent="0.25">
      <c r="A2" s="28">
        <v>1</v>
      </c>
      <c r="B2" s="29">
        <v>9</v>
      </c>
      <c r="C2" s="29" t="s">
        <v>45</v>
      </c>
      <c r="D2" s="28">
        <v>2790.2</v>
      </c>
      <c r="E2" s="34" t="s">
        <v>57</v>
      </c>
    </row>
    <row r="3" spans="1:5" ht="70" x14ac:dyDescent="0.25">
      <c r="A3" s="28">
        <v>2</v>
      </c>
      <c r="B3" s="28">
        <v>9</v>
      </c>
      <c r="C3" s="29" t="s">
        <v>50</v>
      </c>
      <c r="D3" s="28">
        <v>6524</v>
      </c>
      <c r="E3" s="34" t="s">
        <v>61</v>
      </c>
    </row>
    <row r="4" spans="1:5" x14ac:dyDescent="0.25">
      <c r="A4" s="28">
        <v>3</v>
      </c>
      <c r="B4" s="28">
        <v>9</v>
      </c>
      <c r="C4" s="29" t="s">
        <v>62</v>
      </c>
      <c r="D4" s="28">
        <v>3100</v>
      </c>
      <c r="E4" s="29" t="s">
        <v>63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1A0A-17E4-4C7C-8EE6-65FBE002C7C4}">
  <dimension ref="A1:E19"/>
  <sheetViews>
    <sheetView workbookViewId="0">
      <selection activeCell="E17" sqref="E17"/>
    </sheetView>
  </sheetViews>
  <sheetFormatPr defaultRowHeight="14" x14ac:dyDescent="0.25"/>
  <cols>
    <col min="1" max="1" width="20.26953125" bestFit="1" customWidth="1"/>
    <col min="2" max="2" width="7.7265625" bestFit="1" customWidth="1"/>
    <col min="3" max="3" width="7.7265625" customWidth="1"/>
    <col min="4" max="5" width="7.08984375" bestFit="1" customWidth="1"/>
  </cols>
  <sheetData>
    <row r="1" spans="1:5" x14ac:dyDescent="0.25">
      <c r="A1" s="30"/>
      <c r="B1" s="30"/>
      <c r="C1" s="30">
        <v>7</v>
      </c>
      <c r="D1" s="30">
        <v>8</v>
      </c>
      <c r="E1" s="30">
        <v>9</v>
      </c>
    </row>
    <row r="2" spans="1:5" x14ac:dyDescent="0.25">
      <c r="A2" s="30" t="s">
        <v>52</v>
      </c>
      <c r="B2" s="30"/>
      <c r="C2" s="30"/>
      <c r="D2" s="30"/>
      <c r="E2" s="30"/>
    </row>
    <row r="3" spans="1:5" x14ac:dyDescent="0.25">
      <c r="A3" s="30"/>
      <c r="B3" s="30" t="s">
        <v>51</v>
      </c>
      <c r="C3" s="30">
        <v>270</v>
      </c>
      <c r="D3" s="30">
        <v>234.5</v>
      </c>
      <c r="E3" s="30">
        <v>139.5</v>
      </c>
    </row>
    <row r="4" spans="1:5" x14ac:dyDescent="0.25">
      <c r="A4" s="30"/>
      <c r="B4" s="30" t="s">
        <v>53</v>
      </c>
      <c r="C4" s="30">
        <v>70.5</v>
      </c>
      <c r="D4" s="30">
        <v>170.5</v>
      </c>
      <c r="E4" s="30">
        <v>189</v>
      </c>
    </row>
    <row r="5" spans="1:5" x14ac:dyDescent="0.25">
      <c r="A5" s="30"/>
      <c r="B5" s="30" t="s">
        <v>54</v>
      </c>
      <c r="C5" s="30"/>
      <c r="D5" s="30">
        <v>120</v>
      </c>
      <c r="E5" s="30">
        <v>72</v>
      </c>
    </row>
    <row r="6" spans="1:5" x14ac:dyDescent="0.25">
      <c r="A6" s="30"/>
      <c r="B6" s="30" t="s">
        <v>55</v>
      </c>
      <c r="C6" s="30"/>
      <c r="D6" s="30">
        <v>40</v>
      </c>
      <c r="E6" s="30">
        <v>160</v>
      </c>
    </row>
    <row r="7" spans="1:5" x14ac:dyDescent="0.25">
      <c r="A7" s="30"/>
      <c r="B7" s="30"/>
      <c r="C7" s="30"/>
      <c r="D7" s="30"/>
      <c r="E7" s="30"/>
    </row>
    <row r="8" spans="1:5" x14ac:dyDescent="0.25">
      <c r="A8" s="30" t="s">
        <v>56</v>
      </c>
      <c r="B8" s="30"/>
      <c r="C8" s="30"/>
      <c r="D8" s="30"/>
      <c r="E8" s="30"/>
    </row>
    <row r="9" spans="1:5" x14ac:dyDescent="0.25">
      <c r="A9" s="30"/>
      <c r="B9" s="30" t="s">
        <v>51</v>
      </c>
      <c r="C9" s="30">
        <v>216</v>
      </c>
      <c r="D9" s="27">
        <v>288.5</v>
      </c>
      <c r="E9" s="14">
        <v>139.5</v>
      </c>
    </row>
    <row r="10" spans="1:5" x14ac:dyDescent="0.25">
      <c r="A10" s="30"/>
      <c r="B10" s="30" t="s">
        <v>53</v>
      </c>
      <c r="C10" s="30">
        <v>64</v>
      </c>
      <c r="D10" s="27">
        <v>170.5</v>
      </c>
      <c r="E10" s="14">
        <v>168</v>
      </c>
    </row>
    <row r="11" spans="1:5" x14ac:dyDescent="0.25">
      <c r="A11" s="30"/>
      <c r="B11" s="30" t="s">
        <v>54</v>
      </c>
      <c r="C11" s="30">
        <v>0</v>
      </c>
      <c r="D11" s="27">
        <v>120</v>
      </c>
      <c r="E11" s="14">
        <v>72</v>
      </c>
    </row>
    <row r="12" spans="1:5" x14ac:dyDescent="0.25">
      <c r="A12" s="30"/>
      <c r="B12" s="30" t="s">
        <v>55</v>
      </c>
      <c r="C12" s="30">
        <v>0</v>
      </c>
      <c r="D12" s="27">
        <v>40</v>
      </c>
      <c r="E12" s="14">
        <v>160</v>
      </c>
    </row>
    <row r="13" spans="1:5" x14ac:dyDescent="0.25">
      <c r="A13" s="30"/>
      <c r="B13" s="30"/>
      <c r="C13" s="30"/>
      <c r="D13" s="30"/>
      <c r="E13" s="30"/>
    </row>
    <row r="14" spans="1:5" x14ac:dyDescent="0.25">
      <c r="A14" s="30" t="s">
        <v>58</v>
      </c>
      <c r="B14" s="30"/>
      <c r="C14" s="30"/>
      <c r="D14" s="30"/>
      <c r="E14" s="30"/>
    </row>
    <row r="15" spans="1:5" x14ac:dyDescent="0.25">
      <c r="A15" s="30"/>
      <c r="B15" s="30" t="s">
        <v>51</v>
      </c>
      <c r="C15" s="30">
        <f>C3-C9</f>
        <v>54</v>
      </c>
      <c r="D15" s="30">
        <f>D3-D9+C15</f>
        <v>0</v>
      </c>
      <c r="E15" s="30">
        <f>E3-E9+D15</f>
        <v>0</v>
      </c>
    </row>
    <row r="16" spans="1:5" x14ac:dyDescent="0.25">
      <c r="A16" s="30"/>
      <c r="B16" s="30" t="s">
        <v>53</v>
      </c>
      <c r="C16" s="30">
        <f t="shared" ref="C16:C18" si="0">C4-C10</f>
        <v>6.5</v>
      </c>
      <c r="D16" s="30">
        <f>D4-D10+C16</f>
        <v>6.5</v>
      </c>
      <c r="E16" s="30">
        <f>E4-E10+D16</f>
        <v>27.5</v>
      </c>
    </row>
    <row r="17" spans="1:5" x14ac:dyDescent="0.25">
      <c r="A17" s="30"/>
      <c r="B17" s="30" t="s">
        <v>54</v>
      </c>
      <c r="C17" s="30">
        <f t="shared" si="0"/>
        <v>0</v>
      </c>
      <c r="D17" s="30">
        <f>D5-D11+C17</f>
        <v>0</v>
      </c>
      <c r="E17" s="30">
        <f>E5-E11+D17</f>
        <v>0</v>
      </c>
    </row>
    <row r="18" spans="1:5" x14ac:dyDescent="0.25">
      <c r="A18" s="30"/>
      <c r="B18" s="30" t="s">
        <v>55</v>
      </c>
      <c r="C18" s="30">
        <f t="shared" si="0"/>
        <v>0</v>
      </c>
      <c r="D18" s="30">
        <f t="shared" ref="D17:E18" si="1">D6-D12+C18</f>
        <v>0</v>
      </c>
      <c r="E18" s="30">
        <f t="shared" si="1"/>
        <v>0</v>
      </c>
    </row>
    <row r="19" spans="1:5" x14ac:dyDescent="0.25">
      <c r="A19" s="30"/>
      <c r="B19" s="30"/>
      <c r="C19" s="30"/>
      <c r="D19" s="30"/>
      <c r="E19" s="3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博世项目统计</vt:lpstr>
      <vt:lpstr>当月工时清单</vt:lpstr>
      <vt:lpstr>租赁设备费</vt:lpstr>
      <vt:lpstr>比亚迪项目报销</vt:lpstr>
      <vt:lpstr>历史工时清单</vt:lpstr>
    </vt:vector>
  </TitlesOfParts>
  <Company>HIRAIN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HIRAIN</dc:creator>
  <cp:lastModifiedBy>金烨</cp:lastModifiedBy>
  <dcterms:created xsi:type="dcterms:W3CDTF">2015-10-15T09:07:00Z</dcterms:created>
  <dcterms:modified xsi:type="dcterms:W3CDTF">2019-10-14T06:38:34Z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