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汽车电子电器\博世\工时统计\"/>
    </mc:Choice>
  </mc:AlternateContent>
  <xr:revisionPtr revIDLastSave="0" documentId="8_{74154C03-0430-4058-BBE5-A28D5860C51E}" xr6:coauthVersionLast="45" xr6:coauthVersionMax="45" xr10:uidLastSave="{00000000-0000-0000-0000-000000000000}"/>
  <bookViews>
    <workbookView xWindow="-110" yWindow="-110" windowWidth="19420" windowHeight="10420" tabRatio="499" xr2:uid="{00000000-000D-0000-FFFF-FFFF00000000}"/>
  </bookViews>
  <sheets>
    <sheet name="博世项目统计" sheetId="2" r:id="rId1"/>
    <sheet name="当月工时清单" sheetId="8" r:id="rId2"/>
    <sheet name="租赁设备费" sheetId="4" r:id="rId3"/>
    <sheet name="比亚迪项目报销" sheetId="9" r:id="rId4"/>
    <sheet name="其他项目报销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8" l="1"/>
  <c r="F8" i="8"/>
  <c r="D8" i="8"/>
  <c r="E5" i="8"/>
  <c r="E4" i="8"/>
  <c r="F4" i="8"/>
  <c r="D8" i="9" l="1"/>
  <c r="D5" i="8"/>
  <c r="D6" i="8"/>
  <c r="E6" i="8" s="1"/>
  <c r="D7" i="8"/>
  <c r="E7" i="8" s="1"/>
  <c r="D9" i="8"/>
  <c r="D4" i="8"/>
  <c r="E7" i="2" l="1"/>
  <c r="E9" i="8"/>
  <c r="F9" i="8" s="1"/>
  <c r="E4" i="2"/>
  <c r="E6" i="2" l="1"/>
  <c r="E3" i="2"/>
  <c r="E5" i="2" l="1"/>
  <c r="E2" i="2" l="1"/>
  <c r="E8" i="2" s="1"/>
  <c r="C8" i="2"/>
  <c r="F7" i="8" l="1"/>
  <c r="F5" i="8" l="1"/>
  <c r="F6" i="8" l="1"/>
</calcChain>
</file>

<file path=xl/sharedStrings.xml><?xml version="1.0" encoding="utf-8"?>
<sst xmlns="http://schemas.openxmlformats.org/spreadsheetml/2006/main" count="92" uniqueCount="59">
  <si>
    <t>费用</t>
    <phoneticPr fontId="20" type="noConversion"/>
  </si>
  <si>
    <t>姓名</t>
    <phoneticPr fontId="20" type="noConversion"/>
  </si>
  <si>
    <t>单价</t>
    <phoneticPr fontId="20" type="noConversion"/>
  </si>
  <si>
    <t>合计</t>
    <phoneticPr fontId="20" type="noConversion"/>
  </si>
  <si>
    <t>工时</t>
    <phoneticPr fontId="20" type="noConversion"/>
  </si>
  <si>
    <t>工时</t>
    <phoneticPr fontId="20" type="noConversion"/>
  </si>
  <si>
    <t>备注</t>
    <phoneticPr fontId="20" type="noConversion"/>
  </si>
  <si>
    <t>序号</t>
    <phoneticPr fontId="2" type="noConversion"/>
  </si>
  <si>
    <t>名称</t>
    <phoneticPr fontId="2" type="noConversion"/>
  </si>
  <si>
    <t>到位时间</t>
    <phoneticPr fontId="2" type="noConversion"/>
  </si>
  <si>
    <t>实际天数</t>
    <phoneticPr fontId="2" type="noConversion"/>
  </si>
  <si>
    <t>数量</t>
    <phoneticPr fontId="2" type="noConversion"/>
  </si>
  <si>
    <t>总金额</t>
    <phoneticPr fontId="2" type="noConversion"/>
  </si>
  <si>
    <t>合计：</t>
    <phoneticPr fontId="20" type="noConversion"/>
  </si>
  <si>
    <t>姓名</t>
    <phoneticPr fontId="21" type="noConversion"/>
  </si>
  <si>
    <t>项目</t>
    <phoneticPr fontId="21" type="noConversion"/>
  </si>
  <si>
    <t>工时合计</t>
    <phoneticPr fontId="21" type="noConversion"/>
  </si>
  <si>
    <t>周三</t>
    <phoneticPr fontId="21" type="noConversion"/>
  </si>
  <si>
    <t>周五</t>
    <phoneticPr fontId="21" type="noConversion"/>
  </si>
  <si>
    <t>周六</t>
    <phoneticPr fontId="21" type="noConversion"/>
  </si>
  <si>
    <t>周日</t>
    <phoneticPr fontId="21" type="noConversion"/>
  </si>
  <si>
    <t>周一</t>
    <phoneticPr fontId="21" type="noConversion"/>
  </si>
  <si>
    <t>周二</t>
    <phoneticPr fontId="21" type="noConversion"/>
  </si>
  <si>
    <t>周四</t>
    <phoneticPr fontId="21" type="noConversion"/>
  </si>
  <si>
    <t>GE-12A</t>
    <phoneticPr fontId="21" type="noConversion"/>
  </si>
  <si>
    <t>序号</t>
    <phoneticPr fontId="21" type="noConversion"/>
  </si>
  <si>
    <t>单价（月）</t>
    <phoneticPr fontId="2" type="noConversion"/>
  </si>
  <si>
    <t>杨波涛</t>
    <phoneticPr fontId="21" type="noConversion"/>
  </si>
  <si>
    <t>周梦雪</t>
    <phoneticPr fontId="21" type="noConversion"/>
  </si>
  <si>
    <t>GE-12B</t>
    <phoneticPr fontId="21" type="noConversion"/>
  </si>
  <si>
    <t>杨波涛</t>
    <phoneticPr fontId="20" type="noConversion"/>
  </si>
  <si>
    <t>周梦雪</t>
    <phoneticPr fontId="20" type="noConversion"/>
  </si>
  <si>
    <t>标准工时</t>
    <phoneticPr fontId="20" type="noConversion"/>
  </si>
  <si>
    <t>陶文强</t>
    <phoneticPr fontId="21" type="noConversion"/>
  </si>
  <si>
    <t>GE-12A</t>
    <phoneticPr fontId="21" type="noConversion"/>
  </si>
  <si>
    <t>比亚迪</t>
    <phoneticPr fontId="21" type="noConversion"/>
  </si>
  <si>
    <t>路费</t>
    <phoneticPr fontId="2" type="noConversion"/>
  </si>
  <si>
    <t>月份</t>
    <phoneticPr fontId="2" type="noConversion"/>
  </si>
  <si>
    <t>内容</t>
    <phoneticPr fontId="2" type="noConversion"/>
  </si>
  <si>
    <t>金额</t>
    <phoneticPr fontId="2" type="noConversion"/>
  </si>
  <si>
    <t>备注</t>
    <phoneticPr fontId="2" type="noConversion"/>
  </si>
  <si>
    <t>工时</t>
    <phoneticPr fontId="20" type="noConversion"/>
  </si>
  <si>
    <t>陶文强</t>
    <phoneticPr fontId="20" type="noConversion"/>
  </si>
  <si>
    <t>易  晨</t>
    <phoneticPr fontId="20" type="noConversion"/>
  </si>
  <si>
    <t>陈  乾</t>
    <phoneticPr fontId="20" type="noConversion"/>
  </si>
  <si>
    <t>易  晨</t>
    <phoneticPr fontId="21" type="noConversion"/>
  </si>
  <si>
    <t>陈  乾</t>
    <phoneticPr fontId="21" type="noConversion"/>
  </si>
  <si>
    <t>韩译萱</t>
    <phoneticPr fontId="21" type="noConversion"/>
  </si>
  <si>
    <t>韩译萱</t>
    <phoneticPr fontId="20" type="noConversion"/>
  </si>
  <si>
    <t>住宿费</t>
  </si>
  <si>
    <t xml:space="preserve">
深圳一个月房租2300
 </t>
  </si>
  <si>
    <t>出差补贴</t>
  </si>
  <si>
    <t>100元/天</t>
  </si>
  <si>
    <t>确认工时</t>
    <phoneticPr fontId="21" type="noConversion"/>
  </si>
  <si>
    <t>差异工时</t>
    <phoneticPr fontId="21" type="noConversion"/>
  </si>
  <si>
    <t>吉利</t>
    <phoneticPr fontId="21" type="noConversion"/>
  </si>
  <si>
    <t>上海</t>
    <phoneticPr fontId="21" type="noConversion"/>
  </si>
  <si>
    <t>深圳往返机票2375     车费 500.5（坪山至机场）</t>
    <phoneticPr fontId="2" type="noConversion"/>
  </si>
  <si>
    <t>路费合计：8275.50，计38.15小时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</si>
</sst>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1"/>
      <color indexed="54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8" fontId="1" fillId="21" borderId="10" xfId="0" applyNumberFormat="1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58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3" xfId="0" applyBorder="1">
      <alignment vertical="center"/>
    </xf>
    <xf numFmtId="0" fontId="1" fillId="0" borderId="13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58" fontId="1" fillId="22" borderId="11" xfId="0" applyNumberFormat="1" applyFont="1" applyFill="1" applyBorder="1" applyAlignment="1">
      <alignment horizontal="center" vertical="center"/>
    </xf>
    <xf numFmtId="58" fontId="1" fillId="22" borderId="10" xfId="0" applyNumberFormat="1" applyFont="1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58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5" xfId="0" applyBorder="1">
      <alignment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vertical="center" wrapText="1"/>
    </xf>
    <xf numFmtId="58" fontId="1" fillId="21" borderId="1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59">
    <cellStyle name="20% - 强调文字颜色 1 2" xfId="3" xr:uid="{00000000-0005-0000-0000-000000000000}"/>
    <cellStyle name="20% - 强调文字颜色 2 2" xfId="13" xr:uid="{00000000-0005-0000-0000-000001000000}"/>
    <cellStyle name="20% - 强调文字颜色 3 2" xfId="14" xr:uid="{00000000-0005-0000-0000-000002000000}"/>
    <cellStyle name="20% - 强调文字颜色 4 2" xfId="15" xr:uid="{00000000-0005-0000-0000-000003000000}"/>
    <cellStyle name="20% - 强调文字颜色 5 2" xfId="16" xr:uid="{00000000-0005-0000-0000-000004000000}"/>
    <cellStyle name="20% - 强调文字颜色 6 2" xfId="17" xr:uid="{00000000-0005-0000-0000-000005000000}"/>
    <cellStyle name="40% - 强调文字颜色 1 2" xfId="6" xr:uid="{00000000-0005-0000-0000-000006000000}"/>
    <cellStyle name="40% - 强调文字颜色 2 2" xfId="7" xr:uid="{00000000-0005-0000-0000-000007000000}"/>
    <cellStyle name="40% - 强调文字颜色 3 2" xfId="18" xr:uid="{00000000-0005-0000-0000-000008000000}"/>
    <cellStyle name="40% - 强调文字颜色 4 2" xfId="5" xr:uid="{00000000-0005-0000-0000-000009000000}"/>
    <cellStyle name="40% - 强调文字颜色 5 2" xfId="8" xr:uid="{00000000-0005-0000-0000-00000A000000}"/>
    <cellStyle name="40% - 强调文字颜色 6 2" xfId="12" xr:uid="{00000000-0005-0000-0000-00000B000000}"/>
    <cellStyle name="60% - 强调文字颜色 1 2" xfId="19" xr:uid="{00000000-0005-0000-0000-00000C000000}"/>
    <cellStyle name="60% - 强调文字颜色 2 2" xfId="20" xr:uid="{00000000-0005-0000-0000-00000D000000}"/>
    <cellStyle name="60% - 强调文字颜色 3 2" xfId="21" xr:uid="{00000000-0005-0000-0000-00000E000000}"/>
    <cellStyle name="60% - 强调文字颜色 4 2" xfId="10" xr:uid="{00000000-0005-0000-0000-00000F000000}"/>
    <cellStyle name="60% - 强调文字颜色 5 2" xfId="22" xr:uid="{00000000-0005-0000-0000-000010000000}"/>
    <cellStyle name="60% - 强调文字颜色 6 2" xfId="23" xr:uid="{00000000-0005-0000-0000-000011000000}"/>
    <cellStyle name="标题 1 2" xfId="24" xr:uid="{00000000-0005-0000-0000-000012000000}"/>
    <cellStyle name="标题 2 2" xfId="25" xr:uid="{00000000-0005-0000-0000-000013000000}"/>
    <cellStyle name="标题 3 2" xfId="26" xr:uid="{00000000-0005-0000-0000-000014000000}"/>
    <cellStyle name="标题 4 2" xfId="27" xr:uid="{00000000-0005-0000-0000-000015000000}"/>
    <cellStyle name="标题 5" xfId="28" xr:uid="{00000000-0005-0000-0000-000016000000}"/>
    <cellStyle name="差 2" xfId="29" xr:uid="{00000000-0005-0000-0000-000017000000}"/>
    <cellStyle name="常规" xfId="0" builtinId="0"/>
    <cellStyle name="常规 2" xfId="1" xr:uid="{00000000-0005-0000-0000-000019000000}"/>
    <cellStyle name="常规 2 10" xfId="58" xr:uid="{00000000-0005-0000-0000-00001A000000}"/>
    <cellStyle name="常规 2 2" xfId="30" xr:uid="{00000000-0005-0000-0000-00001B000000}"/>
    <cellStyle name="常规 2 3" xfId="46" xr:uid="{00000000-0005-0000-0000-00001C000000}"/>
    <cellStyle name="常规 2 4" xfId="45" xr:uid="{00000000-0005-0000-0000-00001D000000}"/>
    <cellStyle name="常规 2 5" xfId="49" xr:uid="{00000000-0005-0000-0000-00001E000000}"/>
    <cellStyle name="常规 2 6" xfId="51" xr:uid="{00000000-0005-0000-0000-00001F000000}"/>
    <cellStyle name="常规 2 7" xfId="50" xr:uid="{00000000-0005-0000-0000-000020000000}"/>
    <cellStyle name="常规 2 8" xfId="54" xr:uid="{00000000-0005-0000-0000-000021000000}"/>
    <cellStyle name="常规 2 9" xfId="56" xr:uid="{00000000-0005-0000-0000-000022000000}"/>
    <cellStyle name="常规 3" xfId="2" xr:uid="{00000000-0005-0000-0000-000023000000}"/>
    <cellStyle name="常规 4" xfId="48" xr:uid="{00000000-0005-0000-0000-000024000000}"/>
    <cellStyle name="常规 5" xfId="47" xr:uid="{00000000-0005-0000-0000-000025000000}"/>
    <cellStyle name="常规 6" xfId="53" xr:uid="{00000000-0005-0000-0000-000026000000}"/>
    <cellStyle name="常规 7" xfId="52" xr:uid="{00000000-0005-0000-0000-000027000000}"/>
    <cellStyle name="常规 8" xfId="55" xr:uid="{00000000-0005-0000-0000-000028000000}"/>
    <cellStyle name="常规 9" xfId="57" xr:uid="{00000000-0005-0000-0000-000029000000}"/>
    <cellStyle name="好 2" xfId="31" xr:uid="{00000000-0005-0000-0000-00002A000000}"/>
    <cellStyle name="汇总 2" xfId="32" xr:uid="{00000000-0005-0000-0000-00002B000000}"/>
    <cellStyle name="计算 2" xfId="4" xr:uid="{00000000-0005-0000-0000-00002C000000}"/>
    <cellStyle name="检查单元格 2" xfId="33" xr:uid="{00000000-0005-0000-0000-00002D000000}"/>
    <cellStyle name="解释性文本 2" xfId="34" xr:uid="{00000000-0005-0000-0000-00002E000000}"/>
    <cellStyle name="警告文本 2" xfId="35" xr:uid="{00000000-0005-0000-0000-00002F000000}"/>
    <cellStyle name="链接单元格 2" xfId="36" xr:uid="{00000000-0005-0000-0000-000030000000}"/>
    <cellStyle name="强调文字颜色 1 2" xfId="37" xr:uid="{00000000-0005-0000-0000-000031000000}"/>
    <cellStyle name="强调文字颜色 2 2" xfId="38" xr:uid="{00000000-0005-0000-0000-000032000000}"/>
    <cellStyle name="强调文字颜色 3 2" xfId="39" xr:uid="{00000000-0005-0000-0000-000033000000}"/>
    <cellStyle name="强调文字颜色 4 2" xfId="40" xr:uid="{00000000-0005-0000-0000-000034000000}"/>
    <cellStyle name="强调文字颜色 5 2" xfId="41" xr:uid="{00000000-0005-0000-0000-000035000000}"/>
    <cellStyle name="强调文字颜色 6 2" xfId="42" xr:uid="{00000000-0005-0000-0000-000036000000}"/>
    <cellStyle name="适中 2" xfId="11" xr:uid="{00000000-0005-0000-0000-000037000000}"/>
    <cellStyle name="输出 2" xfId="9" xr:uid="{00000000-0005-0000-0000-000038000000}"/>
    <cellStyle name="输入 2" xfId="43" xr:uid="{00000000-0005-0000-0000-000039000000}"/>
    <cellStyle name="注释 2" xfId="44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C8" sqref="C8"/>
    </sheetView>
  </sheetViews>
  <sheetFormatPr defaultColWidth="8.90625" defaultRowHeight="14" x14ac:dyDescent="0.25"/>
  <cols>
    <col min="1" max="1" width="14.08984375" style="3" bestFit="1" customWidth="1"/>
    <col min="2" max="2" width="10" style="3" customWidth="1"/>
    <col min="3" max="3" width="9" style="3"/>
    <col min="4" max="4" width="8.90625" style="3"/>
    <col min="5" max="5" width="8.453125" style="3" bestFit="1" customWidth="1"/>
    <col min="6" max="6" width="72.90625" style="3" bestFit="1" customWidth="1"/>
    <col min="7" max="7" width="9" style="3"/>
  </cols>
  <sheetData>
    <row r="1" spans="1:6" x14ac:dyDescent="0.25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  <c r="F1" s="1" t="s">
        <v>6</v>
      </c>
    </row>
    <row r="2" spans="1:6" x14ac:dyDescent="0.25">
      <c r="A2" s="1" t="s">
        <v>4</v>
      </c>
      <c r="B2" s="1" t="s">
        <v>30</v>
      </c>
      <c r="C2" s="2">
        <v>108.07599999999999</v>
      </c>
      <c r="D2" s="2">
        <v>212.35</v>
      </c>
      <c r="E2" s="2">
        <f>D2*C2</f>
        <v>22949.938599999998</v>
      </c>
      <c r="F2" s="1"/>
    </row>
    <row r="3" spans="1:6" x14ac:dyDescent="0.25">
      <c r="A3" s="1" t="s">
        <v>5</v>
      </c>
      <c r="B3" s="1" t="s">
        <v>31</v>
      </c>
      <c r="C3" s="2">
        <v>126.089</v>
      </c>
      <c r="D3" s="2">
        <v>212.35</v>
      </c>
      <c r="E3" s="2">
        <f t="shared" ref="E3:E6" si="0">D3*C3</f>
        <v>26774.99915</v>
      </c>
      <c r="F3" s="1"/>
    </row>
    <row r="4" spans="1:6" x14ac:dyDescent="0.25">
      <c r="A4" s="8" t="s">
        <v>4</v>
      </c>
      <c r="B4" s="23" t="s">
        <v>42</v>
      </c>
      <c r="C4" s="2">
        <v>126.72</v>
      </c>
      <c r="D4" s="2">
        <v>223.53</v>
      </c>
      <c r="E4" s="2">
        <f>D4*C4</f>
        <v>28325.721600000001</v>
      </c>
      <c r="F4" s="18" t="s">
        <v>58</v>
      </c>
    </row>
    <row r="5" spans="1:6" x14ac:dyDescent="0.25">
      <c r="A5" s="23" t="s">
        <v>41</v>
      </c>
      <c r="B5" s="18" t="s">
        <v>43</v>
      </c>
      <c r="C5" s="24">
        <v>111.26</v>
      </c>
      <c r="D5" s="2">
        <v>212.35</v>
      </c>
      <c r="E5" s="2">
        <f t="shared" si="0"/>
        <v>23626.061000000002</v>
      </c>
      <c r="F5" s="23"/>
    </row>
    <row r="6" spans="1:6" x14ac:dyDescent="0.25">
      <c r="A6" s="23" t="s">
        <v>4</v>
      </c>
      <c r="B6" s="27" t="s">
        <v>44</v>
      </c>
      <c r="C6" s="28">
        <v>106.697</v>
      </c>
      <c r="D6" s="2">
        <v>223.53</v>
      </c>
      <c r="E6" s="2">
        <f t="shared" si="0"/>
        <v>23849.98041</v>
      </c>
      <c r="F6" s="27"/>
    </row>
    <row r="7" spans="1:6" x14ac:dyDescent="0.25">
      <c r="A7" s="23" t="s">
        <v>4</v>
      </c>
      <c r="B7" s="27" t="s">
        <v>48</v>
      </c>
      <c r="C7" s="28">
        <v>88.578699999999998</v>
      </c>
      <c r="D7" s="2">
        <v>223.53</v>
      </c>
      <c r="E7" s="2">
        <f t="shared" ref="E7" si="1">D7*C7</f>
        <v>19799.996811000001</v>
      </c>
      <c r="F7" s="37"/>
    </row>
    <row r="8" spans="1:6" x14ac:dyDescent="0.25">
      <c r="A8" s="4" t="s">
        <v>13</v>
      </c>
      <c r="B8" s="4"/>
      <c r="C8" s="4">
        <f>SUM(C2:C7)</f>
        <v>667.42070000000001</v>
      </c>
      <c r="D8" s="4"/>
      <c r="E8" s="4">
        <f>SUM(E2:E7)</f>
        <v>145326.697571</v>
      </c>
      <c r="F8" s="2"/>
    </row>
    <row r="12" spans="1:6" x14ac:dyDescent="0.25">
      <c r="B12" s="43"/>
      <c r="C12" s="43"/>
      <c r="D12" s="43"/>
    </row>
    <row r="13" spans="1:6" x14ac:dyDescent="0.25">
      <c r="B13" s="43"/>
      <c r="C13" s="43"/>
      <c r="D13" s="43"/>
    </row>
    <row r="14" spans="1:6" x14ac:dyDescent="0.25">
      <c r="B14" s="43"/>
      <c r="C14" s="44"/>
      <c r="D14" s="43"/>
    </row>
    <row r="15" spans="1:6" x14ac:dyDescent="0.25">
      <c r="B15" s="43"/>
      <c r="C15" s="44"/>
      <c r="D15" s="43"/>
    </row>
    <row r="16" spans="1:6" x14ac:dyDescent="0.25">
      <c r="B16" s="43"/>
      <c r="C16" s="44"/>
      <c r="D16" s="43"/>
    </row>
    <row r="17" spans="2:4" x14ac:dyDescent="0.25">
      <c r="B17" s="43"/>
      <c r="C17" s="44"/>
      <c r="D17" s="43"/>
    </row>
    <row r="18" spans="2:4" x14ac:dyDescent="0.25">
      <c r="B18" s="43"/>
      <c r="C18" s="44"/>
      <c r="D18" s="43"/>
    </row>
    <row r="19" spans="2:4" x14ac:dyDescent="0.25">
      <c r="B19" s="43"/>
      <c r="C19" s="44"/>
      <c r="D19" s="43"/>
    </row>
    <row r="20" spans="2:4" x14ac:dyDescent="0.25">
      <c r="B20" s="43"/>
      <c r="C20" s="43"/>
      <c r="D20" s="43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2"/>
  <sheetViews>
    <sheetView zoomScaleNormal="100" workbookViewId="0">
      <selection activeCell="B22" sqref="B22"/>
    </sheetView>
  </sheetViews>
  <sheetFormatPr defaultColWidth="8.90625" defaultRowHeight="14" x14ac:dyDescent="0.25"/>
  <cols>
    <col min="1" max="1" width="5.453125" style="3" customWidth="1"/>
    <col min="2" max="2" width="7.36328125" style="3" customWidth="1"/>
    <col min="3" max="3" width="8.90625" style="3"/>
    <col min="4" max="4" width="10.26953125" style="3" bestFit="1" customWidth="1"/>
    <col min="5" max="5" width="9.6328125" style="3" bestFit="1" customWidth="1"/>
    <col min="6" max="6" width="9.7265625" style="3" customWidth="1"/>
    <col min="7" max="36" width="10.36328125" style="3" customWidth="1"/>
    <col min="37" max="37" width="10.6328125" style="3" bestFit="1" customWidth="1"/>
    <col min="38" max="16384" width="8.90625" style="3"/>
  </cols>
  <sheetData>
    <row r="1" spans="1:37" x14ac:dyDescent="0.25">
      <c r="A1" s="5"/>
      <c r="B1" s="5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37" x14ac:dyDescent="0.25">
      <c r="A2" s="5" t="s">
        <v>25</v>
      </c>
      <c r="B2" s="5" t="s">
        <v>14</v>
      </c>
      <c r="C2" s="5" t="s">
        <v>15</v>
      </c>
      <c r="D2" s="5" t="s">
        <v>16</v>
      </c>
      <c r="E2" s="7" t="s">
        <v>53</v>
      </c>
      <c r="F2" s="9" t="s">
        <v>54</v>
      </c>
      <c r="G2" s="31">
        <v>43831</v>
      </c>
      <c r="H2" s="31">
        <v>43832</v>
      </c>
      <c r="I2" s="31">
        <v>43833</v>
      </c>
      <c r="J2" s="42">
        <v>43834</v>
      </c>
      <c r="K2" s="42">
        <v>43835</v>
      </c>
      <c r="L2" s="31">
        <v>43836</v>
      </c>
      <c r="M2" s="31">
        <v>43837</v>
      </c>
      <c r="N2" s="31">
        <v>43838</v>
      </c>
      <c r="O2" s="31">
        <v>43839</v>
      </c>
      <c r="P2" s="31">
        <v>43840</v>
      </c>
      <c r="Q2" s="42">
        <v>43841</v>
      </c>
      <c r="R2" s="42">
        <v>43842</v>
      </c>
      <c r="S2" s="31">
        <v>43843</v>
      </c>
      <c r="T2" s="31">
        <v>43844</v>
      </c>
      <c r="U2" s="31">
        <v>43845</v>
      </c>
      <c r="V2" s="31">
        <v>43846</v>
      </c>
      <c r="W2" s="31">
        <v>43847</v>
      </c>
      <c r="X2" s="42">
        <v>43848</v>
      </c>
      <c r="Y2" s="42">
        <v>43849</v>
      </c>
      <c r="Z2" s="31">
        <v>43850</v>
      </c>
      <c r="AA2" s="31">
        <v>43851</v>
      </c>
      <c r="AB2" s="31">
        <v>43852</v>
      </c>
      <c r="AC2" s="31">
        <v>43853</v>
      </c>
      <c r="AD2" s="31">
        <v>43854</v>
      </c>
      <c r="AE2" s="42">
        <v>43855</v>
      </c>
      <c r="AF2" s="42">
        <v>43856</v>
      </c>
      <c r="AG2" s="31">
        <v>43857</v>
      </c>
      <c r="AH2" s="31">
        <v>43858</v>
      </c>
      <c r="AI2" s="31">
        <v>43859</v>
      </c>
      <c r="AJ2" s="31">
        <v>43860</v>
      </c>
      <c r="AK2" s="31">
        <v>43861</v>
      </c>
    </row>
    <row r="3" spans="1:37" x14ac:dyDescent="0.25">
      <c r="A3" s="5"/>
      <c r="B3" s="5"/>
      <c r="C3" s="5"/>
      <c r="D3" s="5"/>
      <c r="E3" s="6"/>
      <c r="F3" s="10"/>
      <c r="G3" s="32" t="s">
        <v>17</v>
      </c>
      <c r="H3" s="32" t="s">
        <v>23</v>
      </c>
      <c r="I3" s="32" t="s">
        <v>18</v>
      </c>
      <c r="J3" s="15" t="s">
        <v>19</v>
      </c>
      <c r="K3" s="15" t="s">
        <v>20</v>
      </c>
      <c r="L3" s="32" t="s">
        <v>21</v>
      </c>
      <c r="M3" s="32" t="s">
        <v>22</v>
      </c>
      <c r="N3" s="32" t="s">
        <v>17</v>
      </c>
      <c r="O3" s="32" t="s">
        <v>23</v>
      </c>
      <c r="P3" s="32" t="s">
        <v>18</v>
      </c>
      <c r="Q3" s="15" t="s">
        <v>19</v>
      </c>
      <c r="R3" s="15" t="s">
        <v>20</v>
      </c>
      <c r="S3" s="32" t="s">
        <v>21</v>
      </c>
      <c r="T3" s="32" t="s">
        <v>22</v>
      </c>
      <c r="U3" s="32" t="s">
        <v>17</v>
      </c>
      <c r="V3" s="32" t="s">
        <v>23</v>
      </c>
      <c r="W3" s="32" t="s">
        <v>18</v>
      </c>
      <c r="X3" s="15" t="s">
        <v>19</v>
      </c>
      <c r="Y3" s="15" t="s">
        <v>20</v>
      </c>
      <c r="Z3" s="32" t="s">
        <v>21</v>
      </c>
      <c r="AA3" s="32" t="s">
        <v>22</v>
      </c>
      <c r="AB3" s="32" t="s">
        <v>17</v>
      </c>
      <c r="AC3" s="32" t="s">
        <v>23</v>
      </c>
      <c r="AD3" s="32" t="s">
        <v>18</v>
      </c>
      <c r="AE3" s="15" t="s">
        <v>19</v>
      </c>
      <c r="AF3" s="15" t="s">
        <v>20</v>
      </c>
      <c r="AG3" s="32" t="s">
        <v>21</v>
      </c>
      <c r="AH3" s="32" t="s">
        <v>22</v>
      </c>
      <c r="AI3" s="32" t="s">
        <v>17</v>
      </c>
      <c r="AJ3" s="32" t="s">
        <v>23</v>
      </c>
      <c r="AK3" s="32" t="s">
        <v>18</v>
      </c>
    </row>
    <row r="4" spans="1:37" x14ac:dyDescent="0.25">
      <c r="A4" s="5">
        <v>1</v>
      </c>
      <c r="B4" s="11" t="s">
        <v>27</v>
      </c>
      <c r="C4" s="11" t="s">
        <v>29</v>
      </c>
      <c r="D4" s="11">
        <f>SUM(G4:AK4)</f>
        <v>102</v>
      </c>
      <c r="E4" s="12">
        <f>D4*225/212.35</f>
        <v>108.07628914527902</v>
      </c>
      <c r="F4" s="13">
        <f>D4-E4</f>
        <v>-6.07628914527902</v>
      </c>
      <c r="G4" s="34"/>
      <c r="H4" s="33">
        <v>8</v>
      </c>
      <c r="I4" s="33">
        <v>8</v>
      </c>
      <c r="J4" s="16"/>
      <c r="K4" s="16"/>
      <c r="L4" s="33">
        <v>11</v>
      </c>
      <c r="M4" s="34">
        <v>8</v>
      </c>
      <c r="N4" s="34">
        <v>8</v>
      </c>
      <c r="O4" s="33">
        <v>11</v>
      </c>
      <c r="P4" s="33">
        <v>8</v>
      </c>
      <c r="Q4" s="16"/>
      <c r="R4" s="16"/>
      <c r="S4" s="33">
        <v>8</v>
      </c>
      <c r="T4" s="34">
        <v>8</v>
      </c>
      <c r="U4" s="34">
        <v>8</v>
      </c>
      <c r="V4" s="33">
        <v>8</v>
      </c>
      <c r="W4" s="33">
        <v>8</v>
      </c>
      <c r="X4" s="16"/>
      <c r="Y4" s="16"/>
      <c r="Z4" s="33"/>
      <c r="AA4" s="34"/>
      <c r="AB4" s="34"/>
      <c r="AC4" s="33"/>
      <c r="AD4" s="33"/>
      <c r="AE4" s="16"/>
      <c r="AF4" s="16"/>
      <c r="AG4" s="33"/>
      <c r="AH4" s="34"/>
      <c r="AI4" s="34"/>
      <c r="AJ4" s="33"/>
      <c r="AK4" s="33"/>
    </row>
    <row r="5" spans="1:37" x14ac:dyDescent="0.25">
      <c r="A5" s="14">
        <v>2</v>
      </c>
      <c r="B5" s="11" t="s">
        <v>28</v>
      </c>
      <c r="C5" s="11" t="s">
        <v>24</v>
      </c>
      <c r="D5" s="11">
        <f t="shared" ref="D5:D9" si="0">SUM(G5:AK5)</f>
        <v>119</v>
      </c>
      <c r="E5" s="12">
        <f>D5*225/212.35</f>
        <v>126.08900400282553</v>
      </c>
      <c r="F5" s="13">
        <f t="shared" ref="F5:F9" si="1">D5-E5</f>
        <v>-7.0890040028255328</v>
      </c>
      <c r="G5" s="34"/>
      <c r="H5" s="34">
        <v>8</v>
      </c>
      <c r="I5" s="34">
        <v>8</v>
      </c>
      <c r="J5" s="17"/>
      <c r="K5" s="17"/>
      <c r="L5" s="34">
        <v>11</v>
      </c>
      <c r="M5" s="34">
        <v>8</v>
      </c>
      <c r="N5" s="34">
        <v>10</v>
      </c>
      <c r="O5" s="34">
        <v>10</v>
      </c>
      <c r="P5" s="34">
        <v>8</v>
      </c>
      <c r="Q5" s="17"/>
      <c r="R5" s="17"/>
      <c r="S5" s="34">
        <v>8</v>
      </c>
      <c r="T5" s="34">
        <v>8</v>
      </c>
      <c r="U5" s="34">
        <v>8</v>
      </c>
      <c r="V5" s="34">
        <v>8</v>
      </c>
      <c r="W5" s="34">
        <v>8</v>
      </c>
      <c r="X5" s="17"/>
      <c r="Y5" s="17">
        <v>8</v>
      </c>
      <c r="Z5" s="34">
        <v>8</v>
      </c>
      <c r="AA5" s="34"/>
      <c r="AB5" s="34"/>
      <c r="AC5" s="34"/>
      <c r="AD5" s="34"/>
      <c r="AE5" s="17"/>
      <c r="AF5" s="17"/>
      <c r="AG5" s="34"/>
      <c r="AH5" s="34"/>
      <c r="AI5" s="34"/>
      <c r="AJ5" s="34"/>
      <c r="AK5" s="34"/>
    </row>
    <row r="6" spans="1:37" x14ac:dyDescent="0.25">
      <c r="A6" s="5">
        <v>3</v>
      </c>
      <c r="B6" s="11" t="s">
        <v>45</v>
      </c>
      <c r="C6" s="11" t="s">
        <v>34</v>
      </c>
      <c r="D6" s="11">
        <f t="shared" si="0"/>
        <v>105</v>
      </c>
      <c r="E6" s="12">
        <f>D6*225/212.35</f>
        <v>111.25500353190488</v>
      </c>
      <c r="F6" s="13">
        <f t="shared" si="1"/>
        <v>-6.255003531904876</v>
      </c>
      <c r="G6" s="33">
        <v>8</v>
      </c>
      <c r="H6" s="33">
        <v>8</v>
      </c>
      <c r="I6" s="33"/>
      <c r="J6" s="16"/>
      <c r="K6" s="16"/>
      <c r="L6" s="33"/>
      <c r="M6" s="33">
        <v>4.5</v>
      </c>
      <c r="N6" s="33">
        <v>8</v>
      </c>
      <c r="O6" s="33">
        <v>8</v>
      </c>
      <c r="P6" s="33">
        <v>8</v>
      </c>
      <c r="Q6" s="16"/>
      <c r="R6" s="16"/>
      <c r="S6" s="33">
        <v>8</v>
      </c>
      <c r="T6" s="33">
        <v>8</v>
      </c>
      <c r="U6" s="33">
        <v>10.5</v>
      </c>
      <c r="V6" s="33">
        <v>10</v>
      </c>
      <c r="W6" s="33">
        <v>8</v>
      </c>
      <c r="X6" s="16"/>
      <c r="Y6" s="16">
        <v>8</v>
      </c>
      <c r="Z6" s="33">
        <v>8</v>
      </c>
      <c r="AA6" s="33"/>
      <c r="AB6" s="33"/>
      <c r="AC6" s="33"/>
      <c r="AD6" s="33"/>
      <c r="AE6" s="16"/>
      <c r="AF6" s="16"/>
      <c r="AG6" s="33"/>
      <c r="AH6" s="33"/>
      <c r="AI6" s="33"/>
      <c r="AJ6" s="33"/>
      <c r="AK6" s="33"/>
    </row>
    <row r="7" spans="1:37" x14ac:dyDescent="0.25">
      <c r="A7" s="14">
        <v>4</v>
      </c>
      <c r="B7" s="29" t="s">
        <v>46</v>
      </c>
      <c r="C7" s="29" t="s">
        <v>55</v>
      </c>
      <c r="D7" s="11">
        <f t="shared" si="0"/>
        <v>106</v>
      </c>
      <c r="E7" s="12">
        <f>D7*225/223.53</f>
        <v>106.69708763924305</v>
      </c>
      <c r="F7" s="13">
        <f t="shared" si="1"/>
        <v>-0.69708763924305117</v>
      </c>
      <c r="G7" s="35"/>
      <c r="H7" s="35">
        <v>8</v>
      </c>
      <c r="I7" s="35">
        <v>8</v>
      </c>
      <c r="J7" s="30"/>
      <c r="K7" s="30"/>
      <c r="L7" s="35">
        <v>11</v>
      </c>
      <c r="M7" s="35">
        <v>8</v>
      </c>
      <c r="N7" s="35">
        <v>8</v>
      </c>
      <c r="O7" s="35">
        <v>10</v>
      </c>
      <c r="P7" s="35">
        <v>8</v>
      </c>
      <c r="Q7" s="30"/>
      <c r="R7" s="30"/>
      <c r="S7" s="35">
        <v>11</v>
      </c>
      <c r="T7" s="35">
        <v>8</v>
      </c>
      <c r="U7" s="35">
        <v>11</v>
      </c>
      <c r="V7" s="35">
        <v>11</v>
      </c>
      <c r="W7" s="35">
        <v>4</v>
      </c>
      <c r="X7" s="30"/>
      <c r="Y7" s="30"/>
      <c r="Z7" s="35"/>
      <c r="AA7" s="35"/>
      <c r="AB7" s="35"/>
      <c r="AC7" s="35"/>
      <c r="AD7" s="35"/>
      <c r="AE7" s="30"/>
      <c r="AF7" s="30"/>
      <c r="AG7" s="35"/>
      <c r="AH7" s="35"/>
      <c r="AI7" s="35"/>
      <c r="AJ7" s="35"/>
      <c r="AK7" s="35"/>
    </row>
    <row r="8" spans="1:37" x14ac:dyDescent="0.25">
      <c r="A8" s="5">
        <v>5</v>
      </c>
      <c r="B8" s="11" t="s">
        <v>33</v>
      </c>
      <c r="C8" s="11" t="s">
        <v>35</v>
      </c>
      <c r="D8" s="11">
        <f>SUM(G8:AK8)</f>
        <v>88</v>
      </c>
      <c r="E8" s="12">
        <f>D8*225/223.53</f>
        <v>88.578714266541397</v>
      </c>
      <c r="F8" s="13">
        <f>D8-E8</f>
        <v>-0.57871426654139668</v>
      </c>
      <c r="G8" s="33"/>
      <c r="H8" s="35">
        <v>8</v>
      </c>
      <c r="I8" s="33"/>
      <c r="J8" s="16"/>
      <c r="K8" s="16"/>
      <c r="L8" s="33">
        <v>8</v>
      </c>
      <c r="M8" s="33">
        <v>8</v>
      </c>
      <c r="N8" s="33">
        <v>8</v>
      </c>
      <c r="O8" s="33">
        <v>8</v>
      </c>
      <c r="P8" s="33">
        <v>8</v>
      </c>
      <c r="Q8" s="16"/>
      <c r="R8" s="16"/>
      <c r="S8" s="33">
        <v>8</v>
      </c>
      <c r="T8" s="33">
        <v>8</v>
      </c>
      <c r="U8" s="33">
        <v>8</v>
      </c>
      <c r="V8" s="33">
        <v>8</v>
      </c>
      <c r="W8" s="33">
        <v>8</v>
      </c>
      <c r="X8" s="16"/>
      <c r="Y8" s="16"/>
      <c r="Z8" s="33"/>
      <c r="AA8" s="33"/>
      <c r="AB8" s="33"/>
      <c r="AC8" s="33"/>
      <c r="AD8" s="33"/>
      <c r="AE8" s="16"/>
      <c r="AF8" s="16"/>
      <c r="AG8" s="33"/>
      <c r="AH8" s="33"/>
      <c r="AI8" s="33"/>
      <c r="AJ8" s="33"/>
      <c r="AK8" s="33"/>
    </row>
    <row r="9" spans="1:37" x14ac:dyDescent="0.25">
      <c r="A9" s="5">
        <v>6</v>
      </c>
      <c r="B9" s="11" t="s">
        <v>47</v>
      </c>
      <c r="C9" s="11" t="s">
        <v>56</v>
      </c>
      <c r="D9" s="11">
        <f t="shared" si="0"/>
        <v>88</v>
      </c>
      <c r="E9" s="12">
        <f>D9*225/223.53</f>
        <v>88.578714266541397</v>
      </c>
      <c r="F9" s="13">
        <f t="shared" si="1"/>
        <v>-0.57871426654139668</v>
      </c>
      <c r="G9" s="33"/>
      <c r="H9" s="33">
        <v>8</v>
      </c>
      <c r="I9" s="33">
        <v>8</v>
      </c>
      <c r="J9" s="16"/>
      <c r="K9" s="16"/>
      <c r="L9" s="33">
        <v>8</v>
      </c>
      <c r="M9" s="33">
        <v>8</v>
      </c>
      <c r="N9" s="33">
        <v>8</v>
      </c>
      <c r="O9" s="33">
        <v>8</v>
      </c>
      <c r="P9" s="33">
        <v>8</v>
      </c>
      <c r="Q9" s="16"/>
      <c r="R9" s="16"/>
      <c r="S9" s="33">
        <v>8</v>
      </c>
      <c r="T9" s="33">
        <v>8</v>
      </c>
      <c r="U9" s="33">
        <v>8</v>
      </c>
      <c r="V9" s="33">
        <v>8</v>
      </c>
      <c r="W9" s="33"/>
      <c r="X9" s="16"/>
      <c r="Y9" s="16"/>
      <c r="Z9" s="33"/>
      <c r="AA9" s="33"/>
      <c r="AB9" s="33"/>
      <c r="AC9" s="33"/>
      <c r="AD9" s="33"/>
      <c r="AE9" s="16"/>
      <c r="AF9" s="16"/>
      <c r="AG9" s="33"/>
      <c r="AH9" s="33"/>
      <c r="AI9" s="33"/>
      <c r="AJ9" s="33"/>
      <c r="AK9" s="33"/>
    </row>
    <row r="12" spans="1:37" x14ac:dyDescent="0.25">
      <c r="C12" s="20"/>
    </row>
  </sheetData>
  <phoneticPr fontId="21" type="noConversion"/>
  <pageMargins left="0.7" right="0.7" top="0.75" bottom="0.75" header="0.3" footer="0.3"/>
  <pageSetup paperSize="9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J11" sqref="J11"/>
    </sheetView>
  </sheetViews>
  <sheetFormatPr defaultColWidth="8.90625" defaultRowHeight="14" x14ac:dyDescent="0.25"/>
  <cols>
    <col min="1" max="1" width="8.90625" style="3"/>
    <col min="2" max="2" width="16.08984375" style="3" bestFit="1" customWidth="1"/>
    <col min="3" max="4" width="12.7265625" style="3" customWidth="1"/>
    <col min="5" max="5" width="9.26953125" style="3" bestFit="1" customWidth="1"/>
    <col min="6" max="6" width="8.90625" style="3"/>
    <col min="7" max="7" width="12.7265625" style="3" bestFit="1" customWidth="1"/>
    <col min="8" max="16384" width="8.90625" style="3"/>
  </cols>
  <sheetData>
    <row r="1" spans="1:7" x14ac:dyDescent="0.25">
      <c r="A1" s="8" t="s">
        <v>7</v>
      </c>
      <c r="B1" s="8" t="s">
        <v>8</v>
      </c>
      <c r="C1" s="8" t="s">
        <v>11</v>
      </c>
      <c r="D1" s="8" t="s">
        <v>26</v>
      </c>
      <c r="E1" s="8" t="s">
        <v>9</v>
      </c>
      <c r="F1" s="8" t="s">
        <v>10</v>
      </c>
      <c r="G1" s="8" t="s">
        <v>12</v>
      </c>
    </row>
    <row r="2" spans="1:7" x14ac:dyDescent="0.25">
      <c r="A2" s="8"/>
      <c r="B2" s="8"/>
      <c r="C2" s="8"/>
      <c r="D2" s="8"/>
      <c r="E2" s="8"/>
      <c r="F2" s="8"/>
      <c r="G2" s="2"/>
    </row>
    <row r="3" spans="1:7" x14ac:dyDescent="0.25">
      <c r="A3" s="2"/>
      <c r="B3" s="8"/>
      <c r="C3" s="2"/>
      <c r="D3" s="2"/>
      <c r="E3" s="19"/>
      <c r="F3" s="8"/>
      <c r="G3" s="2"/>
    </row>
    <row r="4" spans="1:7" x14ac:dyDescent="0.25">
      <c r="A4" s="28"/>
      <c r="B4" s="27"/>
      <c r="C4" s="28"/>
      <c r="D4" s="28"/>
      <c r="E4" s="36"/>
      <c r="F4" s="27"/>
      <c r="G4" s="2"/>
    </row>
    <row r="5" spans="1:7" x14ac:dyDescent="0.25">
      <c r="A5" s="28"/>
      <c r="B5" s="27"/>
      <c r="C5" s="28"/>
      <c r="D5" s="28"/>
      <c r="E5" s="36"/>
      <c r="F5" s="27"/>
      <c r="G5" s="2"/>
    </row>
    <row r="6" spans="1:7" x14ac:dyDescent="0.25">
      <c r="A6" s="2"/>
      <c r="B6" s="45"/>
      <c r="C6" s="45"/>
      <c r="D6" s="45"/>
      <c r="E6" s="45"/>
      <c r="F6" s="45"/>
      <c r="G6" s="2"/>
    </row>
    <row r="7" spans="1:7" x14ac:dyDescent="0.25">
      <c r="F7" s="38"/>
    </row>
  </sheetData>
  <mergeCells count="1">
    <mergeCell ref="B6:F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5922-1904-4F11-B801-CA81CE9E52EC}">
  <dimension ref="A1:E8"/>
  <sheetViews>
    <sheetView workbookViewId="0">
      <selection activeCell="D8" sqref="D8"/>
    </sheetView>
  </sheetViews>
  <sheetFormatPr defaultRowHeight="14" x14ac:dyDescent="0.25"/>
  <cols>
    <col min="3" max="3" width="9.7265625" bestFit="1" customWidth="1"/>
    <col min="4" max="4" width="12" bestFit="1" customWidth="1"/>
    <col min="5" max="5" width="22.26953125" customWidth="1"/>
  </cols>
  <sheetData>
    <row r="1" spans="1:5" x14ac:dyDescent="0.25">
      <c r="A1" s="23" t="s">
        <v>7</v>
      </c>
      <c r="B1" s="23" t="s">
        <v>37</v>
      </c>
      <c r="C1" s="23" t="s">
        <v>38</v>
      </c>
      <c r="D1" s="23" t="s">
        <v>39</v>
      </c>
      <c r="E1" s="25" t="s">
        <v>40</v>
      </c>
    </row>
    <row r="2" spans="1:5" ht="42" x14ac:dyDescent="0.25">
      <c r="A2" s="21">
        <v>1</v>
      </c>
      <c r="B2" s="22">
        <v>1</v>
      </c>
      <c r="C2" s="22" t="s">
        <v>36</v>
      </c>
      <c r="D2" s="21">
        <v>2875.5</v>
      </c>
      <c r="E2" s="26" t="s">
        <v>57</v>
      </c>
    </row>
    <row r="3" spans="1:5" ht="32.5" customHeight="1" x14ac:dyDescent="0.25">
      <c r="A3" s="21">
        <v>2</v>
      </c>
      <c r="B3" s="40">
        <v>1</v>
      </c>
      <c r="C3" s="40" t="s">
        <v>49</v>
      </c>
      <c r="D3" s="39">
        <v>2300</v>
      </c>
      <c r="E3" s="41" t="s">
        <v>50</v>
      </c>
    </row>
    <row r="4" spans="1:5" x14ac:dyDescent="0.25">
      <c r="A4" s="39">
        <v>3</v>
      </c>
      <c r="B4" s="40">
        <v>1</v>
      </c>
      <c r="C4" s="40" t="s">
        <v>51</v>
      </c>
      <c r="D4" s="39">
        <v>3100</v>
      </c>
      <c r="E4" s="41" t="s">
        <v>52</v>
      </c>
    </row>
    <row r="5" spans="1:5" x14ac:dyDescent="0.25">
      <c r="A5" s="21"/>
      <c r="B5" s="21"/>
      <c r="C5" s="22"/>
      <c r="D5" s="21"/>
      <c r="E5" s="26"/>
    </row>
    <row r="8" spans="1:5" x14ac:dyDescent="0.25">
      <c r="D8">
        <f>SUM(D2:D7)</f>
        <v>8275.5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1D0F-90B1-40F3-862E-822DA77FD7A9}">
  <dimension ref="A1:E2"/>
  <sheetViews>
    <sheetView workbookViewId="0">
      <selection activeCell="E12" sqref="E12"/>
    </sheetView>
  </sheetViews>
  <sheetFormatPr defaultRowHeight="14" x14ac:dyDescent="0.25"/>
  <cols>
    <col min="5" max="5" width="20.453125" bestFit="1" customWidth="1"/>
  </cols>
  <sheetData>
    <row r="1" spans="1:5" x14ac:dyDescent="0.25">
      <c r="A1" s="23" t="s">
        <v>7</v>
      </c>
      <c r="B1" s="23" t="s">
        <v>37</v>
      </c>
      <c r="C1" s="23" t="s">
        <v>38</v>
      </c>
      <c r="D1" s="23" t="s">
        <v>39</v>
      </c>
      <c r="E1" s="25" t="s">
        <v>40</v>
      </c>
    </row>
    <row r="2" spans="1:5" x14ac:dyDescent="0.25">
      <c r="A2" s="21"/>
      <c r="B2" s="21"/>
      <c r="C2" s="22"/>
      <c r="D2" s="21"/>
      <c r="E2" s="2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博世项目统计</vt:lpstr>
      <vt:lpstr>当月工时清单</vt:lpstr>
      <vt:lpstr>租赁设备费</vt:lpstr>
      <vt:lpstr>比亚迪项目报销</vt:lpstr>
      <vt:lpstr>其他项目报销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金烨</cp:lastModifiedBy>
  <dcterms:created xsi:type="dcterms:W3CDTF">2015-10-15T09:07:00Z</dcterms:created>
  <dcterms:modified xsi:type="dcterms:W3CDTF">2020-02-18T04:50:09Z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