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X:\RBEI_ECN\RBEI_ECN\01-Projects\@Partner_Cost\"/>
    </mc:Choice>
  </mc:AlternateContent>
  <xr:revisionPtr revIDLastSave="0" documentId="13_ncr:1_{10DB1234-84F9-4545-AC96-6E723FBD4C64}" xr6:coauthVersionLast="44" xr6:coauthVersionMax="45" xr10:uidLastSave="{00000000-0000-0000-0000-000000000000}"/>
  <bookViews>
    <workbookView xWindow="1920" yWindow="2520" windowWidth="17280" windowHeight="9024" tabRatio="580" firstSheet="5" activeTab="5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4" l="1"/>
  <c r="E13" i="2" l="1"/>
  <c r="C11" i="2"/>
  <c r="C10" i="2"/>
  <c r="B17" i="8" l="1"/>
  <c r="H2" i="4" l="1"/>
  <c r="B16" i="8" l="1"/>
  <c r="B14" i="8"/>
  <c r="E8" i="8" s="1"/>
  <c r="B15" i="8" l="1"/>
  <c r="E7" i="8" s="1"/>
  <c r="E3" i="2" l="1"/>
  <c r="E4" i="2"/>
  <c r="E5" i="2"/>
  <c r="E6" i="2"/>
  <c r="E7" i="2"/>
  <c r="E2" i="2"/>
  <c r="F9" i="8" l="1"/>
  <c r="D9" i="8"/>
  <c r="D8" i="6" l="1"/>
  <c r="G6" i="10" l="1"/>
  <c r="C4" i="9" l="1"/>
  <c r="H12" i="4"/>
  <c r="C13" i="2" l="1"/>
  <c r="B19" i="8" l="1"/>
  <c r="E4" i="8" s="1"/>
  <c r="B18" i="8"/>
  <c r="E5" i="8" s="1"/>
  <c r="E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T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调休
</t>
        </r>
      </text>
    </comment>
  </commentList>
</comments>
</file>

<file path=xl/sharedStrings.xml><?xml version="1.0" encoding="utf-8"?>
<sst xmlns="http://schemas.openxmlformats.org/spreadsheetml/2006/main" count="132" uniqueCount="102">
  <si>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</si>
  <si>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</si>
  <si>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</si>
  <si>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</si>
  <si>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</si>
  <si>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</si>
  <si>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</si>
  <si>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</si>
  <si>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</si>
  <si>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</si>
  <si>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</si>
  <si>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</si>
  <si>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</si>
  <si>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</si>
  <si>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</si>
  <si>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</si>
  <si>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</si>
  <si>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</si>
  <si>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</si>
  <si>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</si>
  <si>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</si>
  <si>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</si>
  <si>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</si>
  <si>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</si>
  <si>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</si>
  <si>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</si>
  <si>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</si>
  <si>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</si>
  <si>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</si>
  <si>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</si>
  <si>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</si>
  <si>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</si>
  <si>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</si>
  <si>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</si>
  <si>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</si>
  <si>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</si>
  <si>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</si>
  <si>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</si>
  <si>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</si>
  <si>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</si>
  <si>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</si>
  <si>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</si>
  <si>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</si>
  <si>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</si>
  <si>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</si>
  <si>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</si>
  <si>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</si>
  <si>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</si>
  <si>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</si>
  <si>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</si>
  <si>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</si>
  <si>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</si>
  <si>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</si>
  <si>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</si>
  <si>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</si>
  <si>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</si>
  <si>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</si>
  <si>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</si>
  <si>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</si>
  <si>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</si>
  <si>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</si>
  <si>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</si>
  <si>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</si>
  <si>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</si>
  <si>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</si>
  <si>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</si>
  <si>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</si>
  <si>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</si>
  <si>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</si>
  <si>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</si>
  <si>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</si>
  <si>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</si>
  <si>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</si>
  <si>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t>杨波涛</t>
  </si>
  <si>
    <t>周梦雪</t>
  </si>
  <si>
    <t>陶文强</t>
  </si>
  <si>
    <t>易  晨</t>
  </si>
  <si>
    <t>陈  乾</t>
  </si>
  <si>
    <t>韩译萱</t>
  </si>
  <si>
    <t>GE-13</t>
  </si>
  <si>
    <t>FE-6AB</t>
  </si>
  <si>
    <t>比亚迪</t>
  </si>
  <si>
    <t>吉利</t>
  </si>
  <si>
    <t>陶文强</t>
    <phoneticPr fontId="21" type="noConversion"/>
  </si>
  <si>
    <t>比亚迪</t>
    <phoneticPr fontId="21" type="noConversion"/>
  </si>
  <si>
    <t>韩译萱</t>
    <phoneticPr fontId="21" type="noConversion"/>
  </si>
  <si>
    <t>吉利出差</t>
    <phoneticPr fontId="21" type="noConversion"/>
  </si>
  <si>
    <t>韩译萱</t>
    <phoneticPr fontId="21" type="noConversion"/>
  </si>
  <si>
    <t>陈乾</t>
  </si>
  <si>
    <t>易晨</t>
  </si>
  <si>
    <r>
      <t>3.1-3.31</t>
    </r>
    <r>
      <rPr>
        <sz val="11"/>
        <color rgb="FF000000"/>
        <rFont val="宋体"/>
        <family val="3"/>
        <charset val="134"/>
      </rPr>
      <t>出差补贴</t>
    </r>
    <r>
      <rPr>
        <sz val="11"/>
        <color rgb="FF000000"/>
        <rFont val="Arial"/>
        <family val="3"/>
        <charset val="134"/>
      </rPr>
      <t xml:space="preserve"> 100</t>
    </r>
    <r>
      <rPr>
        <sz val="11"/>
        <color rgb="FF000000"/>
        <rFont val="宋体"/>
        <family val="3"/>
        <charset val="134"/>
      </rPr>
      <t>元/天</t>
    </r>
    <phoneticPr fontId="21" type="noConversion"/>
  </si>
  <si>
    <t>3.16-3.31出差补贴 100元/天</t>
    <phoneticPr fontId="21" type="noConversion"/>
  </si>
  <si>
    <t>深圳3月房租</t>
    <phoneticPr fontId="21" type="noConversion"/>
  </si>
  <si>
    <t>宁波到深圳路费</t>
    <phoneticPr fontId="21" type="noConversion"/>
  </si>
  <si>
    <t>合计</t>
    <phoneticPr fontId="21" type="noConversion"/>
  </si>
  <si>
    <t>杨波涛</t>
    <phoneticPr fontId="21" type="noConversion"/>
  </si>
  <si>
    <t>canoe</t>
    <phoneticPr fontId="21" type="noConversion"/>
  </si>
  <si>
    <t>FE-5ab/6AB</t>
    <phoneticPr fontId="21" type="noConversion"/>
  </si>
  <si>
    <t>韩译萱</t>
    <phoneticPr fontId="21" type="noConversion"/>
  </si>
  <si>
    <t>吉利出差</t>
    <phoneticPr fontId="21" type="noConversion"/>
  </si>
  <si>
    <t>住宿</t>
    <phoneticPr fontId="21" type="noConversion"/>
  </si>
  <si>
    <t>京东卡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</si>
</sst>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yyyy\-mm\-dd;@"/>
    <numFmt numFmtId="166" formatCode="0.00_);[Red]\(0.00\)"/>
  </numFmts>
  <fonts count="40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b/>
      <sz val="14"/>
      <color indexed="8"/>
      <name val="Arial"/>
      <family val="2"/>
    </font>
    <font>
      <sz val="11"/>
      <color rgb="FF000000"/>
      <name val="宋体"/>
      <family val="3"/>
      <charset val="134"/>
    </font>
    <font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name val="黑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24" fillId="0" borderId="1" xfId="0" applyNumberFormat="1" applyFont="1" applyBorder="1" applyAlignment="1">
      <alignment horizontal="center" vertical="center"/>
    </xf>
    <xf numFmtId="164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66" fontId="24" fillId="0" borderId="13" xfId="0" applyNumberFormat="1" applyFont="1" applyBorder="1" applyAlignment="1">
      <alignment horizontal="center" vertical="center"/>
    </xf>
    <xf numFmtId="166" fontId="25" fillId="2" borderId="1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25" fillId="2" borderId="13" xfId="0" applyNumberFormat="1" applyFont="1" applyFill="1" applyBorder="1" applyAlignment="1">
      <alignment horizontal="center" vertical="center"/>
    </xf>
    <xf numFmtId="166" fontId="24" fillId="0" borderId="0" xfId="0" applyNumberFormat="1" applyFont="1">
      <alignment vertical="center"/>
    </xf>
    <xf numFmtId="164" fontId="1" fillId="0" borderId="13" xfId="0" applyNumberFormat="1" applyFont="1" applyBorder="1" applyAlignment="1">
      <alignment horizontal="center" vertical="center"/>
    </xf>
    <xf numFmtId="164" fontId="25" fillId="2" borderId="13" xfId="0" applyNumberFormat="1" applyFont="1" applyFill="1" applyBorder="1">
      <alignment vertical="center"/>
    </xf>
    <xf numFmtId="164" fontId="24" fillId="0" borderId="0" xfId="0" applyNumberFormat="1" applyFont="1">
      <alignment vertical="center"/>
    </xf>
    <xf numFmtId="164" fontId="0" fillId="0" borderId="0" xfId="0" applyNumberFormat="1">
      <alignment vertical="center"/>
    </xf>
    <xf numFmtId="164" fontId="34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35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0" fillId="20" borderId="0" xfId="0" applyFill="1">
      <alignment vertical="center"/>
    </xf>
    <xf numFmtId="0" fontId="0" fillId="20" borderId="13" xfId="0" applyFill="1" applyBorder="1" applyAlignment="1">
      <alignment horizontal="center" vertical="center"/>
    </xf>
    <xf numFmtId="0" fontId="6" fillId="20" borderId="13" xfId="0" applyFont="1" applyFill="1" applyBorder="1" applyAlignment="1">
      <alignment horizontal="center" vertical="center"/>
    </xf>
    <xf numFmtId="0" fontId="0" fillId="20" borderId="13" xfId="0" applyFill="1" applyBorder="1" applyAlignment="1">
      <alignment horizontal="left" vertical="center"/>
    </xf>
    <xf numFmtId="166" fontId="0" fillId="0" borderId="13" xfId="0" applyNumberFormat="1" applyBorder="1" applyAlignment="1">
      <alignment horizontal="center" vertical="center"/>
    </xf>
    <xf numFmtId="0" fontId="37" fillId="21" borderId="13" xfId="0" applyFont="1" applyFill="1" applyBorder="1" applyAlignment="1">
      <alignment vertical="center"/>
    </xf>
    <xf numFmtId="0" fontId="37" fillId="0" borderId="13" xfId="0" applyFont="1" applyFill="1" applyBorder="1" applyAlignment="1">
      <alignment horizontal="center" vertical="center"/>
    </xf>
    <xf numFmtId="0" fontId="37" fillId="21" borderId="13" xfId="0" applyFont="1" applyFill="1" applyBorder="1" applyAlignment="1">
      <alignment horizontal="center" vertical="center"/>
    </xf>
    <xf numFmtId="166" fontId="39" fillId="20" borderId="13" xfId="0" applyNumberFormat="1" applyFont="1" applyFill="1" applyBorder="1" applyAlignment="1">
      <alignment horizontal="center" vertical="center" wrapText="1"/>
    </xf>
    <xf numFmtId="0" fontId="6" fillId="20" borderId="13" xfId="0" applyFont="1" applyFill="1" applyBorder="1" applyAlignment="1">
      <alignment horizontal="left" vertical="center"/>
    </xf>
    <xf numFmtId="0" fontId="36" fillId="20" borderId="13" xfId="0" applyFont="1" applyFill="1" applyBorder="1" applyAlignment="1">
      <alignment horizontal="left" vertical="center"/>
    </xf>
    <xf numFmtId="166" fontId="39" fillId="0" borderId="13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Normal" xfId="0" builtinId="0"/>
    <cellStyle name="好 2" xfId="7" xr:uid="{00000000-0005-0000-0000-00002A000000}"/>
    <cellStyle name="差 2" xfId="15" xr:uid="{00000000-0005-0000-0000-000017000000}"/>
    <cellStyle name="常规 2" xfId="14" xr:uid="{00000000-0005-0000-0000-000019000000}"/>
    <cellStyle name="常规 2 10" xfId="53" xr:uid="{00000000-0005-0000-0000-00001A000000}"/>
    <cellStyle name="常规 2 2" xfId="47" xr:uid="{00000000-0005-0000-0000-00001B000000}"/>
    <cellStyle name="常规 2 3" xfId="54" xr:uid="{00000000-0005-0000-0000-00001C000000}"/>
    <cellStyle name="常规 2 4" xfId="22" xr:uid="{00000000-0005-0000-0000-00001D000000}"/>
    <cellStyle name="常规 2 5" xfId="13" xr:uid="{00000000-0005-0000-0000-00001E000000}"/>
    <cellStyle name="常规 2 6" xfId="50" xr:uid="{00000000-0005-0000-0000-00001F000000}"/>
    <cellStyle name="常规 2 7" xfId="12" xr:uid="{00000000-0005-0000-0000-000020000000}"/>
    <cellStyle name="常规 2 8" xfId="44" xr:uid="{00000000-0005-0000-0000-000021000000}"/>
    <cellStyle name="常规 2 9" xfId="51" xr:uid="{00000000-0005-0000-0000-000022000000}"/>
    <cellStyle name="常规 3" xfId="40" xr:uid="{00000000-0005-0000-0000-000023000000}"/>
    <cellStyle name="常规 4" xfId="11" xr:uid="{00000000-0005-0000-0000-000024000000}"/>
    <cellStyle name="常规 5" xfId="10" xr:uid="{00000000-0005-0000-0000-000025000000}"/>
    <cellStyle name="常规 6" xfId="8" xr:uid="{00000000-0005-0000-0000-000026000000}"/>
    <cellStyle name="常规 7" xfId="58" xr:uid="{00000000-0005-0000-0000-000027000000}"/>
    <cellStyle name="常规 8" xfId="6" xr:uid="{00000000-0005-0000-0000-000028000000}"/>
    <cellStyle name="常规 9" xfId="32" xr:uid="{00000000-0005-0000-0000-000029000000}"/>
    <cellStyle name="强调文字颜色 1 2" xfId="36" xr:uid="{00000000-0005-0000-0000-000031000000}"/>
    <cellStyle name="强调文字颜色 2 2" xfId="26" xr:uid="{00000000-0005-0000-0000-000032000000}"/>
    <cellStyle name="强调文字颜色 3 2" xfId="24" xr:uid="{00000000-0005-0000-0000-000033000000}"/>
    <cellStyle name="强调文字颜色 4 2" xfId="45" xr:uid="{00000000-0005-0000-0000-000034000000}"/>
    <cellStyle name="强调文字颜色 5 2" xfId="30" xr:uid="{00000000-0005-0000-0000-000035000000}"/>
    <cellStyle name="强调文字颜色 6 2" xfId="33" xr:uid="{00000000-0005-0000-0000-000036000000}"/>
    <cellStyle name="标题 1 2" xfId="52" xr:uid="{00000000-0005-0000-0000-000012000000}"/>
    <cellStyle name="标题 2 2" xfId="48" xr:uid="{00000000-0005-0000-0000-000013000000}"/>
    <cellStyle name="标题 3 2" xfId="18" xr:uid="{00000000-0005-0000-0000-000014000000}"/>
    <cellStyle name="标题 4 2" xfId="16" xr:uid="{00000000-0005-0000-0000-000015000000}"/>
    <cellStyle name="标题 5" xfId="9" xr:uid="{00000000-0005-0000-0000-000016000000}"/>
    <cellStyle name="检查单元格 2" xfId="4" xr:uid="{00000000-0005-0000-0000-00002D000000}"/>
    <cellStyle name="汇总 2" xfId="56" xr:uid="{00000000-0005-0000-0000-00002B000000}"/>
    <cellStyle name="注释 2" xfId="1" xr:uid="{00000000-0005-0000-0000-00003A000000}"/>
    <cellStyle name="解释性文本 2" xfId="35" xr:uid="{00000000-0005-0000-0000-00002E000000}"/>
    <cellStyle name="警告文本 2" xfId="3" xr:uid="{00000000-0005-0000-0000-00002F000000}"/>
    <cellStyle name="计算 2" xfId="5" xr:uid="{00000000-0005-0000-0000-00002C000000}"/>
    <cellStyle name="输入 2" xfId="19" xr:uid="{00000000-0005-0000-0000-000039000000}"/>
    <cellStyle name="输出 2" xfId="41" xr:uid="{00000000-0005-0000-0000-000038000000}"/>
    <cellStyle name="适中 2" xfId="17" xr:uid="{00000000-0005-0000-0000-000037000000}"/>
    <cellStyle name="链接单元格 2" xfId="2" xr:uid="{00000000-0005-0000-0000-000030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3"/>
  <sheetViews>
    <sheetView zoomScale="80" zoomScaleNormal="80" workbookViewId="0">
      <selection activeCell="F1" sqref="F1:F1048576"/>
    </sheetView>
  </sheetViews>
  <sheetFormatPr defaultColWidth="8.88671875" defaultRowHeight="13.8"/>
  <cols>
    <col min="1" max="1" width="43.33203125" style="21" customWidth="1"/>
    <col min="2" max="2" width="22.88671875" style="21" customWidth="1"/>
    <col min="3" max="3" width="18.44140625" style="22" customWidth="1"/>
    <col min="4" max="4" width="17.44140625" style="21" customWidth="1"/>
    <col min="5" max="5" width="21.6640625" style="22" customWidth="1"/>
    <col min="6" max="6" width="15.21875" style="21" bestFit="1" customWidth="1"/>
    <col min="7" max="16384" width="8.88671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 ht="14.4">
      <c r="A2" s="14" t="s">
        <v>39</v>
      </c>
      <c r="B2" s="14" t="s">
        <v>73</v>
      </c>
      <c r="C2" s="15">
        <v>201.85</v>
      </c>
      <c r="D2" s="14">
        <v>212.35</v>
      </c>
      <c r="E2" s="16">
        <f>D2*C2</f>
        <v>42862.847499999996</v>
      </c>
      <c r="F2" s="14"/>
    </row>
    <row r="3" spans="1:6" ht="14.4">
      <c r="A3" s="14" t="s">
        <v>39</v>
      </c>
      <c r="B3" s="14" t="s">
        <v>74</v>
      </c>
      <c r="C3" s="15">
        <v>216.15</v>
      </c>
      <c r="D3" s="14">
        <v>212.35</v>
      </c>
      <c r="E3" s="16">
        <f t="shared" ref="E3:E7" si="0">D3*C3</f>
        <v>45899.452499999999</v>
      </c>
      <c r="F3" s="14"/>
    </row>
    <row r="4" spans="1:6" ht="14.4">
      <c r="A4" s="14" t="s">
        <v>39</v>
      </c>
      <c r="B4" s="14" t="s">
        <v>75</v>
      </c>
      <c r="C4" s="15">
        <v>88.58</v>
      </c>
      <c r="D4" s="14">
        <v>223.53</v>
      </c>
      <c r="E4" s="16">
        <f t="shared" si="0"/>
        <v>19800.287400000001</v>
      </c>
      <c r="F4" s="14"/>
    </row>
    <row r="5" spans="1:6" ht="14.4">
      <c r="A5" s="14" t="s">
        <v>39</v>
      </c>
      <c r="B5" s="14" t="s">
        <v>76</v>
      </c>
      <c r="C5" s="15">
        <v>254.3</v>
      </c>
      <c r="D5" s="14">
        <v>212.35</v>
      </c>
      <c r="E5" s="16">
        <f t="shared" si="0"/>
        <v>54000.605000000003</v>
      </c>
      <c r="F5" s="14"/>
    </row>
    <row r="6" spans="1:6" ht="14.4">
      <c r="A6" s="14" t="s">
        <v>39</v>
      </c>
      <c r="B6" s="34" t="s">
        <v>77</v>
      </c>
      <c r="C6" s="15">
        <v>235.54</v>
      </c>
      <c r="D6" s="29">
        <v>223.53</v>
      </c>
      <c r="E6" s="16">
        <f>D6*C6</f>
        <v>52650.256199999996</v>
      </c>
      <c r="F6" s="29"/>
    </row>
    <row r="7" spans="1:6" ht="14.4">
      <c r="A7" s="14" t="s">
        <v>39</v>
      </c>
      <c r="B7" s="34" t="s">
        <v>78</v>
      </c>
      <c r="C7" s="15">
        <v>199.3</v>
      </c>
      <c r="D7" s="38">
        <v>223.53</v>
      </c>
      <c r="E7" s="16">
        <f t="shared" si="0"/>
        <v>44549.529000000002</v>
      </c>
      <c r="F7" s="38"/>
    </row>
    <row r="8" spans="1:6" ht="14.4">
      <c r="A8" s="14" t="s">
        <v>39</v>
      </c>
      <c r="B8" s="42"/>
      <c r="C8" s="15"/>
      <c r="D8" s="38"/>
      <c r="E8" s="16"/>
      <c r="F8" s="38"/>
    </row>
    <row r="9" spans="1:6" ht="14.4">
      <c r="A9" s="14" t="s">
        <v>39</v>
      </c>
      <c r="B9" s="34"/>
      <c r="C9" s="15"/>
      <c r="D9" s="38"/>
      <c r="E9" s="16"/>
      <c r="F9" s="38"/>
    </row>
    <row r="10" spans="1:6" ht="15" customHeight="1">
      <c r="A10" s="14" t="s">
        <v>40</v>
      </c>
      <c r="B10" s="14"/>
      <c r="C10" s="16">
        <f>E10/D10</f>
        <v>26.553410597985692</v>
      </c>
      <c r="D10" s="14">
        <v>223.53</v>
      </c>
      <c r="E10" s="16">
        <v>5935.4838709677415</v>
      </c>
      <c r="F10" s="14"/>
    </row>
    <row r="11" spans="1:6" ht="14.4">
      <c r="A11" s="14" t="s">
        <v>41</v>
      </c>
      <c r="B11" s="14"/>
      <c r="C11" s="16">
        <f>E11/D11</f>
        <v>66.733592806334713</v>
      </c>
      <c r="D11" s="14">
        <v>223.53</v>
      </c>
      <c r="E11" s="16">
        <v>14916.96</v>
      </c>
      <c r="F11" s="14"/>
    </row>
    <row r="12" spans="1:6" ht="14.4">
      <c r="A12" s="34" t="s">
        <v>56</v>
      </c>
      <c r="B12" s="29"/>
      <c r="C12" s="30"/>
      <c r="D12" s="29"/>
      <c r="E12" s="30"/>
      <c r="F12" s="29"/>
    </row>
    <row r="13" spans="1:6" ht="17.399999999999999">
      <c r="A13" s="36" t="s">
        <v>57</v>
      </c>
      <c r="B13" s="18"/>
      <c r="C13" s="19">
        <f>SUM(C2:C12)</f>
        <v>1289.0070034043204</v>
      </c>
      <c r="D13" s="18"/>
      <c r="E13" s="59">
        <f>SUM(E2:E12)</f>
        <v>280615.42147096776</v>
      </c>
      <c r="F13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19"/>
  <sheetViews>
    <sheetView zoomScale="90" zoomScaleNormal="90" workbookViewId="0">
      <selection activeCell="E16" sqref="E16"/>
    </sheetView>
  </sheetViews>
  <sheetFormatPr defaultColWidth="9" defaultRowHeight="14.4"/>
  <cols>
    <col min="1" max="1" width="10.33203125" bestFit="1" customWidth="1"/>
    <col min="2" max="2" width="22.44140625" customWidth="1"/>
    <col min="3" max="3" width="17.44140625" customWidth="1"/>
    <col min="4" max="4" width="14.109375" customWidth="1"/>
    <col min="5" max="5" width="10.44140625" customWidth="1"/>
    <col min="6" max="6" width="16.33203125" customWidth="1"/>
    <col min="7" max="7" width="20.6640625" style="5" customWidth="1"/>
    <col min="8" max="13" width="9" customWidth="1"/>
    <col min="14" max="14" width="8" customWidth="1"/>
  </cols>
  <sheetData>
    <row r="1" spans="1:39">
      <c r="A1" s="5"/>
      <c r="G1"/>
      <c r="S1" s="58"/>
    </row>
    <row r="2" spans="1:39" ht="27.6">
      <c r="A2" s="24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24" t="s">
        <v>70</v>
      </c>
      <c r="G2" s="24" t="s">
        <v>71</v>
      </c>
    </row>
    <row r="3" spans="1:39">
      <c r="A3" s="39">
        <v>1</v>
      </c>
      <c r="B3" s="63" t="s">
        <v>73</v>
      </c>
      <c r="C3" s="39" t="s">
        <v>97</v>
      </c>
      <c r="D3" s="38">
        <v>152</v>
      </c>
      <c r="E3" s="38">
        <v>38.5</v>
      </c>
      <c r="F3" s="38">
        <v>201.85</v>
      </c>
      <c r="G3" s="38"/>
    </row>
    <row r="4" spans="1:39">
      <c r="A4" s="39">
        <v>2</v>
      </c>
      <c r="B4" s="63" t="s">
        <v>74</v>
      </c>
      <c r="C4" s="39" t="s">
        <v>79</v>
      </c>
      <c r="D4" s="38">
        <v>168</v>
      </c>
      <c r="E4" s="47">
        <f>B19-D4</f>
        <v>36</v>
      </c>
      <c r="F4" s="38">
        <v>216.15</v>
      </c>
      <c r="G4" s="38"/>
    </row>
    <row r="5" spans="1:39">
      <c r="A5" s="39">
        <v>3</v>
      </c>
      <c r="B5" s="64" t="s">
        <v>76</v>
      </c>
      <c r="C5" s="39" t="s">
        <v>80</v>
      </c>
      <c r="D5" s="38">
        <v>176</v>
      </c>
      <c r="E5" s="47">
        <f>B18-D5</f>
        <v>64</v>
      </c>
      <c r="F5" s="38">
        <v>254.3</v>
      </c>
      <c r="G5" s="38"/>
    </row>
    <row r="6" spans="1:39">
      <c r="A6" s="39">
        <v>4</v>
      </c>
      <c r="B6" s="63" t="s">
        <v>75</v>
      </c>
      <c r="C6" s="39" t="s">
        <v>81</v>
      </c>
      <c r="D6" s="38">
        <v>88</v>
      </c>
      <c r="E6" s="38"/>
      <c r="F6" s="38">
        <v>88.58</v>
      </c>
      <c r="G6" s="38"/>
    </row>
    <row r="7" spans="1:39">
      <c r="A7" s="39">
        <v>5</v>
      </c>
      <c r="B7" s="65" t="s">
        <v>87</v>
      </c>
      <c r="C7" s="39" t="s">
        <v>82</v>
      </c>
      <c r="D7" s="38">
        <v>168</v>
      </c>
      <c r="E7" s="47">
        <f>B15-D7</f>
        <v>30</v>
      </c>
      <c r="F7" s="38">
        <v>199.3</v>
      </c>
      <c r="G7" s="38"/>
    </row>
    <row r="8" spans="1:39">
      <c r="A8" s="39">
        <v>6</v>
      </c>
      <c r="B8" s="63" t="s">
        <v>77</v>
      </c>
      <c r="C8" s="39" t="s">
        <v>97</v>
      </c>
      <c r="D8" s="38">
        <v>152</v>
      </c>
      <c r="E8" s="47">
        <f>B14-D8</f>
        <v>82</v>
      </c>
      <c r="F8" s="38">
        <v>235.54</v>
      </c>
      <c r="G8" s="38"/>
    </row>
    <row r="9" spans="1:39">
      <c r="A9" s="32" t="s">
        <v>72</v>
      </c>
      <c r="B9" s="32"/>
      <c r="C9" s="32"/>
      <c r="D9" s="51">
        <f>SUM(D3:D8)</f>
        <v>904</v>
      </c>
      <c r="E9" s="51">
        <f>SUM(E3:E8)</f>
        <v>250.5</v>
      </c>
      <c r="F9" s="51">
        <f>SUM(F3:F8)</f>
        <v>1195.72</v>
      </c>
      <c r="G9" s="51">
        <v>0</v>
      </c>
    </row>
    <row r="10" spans="1:39" s="66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s="66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s="66" customFormat="1" ht="21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s="66" customFormat="1">
      <c r="A13" s="67" t="s">
        <v>31</v>
      </c>
      <c r="B13" s="68" t="s">
        <v>94</v>
      </c>
      <c r="C13" s="71">
        <v>1</v>
      </c>
      <c r="D13" s="72">
        <v>2</v>
      </c>
      <c r="E13" s="72">
        <v>3</v>
      </c>
      <c r="F13" s="72">
        <v>4</v>
      </c>
      <c r="G13" s="72">
        <v>5</v>
      </c>
      <c r="H13" s="72">
        <v>6</v>
      </c>
      <c r="I13" s="73">
        <v>7</v>
      </c>
      <c r="J13" s="73">
        <v>8</v>
      </c>
      <c r="K13" s="72">
        <v>9</v>
      </c>
      <c r="L13" s="72">
        <v>10</v>
      </c>
      <c r="M13" s="72">
        <v>11</v>
      </c>
      <c r="N13" s="72">
        <v>12</v>
      </c>
      <c r="O13" s="72">
        <v>13</v>
      </c>
      <c r="P13" s="73">
        <v>14</v>
      </c>
      <c r="Q13" s="73">
        <v>15</v>
      </c>
      <c r="R13" s="72">
        <v>16</v>
      </c>
      <c r="S13" s="72">
        <v>17</v>
      </c>
      <c r="T13" s="72">
        <v>18</v>
      </c>
      <c r="U13" s="72">
        <v>19</v>
      </c>
      <c r="V13" s="72">
        <v>20</v>
      </c>
      <c r="W13" s="73">
        <v>21</v>
      </c>
      <c r="X13" s="73">
        <v>22</v>
      </c>
      <c r="Y13" s="72">
        <v>23</v>
      </c>
      <c r="Z13" s="72">
        <v>24</v>
      </c>
      <c r="AA13" s="72">
        <v>25</v>
      </c>
      <c r="AB13" s="72">
        <v>26</v>
      </c>
      <c r="AC13" s="72">
        <v>27</v>
      </c>
      <c r="AD13" s="73">
        <v>28</v>
      </c>
      <c r="AE13" s="73">
        <v>29</v>
      </c>
      <c r="AF13" s="72">
        <v>30</v>
      </c>
      <c r="AG13" s="72">
        <v>31</v>
      </c>
    </row>
    <row r="14" spans="1:39">
      <c r="A14" s="69" t="s">
        <v>88</v>
      </c>
      <c r="B14" s="70">
        <f>SUM(C14:AG14)</f>
        <v>234</v>
      </c>
      <c r="C14" s="74"/>
      <c r="D14" s="74">
        <v>0</v>
      </c>
      <c r="E14" s="74">
        <v>0</v>
      </c>
      <c r="F14" s="74">
        <v>0</v>
      </c>
      <c r="G14" s="74">
        <v>8</v>
      </c>
      <c r="H14" s="74">
        <v>8</v>
      </c>
      <c r="I14" s="74">
        <v>8</v>
      </c>
      <c r="J14" s="74">
        <v>8</v>
      </c>
      <c r="K14" s="74">
        <v>8</v>
      </c>
      <c r="L14" s="74">
        <v>8</v>
      </c>
      <c r="M14" s="74">
        <v>12</v>
      </c>
      <c r="N14" s="74">
        <v>12.5</v>
      </c>
      <c r="O14" s="74">
        <v>8.5</v>
      </c>
      <c r="P14" s="74">
        <v>9</v>
      </c>
      <c r="Q14" s="74">
        <v>9</v>
      </c>
      <c r="R14" s="74">
        <v>10</v>
      </c>
      <c r="S14" s="74">
        <v>12.5</v>
      </c>
      <c r="T14" s="74">
        <v>12.5</v>
      </c>
      <c r="U14" s="74">
        <v>11</v>
      </c>
      <c r="V14" s="74">
        <v>8</v>
      </c>
      <c r="W14" s="74">
        <v>8.5</v>
      </c>
      <c r="X14" s="74">
        <v>0</v>
      </c>
      <c r="Y14" s="74">
        <v>8.5</v>
      </c>
      <c r="Z14" s="74">
        <v>11</v>
      </c>
      <c r="AA14" s="74">
        <v>10</v>
      </c>
      <c r="AB14" s="74">
        <v>8.5</v>
      </c>
      <c r="AC14" s="74">
        <v>8</v>
      </c>
      <c r="AD14" s="74">
        <v>0</v>
      </c>
      <c r="AE14" s="74">
        <v>8</v>
      </c>
      <c r="AF14" s="74">
        <v>10.5</v>
      </c>
      <c r="AG14" s="74">
        <v>8</v>
      </c>
    </row>
    <row r="15" spans="1:39">
      <c r="A15" s="69" t="s">
        <v>78</v>
      </c>
      <c r="B15" s="70">
        <f t="shared" ref="B15:B18" si="0">SUM(C15:AG15)</f>
        <v>198</v>
      </c>
      <c r="C15" s="74"/>
      <c r="D15" s="74">
        <v>8</v>
      </c>
      <c r="E15" s="74">
        <v>8</v>
      </c>
      <c r="F15" s="74">
        <v>8</v>
      </c>
      <c r="G15" s="74">
        <v>8</v>
      </c>
      <c r="H15" s="74">
        <v>8</v>
      </c>
      <c r="I15" s="74">
        <v>8</v>
      </c>
      <c r="J15" s="74">
        <v>0</v>
      </c>
      <c r="K15" s="74">
        <v>8</v>
      </c>
      <c r="L15" s="74">
        <v>8</v>
      </c>
      <c r="M15" s="74">
        <v>8</v>
      </c>
      <c r="N15" s="74">
        <v>8</v>
      </c>
      <c r="O15" s="74">
        <v>16</v>
      </c>
      <c r="P15" s="74">
        <v>0</v>
      </c>
      <c r="Q15" s="74">
        <v>0</v>
      </c>
      <c r="R15" s="74">
        <v>8</v>
      </c>
      <c r="S15" s="74">
        <v>8</v>
      </c>
      <c r="T15" s="74">
        <v>8</v>
      </c>
      <c r="U15" s="74">
        <v>8</v>
      </c>
      <c r="V15" s="74">
        <v>0</v>
      </c>
      <c r="W15" s="74">
        <v>0</v>
      </c>
      <c r="X15" s="74">
        <v>0</v>
      </c>
      <c r="Y15" s="74">
        <v>8</v>
      </c>
      <c r="Z15" s="74">
        <v>9</v>
      </c>
      <c r="AA15" s="74">
        <v>10</v>
      </c>
      <c r="AB15" s="74">
        <v>9</v>
      </c>
      <c r="AC15" s="74">
        <v>9</v>
      </c>
      <c r="AD15" s="74">
        <v>8</v>
      </c>
      <c r="AE15" s="74">
        <v>0</v>
      </c>
      <c r="AF15" s="74">
        <v>8</v>
      </c>
      <c r="AG15" s="74">
        <v>9</v>
      </c>
    </row>
    <row r="16" spans="1:39">
      <c r="A16" s="69" t="s">
        <v>75</v>
      </c>
      <c r="B16" s="70">
        <f>SUM(C16:AG16)</f>
        <v>88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>
        <v>8</v>
      </c>
      <c r="T16" s="74">
        <v>8</v>
      </c>
      <c r="U16" s="74">
        <v>8</v>
      </c>
      <c r="V16" s="74">
        <v>8</v>
      </c>
      <c r="W16" s="74"/>
      <c r="X16" s="74"/>
      <c r="Y16" s="74">
        <v>8</v>
      </c>
      <c r="Z16" s="74">
        <v>8</v>
      </c>
      <c r="AA16" s="74">
        <v>8</v>
      </c>
      <c r="AB16" s="74">
        <v>8</v>
      </c>
      <c r="AC16" s="74">
        <v>8</v>
      </c>
      <c r="AD16" s="74"/>
      <c r="AE16" s="74"/>
      <c r="AF16" s="74">
        <v>8</v>
      </c>
      <c r="AG16" s="74">
        <v>8</v>
      </c>
    </row>
    <row r="17" spans="1:33">
      <c r="A17" s="75" t="s">
        <v>95</v>
      </c>
      <c r="B17" s="70">
        <f>SUM(C17:AG17)</f>
        <v>190.5</v>
      </c>
      <c r="C17" s="74"/>
      <c r="D17" s="74">
        <v>0</v>
      </c>
      <c r="E17" s="74">
        <v>0</v>
      </c>
      <c r="F17" s="74">
        <v>0</v>
      </c>
      <c r="G17" s="74">
        <v>11</v>
      </c>
      <c r="H17" s="74">
        <v>8</v>
      </c>
      <c r="I17" s="74">
        <v>8</v>
      </c>
      <c r="J17" s="74"/>
      <c r="K17" s="74">
        <v>8</v>
      </c>
      <c r="L17" s="74">
        <v>8</v>
      </c>
      <c r="M17" s="74">
        <v>8</v>
      </c>
      <c r="N17" s="74">
        <v>10.5</v>
      </c>
      <c r="O17" s="74">
        <v>8</v>
      </c>
      <c r="P17" s="77">
        <v>6.5</v>
      </c>
      <c r="Q17" s="74"/>
      <c r="R17" s="74">
        <v>8</v>
      </c>
      <c r="S17" s="74">
        <v>8</v>
      </c>
      <c r="T17" s="74">
        <v>10</v>
      </c>
      <c r="U17" s="74">
        <v>10</v>
      </c>
      <c r="V17" s="74">
        <v>8</v>
      </c>
      <c r="W17" s="77">
        <v>6</v>
      </c>
      <c r="X17" s="74"/>
      <c r="Y17" s="74">
        <v>10</v>
      </c>
      <c r="Z17" s="74">
        <v>8</v>
      </c>
      <c r="AA17" s="74">
        <v>8</v>
      </c>
      <c r="AB17" s="74">
        <v>8</v>
      </c>
      <c r="AC17" s="74">
        <v>8</v>
      </c>
      <c r="AD17" s="74"/>
      <c r="AE17" s="77">
        <v>6.5</v>
      </c>
      <c r="AF17" s="74">
        <v>8</v>
      </c>
      <c r="AG17" s="74">
        <v>8</v>
      </c>
    </row>
    <row r="18" spans="1:33">
      <c r="A18" s="69" t="s">
        <v>89</v>
      </c>
      <c r="B18" s="70">
        <f t="shared" si="0"/>
        <v>240</v>
      </c>
      <c r="C18" s="74"/>
      <c r="D18" s="74">
        <v>8</v>
      </c>
      <c r="E18" s="74">
        <v>8</v>
      </c>
      <c r="F18" s="74">
        <v>8</v>
      </c>
      <c r="G18" s="74">
        <v>8</v>
      </c>
      <c r="H18" s="74">
        <v>8</v>
      </c>
      <c r="I18" s="74">
        <v>10</v>
      </c>
      <c r="J18" s="74">
        <v>0</v>
      </c>
      <c r="K18" s="74">
        <v>9</v>
      </c>
      <c r="L18" s="74">
        <v>10</v>
      </c>
      <c r="M18" s="74">
        <v>8</v>
      </c>
      <c r="N18" s="74">
        <v>8</v>
      </c>
      <c r="O18" s="74">
        <v>8</v>
      </c>
      <c r="P18" s="74">
        <v>9</v>
      </c>
      <c r="Q18" s="74">
        <v>2</v>
      </c>
      <c r="R18" s="74">
        <v>8</v>
      </c>
      <c r="S18" s="74">
        <v>9</v>
      </c>
      <c r="T18" s="74">
        <v>10.5</v>
      </c>
      <c r="U18" s="74">
        <v>10.5</v>
      </c>
      <c r="V18" s="74">
        <v>10</v>
      </c>
      <c r="W18" s="74"/>
      <c r="X18" s="74">
        <v>7</v>
      </c>
      <c r="Y18" s="74">
        <v>8</v>
      </c>
      <c r="Z18" s="74">
        <v>8</v>
      </c>
      <c r="AA18" s="74">
        <v>9</v>
      </c>
      <c r="AB18" s="74">
        <v>11</v>
      </c>
      <c r="AC18" s="74">
        <v>12</v>
      </c>
      <c r="AD18" s="74">
        <v>11</v>
      </c>
      <c r="AE18" s="74">
        <v>2</v>
      </c>
      <c r="AF18" s="74">
        <v>11</v>
      </c>
      <c r="AG18" s="74">
        <v>9</v>
      </c>
    </row>
    <row r="19" spans="1:33">
      <c r="A19" s="76" t="s">
        <v>74</v>
      </c>
      <c r="B19" s="70">
        <f>SUM(C19:AG19)</f>
        <v>204</v>
      </c>
      <c r="C19" s="74"/>
      <c r="D19" s="74">
        <v>8</v>
      </c>
      <c r="E19" s="74">
        <v>8</v>
      </c>
      <c r="F19" s="74">
        <v>8</v>
      </c>
      <c r="G19" s="74">
        <v>8</v>
      </c>
      <c r="H19" s="74">
        <v>8</v>
      </c>
      <c r="I19" s="74">
        <v>8</v>
      </c>
      <c r="J19" s="74">
        <v>0</v>
      </c>
      <c r="K19" s="74">
        <v>9.5</v>
      </c>
      <c r="L19" s="74">
        <v>9</v>
      </c>
      <c r="M19" s="74">
        <v>9</v>
      </c>
      <c r="N19" s="74">
        <v>10</v>
      </c>
      <c r="O19" s="74">
        <v>8.5</v>
      </c>
      <c r="P19" s="74">
        <v>0</v>
      </c>
      <c r="Q19" s="74">
        <v>0</v>
      </c>
      <c r="R19" s="74">
        <v>9</v>
      </c>
      <c r="S19" s="74">
        <v>9.5</v>
      </c>
      <c r="T19" s="74">
        <v>0</v>
      </c>
      <c r="U19" s="74">
        <v>9</v>
      </c>
      <c r="V19" s="74">
        <v>9.5</v>
      </c>
      <c r="W19" s="74">
        <v>0</v>
      </c>
      <c r="X19" s="74">
        <v>0</v>
      </c>
      <c r="Y19" s="74">
        <v>9</v>
      </c>
      <c r="Z19" s="74">
        <v>9.5</v>
      </c>
      <c r="AA19" s="74">
        <v>9.5</v>
      </c>
      <c r="AB19" s="74">
        <v>9</v>
      </c>
      <c r="AC19" s="74">
        <v>10</v>
      </c>
      <c r="AD19" s="74">
        <v>8</v>
      </c>
      <c r="AE19" s="74">
        <v>0</v>
      </c>
      <c r="AF19" s="74">
        <v>9</v>
      </c>
      <c r="AG19" s="74">
        <v>9</v>
      </c>
    </row>
  </sheetData>
  <phoneticPr fontId="21" type="noConversion"/>
  <pageMargins left="0.69930555555555596" right="0.69930555555555596" top="0.75" bottom="0.75" header="0.3" footer="0.3"/>
  <pageSetup paperSize="9" scale="9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defaultColWidth="9" defaultRowHeight="14.4"/>
  <cols>
    <col min="2" max="2" width="13.88671875" customWidth="1"/>
    <col min="3" max="3" width="15" customWidth="1"/>
  </cols>
  <sheetData>
    <row r="1" spans="1:3" ht="15.6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topLeftCell="F1" zoomScale="130" zoomScaleNormal="130" workbookViewId="0">
      <selection activeCell="H15" sqref="H15"/>
    </sheetView>
  </sheetViews>
  <sheetFormatPr defaultColWidth="9" defaultRowHeight="13.8"/>
  <cols>
    <col min="1" max="1" width="11.33203125" style="21" customWidth="1"/>
    <col min="2" max="3" width="20.6640625" style="21" customWidth="1"/>
    <col min="4" max="4" width="13" style="21" customWidth="1"/>
    <col min="5" max="5" width="23" style="21" customWidth="1"/>
    <col min="6" max="6" width="22.6640625" style="21" customWidth="1"/>
    <col min="7" max="7" width="28.33203125" style="21" customWidth="1"/>
    <col min="8" max="8" width="18" style="22" customWidth="1"/>
    <col min="9" max="16384" width="9" style="17"/>
  </cols>
  <sheetData>
    <row r="1" spans="1:8" s="26" customFormat="1" ht="14.4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 t="s">
        <v>96</v>
      </c>
      <c r="C2" s="38"/>
      <c r="D2" s="14">
        <v>1</v>
      </c>
      <c r="E2" s="14">
        <v>8000</v>
      </c>
      <c r="F2" s="27">
        <v>43899</v>
      </c>
      <c r="G2" s="14">
        <v>23</v>
      </c>
      <c r="H2" s="28">
        <f>E2/31*G2</f>
        <v>5935.4838709677415</v>
      </c>
    </row>
    <row r="3" spans="1:8">
      <c r="A3" s="14">
        <v>2</v>
      </c>
      <c r="B3" s="14"/>
      <c r="C3" s="38"/>
      <c r="D3" s="14"/>
      <c r="E3" s="14"/>
      <c r="F3" s="27"/>
      <c r="G3" s="14"/>
      <c r="H3" s="16"/>
    </row>
    <row r="4" spans="1:8">
      <c r="A4" s="14">
        <v>3</v>
      </c>
      <c r="B4" s="14"/>
      <c r="C4" s="38"/>
      <c r="D4" s="14"/>
      <c r="E4" s="14"/>
      <c r="F4" s="27"/>
      <c r="G4" s="14"/>
      <c r="H4" s="16"/>
    </row>
    <row r="5" spans="1:8">
      <c r="A5" s="14">
        <v>4</v>
      </c>
      <c r="B5" s="14"/>
      <c r="C5" s="38"/>
      <c r="D5" s="14"/>
      <c r="E5" s="14"/>
      <c r="F5" s="27"/>
      <c r="G5" s="14"/>
      <c r="H5" s="16"/>
    </row>
    <row r="6" spans="1:8">
      <c r="A6" s="14">
        <v>5</v>
      </c>
      <c r="B6" s="14"/>
      <c r="C6" s="38"/>
      <c r="D6" s="14"/>
      <c r="E6" s="14"/>
      <c r="F6" s="27"/>
      <c r="G6" s="14"/>
      <c r="H6" s="16"/>
    </row>
    <row r="7" spans="1:8">
      <c r="A7" s="14">
        <v>6</v>
      </c>
      <c r="B7" s="14"/>
      <c r="C7" s="38"/>
      <c r="D7" s="14"/>
      <c r="E7" s="14"/>
      <c r="F7" s="27"/>
      <c r="G7" s="14"/>
      <c r="H7" s="16"/>
    </row>
    <row r="8" spans="1:8">
      <c r="A8" s="14">
        <v>7</v>
      </c>
      <c r="B8" s="14"/>
      <c r="C8" s="38"/>
      <c r="D8" s="14"/>
      <c r="E8" s="14"/>
      <c r="F8" s="27"/>
      <c r="G8" s="14"/>
      <c r="H8" s="16"/>
    </row>
    <row r="9" spans="1:8">
      <c r="A9" s="14">
        <v>8</v>
      </c>
      <c r="B9" s="14"/>
      <c r="C9" s="38"/>
      <c r="D9" s="35"/>
      <c r="E9" s="35"/>
      <c r="F9" s="27"/>
      <c r="G9" s="35"/>
      <c r="H9" s="30"/>
    </row>
    <row r="10" spans="1:8">
      <c r="A10" s="14">
        <v>9</v>
      </c>
      <c r="B10" s="14"/>
      <c r="C10" s="38"/>
      <c r="D10" s="14"/>
      <c r="E10" s="14"/>
      <c r="F10" s="27"/>
      <c r="G10" s="14"/>
      <c r="H10" s="16"/>
    </row>
    <row r="11" spans="1:8">
      <c r="A11" s="14">
        <v>10</v>
      </c>
      <c r="B11" s="14"/>
      <c r="C11" s="38"/>
      <c r="D11" s="14"/>
      <c r="E11" s="14"/>
      <c r="F11" s="27"/>
      <c r="G11" s="14"/>
      <c r="H11" s="16"/>
    </row>
    <row r="12" spans="1:8" ht="14.4">
      <c r="A12" s="78" t="s">
        <v>64</v>
      </c>
      <c r="B12" s="79"/>
      <c r="C12" s="79"/>
      <c r="D12" s="80"/>
      <c r="E12" s="79"/>
      <c r="F12" s="79"/>
      <c r="G12" s="81"/>
      <c r="H12" s="19">
        <f>SUM(H2:H11)</f>
        <v>5935.4838709677415</v>
      </c>
    </row>
    <row r="14" spans="1:8">
      <c r="H14" s="22">
        <f>H12/2</f>
        <v>2967.7419354838707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zoomScale="130" zoomScaleNormal="130" workbookViewId="0">
      <selection activeCell="D2" sqref="D2:D4"/>
    </sheetView>
  </sheetViews>
  <sheetFormatPr defaultColWidth="9" defaultRowHeight="13.8"/>
  <cols>
    <col min="1" max="1" width="13" style="17" customWidth="1"/>
    <col min="2" max="3" width="20.109375" style="21" customWidth="1"/>
    <col min="4" max="4" width="15.109375" style="21" customWidth="1"/>
    <col min="5" max="5" width="63.33203125" style="17" customWidth="1"/>
    <col min="6" max="6" width="9" style="17" hidden="1" customWidth="1"/>
    <col min="7" max="8" width="9" style="17"/>
    <col min="9" max="9" width="5.88671875" style="17" customWidth="1"/>
    <col min="10" max="10" width="25.109375" style="17" customWidth="1"/>
    <col min="11" max="11" width="13.88671875" style="17" customWidth="1"/>
    <col min="12" max="16384" width="9" style="17"/>
  </cols>
  <sheetData>
    <row r="1" spans="1:5" ht="15" customHeight="1">
      <c r="A1" s="33" t="s">
        <v>49</v>
      </c>
      <c r="B1" s="33" t="s">
        <v>50</v>
      </c>
      <c r="C1" s="24" t="s">
        <v>67</v>
      </c>
      <c r="D1" s="33" t="s">
        <v>51</v>
      </c>
      <c r="E1" s="31" t="s">
        <v>52</v>
      </c>
    </row>
    <row r="2" spans="1:5" ht="15" customHeight="1">
      <c r="A2" s="38">
        <v>1</v>
      </c>
      <c r="B2" s="62" t="s">
        <v>83</v>
      </c>
      <c r="C2" s="62" t="s">
        <v>84</v>
      </c>
      <c r="D2" s="47">
        <v>2300</v>
      </c>
      <c r="E2" s="45" t="s">
        <v>92</v>
      </c>
    </row>
    <row r="3" spans="1:5" ht="15" customHeight="1">
      <c r="A3" s="38">
        <v>2</v>
      </c>
      <c r="B3" s="62" t="s">
        <v>83</v>
      </c>
      <c r="C3" s="62" t="s">
        <v>84</v>
      </c>
      <c r="D3" s="47">
        <v>1600</v>
      </c>
      <c r="E3" s="45" t="s">
        <v>91</v>
      </c>
    </row>
    <row r="4" spans="1:5" ht="15" customHeight="1">
      <c r="A4" s="38">
        <v>3</v>
      </c>
      <c r="B4" s="62" t="s">
        <v>83</v>
      </c>
      <c r="C4" s="62" t="s">
        <v>84</v>
      </c>
      <c r="D4" s="47">
        <v>916.96</v>
      </c>
      <c r="E4" s="62" t="s">
        <v>93</v>
      </c>
    </row>
    <row r="5" spans="1:5" s="21" customFormat="1" ht="14.4">
      <c r="A5" s="38">
        <v>4</v>
      </c>
      <c r="B5" s="62" t="s">
        <v>85</v>
      </c>
      <c r="C5" s="62" t="s">
        <v>86</v>
      </c>
      <c r="D5" s="47">
        <v>3100</v>
      </c>
      <c r="E5" s="45" t="s">
        <v>90</v>
      </c>
    </row>
    <row r="6" spans="1:5" ht="14.4">
      <c r="A6" s="38">
        <v>5</v>
      </c>
      <c r="B6" s="62" t="s">
        <v>98</v>
      </c>
      <c r="C6" s="62" t="s">
        <v>99</v>
      </c>
      <c r="D6" s="47">
        <v>3000</v>
      </c>
      <c r="E6" s="62" t="s">
        <v>100</v>
      </c>
    </row>
    <row r="7" spans="1:5" ht="14.4">
      <c r="A7" s="38">
        <v>6</v>
      </c>
      <c r="B7" s="61"/>
      <c r="C7" s="62" t="s">
        <v>101</v>
      </c>
      <c r="D7" s="47">
        <v>4000</v>
      </c>
      <c r="E7" s="45"/>
    </row>
    <row r="8" spans="1:5" ht="14.4">
      <c r="A8" s="82" t="s">
        <v>62</v>
      </c>
      <c r="B8" s="83"/>
      <c r="C8" s="60"/>
      <c r="D8" s="48">
        <f>SUM(D2:D7)</f>
        <v>14916.96</v>
      </c>
      <c r="E8" s="32"/>
    </row>
  </sheetData>
  <mergeCells count="1">
    <mergeCell ref="A8:B8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"/>
  <sheetViews>
    <sheetView tabSelected="1" topLeftCell="E1" zoomScale="120" zoomScaleNormal="120" workbookViewId="0">
      <selection activeCell="E19" sqref="E19"/>
    </sheetView>
  </sheetViews>
  <sheetFormatPr defaultColWidth="10.88671875" defaultRowHeight="13.8"/>
  <cols>
    <col min="1" max="1" width="10.88671875" style="17"/>
    <col min="2" max="2" width="29.33203125" style="17" customWidth="1"/>
    <col min="3" max="3" width="23.33203125" style="17" customWidth="1"/>
    <col min="4" max="4" width="18.109375" style="17" customWidth="1"/>
    <col min="5" max="5" width="16" style="57" customWidth="1"/>
    <col min="6" max="6" width="12.33203125" style="17" customWidth="1"/>
    <col min="7" max="7" width="12.6640625" style="54" customWidth="1"/>
    <col min="8" max="8" width="30.88671875" style="17" customWidth="1"/>
    <col min="9" max="16384" width="10.88671875" style="17"/>
  </cols>
  <sheetData>
    <row r="1" spans="1:8" ht="23.1" customHeight="1">
      <c r="A1" s="49" t="s">
        <v>63</v>
      </c>
      <c r="B1" s="33" t="s">
        <v>53</v>
      </c>
      <c r="C1" s="24" t="s">
        <v>67</v>
      </c>
      <c r="D1" s="33" t="s">
        <v>54</v>
      </c>
      <c r="E1" s="55" t="s">
        <v>61</v>
      </c>
      <c r="F1" s="33" t="s">
        <v>58</v>
      </c>
      <c r="G1" s="52" t="s">
        <v>60</v>
      </c>
      <c r="H1" s="33" t="s">
        <v>59</v>
      </c>
    </row>
    <row r="2" spans="1:8" ht="23.1" customHeight="1">
      <c r="A2" s="38">
        <v>1</v>
      </c>
      <c r="B2" s="33"/>
      <c r="C2" s="33"/>
      <c r="D2" s="38"/>
      <c r="E2" s="30"/>
      <c r="F2" s="38"/>
      <c r="G2" s="47"/>
      <c r="H2" s="39"/>
    </row>
    <row r="3" spans="1:8" ht="26.1" customHeight="1">
      <c r="A3" s="38">
        <v>2</v>
      </c>
      <c r="B3" s="40"/>
      <c r="C3" s="40"/>
      <c r="D3" s="41"/>
      <c r="E3" s="30"/>
      <c r="F3" s="38"/>
      <c r="G3" s="47"/>
      <c r="H3" s="39"/>
    </row>
    <row r="4" spans="1:8" ht="26.1" customHeight="1">
      <c r="A4" s="38">
        <v>3</v>
      </c>
      <c r="B4" s="40"/>
      <c r="C4" s="40"/>
      <c r="D4" s="41"/>
      <c r="E4" s="30"/>
      <c r="F4" s="38"/>
      <c r="G4" s="47"/>
      <c r="H4" s="39"/>
    </row>
    <row r="5" spans="1:8" ht="57" customHeight="1">
      <c r="A5" s="38">
        <v>4</v>
      </c>
      <c r="B5" s="40"/>
      <c r="C5" s="40"/>
      <c r="D5" s="43"/>
      <c r="E5" s="30"/>
      <c r="F5" s="38"/>
      <c r="G5" s="47"/>
      <c r="H5" s="44"/>
    </row>
    <row r="6" spans="1:8" ht="28.05" customHeight="1">
      <c r="A6" s="51"/>
      <c r="B6" s="46" t="s">
        <v>55</v>
      </c>
      <c r="C6" s="46"/>
      <c r="D6" s="50"/>
      <c r="E6" s="56"/>
      <c r="F6" s="37"/>
      <c r="G6" s="53">
        <f>SUM(G2:G5)</f>
        <v>0</v>
      </c>
      <c r="H6" s="32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defaultColWidth="9" defaultRowHeight="14.4"/>
  <cols>
    <col min="2" max="2" width="25.4414062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FIXED-TERM XU Gang (RBEI/ECN)</cp:lastModifiedBy>
  <cp:lastPrinted>2020-01-07T02:38:56Z</cp:lastPrinted>
  <dcterms:created xsi:type="dcterms:W3CDTF">2015-10-16T09:07:00Z</dcterms:created>
  <dcterms:modified xsi:type="dcterms:W3CDTF">2020-04-14T09:21:30Z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